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00" yWindow="0" windowWidth="20500" windowHeight="16820" tabRatio="844"/>
  </bookViews>
  <sheets>
    <sheet name="Aug15" sheetId="35" r:id="rId1"/>
    <sheet name="recommendations" sheetId="3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5" i="35" l="1"/>
  <c r="A496" i="35"/>
  <c r="B495" i="35"/>
  <c r="F495" i="35"/>
  <c r="V317" i="35"/>
  <c r="V383" i="35"/>
  <c r="T173" i="35"/>
  <c r="T371" i="35"/>
  <c r="M257" i="35"/>
  <c r="N17" i="35"/>
  <c r="G221" i="35"/>
  <c r="F17" i="35"/>
  <c r="D17" i="35"/>
  <c r="B173" i="35"/>
  <c r="C17" i="35"/>
  <c r="AA197" i="35"/>
  <c r="V221" i="35"/>
  <c r="V375" i="35"/>
  <c r="U281" i="35"/>
  <c r="T185" i="35"/>
  <c r="T197" i="35"/>
  <c r="T209" i="35"/>
  <c r="T221" i="35"/>
  <c r="T233" i="35"/>
  <c r="T245" i="35"/>
  <c r="T257" i="35"/>
  <c r="T269" i="35"/>
  <c r="T281" i="35"/>
  <c r="T293" i="35"/>
  <c r="T381" i="35"/>
  <c r="T305" i="35"/>
  <c r="T382" i="35"/>
  <c r="T317" i="35"/>
  <c r="T383" i="35"/>
  <c r="S209" i="35"/>
  <c r="S197" i="35"/>
  <c r="S373" i="35"/>
  <c r="S185" i="35"/>
  <c r="S173" i="35"/>
  <c r="S221" i="35"/>
  <c r="S233" i="35"/>
  <c r="S245" i="35"/>
  <c r="S257" i="35"/>
  <c r="S269" i="35"/>
  <c r="S281" i="35"/>
  <c r="S293" i="35"/>
  <c r="S305" i="35"/>
  <c r="S317" i="35"/>
  <c r="S329" i="35"/>
  <c r="R209" i="35"/>
  <c r="R197" i="35"/>
  <c r="R185" i="35"/>
  <c r="R173" i="35"/>
  <c r="R371" i="35"/>
  <c r="R221" i="35"/>
  <c r="R233" i="35"/>
  <c r="R376" i="35"/>
  <c r="R245" i="35"/>
  <c r="R377" i="35"/>
  <c r="R257" i="35"/>
  <c r="R269" i="35"/>
  <c r="R281" i="35"/>
  <c r="R293" i="35"/>
  <c r="R305" i="35"/>
  <c r="R317" i="35"/>
  <c r="R329" i="35"/>
  <c r="Q209" i="35"/>
  <c r="Q197" i="35"/>
  <c r="Q185" i="35"/>
  <c r="Q173" i="35"/>
  <c r="Q221" i="35"/>
  <c r="Q375" i="35"/>
  <c r="Q233" i="35"/>
  <c r="Q376" i="35"/>
  <c r="Q245" i="35"/>
  <c r="Q257" i="35"/>
  <c r="Q269" i="35"/>
  <c r="Q281" i="35"/>
  <c r="Q293" i="35"/>
  <c r="Q305" i="35"/>
  <c r="Q317" i="35"/>
  <c r="Q329" i="35"/>
  <c r="S145" i="35"/>
  <c r="S359" i="35"/>
  <c r="R145" i="35"/>
  <c r="S137" i="35"/>
  <c r="R137" i="35"/>
  <c r="S129" i="35"/>
  <c r="R129" i="35"/>
  <c r="R357" i="35"/>
  <c r="S121" i="35"/>
  <c r="S356" i="35"/>
  <c r="R121" i="35"/>
  <c r="S113" i="35"/>
  <c r="R113" i="35"/>
  <c r="S105" i="35"/>
  <c r="S354" i="35"/>
  <c r="R105" i="35"/>
  <c r="S97" i="35"/>
  <c r="S353" i="35"/>
  <c r="R97" i="35"/>
  <c r="S89" i="35"/>
  <c r="S352" i="35"/>
  <c r="R89" i="35"/>
  <c r="S81" i="35"/>
  <c r="R81" i="35"/>
  <c r="S73" i="35"/>
  <c r="S350" i="35"/>
  <c r="R73" i="35"/>
  <c r="S65" i="35"/>
  <c r="R65" i="35"/>
  <c r="R349" i="35"/>
  <c r="S57" i="35"/>
  <c r="R57" i="35"/>
  <c r="R348" i="35"/>
  <c r="S49" i="35"/>
  <c r="R49" i="35"/>
  <c r="R347" i="35"/>
  <c r="S41" i="35"/>
  <c r="R41" i="35"/>
  <c r="R346" i="35"/>
  <c r="S33" i="35"/>
  <c r="R33" i="35"/>
  <c r="R345" i="35"/>
  <c r="S25" i="35"/>
  <c r="R25" i="35"/>
  <c r="S17" i="35"/>
  <c r="R17" i="35"/>
  <c r="S9" i="35"/>
  <c r="R9" i="35"/>
  <c r="H363" i="35"/>
  <c r="H387" i="35"/>
  <c r="H395" i="35"/>
  <c r="H417" i="35"/>
  <c r="H364" i="35"/>
  <c r="H388" i="35"/>
  <c r="H396" i="35"/>
  <c r="H418" i="35"/>
  <c r="H365" i="35"/>
  <c r="H389" i="35"/>
  <c r="H397" i="35"/>
  <c r="H419" i="35"/>
  <c r="H366" i="35"/>
  <c r="H390" i="35"/>
  <c r="H398" i="35"/>
  <c r="H420" i="35"/>
  <c r="H367" i="35"/>
  <c r="H391" i="35"/>
  <c r="H399" i="35"/>
  <c r="H421" i="35"/>
  <c r="H368" i="35"/>
  <c r="H392" i="35"/>
  <c r="H400" i="35"/>
  <c r="H422" i="35"/>
  <c r="H424" i="35"/>
  <c r="AF403" i="35"/>
  <c r="AE403" i="35"/>
  <c r="AD403" i="35"/>
  <c r="AC403" i="35"/>
  <c r="AB403" i="35"/>
  <c r="AA403" i="35"/>
  <c r="Z403" i="35"/>
  <c r="Y403" i="35"/>
  <c r="X403" i="35"/>
  <c r="W403" i="35"/>
  <c r="V403" i="35"/>
  <c r="U403" i="35"/>
  <c r="T403" i="35"/>
  <c r="S403" i="35"/>
  <c r="R403" i="35"/>
  <c r="Q403" i="35"/>
  <c r="P403" i="35"/>
  <c r="O403" i="35"/>
  <c r="N403" i="35"/>
  <c r="M403" i="35"/>
  <c r="L403" i="35"/>
  <c r="K403" i="35"/>
  <c r="J403" i="35"/>
  <c r="I403" i="35"/>
  <c r="H403" i="35"/>
  <c r="H425" i="35"/>
  <c r="I363" i="35"/>
  <c r="I387" i="35"/>
  <c r="I395" i="35"/>
  <c r="I417" i="35"/>
  <c r="I364" i="35"/>
  <c r="I388" i="35"/>
  <c r="I396" i="35"/>
  <c r="I418" i="35"/>
  <c r="I365" i="35"/>
  <c r="I389" i="35"/>
  <c r="I397" i="35"/>
  <c r="I419" i="35"/>
  <c r="I366" i="35"/>
  <c r="I390" i="35"/>
  <c r="I398" i="35"/>
  <c r="I420" i="35"/>
  <c r="I367" i="35"/>
  <c r="I391" i="35"/>
  <c r="I399" i="35"/>
  <c r="I421" i="35"/>
  <c r="I368" i="35"/>
  <c r="I392" i="35"/>
  <c r="I400" i="35"/>
  <c r="I422" i="35"/>
  <c r="I424" i="35"/>
  <c r="I425" i="35"/>
  <c r="J363" i="35"/>
  <c r="J387" i="35"/>
  <c r="J395" i="35"/>
  <c r="J417" i="35"/>
  <c r="J364" i="35"/>
  <c r="J388" i="35"/>
  <c r="J396" i="35"/>
  <c r="J418" i="35"/>
  <c r="J365" i="35"/>
  <c r="J389" i="35"/>
  <c r="J397" i="35"/>
  <c r="J419" i="35"/>
  <c r="J366" i="35"/>
  <c r="J390" i="35"/>
  <c r="J398" i="35"/>
  <c r="J420" i="35"/>
  <c r="J367" i="35"/>
  <c r="J391" i="35"/>
  <c r="J399" i="35"/>
  <c r="J421" i="35"/>
  <c r="J368" i="35"/>
  <c r="J392" i="35"/>
  <c r="J400" i="35"/>
  <c r="J422" i="35"/>
  <c r="J424" i="35"/>
  <c r="J425" i="35"/>
  <c r="K363" i="35"/>
  <c r="K387" i="35"/>
  <c r="K395" i="35"/>
  <c r="K417" i="35"/>
  <c r="K364" i="35"/>
  <c r="K388" i="35"/>
  <c r="K396" i="35"/>
  <c r="K418" i="35"/>
  <c r="K365" i="35"/>
  <c r="K389" i="35"/>
  <c r="K397" i="35"/>
  <c r="K419" i="35"/>
  <c r="K366" i="35"/>
  <c r="K390" i="35"/>
  <c r="K398" i="35"/>
  <c r="K420" i="35"/>
  <c r="K367" i="35"/>
  <c r="K391" i="35"/>
  <c r="K399" i="35"/>
  <c r="K421" i="35"/>
  <c r="K368" i="35"/>
  <c r="K392" i="35"/>
  <c r="K400" i="35"/>
  <c r="K422" i="35"/>
  <c r="K424" i="35"/>
  <c r="K425" i="35"/>
  <c r="L363" i="35"/>
  <c r="L387" i="35"/>
  <c r="L395" i="35"/>
  <c r="L417" i="35"/>
  <c r="L364" i="35"/>
  <c r="L388" i="35"/>
  <c r="L396" i="35"/>
  <c r="L418" i="35"/>
  <c r="L365" i="35"/>
  <c r="L389" i="35"/>
  <c r="L397" i="35"/>
  <c r="L419" i="35"/>
  <c r="L366" i="35"/>
  <c r="L390" i="35"/>
  <c r="L398" i="35"/>
  <c r="L420" i="35"/>
  <c r="L367" i="35"/>
  <c r="L391" i="35"/>
  <c r="L399" i="35"/>
  <c r="L368" i="35"/>
  <c r="L392" i="35"/>
  <c r="L400" i="35"/>
  <c r="M363" i="35"/>
  <c r="M387" i="35"/>
  <c r="M395" i="35"/>
  <c r="M364" i="35"/>
  <c r="M388" i="35"/>
  <c r="M396" i="35"/>
  <c r="M365" i="35"/>
  <c r="M389" i="35"/>
  <c r="M397" i="35"/>
  <c r="M366" i="35"/>
  <c r="M390" i="35"/>
  <c r="M398" i="35"/>
  <c r="M367" i="35"/>
  <c r="M391" i="35"/>
  <c r="M399" i="35"/>
  <c r="M368" i="35"/>
  <c r="M369" i="35"/>
  <c r="M392" i="35"/>
  <c r="N363" i="35"/>
  <c r="N387" i="35"/>
  <c r="N364" i="35"/>
  <c r="N388" i="35"/>
  <c r="N365" i="35"/>
  <c r="N389" i="35"/>
  <c r="N397" i="35"/>
  <c r="N366" i="35"/>
  <c r="N390" i="35"/>
  <c r="N367" i="35"/>
  <c r="N391" i="35"/>
  <c r="N399" i="35"/>
  <c r="N368" i="35"/>
  <c r="N392" i="35"/>
  <c r="O363" i="35"/>
  <c r="O387" i="35"/>
  <c r="O364" i="35"/>
  <c r="O388" i="35"/>
  <c r="O365" i="35"/>
  <c r="O389" i="35"/>
  <c r="O366" i="35"/>
  <c r="O390" i="35"/>
  <c r="O367" i="35"/>
  <c r="O391" i="35"/>
  <c r="O368" i="35"/>
  <c r="O392" i="35"/>
  <c r="P363" i="35"/>
  <c r="P387" i="35"/>
  <c r="P364" i="35"/>
  <c r="P388" i="35"/>
  <c r="P365" i="35"/>
  <c r="P389" i="35"/>
  <c r="P366" i="35"/>
  <c r="P390" i="35"/>
  <c r="P367" i="35"/>
  <c r="P391" i="35"/>
  <c r="P399" i="35"/>
  <c r="P368" i="35"/>
  <c r="P392" i="35"/>
  <c r="Q387" i="35"/>
  <c r="Q363" i="35"/>
  <c r="Q388" i="35"/>
  <c r="Q364" i="35"/>
  <c r="Q389" i="35"/>
  <c r="Q365" i="35"/>
  <c r="Q390" i="35"/>
  <c r="Q366" i="35"/>
  <c r="Q391" i="35"/>
  <c r="Q367" i="35"/>
  <c r="Q392" i="35"/>
  <c r="Q368" i="35"/>
  <c r="R363" i="35"/>
  <c r="R387" i="35"/>
  <c r="R364" i="35"/>
  <c r="R388" i="35"/>
  <c r="R365" i="35"/>
  <c r="R389" i="35"/>
  <c r="R366" i="35"/>
  <c r="R390" i="35"/>
  <c r="R367" i="35"/>
  <c r="R391" i="35"/>
  <c r="R368" i="35"/>
  <c r="R392" i="35"/>
  <c r="S363" i="35"/>
  <c r="S387" i="35"/>
  <c r="S364" i="35"/>
  <c r="S388" i="35"/>
  <c r="S396" i="35"/>
  <c r="S365" i="35"/>
  <c r="S389" i="35"/>
  <c r="S366" i="35"/>
  <c r="S390" i="35"/>
  <c r="S398" i="35"/>
  <c r="S409" i="35"/>
  <c r="S367" i="35"/>
  <c r="S391" i="35"/>
  <c r="S368" i="35"/>
  <c r="S392" i="35"/>
  <c r="T364" i="35"/>
  <c r="T388" i="35"/>
  <c r="T396" i="35"/>
  <c r="T407" i="35"/>
  <c r="T365" i="35"/>
  <c r="T389" i="35"/>
  <c r="T397" i="35"/>
  <c r="T366" i="35"/>
  <c r="T390" i="35"/>
  <c r="T398" i="35"/>
  <c r="T409" i="35"/>
  <c r="T367" i="35"/>
  <c r="T391" i="35"/>
  <c r="T363" i="35"/>
  <c r="T387" i="35"/>
  <c r="T368" i="35"/>
  <c r="T392" i="35"/>
  <c r="U363" i="35"/>
  <c r="U387" i="35"/>
  <c r="U364" i="35"/>
  <c r="U388" i="35"/>
  <c r="U365" i="35"/>
  <c r="U389" i="35"/>
  <c r="U366" i="35"/>
  <c r="U390" i="35"/>
  <c r="U367" i="35"/>
  <c r="U391" i="35"/>
  <c r="U399" i="35"/>
  <c r="U410" i="35"/>
  <c r="U368" i="35"/>
  <c r="U392" i="35"/>
  <c r="U400" i="35"/>
  <c r="U411" i="35"/>
  <c r="V363" i="35"/>
  <c r="V387" i="35"/>
  <c r="V364" i="35"/>
  <c r="V388" i="35"/>
  <c r="V365" i="35"/>
  <c r="V389" i="35"/>
  <c r="V366" i="35"/>
  <c r="V390" i="35"/>
  <c r="V367" i="35"/>
  <c r="V391" i="35"/>
  <c r="V368" i="35"/>
  <c r="V392" i="35"/>
  <c r="W363" i="35"/>
  <c r="W387" i="35"/>
  <c r="W364" i="35"/>
  <c r="W388" i="35"/>
  <c r="W365" i="35"/>
  <c r="W389" i="35"/>
  <c r="W366" i="35"/>
  <c r="W390" i="35"/>
  <c r="W367" i="35"/>
  <c r="W391" i="35"/>
  <c r="W399" i="35"/>
  <c r="W368" i="35"/>
  <c r="W392" i="35"/>
  <c r="X363" i="35"/>
  <c r="X387" i="35"/>
  <c r="X364" i="35"/>
  <c r="X388" i="35"/>
  <c r="X365" i="35"/>
  <c r="X389" i="35"/>
  <c r="X366" i="35"/>
  <c r="X390" i="35"/>
  <c r="X367" i="35"/>
  <c r="X391" i="35"/>
  <c r="X368" i="35"/>
  <c r="X392" i="35"/>
  <c r="Y363" i="35"/>
  <c r="Y387" i="35"/>
  <c r="Y395" i="35"/>
  <c r="Y364" i="35"/>
  <c r="Y388" i="35"/>
  <c r="Y365" i="35"/>
  <c r="Y389" i="35"/>
  <c r="Y397" i="35"/>
  <c r="Y366" i="35"/>
  <c r="Y390" i="35"/>
  <c r="Y398" i="35"/>
  <c r="Y367" i="35"/>
  <c r="Y391" i="35"/>
  <c r="Y399" i="35"/>
  <c r="Y368" i="35"/>
  <c r="Y392" i="35"/>
  <c r="Y400" i="35"/>
  <c r="Y422" i="35"/>
  <c r="Z363" i="35"/>
  <c r="Z387" i="35"/>
  <c r="Z395" i="35"/>
  <c r="Z417" i="35"/>
  <c r="Z364" i="35"/>
  <c r="Z388" i="35"/>
  <c r="Z396" i="35"/>
  <c r="Z418" i="35"/>
  <c r="Z365" i="35"/>
  <c r="Z389" i="35"/>
  <c r="Z397" i="35"/>
  <c r="Z419" i="35"/>
  <c r="Z366" i="35"/>
  <c r="Z390" i="35"/>
  <c r="Z398" i="35"/>
  <c r="Z420" i="35"/>
  <c r="Z367" i="35"/>
  <c r="Z391" i="35"/>
  <c r="Z399" i="35"/>
  <c r="Z421" i="35"/>
  <c r="Z368" i="35"/>
  <c r="Z392" i="35"/>
  <c r="Z400" i="35"/>
  <c r="Z422" i="35"/>
  <c r="Z424" i="35"/>
  <c r="Z425" i="35"/>
  <c r="AA363" i="35"/>
  <c r="AA387" i="35"/>
  <c r="AA395" i="35"/>
  <c r="AA417" i="35"/>
  <c r="AA364" i="35"/>
  <c r="AA388" i="35"/>
  <c r="AA396" i="35"/>
  <c r="AA418" i="35"/>
  <c r="AA365" i="35"/>
  <c r="AA389" i="35"/>
  <c r="AA397" i="35"/>
  <c r="AA419" i="35"/>
  <c r="AA366" i="35"/>
  <c r="AA390" i="35"/>
  <c r="AA398" i="35"/>
  <c r="AA420" i="35"/>
  <c r="AA367" i="35"/>
  <c r="AA391" i="35"/>
  <c r="AA399" i="35"/>
  <c r="AA421" i="35"/>
  <c r="AA368" i="35"/>
  <c r="AA392" i="35"/>
  <c r="AA400" i="35"/>
  <c r="AA422" i="35"/>
  <c r="AA424" i="35"/>
  <c r="AA425" i="35"/>
  <c r="AB363" i="35"/>
  <c r="AB387" i="35"/>
  <c r="AB395" i="35"/>
  <c r="AB417" i="35"/>
  <c r="AB364" i="35"/>
  <c r="AB388" i="35"/>
  <c r="AB396" i="35"/>
  <c r="AB418" i="35"/>
  <c r="AB365" i="35"/>
  <c r="AB389" i="35"/>
  <c r="AB397" i="35"/>
  <c r="AB419" i="35"/>
  <c r="AB366" i="35"/>
  <c r="AB390" i="35"/>
  <c r="AB398" i="35"/>
  <c r="AB420" i="35"/>
  <c r="AB367" i="35"/>
  <c r="AB391" i="35"/>
  <c r="AB399" i="35"/>
  <c r="AB421" i="35"/>
  <c r="AB368" i="35"/>
  <c r="AB392" i="35"/>
  <c r="AB400" i="35"/>
  <c r="AB422" i="35"/>
  <c r="AB424" i="35"/>
  <c r="AB425" i="35"/>
  <c r="AC363" i="35"/>
  <c r="AC387" i="35"/>
  <c r="AC364" i="35"/>
  <c r="AC365" i="35"/>
  <c r="AC366" i="35"/>
  <c r="AC367" i="35"/>
  <c r="AC368" i="35"/>
  <c r="AC369" i="35"/>
  <c r="AC388" i="35"/>
  <c r="AC389" i="35"/>
  <c r="AC390" i="35"/>
  <c r="AC391" i="35"/>
  <c r="AC399" i="35"/>
  <c r="AC392" i="35"/>
  <c r="AD363" i="35"/>
  <c r="AD387" i="35"/>
  <c r="AD395" i="35"/>
  <c r="AD417" i="35"/>
  <c r="AD364" i="35"/>
  <c r="AD388" i="35"/>
  <c r="AD365" i="35"/>
  <c r="AD389" i="35"/>
  <c r="AD366" i="35"/>
  <c r="AD390" i="35"/>
  <c r="AD367" i="35"/>
  <c r="AD391" i="35"/>
  <c r="AD368" i="35"/>
  <c r="AD392" i="35"/>
  <c r="AE363" i="35"/>
  <c r="AE387" i="35"/>
  <c r="AE364" i="35"/>
  <c r="AE388" i="35"/>
  <c r="AE365" i="35"/>
  <c r="AE389" i="35"/>
  <c r="AE366" i="35"/>
  <c r="AE390" i="35"/>
  <c r="AE367" i="35"/>
  <c r="AE391" i="35"/>
  <c r="AE368" i="35"/>
  <c r="AE392" i="35"/>
  <c r="AF363" i="35"/>
  <c r="AF387" i="35"/>
  <c r="AF395" i="35"/>
  <c r="AF406" i="35"/>
  <c r="AF364" i="35"/>
  <c r="AF388" i="35"/>
  <c r="AF396" i="35"/>
  <c r="AF407" i="35"/>
  <c r="AF365" i="35"/>
  <c r="AF389" i="35"/>
  <c r="AF397" i="35"/>
  <c r="AF366" i="35"/>
  <c r="AF390" i="35"/>
  <c r="AF398" i="35"/>
  <c r="AF367" i="35"/>
  <c r="AF391" i="35"/>
  <c r="AF399" i="35"/>
  <c r="AF421" i="35"/>
  <c r="AF368" i="35"/>
  <c r="AF392" i="35"/>
  <c r="AF400" i="35"/>
  <c r="F363" i="35"/>
  <c r="F387" i="35"/>
  <c r="F395" i="35"/>
  <c r="F417" i="35"/>
  <c r="F364" i="35"/>
  <c r="F388" i="35"/>
  <c r="F396" i="35"/>
  <c r="F418" i="35"/>
  <c r="F365" i="35"/>
  <c r="F389" i="35"/>
  <c r="F397" i="35"/>
  <c r="F419" i="35"/>
  <c r="F366" i="35"/>
  <c r="F390" i="35"/>
  <c r="F398" i="35"/>
  <c r="F420" i="35"/>
  <c r="F367" i="35"/>
  <c r="F391" i="35"/>
  <c r="F399" i="35"/>
  <c r="F421" i="35"/>
  <c r="F368" i="35"/>
  <c r="F392" i="35"/>
  <c r="F400" i="35"/>
  <c r="F422" i="35"/>
  <c r="F424" i="35"/>
  <c r="G403" i="35"/>
  <c r="F403" i="35"/>
  <c r="F425" i="35"/>
  <c r="G363" i="35"/>
  <c r="G387" i="35"/>
  <c r="G395" i="35"/>
  <c r="G417" i="35"/>
  <c r="G364" i="35"/>
  <c r="G388" i="35"/>
  <c r="G396" i="35"/>
  <c r="G418" i="35"/>
  <c r="G365" i="35"/>
  <c r="G389" i="35"/>
  <c r="G397" i="35"/>
  <c r="G419" i="35"/>
  <c r="G366" i="35"/>
  <c r="G390" i="35"/>
  <c r="G398" i="35"/>
  <c r="G420" i="35"/>
  <c r="G367" i="35"/>
  <c r="G391" i="35"/>
  <c r="G399" i="35"/>
  <c r="G421" i="35"/>
  <c r="G368" i="35"/>
  <c r="G392" i="35"/>
  <c r="G400" i="35"/>
  <c r="G422" i="35"/>
  <c r="G424" i="35"/>
  <c r="G425" i="35"/>
  <c r="C363" i="35"/>
  <c r="C387" i="35"/>
  <c r="C364" i="35"/>
  <c r="C388" i="35"/>
  <c r="C365" i="35"/>
  <c r="C389" i="35"/>
  <c r="C366" i="35"/>
  <c r="C390" i="35"/>
  <c r="C367" i="35"/>
  <c r="C391" i="35"/>
  <c r="C368" i="35"/>
  <c r="C392" i="35"/>
  <c r="E403" i="35"/>
  <c r="D403" i="35"/>
  <c r="C403" i="35"/>
  <c r="D363" i="35"/>
  <c r="D387" i="35"/>
  <c r="D364" i="35"/>
  <c r="D388" i="35"/>
  <c r="D365" i="35"/>
  <c r="D389" i="35"/>
  <c r="D366" i="35"/>
  <c r="D390" i="35"/>
  <c r="D367" i="35"/>
  <c r="D391" i="35"/>
  <c r="D368" i="35"/>
  <c r="D392" i="35"/>
  <c r="E363" i="35"/>
  <c r="E387" i="35"/>
  <c r="E395" i="35"/>
  <c r="E417" i="35"/>
  <c r="E364" i="35"/>
  <c r="E388" i="35"/>
  <c r="E396" i="35"/>
  <c r="E365" i="35"/>
  <c r="E389" i="35"/>
  <c r="E397" i="35"/>
  <c r="E408" i="35"/>
  <c r="E366" i="35"/>
  <c r="E390" i="35"/>
  <c r="E367" i="35"/>
  <c r="E391" i="35"/>
  <c r="E399" i="35"/>
  <c r="E368" i="35"/>
  <c r="E392" i="35"/>
  <c r="E400" i="35"/>
  <c r="B363" i="35"/>
  <c r="B387" i="35"/>
  <c r="B395" i="35"/>
  <c r="B364" i="35"/>
  <c r="B388" i="35"/>
  <c r="B396" i="35"/>
  <c r="B407" i="35"/>
  <c r="B365" i="35"/>
  <c r="B389" i="35"/>
  <c r="B366" i="35"/>
  <c r="B390" i="35"/>
  <c r="B367" i="35"/>
  <c r="B391" i="35"/>
  <c r="B399" i="35"/>
  <c r="B368" i="35"/>
  <c r="B392" i="35"/>
  <c r="B403" i="35"/>
  <c r="B477" i="35"/>
  <c r="F477" i="35"/>
  <c r="R353" i="35"/>
  <c r="R354" i="35"/>
  <c r="T105" i="35"/>
  <c r="T354" i="35"/>
  <c r="R355" i="35"/>
  <c r="S355" i="35"/>
  <c r="T113" i="35"/>
  <c r="T355" i="35"/>
  <c r="R356" i="35"/>
  <c r="T121" i="35"/>
  <c r="T356" i="35"/>
  <c r="S357" i="35"/>
  <c r="R358" i="35"/>
  <c r="S358" i="35"/>
  <c r="R359" i="35"/>
  <c r="R153" i="35"/>
  <c r="R360" i="35"/>
  <c r="S153" i="35"/>
  <c r="S360" i="35"/>
  <c r="R343" i="35"/>
  <c r="S343" i="35"/>
  <c r="T17" i="35"/>
  <c r="T343" i="35"/>
  <c r="R344" i="35"/>
  <c r="T25" i="35"/>
  <c r="T344" i="35"/>
  <c r="S345" i="35"/>
  <c r="T33" i="35"/>
  <c r="T345" i="35"/>
  <c r="S346" i="35"/>
  <c r="T41" i="35"/>
  <c r="T346" i="35"/>
  <c r="S347" i="35"/>
  <c r="T49" i="35"/>
  <c r="T347" i="35"/>
  <c r="S348" i="35"/>
  <c r="S349" i="35"/>
  <c r="T65" i="35"/>
  <c r="T349" i="35"/>
  <c r="R350" i="35"/>
  <c r="T73" i="35"/>
  <c r="T350" i="35"/>
  <c r="R351" i="35"/>
  <c r="S351" i="35"/>
  <c r="T81" i="35"/>
  <c r="T351" i="35"/>
  <c r="R352" i="35"/>
  <c r="T89" i="35"/>
  <c r="T352" i="35"/>
  <c r="R342" i="35"/>
  <c r="S342" i="35"/>
  <c r="T9" i="35"/>
  <c r="T342" i="35"/>
  <c r="Q374" i="35"/>
  <c r="R374" i="35"/>
  <c r="S374" i="35"/>
  <c r="C173" i="35"/>
  <c r="D173" i="35"/>
  <c r="E173" i="35"/>
  <c r="F173" i="35"/>
  <c r="G173" i="35"/>
  <c r="H173" i="35"/>
  <c r="I173" i="35"/>
  <c r="J173" i="35"/>
  <c r="B81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U9" i="35"/>
  <c r="V9" i="35"/>
  <c r="W9" i="35"/>
  <c r="X9" i="35"/>
  <c r="Y9" i="35"/>
  <c r="Z9" i="35"/>
  <c r="AA9" i="35"/>
  <c r="AB9" i="35"/>
  <c r="AC9" i="35"/>
  <c r="AD9" i="35"/>
  <c r="AE9" i="35"/>
  <c r="AF9" i="35"/>
  <c r="AF342" i="35"/>
  <c r="D371" i="35"/>
  <c r="D185" i="35"/>
  <c r="D372" i="35"/>
  <c r="D197" i="35"/>
  <c r="D373" i="35"/>
  <c r="D209" i="35"/>
  <c r="D374" i="35"/>
  <c r="D221" i="35"/>
  <c r="D375" i="35"/>
  <c r="D233" i="35"/>
  <c r="D376" i="35"/>
  <c r="D245" i="35"/>
  <c r="D377" i="35"/>
  <c r="D257" i="35"/>
  <c r="D378" i="35"/>
  <c r="D269" i="35"/>
  <c r="D379" i="35"/>
  <c r="D281" i="35"/>
  <c r="D380" i="35"/>
  <c r="D293" i="35"/>
  <c r="D381" i="35"/>
  <c r="D305" i="35"/>
  <c r="D382" i="35"/>
  <c r="D317" i="35"/>
  <c r="D383" i="35"/>
  <c r="D329" i="35"/>
  <c r="D384" i="35"/>
  <c r="E371" i="35"/>
  <c r="E185" i="35"/>
  <c r="E372" i="35"/>
  <c r="E197" i="35"/>
  <c r="E373" i="35"/>
  <c r="E209" i="35"/>
  <c r="E374" i="35"/>
  <c r="E221" i="35"/>
  <c r="E375" i="35"/>
  <c r="E233" i="35"/>
  <c r="E376" i="35"/>
  <c r="E245" i="35"/>
  <c r="E377" i="35"/>
  <c r="E257" i="35"/>
  <c r="E378" i="35"/>
  <c r="E269" i="35"/>
  <c r="E379" i="35"/>
  <c r="E281" i="35"/>
  <c r="E380" i="35"/>
  <c r="E293" i="35"/>
  <c r="E381" i="35"/>
  <c r="E305" i="35"/>
  <c r="E382" i="35"/>
  <c r="E317" i="35"/>
  <c r="E383" i="35"/>
  <c r="E329" i="35"/>
  <c r="E384" i="35"/>
  <c r="E385" i="35"/>
  <c r="F371" i="35"/>
  <c r="F185" i="35"/>
  <c r="F372" i="35"/>
  <c r="F197" i="35"/>
  <c r="F373" i="35"/>
  <c r="F209" i="35"/>
  <c r="F374" i="35"/>
  <c r="F221" i="35"/>
  <c r="F375" i="35"/>
  <c r="F233" i="35"/>
  <c r="F376" i="35"/>
  <c r="F245" i="35"/>
  <c r="F377" i="35"/>
  <c r="F257" i="35"/>
  <c r="F378" i="35"/>
  <c r="F269" i="35"/>
  <c r="F379" i="35"/>
  <c r="F281" i="35"/>
  <c r="F380" i="35"/>
  <c r="F293" i="35"/>
  <c r="F381" i="35"/>
  <c r="F305" i="35"/>
  <c r="F382" i="35"/>
  <c r="F317" i="35"/>
  <c r="F383" i="35"/>
  <c r="F329" i="35"/>
  <c r="F384" i="35"/>
  <c r="F385" i="35"/>
  <c r="G371" i="35"/>
  <c r="G185" i="35"/>
  <c r="G372" i="35"/>
  <c r="G197" i="35"/>
  <c r="G373" i="35"/>
  <c r="G209" i="35"/>
  <c r="G374" i="35"/>
  <c r="G375" i="35"/>
  <c r="G233" i="35"/>
  <c r="G376" i="35"/>
  <c r="G245" i="35"/>
  <c r="G377" i="35"/>
  <c r="G257" i="35"/>
  <c r="G378" i="35"/>
  <c r="G269" i="35"/>
  <c r="G379" i="35"/>
  <c r="G281" i="35"/>
  <c r="G380" i="35"/>
  <c r="G293" i="35"/>
  <c r="G381" i="35"/>
  <c r="G305" i="35"/>
  <c r="G382" i="35"/>
  <c r="G317" i="35"/>
  <c r="G383" i="35"/>
  <c r="G329" i="35"/>
  <c r="G384" i="35"/>
  <c r="G385" i="35"/>
  <c r="H371" i="35"/>
  <c r="H185" i="35"/>
  <c r="H372" i="35"/>
  <c r="H197" i="35"/>
  <c r="H373" i="35"/>
  <c r="H209" i="35"/>
  <c r="H374" i="35"/>
  <c r="H221" i="35"/>
  <c r="H375" i="35"/>
  <c r="H233" i="35"/>
  <c r="H376" i="35"/>
  <c r="H245" i="35"/>
  <c r="H377" i="35"/>
  <c r="H257" i="35"/>
  <c r="H378" i="35"/>
  <c r="H269" i="35"/>
  <c r="H379" i="35"/>
  <c r="H281" i="35"/>
  <c r="H380" i="35"/>
  <c r="H293" i="35"/>
  <c r="H381" i="35"/>
  <c r="H305" i="35"/>
  <c r="H382" i="35"/>
  <c r="H317" i="35"/>
  <c r="H383" i="35"/>
  <c r="H329" i="35"/>
  <c r="H384" i="35"/>
  <c r="H385" i="35"/>
  <c r="I371" i="35"/>
  <c r="I185" i="35"/>
  <c r="I372" i="35"/>
  <c r="I197" i="35"/>
  <c r="I373" i="35"/>
  <c r="I209" i="35"/>
  <c r="I374" i="35"/>
  <c r="I221" i="35"/>
  <c r="I375" i="35"/>
  <c r="I233" i="35"/>
  <c r="I376" i="35"/>
  <c r="I245" i="35"/>
  <c r="I377" i="35"/>
  <c r="I257" i="35"/>
  <c r="I378" i="35"/>
  <c r="I269" i="35"/>
  <c r="I379" i="35"/>
  <c r="I281" i="35"/>
  <c r="I380" i="35"/>
  <c r="I293" i="35"/>
  <c r="I381" i="35"/>
  <c r="I305" i="35"/>
  <c r="I382" i="35"/>
  <c r="I317" i="35"/>
  <c r="I383" i="35"/>
  <c r="I329" i="35"/>
  <c r="I384" i="35"/>
  <c r="I385" i="35"/>
  <c r="J371" i="35"/>
  <c r="J185" i="35"/>
  <c r="J372" i="35"/>
  <c r="J197" i="35"/>
  <c r="J373" i="35"/>
  <c r="J209" i="35"/>
  <c r="J374" i="35"/>
  <c r="J221" i="35"/>
  <c r="J375" i="35"/>
  <c r="J233" i="35"/>
  <c r="J376" i="35"/>
  <c r="J245" i="35"/>
  <c r="J377" i="35"/>
  <c r="J257" i="35"/>
  <c r="J378" i="35"/>
  <c r="J269" i="35"/>
  <c r="J379" i="35"/>
  <c r="J281" i="35"/>
  <c r="J380" i="35"/>
  <c r="J293" i="35"/>
  <c r="J381" i="35"/>
  <c r="J305" i="35"/>
  <c r="J382" i="35"/>
  <c r="J317" i="35"/>
  <c r="J383" i="35"/>
  <c r="J329" i="35"/>
  <c r="J384" i="35"/>
  <c r="J385" i="35"/>
  <c r="K173" i="35"/>
  <c r="K371" i="35"/>
  <c r="K185" i="35"/>
  <c r="K372" i="35"/>
  <c r="K197" i="35"/>
  <c r="K373" i="35"/>
  <c r="K209" i="35"/>
  <c r="K374" i="35"/>
  <c r="K221" i="35"/>
  <c r="K375" i="35"/>
  <c r="K233" i="35"/>
  <c r="K376" i="35"/>
  <c r="K245" i="35"/>
  <c r="K377" i="35"/>
  <c r="K257" i="35"/>
  <c r="K378" i="35"/>
  <c r="K269" i="35"/>
  <c r="K379" i="35"/>
  <c r="K281" i="35"/>
  <c r="K380" i="35"/>
  <c r="K293" i="35"/>
  <c r="K381" i="35"/>
  <c r="K305" i="35"/>
  <c r="K382" i="35"/>
  <c r="K317" i="35"/>
  <c r="K383" i="35"/>
  <c r="K329" i="35"/>
  <c r="K384" i="35"/>
  <c r="K385" i="35"/>
  <c r="L173" i="35"/>
  <c r="L371" i="35"/>
  <c r="L185" i="35"/>
  <c r="L372" i="35"/>
  <c r="L197" i="35"/>
  <c r="L373" i="35"/>
  <c r="L209" i="35"/>
  <c r="L374" i="35"/>
  <c r="L221" i="35"/>
  <c r="L375" i="35"/>
  <c r="L233" i="35"/>
  <c r="L376" i="35"/>
  <c r="L245" i="35"/>
  <c r="L377" i="35"/>
  <c r="L257" i="35"/>
  <c r="L378" i="35"/>
  <c r="L269" i="35"/>
  <c r="L379" i="35"/>
  <c r="L281" i="35"/>
  <c r="L380" i="35"/>
  <c r="L293" i="35"/>
  <c r="L381" i="35"/>
  <c r="L305" i="35"/>
  <c r="L382" i="35"/>
  <c r="L317" i="35"/>
  <c r="L383" i="35"/>
  <c r="L329" i="35"/>
  <c r="L384" i="35"/>
  <c r="L385" i="35"/>
  <c r="M173" i="35"/>
  <c r="M371" i="35"/>
  <c r="M185" i="35"/>
  <c r="M372" i="35"/>
  <c r="M197" i="35"/>
  <c r="M373" i="35"/>
  <c r="M209" i="35"/>
  <c r="M221" i="35"/>
  <c r="M375" i="35"/>
  <c r="M233" i="35"/>
  <c r="M376" i="35"/>
  <c r="M245" i="35"/>
  <c r="M377" i="35"/>
  <c r="M378" i="35"/>
  <c r="M269" i="35"/>
  <c r="M379" i="35"/>
  <c r="M281" i="35"/>
  <c r="M380" i="35"/>
  <c r="M293" i="35"/>
  <c r="M381" i="35"/>
  <c r="M305" i="35"/>
  <c r="M382" i="35"/>
  <c r="M317" i="35"/>
  <c r="M383" i="35"/>
  <c r="M329" i="35"/>
  <c r="M384" i="35"/>
  <c r="N173" i="35"/>
  <c r="N371" i="35"/>
  <c r="N185" i="35"/>
  <c r="N372" i="35"/>
  <c r="N197" i="35"/>
  <c r="N373" i="35"/>
  <c r="N209" i="35"/>
  <c r="N374" i="35"/>
  <c r="N221" i="35"/>
  <c r="N375" i="35"/>
  <c r="N233" i="35"/>
  <c r="N245" i="35"/>
  <c r="N377" i="35"/>
  <c r="N257" i="35"/>
  <c r="N378" i="35"/>
  <c r="N269" i="35"/>
  <c r="N281" i="35"/>
  <c r="N380" i="35"/>
  <c r="N293" i="35"/>
  <c r="N381" i="35"/>
  <c r="N305" i="35"/>
  <c r="N382" i="35"/>
  <c r="N317" i="35"/>
  <c r="N383" i="35"/>
  <c r="N329" i="35"/>
  <c r="N384" i="35"/>
  <c r="O173" i="35"/>
  <c r="O371" i="35"/>
  <c r="O185" i="35"/>
  <c r="O372" i="35"/>
  <c r="O197" i="35"/>
  <c r="O373" i="35"/>
  <c r="O209" i="35"/>
  <c r="O374" i="35"/>
  <c r="O221" i="35"/>
  <c r="O375" i="35"/>
  <c r="O233" i="35"/>
  <c r="O376" i="35"/>
  <c r="O245" i="35"/>
  <c r="O377" i="35"/>
  <c r="O257" i="35"/>
  <c r="O378" i="35"/>
  <c r="O269" i="35"/>
  <c r="O379" i="35"/>
  <c r="O281" i="35"/>
  <c r="O380" i="35"/>
  <c r="O293" i="35"/>
  <c r="O381" i="35"/>
  <c r="O305" i="35"/>
  <c r="O382" i="35"/>
  <c r="O317" i="35"/>
  <c r="O383" i="35"/>
  <c r="O329" i="35"/>
  <c r="O384" i="35"/>
  <c r="P173" i="35"/>
  <c r="P185" i="35"/>
  <c r="P372" i="35"/>
  <c r="P197" i="35"/>
  <c r="P209" i="35"/>
  <c r="P374" i="35"/>
  <c r="P221" i="35"/>
  <c r="P375" i="35"/>
  <c r="P233" i="35"/>
  <c r="P376" i="35"/>
  <c r="P245" i="35"/>
  <c r="P377" i="35"/>
  <c r="P257" i="35"/>
  <c r="P378" i="35"/>
  <c r="P269" i="35"/>
  <c r="P379" i="35"/>
  <c r="P281" i="35"/>
  <c r="P380" i="35"/>
  <c r="P293" i="35"/>
  <c r="P381" i="35"/>
  <c r="P305" i="35"/>
  <c r="P382" i="35"/>
  <c r="P317" i="35"/>
  <c r="P383" i="35"/>
  <c r="P329" i="35"/>
  <c r="P384" i="35"/>
  <c r="Q372" i="35"/>
  <c r="Q373" i="35"/>
  <c r="Q377" i="35"/>
  <c r="Q378" i="35"/>
  <c r="Q379" i="35"/>
  <c r="Q380" i="35"/>
  <c r="Q381" i="35"/>
  <c r="Q382" i="35"/>
  <c r="Q383" i="35"/>
  <c r="Q384" i="35"/>
  <c r="R372" i="35"/>
  <c r="R373" i="35"/>
  <c r="R375" i="35"/>
  <c r="R378" i="35"/>
  <c r="R379" i="35"/>
  <c r="R380" i="35"/>
  <c r="R381" i="35"/>
  <c r="R382" i="35"/>
  <c r="R383" i="35"/>
  <c r="R384" i="35"/>
  <c r="S371" i="35"/>
  <c r="S372" i="35"/>
  <c r="S375" i="35"/>
  <c r="S376" i="35"/>
  <c r="S377" i="35"/>
  <c r="S378" i="35"/>
  <c r="S379" i="35"/>
  <c r="S380" i="35"/>
  <c r="S381" i="35"/>
  <c r="S382" i="35"/>
  <c r="S383" i="35"/>
  <c r="S384" i="35"/>
  <c r="T372" i="35"/>
  <c r="T373" i="35"/>
  <c r="T374" i="35"/>
  <c r="T375" i="35"/>
  <c r="T376" i="35"/>
  <c r="T377" i="35"/>
  <c r="T378" i="35"/>
  <c r="T379" i="35"/>
  <c r="T380" i="35"/>
  <c r="T329" i="35"/>
  <c r="T384" i="35"/>
  <c r="U173" i="35"/>
  <c r="U371" i="35"/>
  <c r="U185" i="35"/>
  <c r="U372" i="35"/>
  <c r="U197" i="35"/>
  <c r="U373" i="35"/>
  <c r="U209" i="35"/>
  <c r="U374" i="35"/>
  <c r="U221" i="35"/>
  <c r="U375" i="35"/>
  <c r="U233" i="35"/>
  <c r="U376" i="35"/>
  <c r="U245" i="35"/>
  <c r="U377" i="35"/>
  <c r="U257" i="35"/>
  <c r="U378" i="35"/>
  <c r="U269" i="35"/>
  <c r="U379" i="35"/>
  <c r="U380" i="35"/>
  <c r="U293" i="35"/>
  <c r="U381" i="35"/>
  <c r="U305" i="35"/>
  <c r="U382" i="35"/>
  <c r="U317" i="35"/>
  <c r="U383" i="35"/>
  <c r="U329" i="35"/>
  <c r="U384" i="35"/>
  <c r="V173" i="35"/>
  <c r="V371" i="35"/>
  <c r="V185" i="35"/>
  <c r="V372" i="35"/>
  <c r="V197" i="35"/>
  <c r="V373" i="35"/>
  <c r="V209" i="35"/>
  <c r="V374" i="35"/>
  <c r="V233" i="35"/>
  <c r="V376" i="35"/>
  <c r="V245" i="35"/>
  <c r="V377" i="35"/>
  <c r="V257" i="35"/>
  <c r="V378" i="35"/>
  <c r="V269" i="35"/>
  <c r="V379" i="35"/>
  <c r="V281" i="35"/>
  <c r="V380" i="35"/>
  <c r="V293" i="35"/>
  <c r="V381" i="35"/>
  <c r="V305" i="35"/>
  <c r="V382" i="35"/>
  <c r="V329" i="35"/>
  <c r="V384" i="35"/>
  <c r="W173" i="35"/>
  <c r="W371" i="35"/>
  <c r="W185" i="35"/>
  <c r="W372" i="35"/>
  <c r="W197" i="35"/>
  <c r="W373" i="35"/>
  <c r="W209" i="35"/>
  <c r="W374" i="35"/>
  <c r="W221" i="35"/>
  <c r="W375" i="35"/>
  <c r="W233" i="35"/>
  <c r="W376" i="35"/>
  <c r="W245" i="35"/>
  <c r="W377" i="35"/>
  <c r="W257" i="35"/>
  <c r="W378" i="35"/>
  <c r="W269" i="35"/>
  <c r="W379" i="35"/>
  <c r="W281" i="35"/>
  <c r="W380" i="35"/>
  <c r="W293" i="35"/>
  <c r="W381" i="35"/>
  <c r="W305" i="35"/>
  <c r="W382" i="35"/>
  <c r="W317" i="35"/>
  <c r="W383" i="35"/>
  <c r="W329" i="35"/>
  <c r="W384" i="35"/>
  <c r="X173" i="35"/>
  <c r="X371" i="35"/>
  <c r="X185" i="35"/>
  <c r="X372" i="35"/>
  <c r="X197" i="35"/>
  <c r="X209" i="35"/>
  <c r="X374" i="35"/>
  <c r="X221" i="35"/>
  <c r="X375" i="35"/>
  <c r="X233" i="35"/>
  <c r="X376" i="35"/>
  <c r="X245" i="35"/>
  <c r="X377" i="35"/>
  <c r="X257" i="35"/>
  <c r="X378" i="35"/>
  <c r="X269" i="35"/>
  <c r="X379" i="35"/>
  <c r="X281" i="35"/>
  <c r="X380" i="35"/>
  <c r="X293" i="35"/>
  <c r="X381" i="35"/>
  <c r="X305" i="35"/>
  <c r="X382" i="35"/>
  <c r="X317" i="35"/>
  <c r="X383" i="35"/>
  <c r="X329" i="35"/>
  <c r="X384" i="35"/>
  <c r="Y173" i="35"/>
  <c r="Y371" i="35"/>
  <c r="Y185" i="35"/>
  <c r="Y372" i="35"/>
  <c r="Y197" i="35"/>
  <c r="Y373" i="35"/>
  <c r="Y209" i="35"/>
  <c r="Y374" i="35"/>
  <c r="Y221" i="35"/>
  <c r="Y375" i="35"/>
  <c r="Y233" i="35"/>
  <c r="Y376" i="35"/>
  <c r="Y245" i="35"/>
  <c r="Y377" i="35"/>
  <c r="Y257" i="35"/>
  <c r="Y378" i="35"/>
  <c r="Y269" i="35"/>
  <c r="Y379" i="35"/>
  <c r="Y281" i="35"/>
  <c r="Y380" i="35"/>
  <c r="Y293" i="35"/>
  <c r="Y381" i="35"/>
  <c r="Y305" i="35"/>
  <c r="Y382" i="35"/>
  <c r="Y317" i="35"/>
  <c r="Y383" i="35"/>
  <c r="Y329" i="35"/>
  <c r="Y384" i="35"/>
  <c r="Y385" i="35"/>
  <c r="Z173" i="35"/>
  <c r="Z371" i="35"/>
  <c r="Z185" i="35"/>
  <c r="Z372" i="35"/>
  <c r="Z197" i="35"/>
  <c r="Z373" i="35"/>
  <c r="Z209" i="35"/>
  <c r="Z374" i="35"/>
  <c r="Z221" i="35"/>
  <c r="Z375" i="35"/>
  <c r="Z233" i="35"/>
  <c r="Z376" i="35"/>
  <c r="Z245" i="35"/>
  <c r="Z377" i="35"/>
  <c r="Z257" i="35"/>
  <c r="Z378" i="35"/>
  <c r="Z269" i="35"/>
  <c r="Z379" i="35"/>
  <c r="Z281" i="35"/>
  <c r="Z380" i="35"/>
  <c r="Z293" i="35"/>
  <c r="Z381" i="35"/>
  <c r="Z305" i="35"/>
  <c r="Z382" i="35"/>
  <c r="Z317" i="35"/>
  <c r="Z383" i="35"/>
  <c r="Z329" i="35"/>
  <c r="Z384" i="35"/>
  <c r="Z385" i="35"/>
  <c r="AA173" i="35"/>
  <c r="AA371" i="35"/>
  <c r="AA185" i="35"/>
  <c r="AA372" i="35"/>
  <c r="AA373" i="35"/>
  <c r="AA209" i="35"/>
  <c r="AA374" i="35"/>
  <c r="AA221" i="35"/>
  <c r="AA375" i="35"/>
  <c r="AA233" i="35"/>
  <c r="AA376" i="35"/>
  <c r="AA245" i="35"/>
  <c r="AA377" i="35"/>
  <c r="AA257" i="35"/>
  <c r="AA378" i="35"/>
  <c r="AA269" i="35"/>
  <c r="AA379" i="35"/>
  <c r="AA281" i="35"/>
  <c r="AA380" i="35"/>
  <c r="AA293" i="35"/>
  <c r="AA381" i="35"/>
  <c r="AA305" i="35"/>
  <c r="AA382" i="35"/>
  <c r="AA317" i="35"/>
  <c r="AA383" i="35"/>
  <c r="AA329" i="35"/>
  <c r="AA384" i="35"/>
  <c r="AA385" i="35"/>
  <c r="AB173" i="35"/>
  <c r="AB371" i="35"/>
  <c r="AB185" i="35"/>
  <c r="AB372" i="35"/>
  <c r="AB197" i="35"/>
  <c r="AB373" i="35"/>
  <c r="AB209" i="35"/>
  <c r="AB374" i="35"/>
  <c r="AB221" i="35"/>
  <c r="AB375" i="35"/>
  <c r="AB233" i="35"/>
  <c r="AB376" i="35"/>
  <c r="AB245" i="35"/>
  <c r="AB377" i="35"/>
  <c r="AB257" i="35"/>
  <c r="AB378" i="35"/>
  <c r="AB269" i="35"/>
  <c r="AB379" i="35"/>
  <c r="AB281" i="35"/>
  <c r="AB380" i="35"/>
  <c r="AB293" i="35"/>
  <c r="AB381" i="35"/>
  <c r="AB305" i="35"/>
  <c r="AB382" i="35"/>
  <c r="AB317" i="35"/>
  <c r="AB383" i="35"/>
  <c r="AB329" i="35"/>
  <c r="AB384" i="35"/>
  <c r="AB385" i="35"/>
  <c r="AC173" i="35"/>
  <c r="AC371" i="35"/>
  <c r="AC185" i="35"/>
  <c r="AC372" i="35"/>
  <c r="AC197" i="35"/>
  <c r="AC373" i="35"/>
  <c r="AC209" i="35"/>
  <c r="AC374" i="35"/>
  <c r="AC221" i="35"/>
  <c r="AC375" i="35"/>
  <c r="AC233" i="35"/>
  <c r="AC376" i="35"/>
  <c r="AC245" i="35"/>
  <c r="AC377" i="35"/>
  <c r="AC257" i="35"/>
  <c r="AC378" i="35"/>
  <c r="AC269" i="35"/>
  <c r="AC379" i="35"/>
  <c r="AC281" i="35"/>
  <c r="AC380" i="35"/>
  <c r="AC293" i="35"/>
  <c r="AC381" i="35"/>
  <c r="AC305" i="35"/>
  <c r="AC382" i="35"/>
  <c r="AC317" i="35"/>
  <c r="AC383" i="35"/>
  <c r="AC329" i="35"/>
  <c r="AC384" i="35"/>
  <c r="AD173" i="35"/>
  <c r="AD371" i="35"/>
  <c r="AD185" i="35"/>
  <c r="AD372" i="35"/>
  <c r="AD197" i="35"/>
  <c r="AD373" i="35"/>
  <c r="AD209" i="35"/>
  <c r="AD374" i="35"/>
  <c r="AD221" i="35"/>
  <c r="AD375" i="35"/>
  <c r="AD233" i="35"/>
  <c r="AD376" i="35"/>
  <c r="AD245" i="35"/>
  <c r="AD377" i="35"/>
  <c r="AD257" i="35"/>
  <c r="AD378" i="35"/>
  <c r="AD269" i="35"/>
  <c r="AD379" i="35"/>
  <c r="AD281" i="35"/>
  <c r="AD380" i="35"/>
  <c r="AD293" i="35"/>
  <c r="AD381" i="35"/>
  <c r="AD305" i="35"/>
  <c r="AD382" i="35"/>
  <c r="AD317" i="35"/>
  <c r="AD383" i="35"/>
  <c r="AD329" i="35"/>
  <c r="AD384" i="35"/>
  <c r="AE173" i="35"/>
  <c r="AE371" i="35"/>
  <c r="AE185" i="35"/>
  <c r="AE372" i="35"/>
  <c r="AE197" i="35"/>
  <c r="AE373" i="35"/>
  <c r="AE209" i="35"/>
  <c r="AE374" i="35"/>
  <c r="AE221" i="35"/>
  <c r="AE375" i="35"/>
  <c r="AE233" i="35"/>
  <c r="AE376" i="35"/>
  <c r="AE245" i="35"/>
  <c r="AE377" i="35"/>
  <c r="AE257" i="35"/>
  <c r="AE378" i="35"/>
  <c r="AE269" i="35"/>
  <c r="AE281" i="35"/>
  <c r="AE380" i="35"/>
  <c r="AE293" i="35"/>
  <c r="AE381" i="35"/>
  <c r="AE305" i="35"/>
  <c r="AE382" i="35"/>
  <c r="AE317" i="35"/>
  <c r="AE383" i="35"/>
  <c r="AE329" i="35"/>
  <c r="AE384" i="35"/>
  <c r="AF173" i="35"/>
  <c r="AF371" i="35"/>
  <c r="AF185" i="35"/>
  <c r="AF372" i="35"/>
  <c r="AF197" i="35"/>
  <c r="AF373" i="35"/>
  <c r="AF209" i="35"/>
  <c r="AF374" i="35"/>
  <c r="AF221" i="35"/>
  <c r="AF375" i="35"/>
  <c r="AF233" i="35"/>
  <c r="AF376" i="35"/>
  <c r="AF245" i="35"/>
  <c r="AF377" i="35"/>
  <c r="AF257" i="35"/>
  <c r="AF378" i="35"/>
  <c r="AF269" i="35"/>
  <c r="AF379" i="35"/>
  <c r="AF281" i="35"/>
  <c r="AF380" i="35"/>
  <c r="AF293" i="35"/>
  <c r="AF381" i="35"/>
  <c r="AF305" i="35"/>
  <c r="AF382" i="35"/>
  <c r="AF317" i="35"/>
  <c r="AF383" i="35"/>
  <c r="AF329" i="35"/>
  <c r="AF384" i="35"/>
  <c r="AF385" i="35"/>
  <c r="C371" i="35"/>
  <c r="C185" i="35"/>
  <c r="C372" i="35"/>
  <c r="C197" i="35"/>
  <c r="C373" i="35"/>
  <c r="C209" i="35"/>
  <c r="C374" i="35"/>
  <c r="C221" i="35"/>
  <c r="C375" i="35"/>
  <c r="C233" i="35"/>
  <c r="C376" i="35"/>
  <c r="C245" i="35"/>
  <c r="C377" i="35"/>
  <c r="C257" i="35"/>
  <c r="C378" i="35"/>
  <c r="C269" i="35"/>
  <c r="C379" i="35"/>
  <c r="C281" i="35"/>
  <c r="C380" i="35"/>
  <c r="C293" i="35"/>
  <c r="C381" i="35"/>
  <c r="C305" i="35"/>
  <c r="C382" i="35"/>
  <c r="C317" i="35"/>
  <c r="C383" i="35"/>
  <c r="C329" i="35"/>
  <c r="C384" i="35"/>
  <c r="B371" i="35"/>
  <c r="B185" i="35"/>
  <c r="B372" i="35"/>
  <c r="B197" i="35"/>
  <c r="B373" i="35"/>
  <c r="B209" i="35"/>
  <c r="B374" i="35"/>
  <c r="B221" i="35"/>
  <c r="B375" i="35"/>
  <c r="B233" i="35"/>
  <c r="B376" i="35"/>
  <c r="B245" i="35"/>
  <c r="B377" i="35"/>
  <c r="B257" i="35"/>
  <c r="B378" i="35"/>
  <c r="B269" i="35"/>
  <c r="B379" i="35"/>
  <c r="B281" i="35"/>
  <c r="B380" i="35"/>
  <c r="B293" i="35"/>
  <c r="B381" i="35"/>
  <c r="B305" i="35"/>
  <c r="B382" i="35"/>
  <c r="B317" i="35"/>
  <c r="B383" i="35"/>
  <c r="B329" i="35"/>
  <c r="B384" i="35"/>
  <c r="C342" i="35"/>
  <c r="C343" i="35"/>
  <c r="C25" i="35"/>
  <c r="C344" i="35"/>
  <c r="C33" i="35"/>
  <c r="C345" i="35"/>
  <c r="C41" i="35"/>
  <c r="C346" i="35"/>
  <c r="C49" i="35"/>
  <c r="C347" i="35"/>
  <c r="C57" i="35"/>
  <c r="C348" i="35"/>
  <c r="C65" i="35"/>
  <c r="C349" i="35"/>
  <c r="C73" i="35"/>
  <c r="C350" i="35"/>
  <c r="C81" i="35"/>
  <c r="C351" i="35"/>
  <c r="C89" i="35"/>
  <c r="C352" i="35"/>
  <c r="C97" i="35"/>
  <c r="C353" i="35"/>
  <c r="C105" i="35"/>
  <c r="C354" i="35"/>
  <c r="C113" i="35"/>
  <c r="C355" i="35"/>
  <c r="C121" i="35"/>
  <c r="C356" i="35"/>
  <c r="C129" i="35"/>
  <c r="C357" i="35"/>
  <c r="C137" i="35"/>
  <c r="C358" i="35"/>
  <c r="C145" i="35"/>
  <c r="C359" i="35"/>
  <c r="C153" i="35"/>
  <c r="C360" i="35"/>
  <c r="D342" i="35"/>
  <c r="D343" i="35"/>
  <c r="D25" i="35"/>
  <c r="D344" i="35"/>
  <c r="D33" i="35"/>
  <c r="D345" i="35"/>
  <c r="D41" i="35"/>
  <c r="D346" i="35"/>
  <c r="D49" i="35"/>
  <c r="D347" i="35"/>
  <c r="D57" i="35"/>
  <c r="D348" i="35"/>
  <c r="D65" i="35"/>
  <c r="D349" i="35"/>
  <c r="D73" i="35"/>
  <c r="D350" i="35"/>
  <c r="D81" i="35"/>
  <c r="D351" i="35"/>
  <c r="D89" i="35"/>
  <c r="D352" i="35"/>
  <c r="D97" i="35"/>
  <c r="D353" i="35"/>
  <c r="D105" i="35"/>
  <c r="D354" i="35"/>
  <c r="D113" i="35"/>
  <c r="D355" i="35"/>
  <c r="D121" i="35"/>
  <c r="D356" i="35"/>
  <c r="D129" i="35"/>
  <c r="D357" i="35"/>
  <c r="D137" i="35"/>
  <c r="D358" i="35"/>
  <c r="D145" i="35"/>
  <c r="D359" i="35"/>
  <c r="D153" i="35"/>
  <c r="D360" i="35"/>
  <c r="E342" i="35"/>
  <c r="E17" i="35"/>
  <c r="B17" i="35"/>
  <c r="G17" i="35"/>
  <c r="H17" i="35"/>
  <c r="I17" i="35"/>
  <c r="J17" i="35"/>
  <c r="K17" i="35"/>
  <c r="L17" i="35"/>
  <c r="M17" i="35"/>
  <c r="O17" i="35"/>
  <c r="O343" i="35"/>
  <c r="P17" i="35"/>
  <c r="P343" i="35"/>
  <c r="Q17" i="35"/>
  <c r="U17" i="35"/>
  <c r="V17" i="35"/>
  <c r="V343" i="35"/>
  <c r="W17" i="35"/>
  <c r="W343" i="35"/>
  <c r="X17" i="35"/>
  <c r="Y17" i="35"/>
  <c r="Y343" i="35"/>
  <c r="Z17" i="35"/>
  <c r="AA17" i="35"/>
  <c r="AB17" i="35"/>
  <c r="AC17" i="35"/>
  <c r="AD17" i="35"/>
  <c r="AE17" i="35"/>
  <c r="AF17" i="35"/>
  <c r="E25" i="35"/>
  <c r="E344" i="35"/>
  <c r="E33" i="35"/>
  <c r="E345" i="35"/>
  <c r="E41" i="35"/>
  <c r="E346" i="35"/>
  <c r="E49" i="35"/>
  <c r="E347" i="35"/>
  <c r="E57" i="35"/>
  <c r="E348" i="35"/>
  <c r="E65" i="35"/>
  <c r="E349" i="35"/>
  <c r="E73" i="35"/>
  <c r="E350" i="35"/>
  <c r="E81" i="35"/>
  <c r="E351" i="35"/>
  <c r="E89" i="35"/>
  <c r="E352" i="35"/>
  <c r="E97" i="35"/>
  <c r="E353" i="35"/>
  <c r="E105" i="35"/>
  <c r="E354" i="35"/>
  <c r="E113" i="35"/>
  <c r="E355" i="35"/>
  <c r="E121" i="35"/>
  <c r="E356" i="35"/>
  <c r="E129" i="35"/>
  <c r="E357" i="35"/>
  <c r="E137" i="35"/>
  <c r="E358" i="35"/>
  <c r="E145" i="35"/>
  <c r="E359" i="35"/>
  <c r="E153" i="35"/>
  <c r="E360" i="35"/>
  <c r="F342" i="35"/>
  <c r="F343" i="35"/>
  <c r="F25" i="35"/>
  <c r="F344" i="35"/>
  <c r="F33" i="35"/>
  <c r="F345" i="35"/>
  <c r="F41" i="35"/>
  <c r="F346" i="35"/>
  <c r="F49" i="35"/>
  <c r="F347" i="35"/>
  <c r="F57" i="35"/>
  <c r="F348" i="35"/>
  <c r="F65" i="35"/>
  <c r="F349" i="35"/>
  <c r="F73" i="35"/>
  <c r="F350" i="35"/>
  <c r="F81" i="35"/>
  <c r="F351" i="35"/>
  <c r="F89" i="35"/>
  <c r="F352" i="35"/>
  <c r="F97" i="35"/>
  <c r="F353" i="35"/>
  <c r="F105" i="35"/>
  <c r="F354" i="35"/>
  <c r="F113" i="35"/>
  <c r="F355" i="35"/>
  <c r="F121" i="35"/>
  <c r="F356" i="35"/>
  <c r="F129" i="35"/>
  <c r="F357" i="35"/>
  <c r="F137" i="35"/>
  <c r="F358" i="35"/>
  <c r="F145" i="35"/>
  <c r="F359" i="35"/>
  <c r="F153" i="35"/>
  <c r="F360" i="35"/>
  <c r="F361" i="35"/>
  <c r="G342" i="35"/>
  <c r="G343" i="35"/>
  <c r="G25" i="35"/>
  <c r="G344" i="35"/>
  <c r="G33" i="35"/>
  <c r="G345" i="35"/>
  <c r="G41" i="35"/>
  <c r="G346" i="35"/>
  <c r="G49" i="35"/>
  <c r="G347" i="35"/>
  <c r="G57" i="35"/>
  <c r="G348" i="35"/>
  <c r="G65" i="35"/>
  <c r="G349" i="35"/>
  <c r="G73" i="35"/>
  <c r="G350" i="35"/>
  <c r="G81" i="35"/>
  <c r="G351" i="35"/>
  <c r="G89" i="35"/>
  <c r="G352" i="35"/>
  <c r="G97" i="35"/>
  <c r="G353" i="35"/>
  <c r="G105" i="35"/>
  <c r="G354" i="35"/>
  <c r="G113" i="35"/>
  <c r="G355" i="35"/>
  <c r="G121" i="35"/>
  <c r="G356" i="35"/>
  <c r="G129" i="35"/>
  <c r="G357" i="35"/>
  <c r="G137" i="35"/>
  <c r="G358" i="35"/>
  <c r="G145" i="35"/>
  <c r="G359" i="35"/>
  <c r="G153" i="35"/>
  <c r="G360" i="35"/>
  <c r="G361" i="35"/>
  <c r="H342" i="35"/>
  <c r="H343" i="35"/>
  <c r="H25" i="35"/>
  <c r="H344" i="35"/>
  <c r="H33" i="35"/>
  <c r="H345" i="35"/>
  <c r="H41" i="35"/>
  <c r="H346" i="35"/>
  <c r="H49" i="35"/>
  <c r="H347" i="35"/>
  <c r="H57" i="35"/>
  <c r="H348" i="35"/>
  <c r="H65" i="35"/>
  <c r="H349" i="35"/>
  <c r="H73" i="35"/>
  <c r="H350" i="35"/>
  <c r="H81" i="35"/>
  <c r="H351" i="35"/>
  <c r="H89" i="35"/>
  <c r="H352" i="35"/>
  <c r="H97" i="35"/>
  <c r="H353" i="35"/>
  <c r="H105" i="35"/>
  <c r="H354" i="35"/>
  <c r="H113" i="35"/>
  <c r="H355" i="35"/>
  <c r="H121" i="35"/>
  <c r="H356" i="35"/>
  <c r="H129" i="35"/>
  <c r="H357" i="35"/>
  <c r="H137" i="35"/>
  <c r="H358" i="35"/>
  <c r="H145" i="35"/>
  <c r="H359" i="35"/>
  <c r="H153" i="35"/>
  <c r="H360" i="35"/>
  <c r="H361" i="35"/>
  <c r="I153" i="35"/>
  <c r="I360" i="35"/>
  <c r="I97" i="35"/>
  <c r="I353" i="35"/>
  <c r="I65" i="35"/>
  <c r="I349" i="35"/>
  <c r="I57" i="35"/>
  <c r="I348" i="35"/>
  <c r="I342" i="35"/>
  <c r="I343" i="35"/>
  <c r="I25" i="35"/>
  <c r="I344" i="35"/>
  <c r="I33" i="35"/>
  <c r="I345" i="35"/>
  <c r="I41" i="35"/>
  <c r="I346" i="35"/>
  <c r="I49" i="35"/>
  <c r="I347" i="35"/>
  <c r="I73" i="35"/>
  <c r="I350" i="35"/>
  <c r="I81" i="35"/>
  <c r="I351" i="35"/>
  <c r="I89" i="35"/>
  <c r="I352" i="35"/>
  <c r="I105" i="35"/>
  <c r="I354" i="35"/>
  <c r="I113" i="35"/>
  <c r="I355" i="35"/>
  <c r="I121" i="35"/>
  <c r="I356" i="35"/>
  <c r="I129" i="35"/>
  <c r="I357" i="35"/>
  <c r="I137" i="35"/>
  <c r="I358" i="35"/>
  <c r="I145" i="35"/>
  <c r="I359" i="35"/>
  <c r="I361" i="35"/>
  <c r="J153" i="35"/>
  <c r="J360" i="35"/>
  <c r="J97" i="35"/>
  <c r="J353" i="35"/>
  <c r="J343" i="35"/>
  <c r="J25" i="35"/>
  <c r="J344" i="35"/>
  <c r="J33" i="35"/>
  <c r="J345" i="35"/>
  <c r="J41" i="35"/>
  <c r="J346" i="35"/>
  <c r="J49" i="35"/>
  <c r="J347" i="35"/>
  <c r="J65" i="35"/>
  <c r="J349" i="35"/>
  <c r="J57" i="35"/>
  <c r="J348" i="35"/>
  <c r="J73" i="35"/>
  <c r="J350" i="35"/>
  <c r="J81" i="35"/>
  <c r="J351" i="35"/>
  <c r="J89" i="35"/>
  <c r="J352" i="35"/>
  <c r="J105" i="35"/>
  <c r="J354" i="35"/>
  <c r="J113" i="35"/>
  <c r="J355" i="35"/>
  <c r="J121" i="35"/>
  <c r="J356" i="35"/>
  <c r="J129" i="35"/>
  <c r="J357" i="35"/>
  <c r="J137" i="35"/>
  <c r="J358" i="35"/>
  <c r="J342" i="35"/>
  <c r="J145" i="35"/>
  <c r="J359" i="35"/>
  <c r="J361" i="35"/>
  <c r="K342" i="35"/>
  <c r="K343" i="35"/>
  <c r="K25" i="35"/>
  <c r="K344" i="35"/>
  <c r="K33" i="35"/>
  <c r="K345" i="35"/>
  <c r="K41" i="35"/>
  <c r="K346" i="35"/>
  <c r="K49" i="35"/>
  <c r="K347" i="35"/>
  <c r="K57" i="35"/>
  <c r="K348" i="35"/>
  <c r="K65" i="35"/>
  <c r="K349" i="35"/>
  <c r="K73" i="35"/>
  <c r="K350" i="35"/>
  <c r="K81" i="35"/>
  <c r="K351" i="35"/>
  <c r="K89" i="35"/>
  <c r="K352" i="35"/>
  <c r="K97" i="35"/>
  <c r="K353" i="35"/>
  <c r="K105" i="35"/>
  <c r="K354" i="35"/>
  <c r="K113" i="35"/>
  <c r="K355" i="35"/>
  <c r="K121" i="35"/>
  <c r="K356" i="35"/>
  <c r="K129" i="35"/>
  <c r="K357" i="35"/>
  <c r="K137" i="35"/>
  <c r="K358" i="35"/>
  <c r="K145" i="35"/>
  <c r="K359" i="35"/>
  <c r="K153" i="35"/>
  <c r="K360" i="35"/>
  <c r="K361" i="35"/>
  <c r="L342" i="35"/>
  <c r="L343" i="35"/>
  <c r="L25" i="35"/>
  <c r="L344" i="35"/>
  <c r="L33" i="35"/>
  <c r="L345" i="35"/>
  <c r="L41" i="35"/>
  <c r="L346" i="35"/>
  <c r="L49" i="35"/>
  <c r="L347" i="35"/>
  <c r="L57" i="35"/>
  <c r="L348" i="35"/>
  <c r="L65" i="35"/>
  <c r="L349" i="35"/>
  <c r="L73" i="35"/>
  <c r="L350" i="35"/>
  <c r="L81" i="35"/>
  <c r="L351" i="35"/>
  <c r="L89" i="35"/>
  <c r="L352" i="35"/>
  <c r="L97" i="35"/>
  <c r="L353" i="35"/>
  <c r="L105" i="35"/>
  <c r="L354" i="35"/>
  <c r="L113" i="35"/>
  <c r="L355" i="35"/>
  <c r="L121" i="35"/>
  <c r="L356" i="35"/>
  <c r="L129" i="35"/>
  <c r="L357" i="35"/>
  <c r="L137" i="35"/>
  <c r="L358" i="35"/>
  <c r="L145" i="35"/>
  <c r="L359" i="35"/>
  <c r="L153" i="35"/>
  <c r="L360" i="35"/>
  <c r="M342" i="35"/>
  <c r="M343" i="35"/>
  <c r="M25" i="35"/>
  <c r="M344" i="35"/>
  <c r="M33" i="35"/>
  <c r="M345" i="35"/>
  <c r="M41" i="35"/>
  <c r="M346" i="35"/>
  <c r="M49" i="35"/>
  <c r="M347" i="35"/>
  <c r="M57" i="35"/>
  <c r="M348" i="35"/>
  <c r="M65" i="35"/>
  <c r="M349" i="35"/>
  <c r="M73" i="35"/>
  <c r="M350" i="35"/>
  <c r="M81" i="35"/>
  <c r="M351" i="35"/>
  <c r="M89" i="35"/>
  <c r="M352" i="35"/>
  <c r="M97" i="35"/>
  <c r="M353" i="35"/>
  <c r="M105" i="35"/>
  <c r="M354" i="35"/>
  <c r="M113" i="35"/>
  <c r="M355" i="35"/>
  <c r="M121" i="35"/>
  <c r="M356" i="35"/>
  <c r="M129" i="35"/>
  <c r="M357" i="35"/>
  <c r="M137" i="35"/>
  <c r="M145" i="35"/>
  <c r="M359" i="35"/>
  <c r="M153" i="35"/>
  <c r="M360" i="35"/>
  <c r="N342" i="35"/>
  <c r="N343" i="35"/>
  <c r="N25" i="35"/>
  <c r="N344" i="35"/>
  <c r="N33" i="35"/>
  <c r="N345" i="35"/>
  <c r="N41" i="35"/>
  <c r="N346" i="35"/>
  <c r="N49" i="35"/>
  <c r="N347" i="35"/>
  <c r="N57" i="35"/>
  <c r="N348" i="35"/>
  <c r="N65" i="35"/>
  <c r="N349" i="35"/>
  <c r="N73" i="35"/>
  <c r="N81" i="35"/>
  <c r="N351" i="35"/>
  <c r="N89" i="35"/>
  <c r="N97" i="35"/>
  <c r="N353" i="35"/>
  <c r="N105" i="35"/>
  <c r="N354" i="35"/>
  <c r="N113" i="35"/>
  <c r="N355" i="35"/>
  <c r="N121" i="35"/>
  <c r="N356" i="35"/>
  <c r="N129" i="35"/>
  <c r="N357" i="35"/>
  <c r="N137" i="35"/>
  <c r="N358" i="35"/>
  <c r="N145" i="35"/>
  <c r="N359" i="35"/>
  <c r="N153" i="35"/>
  <c r="N360" i="35"/>
  <c r="O342" i="35"/>
  <c r="O25" i="35"/>
  <c r="O344" i="35"/>
  <c r="O33" i="35"/>
  <c r="O345" i="35"/>
  <c r="O41" i="35"/>
  <c r="O346" i="35"/>
  <c r="O49" i="35"/>
  <c r="O347" i="35"/>
  <c r="O57" i="35"/>
  <c r="O348" i="35"/>
  <c r="O65" i="35"/>
  <c r="O349" i="35"/>
  <c r="O73" i="35"/>
  <c r="O350" i="35"/>
  <c r="O81" i="35"/>
  <c r="O351" i="35"/>
  <c r="O89" i="35"/>
  <c r="O352" i="35"/>
  <c r="O97" i="35"/>
  <c r="O353" i="35"/>
  <c r="O105" i="35"/>
  <c r="O113" i="35"/>
  <c r="O355" i="35"/>
  <c r="O121" i="35"/>
  <c r="O356" i="35"/>
  <c r="O129" i="35"/>
  <c r="O357" i="35"/>
  <c r="O137" i="35"/>
  <c r="O358" i="35"/>
  <c r="O145" i="35"/>
  <c r="O359" i="35"/>
  <c r="O153" i="35"/>
  <c r="O360" i="35"/>
  <c r="P342" i="35"/>
  <c r="P25" i="35"/>
  <c r="P344" i="35"/>
  <c r="P33" i="35"/>
  <c r="P41" i="35"/>
  <c r="P346" i="35"/>
  <c r="P49" i="35"/>
  <c r="P347" i="35"/>
  <c r="P57" i="35"/>
  <c r="P348" i="35"/>
  <c r="P65" i="35"/>
  <c r="P349" i="35"/>
  <c r="P73" i="35"/>
  <c r="P350" i="35"/>
  <c r="P81" i="35"/>
  <c r="P351" i="35"/>
  <c r="P89" i="35"/>
  <c r="P352" i="35"/>
  <c r="P97" i="35"/>
  <c r="P353" i="35"/>
  <c r="P105" i="35"/>
  <c r="P354" i="35"/>
  <c r="P113" i="35"/>
  <c r="P355" i="35"/>
  <c r="P121" i="35"/>
  <c r="P356" i="35"/>
  <c r="P129" i="35"/>
  <c r="P357" i="35"/>
  <c r="P137" i="35"/>
  <c r="P358" i="35"/>
  <c r="P145" i="35"/>
  <c r="P153" i="35"/>
  <c r="P360" i="35"/>
  <c r="Q342" i="35"/>
  <c r="Q343" i="35"/>
  <c r="Q25" i="35"/>
  <c r="Q344" i="35"/>
  <c r="Q33" i="35"/>
  <c r="Q345" i="35"/>
  <c r="Q41" i="35"/>
  <c r="Q346" i="35"/>
  <c r="Q49" i="35"/>
  <c r="Q347" i="35"/>
  <c r="Q57" i="35"/>
  <c r="Q348" i="35"/>
  <c r="Q65" i="35"/>
  <c r="Q349" i="35"/>
  <c r="Q73" i="35"/>
  <c r="Q81" i="35"/>
  <c r="Q351" i="35"/>
  <c r="Q89" i="35"/>
  <c r="Q352" i="35"/>
  <c r="Q97" i="35"/>
  <c r="Q353" i="35"/>
  <c r="Q105" i="35"/>
  <c r="Q354" i="35"/>
  <c r="Q113" i="35"/>
  <c r="Q355" i="35"/>
  <c r="Q121" i="35"/>
  <c r="Q356" i="35"/>
  <c r="Q129" i="35"/>
  <c r="Q137" i="35"/>
  <c r="Q358" i="35"/>
  <c r="Q145" i="35"/>
  <c r="Q359" i="35"/>
  <c r="Q153" i="35"/>
  <c r="Q360" i="35"/>
  <c r="T57" i="35"/>
  <c r="T97" i="35"/>
  <c r="T129" i="35"/>
  <c r="T357" i="35"/>
  <c r="T137" i="35"/>
  <c r="T145" i="35"/>
  <c r="T359" i="35"/>
  <c r="T153" i="35"/>
  <c r="T353" i="35"/>
  <c r="T358" i="35"/>
  <c r="T360" i="35"/>
  <c r="U342" i="35"/>
  <c r="U343" i="35"/>
  <c r="U25" i="35"/>
  <c r="U344" i="35"/>
  <c r="U33" i="35"/>
  <c r="U345" i="35"/>
  <c r="U41" i="35"/>
  <c r="U346" i="35"/>
  <c r="U49" i="35"/>
  <c r="U347" i="35"/>
  <c r="U57" i="35"/>
  <c r="U348" i="35"/>
  <c r="U65" i="35"/>
  <c r="U349" i="35"/>
  <c r="U73" i="35"/>
  <c r="U350" i="35"/>
  <c r="U81" i="35"/>
  <c r="U351" i="35"/>
  <c r="U89" i="35"/>
  <c r="U352" i="35"/>
  <c r="U97" i="35"/>
  <c r="U353" i="35"/>
  <c r="U105" i="35"/>
  <c r="U354" i="35"/>
  <c r="U113" i="35"/>
  <c r="U355" i="35"/>
  <c r="U121" i="35"/>
  <c r="U356" i="35"/>
  <c r="U129" i="35"/>
  <c r="U357" i="35"/>
  <c r="U137" i="35"/>
  <c r="U358" i="35"/>
  <c r="U145" i="35"/>
  <c r="U359" i="35"/>
  <c r="U153" i="35"/>
  <c r="V342" i="35"/>
  <c r="V25" i="35"/>
  <c r="V344" i="35"/>
  <c r="V33" i="35"/>
  <c r="V345" i="35"/>
  <c r="V41" i="35"/>
  <c r="V346" i="35"/>
  <c r="V49" i="35"/>
  <c r="V347" i="35"/>
  <c r="V57" i="35"/>
  <c r="V348" i="35"/>
  <c r="V65" i="35"/>
  <c r="V349" i="35"/>
  <c r="V73" i="35"/>
  <c r="V350" i="35"/>
  <c r="V81" i="35"/>
  <c r="V351" i="35"/>
  <c r="V89" i="35"/>
  <c r="V352" i="35"/>
  <c r="V97" i="35"/>
  <c r="V353" i="35"/>
  <c r="V105" i="35"/>
  <c r="V354" i="35"/>
  <c r="V113" i="35"/>
  <c r="V355" i="35"/>
  <c r="V121" i="35"/>
  <c r="V356" i="35"/>
  <c r="V129" i="35"/>
  <c r="V357" i="35"/>
  <c r="V137" i="35"/>
  <c r="V358" i="35"/>
  <c r="V145" i="35"/>
  <c r="V359" i="35"/>
  <c r="V153" i="35"/>
  <c r="V360" i="35"/>
  <c r="W342" i="35"/>
  <c r="W25" i="35"/>
  <c r="W344" i="35"/>
  <c r="W33" i="35"/>
  <c r="W345" i="35"/>
  <c r="W41" i="35"/>
  <c r="W346" i="35"/>
  <c r="W49" i="35"/>
  <c r="W347" i="35"/>
  <c r="W57" i="35"/>
  <c r="W348" i="35"/>
  <c r="W65" i="35"/>
  <c r="W349" i="35"/>
  <c r="W73" i="35"/>
  <c r="W350" i="35"/>
  <c r="W81" i="35"/>
  <c r="W351" i="35"/>
  <c r="W89" i="35"/>
  <c r="W352" i="35"/>
  <c r="W97" i="35"/>
  <c r="W353" i="35"/>
  <c r="W105" i="35"/>
  <c r="W354" i="35"/>
  <c r="W113" i="35"/>
  <c r="W355" i="35"/>
  <c r="W121" i="35"/>
  <c r="W356" i="35"/>
  <c r="W129" i="35"/>
  <c r="W357" i="35"/>
  <c r="W137" i="35"/>
  <c r="W358" i="35"/>
  <c r="W145" i="35"/>
  <c r="W359" i="35"/>
  <c r="W153" i="35"/>
  <c r="X342" i="35"/>
  <c r="X25" i="35"/>
  <c r="X344" i="35"/>
  <c r="X33" i="35"/>
  <c r="X345" i="35"/>
  <c r="X41" i="35"/>
  <c r="X346" i="35"/>
  <c r="X49" i="35"/>
  <c r="X347" i="35"/>
  <c r="X57" i="35"/>
  <c r="X348" i="35"/>
  <c r="X65" i="35"/>
  <c r="X349" i="35"/>
  <c r="X73" i="35"/>
  <c r="X350" i="35"/>
  <c r="X81" i="35"/>
  <c r="X351" i="35"/>
  <c r="X89" i="35"/>
  <c r="X352" i="35"/>
  <c r="X97" i="35"/>
  <c r="X353" i="35"/>
  <c r="X105" i="35"/>
  <c r="X354" i="35"/>
  <c r="X113" i="35"/>
  <c r="X355" i="35"/>
  <c r="X121" i="35"/>
  <c r="X356" i="35"/>
  <c r="X129" i="35"/>
  <c r="X357" i="35"/>
  <c r="X137" i="35"/>
  <c r="X358" i="35"/>
  <c r="X145" i="35"/>
  <c r="X359" i="35"/>
  <c r="X153" i="35"/>
  <c r="X360" i="35"/>
  <c r="Y342" i="35"/>
  <c r="Y25" i="35"/>
  <c r="Y344" i="35"/>
  <c r="Y33" i="35"/>
  <c r="Y345" i="35"/>
  <c r="Y41" i="35"/>
  <c r="Y346" i="35"/>
  <c r="Y49" i="35"/>
  <c r="Y347" i="35"/>
  <c r="Y57" i="35"/>
  <c r="Y348" i="35"/>
  <c r="Y65" i="35"/>
  <c r="Y349" i="35"/>
  <c r="Y73" i="35"/>
  <c r="Y350" i="35"/>
  <c r="Y81" i="35"/>
  <c r="Y351" i="35"/>
  <c r="Y89" i="35"/>
  <c r="Y352" i="35"/>
  <c r="Y97" i="35"/>
  <c r="Y353" i="35"/>
  <c r="Y105" i="35"/>
  <c r="Y354" i="35"/>
  <c r="Y113" i="35"/>
  <c r="Y355" i="35"/>
  <c r="Y121" i="35"/>
  <c r="Y356" i="35"/>
  <c r="Y129" i="35"/>
  <c r="Y357" i="35"/>
  <c r="Y137" i="35"/>
  <c r="Y358" i="35"/>
  <c r="Y145" i="35"/>
  <c r="Y359" i="35"/>
  <c r="Y153" i="35"/>
  <c r="Y360" i="35"/>
  <c r="Z342" i="35"/>
  <c r="Z343" i="35"/>
  <c r="Z25" i="35"/>
  <c r="Z344" i="35"/>
  <c r="Z33" i="35"/>
  <c r="Z345" i="35"/>
  <c r="Z41" i="35"/>
  <c r="Z346" i="35"/>
  <c r="Z49" i="35"/>
  <c r="Z347" i="35"/>
  <c r="Z57" i="35"/>
  <c r="Z348" i="35"/>
  <c r="Z65" i="35"/>
  <c r="Z349" i="35"/>
  <c r="Z73" i="35"/>
  <c r="Z350" i="35"/>
  <c r="Z81" i="35"/>
  <c r="Z351" i="35"/>
  <c r="Z89" i="35"/>
  <c r="Z352" i="35"/>
  <c r="Z97" i="35"/>
  <c r="Z353" i="35"/>
  <c r="Z105" i="35"/>
  <c r="Z354" i="35"/>
  <c r="Z113" i="35"/>
  <c r="Z355" i="35"/>
  <c r="Z121" i="35"/>
  <c r="Z356" i="35"/>
  <c r="Z129" i="35"/>
  <c r="Z357" i="35"/>
  <c r="Z137" i="35"/>
  <c r="Z358" i="35"/>
  <c r="Z145" i="35"/>
  <c r="Z359" i="35"/>
  <c r="Z153" i="35"/>
  <c r="Z360" i="35"/>
  <c r="Z361" i="35"/>
  <c r="AA342" i="35"/>
  <c r="AA343" i="35"/>
  <c r="AA25" i="35"/>
  <c r="AA344" i="35"/>
  <c r="AA33" i="35"/>
  <c r="AA345" i="35"/>
  <c r="AA41" i="35"/>
  <c r="AA346" i="35"/>
  <c r="AA49" i="35"/>
  <c r="AA347" i="35"/>
  <c r="AA57" i="35"/>
  <c r="AA348" i="35"/>
  <c r="AA65" i="35"/>
  <c r="AA349" i="35"/>
  <c r="AA73" i="35"/>
  <c r="AA350" i="35"/>
  <c r="AA81" i="35"/>
  <c r="AA351" i="35"/>
  <c r="AA89" i="35"/>
  <c r="AA352" i="35"/>
  <c r="AA97" i="35"/>
  <c r="AA353" i="35"/>
  <c r="AA105" i="35"/>
  <c r="AA354" i="35"/>
  <c r="AA113" i="35"/>
  <c r="AA355" i="35"/>
  <c r="AA121" i="35"/>
  <c r="AA356" i="35"/>
  <c r="AA129" i="35"/>
  <c r="AA357" i="35"/>
  <c r="AA137" i="35"/>
  <c r="AA358" i="35"/>
  <c r="AA145" i="35"/>
  <c r="AA359" i="35"/>
  <c r="AA153" i="35"/>
  <c r="AA360" i="35"/>
  <c r="AA361" i="35"/>
  <c r="AB342" i="35"/>
  <c r="AB343" i="35"/>
  <c r="AB25" i="35"/>
  <c r="AB344" i="35"/>
  <c r="AB33" i="35"/>
  <c r="AB345" i="35"/>
  <c r="AB41" i="35"/>
  <c r="AB346" i="35"/>
  <c r="AB49" i="35"/>
  <c r="AB347" i="35"/>
  <c r="AB57" i="35"/>
  <c r="AB348" i="35"/>
  <c r="AB65" i="35"/>
  <c r="AB349" i="35"/>
  <c r="AB73" i="35"/>
  <c r="AB350" i="35"/>
  <c r="AB81" i="35"/>
  <c r="AB351" i="35"/>
  <c r="AB89" i="35"/>
  <c r="AB352" i="35"/>
  <c r="AB97" i="35"/>
  <c r="AB353" i="35"/>
  <c r="AB105" i="35"/>
  <c r="AB354" i="35"/>
  <c r="AB113" i="35"/>
  <c r="AB355" i="35"/>
  <c r="AB121" i="35"/>
  <c r="AB356" i="35"/>
  <c r="AB129" i="35"/>
  <c r="AB357" i="35"/>
  <c r="AB137" i="35"/>
  <c r="AB358" i="35"/>
  <c r="AB145" i="35"/>
  <c r="AB359" i="35"/>
  <c r="AB153" i="35"/>
  <c r="AB360" i="35"/>
  <c r="AB361" i="35"/>
  <c r="AC342" i="35"/>
  <c r="AC343" i="35"/>
  <c r="AC25" i="35"/>
  <c r="AC344" i="35"/>
  <c r="AC33" i="35"/>
  <c r="AC345" i="35"/>
  <c r="AC41" i="35"/>
  <c r="AC346" i="35"/>
  <c r="AC49" i="35"/>
  <c r="AC347" i="35"/>
  <c r="AC57" i="35"/>
  <c r="AC348" i="35"/>
  <c r="AC65" i="35"/>
  <c r="AC349" i="35"/>
  <c r="AC73" i="35"/>
  <c r="AC350" i="35"/>
  <c r="AC81" i="35"/>
  <c r="AC351" i="35"/>
  <c r="AC89" i="35"/>
  <c r="AC352" i="35"/>
  <c r="AC97" i="35"/>
  <c r="AC353" i="35"/>
  <c r="AC105" i="35"/>
  <c r="AC354" i="35"/>
  <c r="AC113" i="35"/>
  <c r="AC355" i="35"/>
  <c r="AC121" i="35"/>
  <c r="AC356" i="35"/>
  <c r="AC129" i="35"/>
  <c r="AC357" i="35"/>
  <c r="AC137" i="35"/>
  <c r="AC358" i="35"/>
  <c r="AC145" i="35"/>
  <c r="AC359" i="35"/>
  <c r="AC153" i="35"/>
  <c r="AC360" i="35"/>
  <c r="AC361" i="35"/>
  <c r="AD342" i="35"/>
  <c r="AD25" i="35"/>
  <c r="AD344" i="35"/>
  <c r="AD33" i="35"/>
  <c r="AD345" i="35"/>
  <c r="AD41" i="35"/>
  <c r="AD346" i="35"/>
  <c r="AD49" i="35"/>
  <c r="AD57" i="35"/>
  <c r="AD348" i="35"/>
  <c r="AD65" i="35"/>
  <c r="AD349" i="35"/>
  <c r="AD73" i="35"/>
  <c r="AD350" i="35"/>
  <c r="AD81" i="35"/>
  <c r="AD351" i="35"/>
  <c r="AD89" i="35"/>
  <c r="AD352" i="35"/>
  <c r="AD97" i="35"/>
  <c r="AD353" i="35"/>
  <c r="AD105" i="35"/>
  <c r="AD354" i="35"/>
  <c r="AD113" i="35"/>
  <c r="AD355" i="35"/>
  <c r="AD121" i="35"/>
  <c r="AD356" i="35"/>
  <c r="AD129" i="35"/>
  <c r="AD357" i="35"/>
  <c r="AD137" i="35"/>
  <c r="AD358" i="35"/>
  <c r="AD145" i="35"/>
  <c r="AD359" i="35"/>
  <c r="AD153" i="35"/>
  <c r="AD360" i="35"/>
  <c r="AE342" i="35"/>
  <c r="AE25" i="35"/>
  <c r="AE344" i="35"/>
  <c r="AE33" i="35"/>
  <c r="AE345" i="35"/>
  <c r="AE41" i="35"/>
  <c r="AE346" i="35"/>
  <c r="AE49" i="35"/>
  <c r="AE347" i="35"/>
  <c r="AE57" i="35"/>
  <c r="AE348" i="35"/>
  <c r="AE65" i="35"/>
  <c r="AE349" i="35"/>
  <c r="AE73" i="35"/>
  <c r="AE350" i="35"/>
  <c r="AE81" i="35"/>
  <c r="AE351" i="35"/>
  <c r="AE89" i="35"/>
  <c r="AE352" i="35"/>
  <c r="AE97" i="35"/>
  <c r="AE353" i="35"/>
  <c r="AE105" i="35"/>
  <c r="AE354" i="35"/>
  <c r="AE113" i="35"/>
  <c r="AE355" i="35"/>
  <c r="AE121" i="35"/>
  <c r="AE356" i="35"/>
  <c r="AE129" i="35"/>
  <c r="AE357" i="35"/>
  <c r="AE137" i="35"/>
  <c r="AE358" i="35"/>
  <c r="AE145" i="35"/>
  <c r="AE359" i="35"/>
  <c r="AE153" i="35"/>
  <c r="AE360" i="35"/>
  <c r="AF343" i="35"/>
  <c r="AF25" i="35"/>
  <c r="AF344" i="35"/>
  <c r="AF33" i="35"/>
  <c r="AF345" i="35"/>
  <c r="AF41" i="35"/>
  <c r="AF346" i="35"/>
  <c r="AF49" i="35"/>
  <c r="AF347" i="35"/>
  <c r="AF57" i="35"/>
  <c r="AF348" i="35"/>
  <c r="AF65" i="35"/>
  <c r="AF349" i="35"/>
  <c r="AF73" i="35"/>
  <c r="AF350" i="35"/>
  <c r="AF81" i="35"/>
  <c r="AG81" i="35"/>
  <c r="AF89" i="35"/>
  <c r="AF352" i="35"/>
  <c r="AF97" i="35"/>
  <c r="AF353" i="35"/>
  <c r="AF105" i="35"/>
  <c r="B105" i="35"/>
  <c r="AF113" i="35"/>
  <c r="AF355" i="35"/>
  <c r="AF121" i="35"/>
  <c r="AF356" i="35"/>
  <c r="AF129" i="35"/>
  <c r="AF357" i="35"/>
  <c r="AF137" i="35"/>
  <c r="AF358" i="35"/>
  <c r="AF145" i="35"/>
  <c r="AF359" i="35"/>
  <c r="AF153" i="35"/>
  <c r="AF360" i="35"/>
  <c r="B9" i="35"/>
  <c r="B342" i="35"/>
  <c r="B343" i="35"/>
  <c r="B25" i="35"/>
  <c r="B344" i="35"/>
  <c r="B33" i="35"/>
  <c r="B345" i="35"/>
  <c r="B41" i="35"/>
  <c r="B346" i="35"/>
  <c r="B49" i="35"/>
  <c r="B347" i="35"/>
  <c r="B57" i="35"/>
  <c r="B348" i="35"/>
  <c r="B65" i="35"/>
  <c r="B349" i="35"/>
  <c r="B73" i="35"/>
  <c r="B350" i="35"/>
  <c r="B351" i="35"/>
  <c r="B89" i="35"/>
  <c r="B352" i="35"/>
  <c r="B97" i="35"/>
  <c r="B353" i="35"/>
  <c r="B354" i="35"/>
  <c r="B113" i="35"/>
  <c r="B355" i="35"/>
  <c r="B121" i="35"/>
  <c r="B356" i="35"/>
  <c r="B129" i="35"/>
  <c r="B357" i="35"/>
  <c r="B137" i="35"/>
  <c r="B145" i="35"/>
  <c r="B153" i="35"/>
  <c r="B333" i="35"/>
  <c r="B359" i="35"/>
  <c r="F157" i="35"/>
  <c r="G157" i="35"/>
  <c r="G333" i="35"/>
  <c r="G337" i="35"/>
  <c r="H157" i="35"/>
  <c r="H333" i="35"/>
  <c r="H337" i="35"/>
  <c r="I157" i="35"/>
  <c r="I333" i="35"/>
  <c r="I337" i="35"/>
  <c r="K157" i="35"/>
  <c r="M157" i="35"/>
  <c r="Z157" i="35"/>
  <c r="AA157" i="35"/>
  <c r="AA333" i="35"/>
  <c r="AA337" i="35"/>
  <c r="AB15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7" i="35"/>
  <c r="A498" i="35"/>
  <c r="A499" i="35"/>
  <c r="A500" i="35"/>
  <c r="A501" i="35"/>
  <c r="A502" i="35"/>
  <c r="A503" i="35"/>
  <c r="A504" i="35"/>
  <c r="A505" i="35"/>
  <c r="A506" i="35"/>
  <c r="A507" i="35"/>
  <c r="B507" i="35"/>
  <c r="F507" i="35"/>
  <c r="E507" i="35"/>
  <c r="B506" i="35"/>
  <c r="F506" i="35"/>
  <c r="E506" i="35"/>
  <c r="B505" i="35"/>
  <c r="F505" i="35"/>
  <c r="E505" i="35"/>
  <c r="B504" i="35"/>
  <c r="F504" i="35"/>
  <c r="E504" i="35"/>
  <c r="B503" i="35"/>
  <c r="F503" i="35"/>
  <c r="E503" i="35"/>
  <c r="B502" i="35"/>
  <c r="F502" i="35"/>
  <c r="E502" i="35"/>
  <c r="B501" i="35"/>
  <c r="F501" i="35"/>
  <c r="E501" i="35"/>
  <c r="B500" i="35"/>
  <c r="F500" i="35"/>
  <c r="E500" i="35"/>
  <c r="B499" i="35"/>
  <c r="F499" i="35"/>
  <c r="E499" i="35"/>
  <c r="B498" i="35"/>
  <c r="F498" i="35"/>
  <c r="E498" i="35"/>
  <c r="B497" i="35"/>
  <c r="F497" i="35"/>
  <c r="E497" i="35"/>
  <c r="B496" i="35"/>
  <c r="F496" i="35"/>
  <c r="E496" i="35"/>
  <c r="B494" i="35"/>
  <c r="F494" i="35"/>
  <c r="E494" i="35"/>
  <c r="B493" i="35"/>
  <c r="F493" i="35"/>
  <c r="E493" i="35"/>
  <c r="B492" i="35"/>
  <c r="F492" i="35"/>
  <c r="E492" i="35"/>
  <c r="B491" i="35"/>
  <c r="F491" i="35"/>
  <c r="E491" i="35"/>
  <c r="B490" i="35"/>
  <c r="F490" i="35"/>
  <c r="E490" i="35"/>
  <c r="B486" i="35"/>
  <c r="F486" i="35"/>
  <c r="B487" i="35"/>
  <c r="F487" i="35"/>
  <c r="B488" i="35"/>
  <c r="F488" i="35"/>
  <c r="B489" i="35"/>
  <c r="F489" i="35"/>
  <c r="E489" i="35"/>
  <c r="B485" i="35"/>
  <c r="F485" i="35"/>
  <c r="B484" i="35"/>
  <c r="F484" i="35"/>
  <c r="E488" i="35"/>
  <c r="E487" i="35"/>
  <c r="B483" i="35"/>
  <c r="F483" i="35"/>
  <c r="E486" i="35"/>
  <c r="B482" i="35"/>
  <c r="F482" i="35"/>
  <c r="B481" i="35"/>
  <c r="F481" i="35"/>
  <c r="E485" i="35"/>
  <c r="E484" i="35"/>
  <c r="B480" i="35"/>
  <c r="F480" i="35"/>
  <c r="E483" i="35"/>
  <c r="B479" i="35"/>
  <c r="F479" i="35"/>
  <c r="E482" i="35"/>
  <c r="B478" i="35"/>
  <c r="F478" i="35"/>
  <c r="E481" i="35"/>
  <c r="E480" i="35"/>
  <c r="E479" i="35"/>
  <c r="E478" i="35"/>
  <c r="E477" i="35"/>
  <c r="AB410" i="35"/>
  <c r="AB406" i="35"/>
  <c r="AB407" i="35"/>
  <c r="AB409" i="35"/>
  <c r="AB411" i="35"/>
  <c r="AA406" i="35"/>
  <c r="AA407" i="35"/>
  <c r="AA409" i="35"/>
  <c r="AA410" i="35"/>
  <c r="Z408" i="35"/>
  <c r="Z407" i="35"/>
  <c r="Z409" i="35"/>
  <c r="Z410" i="35"/>
  <c r="L406" i="35"/>
  <c r="L407" i="35"/>
  <c r="L408" i="35"/>
  <c r="L409" i="35"/>
  <c r="K406" i="35"/>
  <c r="K407" i="35"/>
  <c r="K408" i="35"/>
  <c r="K409" i="35"/>
  <c r="K410" i="35"/>
  <c r="K411" i="35"/>
  <c r="K413" i="35"/>
  <c r="K414" i="35"/>
  <c r="J406" i="35"/>
  <c r="J407" i="35"/>
  <c r="J408" i="35"/>
  <c r="J409" i="35"/>
  <c r="J410" i="35"/>
  <c r="J411" i="35"/>
  <c r="J413" i="35"/>
  <c r="J414" i="35"/>
  <c r="J369" i="35"/>
  <c r="I406" i="35"/>
  <c r="I407" i="35"/>
  <c r="I409" i="35"/>
  <c r="I411" i="35"/>
  <c r="H401" i="35"/>
  <c r="H408" i="35"/>
  <c r="H409" i="35"/>
  <c r="G369" i="35"/>
  <c r="G401" i="35"/>
  <c r="F409" i="35"/>
  <c r="Z401" i="35"/>
  <c r="AF393" i="35"/>
  <c r="AB393" i="35"/>
  <c r="AA393" i="35"/>
  <c r="Z393" i="35"/>
  <c r="Y393" i="35"/>
  <c r="L393" i="35"/>
  <c r="K393" i="35"/>
  <c r="J393" i="35"/>
  <c r="I393" i="35"/>
  <c r="H393" i="35"/>
  <c r="G393" i="35"/>
  <c r="F393" i="35"/>
  <c r="E393" i="35"/>
  <c r="B393" i="35"/>
  <c r="AB369" i="35"/>
  <c r="AA369" i="35"/>
  <c r="Z369" i="35"/>
  <c r="K369" i="35"/>
  <c r="I369" i="35"/>
  <c r="H369" i="35"/>
  <c r="F369" i="35"/>
  <c r="E333" i="35"/>
  <c r="F333" i="35"/>
  <c r="F337" i="35"/>
  <c r="J333" i="35"/>
  <c r="K333" i="35"/>
  <c r="L333" i="35"/>
  <c r="Y333" i="35"/>
  <c r="Z333" i="35"/>
  <c r="AB333" i="35"/>
  <c r="AF333" i="35"/>
  <c r="AF338" i="35"/>
  <c r="AE338" i="35"/>
  <c r="AD338" i="35"/>
  <c r="AC338" i="35"/>
  <c r="AB338" i="35"/>
  <c r="AA338" i="35"/>
  <c r="Z338" i="35"/>
  <c r="Y338" i="35"/>
  <c r="X338" i="35"/>
  <c r="W338" i="35"/>
  <c r="V338" i="35"/>
  <c r="U338" i="35"/>
  <c r="T338" i="35"/>
  <c r="S338" i="35"/>
  <c r="R338" i="35"/>
  <c r="Q338" i="35"/>
  <c r="P338" i="35"/>
  <c r="O338" i="35"/>
  <c r="N338" i="35"/>
  <c r="M338" i="35"/>
  <c r="L338" i="35"/>
  <c r="K338" i="35"/>
  <c r="J338" i="35"/>
  <c r="I338" i="35"/>
  <c r="H338" i="35"/>
  <c r="G338" i="35"/>
  <c r="F338" i="35"/>
  <c r="E338" i="35"/>
  <c r="D338" i="35"/>
  <c r="C338" i="35"/>
  <c r="AB337" i="35"/>
  <c r="Z337" i="35"/>
  <c r="K337" i="35"/>
  <c r="AG322" i="35"/>
  <c r="AG321" i="35"/>
  <c r="AG320" i="35"/>
  <c r="AG319" i="35"/>
  <c r="AG318" i="35"/>
  <c r="AG310" i="35"/>
  <c r="AG309" i="35"/>
  <c r="AG308" i="35"/>
  <c r="AG307" i="35"/>
  <c r="AG306" i="35"/>
  <c r="AG298" i="35"/>
  <c r="AG297" i="35"/>
  <c r="AG296" i="35"/>
  <c r="AG295" i="35"/>
  <c r="AG294" i="35"/>
  <c r="AG286" i="35"/>
  <c r="AG285" i="35"/>
  <c r="AG284" i="35"/>
  <c r="AG283" i="35"/>
  <c r="AG282" i="35"/>
  <c r="AG275" i="35"/>
  <c r="AG274" i="35"/>
  <c r="AG273" i="35"/>
  <c r="AG272" i="35"/>
  <c r="AG271" i="35"/>
  <c r="AG270" i="35"/>
  <c r="AG263" i="35"/>
  <c r="AG262" i="35"/>
  <c r="AG261" i="35"/>
  <c r="AG260" i="35"/>
  <c r="AG259" i="35"/>
  <c r="AG258" i="35"/>
  <c r="AG251" i="35"/>
  <c r="AG250" i="35"/>
  <c r="AG249" i="35"/>
  <c r="AG248" i="35"/>
  <c r="AG247" i="35"/>
  <c r="AG246" i="35"/>
  <c r="AG239" i="35"/>
  <c r="AG238" i="35"/>
  <c r="AG237" i="35"/>
  <c r="AG236" i="35"/>
  <c r="AG235" i="35"/>
  <c r="AG234" i="35"/>
  <c r="AG226" i="35"/>
  <c r="AG225" i="35"/>
  <c r="AG224" i="35"/>
  <c r="AG223" i="35"/>
  <c r="AG222" i="35"/>
  <c r="AG215" i="35"/>
  <c r="AG214" i="35"/>
  <c r="AG213" i="35"/>
  <c r="AG212" i="35"/>
  <c r="AG211" i="35"/>
  <c r="AG210" i="35"/>
  <c r="AG202" i="35"/>
  <c r="AG201" i="35"/>
  <c r="AG200" i="35"/>
  <c r="AG199" i="35"/>
  <c r="AG198" i="35"/>
  <c r="AG190" i="35"/>
  <c r="AG189" i="35"/>
  <c r="AG188" i="35"/>
  <c r="AG187" i="35"/>
  <c r="AG186" i="35"/>
  <c r="AG179" i="35"/>
  <c r="AG178" i="35"/>
  <c r="AG177" i="35"/>
  <c r="AG176" i="35"/>
  <c r="AG175" i="35"/>
  <c r="AG174" i="35"/>
  <c r="AG167" i="35"/>
  <c r="AG166" i="35"/>
  <c r="AG165" i="35"/>
  <c r="AG164" i="35"/>
  <c r="AG163" i="35"/>
  <c r="AG162" i="35"/>
  <c r="P371" i="35"/>
  <c r="N376" i="35"/>
  <c r="G411" i="35"/>
  <c r="G407" i="35"/>
  <c r="G409" i="35"/>
  <c r="F410" i="35"/>
  <c r="F408" i="35"/>
  <c r="F406" i="35"/>
  <c r="H411" i="35"/>
  <c r="I408" i="35"/>
  <c r="J157" i="35"/>
  <c r="J337" i="35"/>
  <c r="N352" i="35"/>
  <c r="N350" i="35"/>
  <c r="G406" i="35"/>
  <c r="AB401" i="35"/>
  <c r="Z411" i="35"/>
  <c r="Z406" i="35"/>
  <c r="Z413" i="35"/>
  <c r="Z414" i="35"/>
  <c r="AA408" i="35"/>
  <c r="AA401" i="35"/>
  <c r="AB408" i="35"/>
  <c r="AB413" i="35"/>
  <c r="AB414" i="35"/>
  <c r="AA411" i="35"/>
  <c r="AA413" i="35"/>
  <c r="AA414" i="35"/>
  <c r="I410" i="35"/>
  <c r="I413" i="35"/>
  <c r="I414" i="35"/>
  <c r="G408" i="35"/>
  <c r="G410" i="35"/>
  <c r="G413" i="35"/>
  <c r="G414" i="35"/>
  <c r="I401" i="35"/>
  <c r="J401" i="35"/>
  <c r="K401" i="35"/>
  <c r="H407" i="35"/>
  <c r="H410" i="35"/>
  <c r="H406" i="35"/>
  <c r="F411" i="35"/>
  <c r="F407" i="35"/>
  <c r="F413" i="35"/>
  <c r="F414" i="35"/>
  <c r="F401" i="35"/>
  <c r="H413" i="35"/>
  <c r="H414" i="35"/>
  <c r="T348" i="35"/>
  <c r="AF354" i="35"/>
  <c r="AF351" i="35"/>
  <c r="AF419" i="35"/>
  <c r="AF408" i="35"/>
  <c r="AF417" i="35"/>
  <c r="AF422" i="35"/>
  <c r="AF411" i="35"/>
  <c r="AF410" i="35"/>
  <c r="AF157" i="35"/>
  <c r="AF337" i="35"/>
  <c r="AF409" i="35"/>
  <c r="AF420" i="35"/>
  <c r="AF369" i="35"/>
  <c r="AF401" i="35"/>
  <c r="AF418" i="35"/>
  <c r="AE333" i="35"/>
  <c r="AE379" i="35"/>
  <c r="AE385" i="35"/>
  <c r="AE398" i="35"/>
  <c r="AE420" i="35"/>
  <c r="AE400" i="35"/>
  <c r="AE411" i="35"/>
  <c r="AE393" i="35"/>
  <c r="AE399" i="35"/>
  <c r="AE410" i="35"/>
  <c r="AE397" i="35"/>
  <c r="AE419" i="35"/>
  <c r="AE395" i="35"/>
  <c r="AE406" i="35"/>
  <c r="AE157" i="35"/>
  <c r="AD400" i="35"/>
  <c r="AD411" i="35"/>
  <c r="AD399" i="35"/>
  <c r="AD333" i="35"/>
  <c r="AD385" i="35"/>
  <c r="AD397" i="35"/>
  <c r="AD408" i="35"/>
  <c r="AD393" i="35"/>
  <c r="AD398" i="35"/>
  <c r="AD409" i="35"/>
  <c r="AD396" i="35"/>
  <c r="AD418" i="35"/>
  <c r="AE422" i="35"/>
  <c r="AE369" i="35"/>
  <c r="AE343" i="35"/>
  <c r="AE361" i="35"/>
  <c r="AD343" i="35"/>
  <c r="AE421" i="35"/>
  <c r="AE396" i="35"/>
  <c r="AG113" i="35"/>
  <c r="AC396" i="35"/>
  <c r="AD406" i="35"/>
  <c r="AD347" i="35"/>
  <c r="AD361" i="35"/>
  <c r="AD421" i="35"/>
  <c r="AD410" i="35"/>
  <c r="AD369" i="35"/>
  <c r="AC157" i="35"/>
  <c r="AC400" i="35"/>
  <c r="AC411" i="35"/>
  <c r="AD157" i="35"/>
  <c r="AD420" i="35"/>
  <c r="AC422" i="35"/>
  <c r="AC393" i="35"/>
  <c r="AC385" i="35"/>
  <c r="AC421" i="35"/>
  <c r="AC410" i="35"/>
  <c r="AC418" i="35"/>
  <c r="AC398" i="35"/>
  <c r="AC397" i="35"/>
  <c r="AC395" i="35"/>
  <c r="AC333" i="35"/>
  <c r="AF361" i="35"/>
  <c r="AF413" i="35"/>
  <c r="AF414" i="35"/>
  <c r="AF424" i="35"/>
  <c r="AF425" i="35"/>
  <c r="AE337" i="35"/>
  <c r="AE408" i="35"/>
  <c r="AE409" i="35"/>
  <c r="AE417" i="35"/>
  <c r="AD422" i="35"/>
  <c r="AD407" i="35"/>
  <c r="AD413" i="35"/>
  <c r="AD414" i="35"/>
  <c r="AD419" i="35"/>
  <c r="AD401" i="35"/>
  <c r="AE418" i="35"/>
  <c r="AE407" i="35"/>
  <c r="AE401" i="35"/>
  <c r="AC407" i="35"/>
  <c r="AD337" i="35"/>
  <c r="AC406" i="35"/>
  <c r="AC417" i="35"/>
  <c r="AC401" i="35"/>
  <c r="AC337" i="35"/>
  <c r="AC420" i="35"/>
  <c r="AC409" i="35"/>
  <c r="AC408" i="35"/>
  <c r="AC419" i="35"/>
  <c r="AE413" i="35"/>
  <c r="AE414" i="35"/>
  <c r="AE424" i="35"/>
  <c r="AE425" i="35"/>
  <c r="AD424" i="35"/>
  <c r="AD425" i="35"/>
  <c r="AC413" i="35"/>
  <c r="AC414" i="35"/>
  <c r="AC424" i="35"/>
  <c r="AC425" i="35"/>
  <c r="E343" i="35"/>
  <c r="E418" i="35"/>
  <c r="E407" i="35"/>
  <c r="E421" i="35"/>
  <c r="E410" i="35"/>
  <c r="E406" i="35"/>
  <c r="E422" i="35"/>
  <c r="E411" i="35"/>
  <c r="E369" i="35"/>
  <c r="E361" i="35"/>
  <c r="E157" i="35"/>
  <c r="E337" i="35"/>
  <c r="E398" i="35"/>
  <c r="E401" i="35"/>
  <c r="E419" i="35"/>
  <c r="D333" i="35"/>
  <c r="D398" i="35"/>
  <c r="D420" i="35"/>
  <c r="D396" i="35"/>
  <c r="D407" i="35"/>
  <c r="D385" i="35"/>
  <c r="D393" i="35"/>
  <c r="D400" i="35"/>
  <c r="D411" i="35"/>
  <c r="D399" i="35"/>
  <c r="D410" i="35"/>
  <c r="D397" i="35"/>
  <c r="D408" i="35"/>
  <c r="D395" i="35"/>
  <c r="D406" i="35"/>
  <c r="B358" i="35"/>
  <c r="D417" i="35"/>
  <c r="D157" i="35"/>
  <c r="D361" i="35"/>
  <c r="D409" i="35"/>
  <c r="D369" i="35"/>
  <c r="C333" i="35"/>
  <c r="C385" i="35"/>
  <c r="C399" i="35"/>
  <c r="C421" i="35"/>
  <c r="C397" i="35"/>
  <c r="C419" i="35"/>
  <c r="C395" i="35"/>
  <c r="C417" i="35"/>
  <c r="C396" i="35"/>
  <c r="C393" i="35"/>
  <c r="C398" i="35"/>
  <c r="C420" i="35"/>
  <c r="C400" i="35"/>
  <c r="C422" i="35"/>
  <c r="B385" i="35"/>
  <c r="B398" i="35"/>
  <c r="B397" i="35"/>
  <c r="C157" i="35"/>
  <c r="C369" i="35"/>
  <c r="C361" i="35"/>
  <c r="B417" i="35"/>
  <c r="B406" i="35"/>
  <c r="B369" i="35"/>
  <c r="B421" i="35"/>
  <c r="B410" i="35"/>
  <c r="B418" i="35"/>
  <c r="B157" i="35"/>
  <c r="B337" i="35"/>
  <c r="B400" i="35"/>
  <c r="B360" i="35"/>
  <c r="E409" i="35"/>
  <c r="E413" i="35"/>
  <c r="E414" i="35"/>
  <c r="E420" i="35"/>
  <c r="E424" i="35"/>
  <c r="E425" i="35"/>
  <c r="D337" i="35"/>
  <c r="D419" i="35"/>
  <c r="D418" i="35"/>
  <c r="D421" i="35"/>
  <c r="D422" i="35"/>
  <c r="D401" i="35"/>
  <c r="D413" i="35"/>
  <c r="D414" i="35"/>
  <c r="C410" i="35"/>
  <c r="C337" i="35"/>
  <c r="C408" i="35"/>
  <c r="C409" i="35"/>
  <c r="C418" i="35"/>
  <c r="C424" i="35"/>
  <c r="C425" i="35"/>
  <c r="C411" i="35"/>
  <c r="C406" i="35"/>
  <c r="C407" i="35"/>
  <c r="C401" i="35"/>
  <c r="B420" i="35"/>
  <c r="B409" i="35"/>
  <c r="B408" i="35"/>
  <c r="B419" i="35"/>
  <c r="B361" i="35"/>
  <c r="B422" i="35"/>
  <c r="B411" i="35"/>
  <c r="B401" i="35"/>
  <c r="D424" i="35"/>
  <c r="D425" i="35"/>
  <c r="C413" i="35"/>
  <c r="C414" i="35"/>
  <c r="B413" i="35"/>
  <c r="B414" i="35"/>
  <c r="B424" i="35"/>
  <c r="B425" i="35"/>
  <c r="Y411" i="35"/>
  <c r="Y417" i="35"/>
  <c r="Y406" i="35"/>
  <c r="Y361" i="35"/>
  <c r="Y369" i="35"/>
  <c r="Y420" i="35"/>
  <c r="Y409" i="35"/>
  <c r="Y421" i="35"/>
  <c r="Y410" i="35"/>
  <c r="Y419" i="35"/>
  <c r="Y408" i="35"/>
  <c r="Y157" i="35"/>
  <c r="Y337" i="35"/>
  <c r="Y396" i="35"/>
  <c r="X399" i="35"/>
  <c r="X410" i="35"/>
  <c r="X397" i="35"/>
  <c r="X408" i="35"/>
  <c r="X395" i="35"/>
  <c r="X417" i="35"/>
  <c r="X333" i="35"/>
  <c r="X393" i="35"/>
  <c r="X398" i="35"/>
  <c r="X409" i="35"/>
  <c r="X396" i="35"/>
  <c r="X418" i="35"/>
  <c r="X373" i="35"/>
  <c r="X385" i="35"/>
  <c r="X421" i="35"/>
  <c r="X419" i="35"/>
  <c r="X157" i="35"/>
  <c r="X406" i="35"/>
  <c r="X369" i="35"/>
  <c r="X343" i="35"/>
  <c r="X361" i="35"/>
  <c r="X400" i="35"/>
  <c r="W396" i="35"/>
  <c r="W407" i="35"/>
  <c r="W397" i="35"/>
  <c r="W408" i="35"/>
  <c r="W395" i="35"/>
  <c r="W406" i="35"/>
  <c r="W400" i="35"/>
  <c r="W422" i="35"/>
  <c r="W385" i="35"/>
  <c r="W393" i="35"/>
  <c r="W333" i="35"/>
  <c r="W398" i="35"/>
  <c r="W409" i="35"/>
  <c r="W157" i="35"/>
  <c r="W360" i="35"/>
  <c r="AG153" i="35"/>
  <c r="W361" i="35"/>
  <c r="W421" i="35"/>
  <c r="W410" i="35"/>
  <c r="W369" i="35"/>
  <c r="V398" i="35"/>
  <c r="V420" i="35"/>
  <c r="V396" i="35"/>
  <c r="V418" i="35"/>
  <c r="V399" i="35"/>
  <c r="V410" i="35"/>
  <c r="V397" i="35"/>
  <c r="V419" i="35"/>
  <c r="V393" i="35"/>
  <c r="V400" i="35"/>
  <c r="V422" i="35"/>
  <c r="V333" i="35"/>
  <c r="V395" i="35"/>
  <c r="V417" i="35"/>
  <c r="V385" i="35"/>
  <c r="U360" i="35"/>
  <c r="U361" i="35"/>
  <c r="V157" i="35"/>
  <c r="V361" i="35"/>
  <c r="V409" i="35"/>
  <c r="V369" i="35"/>
  <c r="U393" i="35"/>
  <c r="U385" i="35"/>
  <c r="U397" i="35"/>
  <c r="U408" i="35"/>
  <c r="U398" i="35"/>
  <c r="U409" i="35"/>
  <c r="U396" i="35"/>
  <c r="U418" i="35"/>
  <c r="U333" i="35"/>
  <c r="U395" i="35"/>
  <c r="U406" i="35"/>
  <c r="U421" i="35"/>
  <c r="U157" i="35"/>
  <c r="U369" i="35"/>
  <c r="U422" i="35"/>
  <c r="T399" i="35"/>
  <c r="T410" i="35"/>
  <c r="T393" i="35"/>
  <c r="T400" i="35"/>
  <c r="T422" i="35"/>
  <c r="T385" i="35"/>
  <c r="T333" i="35"/>
  <c r="T395" i="35"/>
  <c r="T417" i="35"/>
  <c r="T420" i="35"/>
  <c r="T419" i="35"/>
  <c r="T408" i="35"/>
  <c r="T369" i="35"/>
  <c r="T361" i="35"/>
  <c r="T418" i="35"/>
  <c r="T157" i="35"/>
  <c r="S393" i="35"/>
  <c r="S385" i="35"/>
  <c r="S399" i="35"/>
  <c r="S421" i="35"/>
  <c r="S397" i="35"/>
  <c r="S419" i="35"/>
  <c r="S333" i="35"/>
  <c r="S395" i="35"/>
  <c r="S417" i="35"/>
  <c r="AG121" i="35"/>
  <c r="AG73" i="35"/>
  <c r="S410" i="35"/>
  <c r="S369" i="35"/>
  <c r="S400" i="35"/>
  <c r="S157" i="35"/>
  <c r="S407" i="35"/>
  <c r="S344" i="35"/>
  <c r="S361" i="35"/>
  <c r="S420" i="35"/>
  <c r="S418" i="35"/>
  <c r="AG129" i="35"/>
  <c r="R399" i="35"/>
  <c r="R421" i="35"/>
  <c r="R397" i="35"/>
  <c r="R408" i="35"/>
  <c r="R333" i="35"/>
  <c r="R395" i="35"/>
  <c r="R406" i="35"/>
  <c r="R393" i="35"/>
  <c r="R385" i="35"/>
  <c r="R398" i="35"/>
  <c r="R420" i="35"/>
  <c r="R400" i="35"/>
  <c r="R422" i="35"/>
  <c r="Q357" i="35"/>
  <c r="P400" i="35"/>
  <c r="P411" i="35"/>
  <c r="R369" i="35"/>
  <c r="R361" i="35"/>
  <c r="R419" i="35"/>
  <c r="R396" i="35"/>
  <c r="R157" i="35"/>
  <c r="AG9" i="35"/>
  <c r="Q393" i="35"/>
  <c r="Q399" i="35"/>
  <c r="Q333" i="35"/>
  <c r="Q398" i="35"/>
  <c r="Q409" i="35"/>
  <c r="Q396" i="35"/>
  <c r="Q407" i="35"/>
  <c r="Q400" i="35"/>
  <c r="Q422" i="35"/>
  <c r="Q371" i="35"/>
  <c r="Q385" i="35"/>
  <c r="Q395" i="35"/>
  <c r="Q417" i="35"/>
  <c r="AG145" i="35"/>
  <c r="Q350" i="35"/>
  <c r="Q361" i="35"/>
  <c r="Q421" i="35"/>
  <c r="Q410" i="35"/>
  <c r="Q369" i="35"/>
  <c r="Q157" i="35"/>
  <c r="Q397" i="35"/>
  <c r="AG33" i="35"/>
  <c r="P397" i="35"/>
  <c r="P408" i="35"/>
  <c r="P333" i="35"/>
  <c r="P373" i="35"/>
  <c r="P385" i="35"/>
  <c r="P398" i="35"/>
  <c r="P409" i="35"/>
  <c r="P396" i="35"/>
  <c r="P418" i="35"/>
  <c r="P359" i="35"/>
  <c r="AG105" i="35"/>
  <c r="AG65" i="35"/>
  <c r="AG41" i="35"/>
  <c r="P345" i="35"/>
  <c r="O399" i="35"/>
  <c r="O410" i="35"/>
  <c r="O397" i="35"/>
  <c r="O419" i="35"/>
  <c r="O398" i="35"/>
  <c r="O420" i="35"/>
  <c r="O393" i="35"/>
  <c r="O385" i="35"/>
  <c r="O396" i="35"/>
  <c r="O407" i="35"/>
  <c r="P157" i="35"/>
  <c r="AG17" i="35"/>
  <c r="P395" i="35"/>
  <c r="P369" i="35"/>
  <c r="P410" i="35"/>
  <c r="P421" i="35"/>
  <c r="P420" i="35"/>
  <c r="L157" i="35"/>
  <c r="L337" i="35"/>
  <c r="L410" i="35"/>
  <c r="L421" i="35"/>
  <c r="L369" i="35"/>
  <c r="L361" i="35"/>
  <c r="AG57" i="35"/>
  <c r="N157" i="35"/>
  <c r="O395" i="35"/>
  <c r="O417" i="35"/>
  <c r="O354" i="35"/>
  <c r="AG89" i="35"/>
  <c r="AG49" i="35"/>
  <c r="O369" i="35"/>
  <c r="O400" i="35"/>
  <c r="N333" i="35"/>
  <c r="N379" i="35"/>
  <c r="N385" i="35"/>
  <c r="N400" i="35"/>
  <c r="N411" i="35"/>
  <c r="N421" i="35"/>
  <c r="N410" i="35"/>
  <c r="N419" i="35"/>
  <c r="N408" i="35"/>
  <c r="N393" i="35"/>
  <c r="N398" i="35"/>
  <c r="N420" i="35"/>
  <c r="O333" i="35"/>
  <c r="N396" i="35"/>
  <c r="P393" i="35"/>
  <c r="N395" i="35"/>
  <c r="N417" i="35"/>
  <c r="O361" i="35"/>
  <c r="AG25" i="35"/>
  <c r="O157" i="35"/>
  <c r="AG137" i="35"/>
  <c r="N369" i="35"/>
  <c r="AG97" i="35"/>
  <c r="M358" i="35"/>
  <c r="M361" i="35"/>
  <c r="L401" i="35"/>
  <c r="L411" i="35"/>
  <c r="L422" i="35"/>
  <c r="L424" i="35"/>
  <c r="L425" i="35"/>
  <c r="M333" i="35"/>
  <c r="C483" i="35"/>
  <c r="M374" i="35"/>
  <c r="C484" i="35"/>
  <c r="M393" i="35"/>
  <c r="M420" i="35"/>
  <c r="M409" i="35"/>
  <c r="C489" i="35"/>
  <c r="C482" i="35"/>
  <c r="C486" i="35"/>
  <c r="C487" i="35"/>
  <c r="M421" i="35"/>
  <c r="M410" i="35"/>
  <c r="M385" i="35"/>
  <c r="M400" i="35"/>
  <c r="M411" i="35"/>
  <c r="M419" i="35"/>
  <c r="M408" i="35"/>
  <c r="M406" i="35"/>
  <c r="M417" i="35"/>
  <c r="M418" i="35"/>
  <c r="M407" i="35"/>
  <c r="C485" i="35"/>
  <c r="C480" i="35"/>
  <c r="C488" i="35"/>
  <c r="C481" i="35"/>
  <c r="C479" i="35"/>
  <c r="G483" i="35"/>
  <c r="G489" i="35"/>
  <c r="G488" i="35"/>
  <c r="G484" i="35"/>
  <c r="G487" i="35"/>
  <c r="G486" i="35"/>
  <c r="G485" i="35"/>
  <c r="G480" i="35"/>
  <c r="G482" i="35"/>
  <c r="G481" i="35"/>
  <c r="N361" i="35"/>
  <c r="X407" i="35"/>
  <c r="X420" i="35"/>
  <c r="Y418" i="35"/>
  <c r="Y424" i="35"/>
  <c r="Y425" i="35"/>
  <c r="Y407" i="35"/>
  <c r="Y413" i="35"/>
  <c r="Y414" i="35"/>
  <c r="Y401" i="35"/>
  <c r="X337" i="35"/>
  <c r="X422" i="35"/>
  <c r="X411" i="35"/>
  <c r="X401" i="35"/>
  <c r="W417" i="35"/>
  <c r="W418" i="35"/>
  <c r="W419" i="35"/>
  <c r="W420" i="35"/>
  <c r="W411" i="35"/>
  <c r="W413" i="35"/>
  <c r="W414" i="35"/>
  <c r="W401" i="35"/>
  <c r="W337" i="35"/>
  <c r="V407" i="35"/>
  <c r="V337" i="35"/>
  <c r="V408" i="35"/>
  <c r="V421" i="35"/>
  <c r="V411" i="35"/>
  <c r="V401" i="35"/>
  <c r="V406" i="35"/>
  <c r="V424" i="35"/>
  <c r="V425" i="35"/>
  <c r="U407" i="35"/>
  <c r="U413" i="35"/>
  <c r="U414" i="35"/>
  <c r="U419" i="35"/>
  <c r="U417" i="35"/>
  <c r="U401" i="35"/>
  <c r="U337" i="35"/>
  <c r="U420" i="35"/>
  <c r="T411" i="35"/>
  <c r="T421" i="35"/>
  <c r="T337" i="35"/>
  <c r="T406" i="35"/>
  <c r="T401" i="35"/>
  <c r="T424" i="35"/>
  <c r="T425" i="35"/>
  <c r="S337" i="35"/>
  <c r="S408" i="35"/>
  <c r="S406" i="35"/>
  <c r="S411" i="35"/>
  <c r="S422" i="35"/>
  <c r="S424" i="35"/>
  <c r="S425" i="35"/>
  <c r="S401" i="35"/>
  <c r="R417" i="35"/>
  <c r="R409" i="35"/>
  <c r="R410" i="35"/>
  <c r="R337" i="35"/>
  <c r="R411" i="35"/>
  <c r="R401" i="35"/>
  <c r="P422" i="35"/>
  <c r="R418" i="35"/>
  <c r="R407" i="35"/>
  <c r="Q420" i="35"/>
  <c r="Q406" i="35"/>
  <c r="Q418" i="35"/>
  <c r="Q337" i="35"/>
  <c r="Q401" i="35"/>
  <c r="Q411" i="35"/>
  <c r="Q408" i="35"/>
  <c r="Q419" i="35"/>
  <c r="P419" i="35"/>
  <c r="P417" i="35"/>
  <c r="P424" i="35"/>
  <c r="P425" i="35"/>
  <c r="P337" i="35"/>
  <c r="P407" i="35"/>
  <c r="B432" i="35"/>
  <c r="P401" i="35"/>
  <c r="P361" i="35"/>
  <c r="P406" i="35"/>
  <c r="B435" i="35"/>
  <c r="O421" i="35"/>
  <c r="O418" i="35"/>
  <c r="B433" i="35"/>
  <c r="O408" i="35"/>
  <c r="O409" i="35"/>
  <c r="O337" i="35"/>
  <c r="L413" i="35"/>
  <c r="L414" i="35"/>
  <c r="N337" i="35"/>
  <c r="O406" i="35"/>
  <c r="O422" i="35"/>
  <c r="O411" i="35"/>
  <c r="B158" i="35"/>
  <c r="B159" i="35"/>
  <c r="O401" i="35"/>
  <c r="N422" i="35"/>
  <c r="N409" i="35"/>
  <c r="N406" i="35"/>
  <c r="B434" i="35"/>
  <c r="N418" i="35"/>
  <c r="N424" i="35"/>
  <c r="N425" i="35"/>
  <c r="N407" i="35"/>
  <c r="N401" i="35"/>
  <c r="B431" i="35"/>
  <c r="B334" i="35"/>
  <c r="B335" i="35"/>
  <c r="M337" i="35"/>
  <c r="B436" i="35"/>
  <c r="M422" i="35"/>
  <c r="M424" i="35"/>
  <c r="M425" i="35"/>
  <c r="M401" i="35"/>
  <c r="M413" i="35"/>
  <c r="M414" i="35"/>
  <c r="X413" i="35"/>
  <c r="X414" i="35"/>
  <c r="X424" i="35"/>
  <c r="X425" i="35"/>
  <c r="W424" i="35"/>
  <c r="W425" i="35"/>
  <c r="V413" i="35"/>
  <c r="V414" i="35"/>
  <c r="U424" i="35"/>
  <c r="U425" i="35"/>
  <c r="T413" i="35"/>
  <c r="T414" i="35"/>
  <c r="S413" i="35"/>
  <c r="S414" i="35"/>
  <c r="R424" i="35"/>
  <c r="R425" i="35"/>
  <c r="R413" i="35"/>
  <c r="R414" i="35"/>
  <c r="Q424" i="35"/>
  <c r="Q425" i="35"/>
  <c r="Q413" i="35"/>
  <c r="Q414" i="35"/>
  <c r="P413" i="35"/>
  <c r="P414" i="35"/>
  <c r="O424" i="35"/>
  <c r="O425" i="35"/>
  <c r="O413" i="35"/>
  <c r="O414" i="35"/>
  <c r="B339" i="35"/>
  <c r="N413" i="35"/>
  <c r="N414" i="35"/>
  <c r="B470" i="35"/>
  <c r="B338" i="35"/>
  <c r="B450" i="35"/>
  <c r="B455" i="35"/>
  <c r="B473" i="35"/>
  <c r="B445" i="35"/>
  <c r="B439" i="35"/>
  <c r="B458" i="35"/>
  <c r="B440" i="35"/>
  <c r="B448" i="35"/>
  <c r="B447" i="35"/>
  <c r="B463" i="35"/>
  <c r="B465" i="35"/>
  <c r="B443" i="35"/>
  <c r="B461" i="35"/>
  <c r="B449" i="35"/>
  <c r="B471" i="35"/>
  <c r="B451" i="35"/>
  <c r="B466" i="35"/>
  <c r="B460" i="35"/>
  <c r="B441" i="35"/>
  <c r="B446" i="35"/>
  <c r="B464" i="35"/>
  <c r="B469" i="35"/>
  <c r="B444" i="35"/>
  <c r="B472" i="35"/>
  <c r="B442" i="35"/>
  <c r="B468" i="35"/>
  <c r="B452" i="35"/>
  <c r="B467" i="35"/>
  <c r="B456" i="35"/>
  <c r="B457" i="35"/>
  <c r="B462" i="35"/>
  <c r="B459" i="35"/>
</calcChain>
</file>

<file path=xl/sharedStrings.xml><?xml version="1.0" encoding="utf-8"?>
<sst xmlns="http://schemas.openxmlformats.org/spreadsheetml/2006/main" count="598" uniqueCount="480">
  <si>
    <t>Rea</t>
  </si>
  <si>
    <t>Total spend per day</t>
  </si>
  <si>
    <t>Overall profit per day</t>
  </si>
  <si>
    <t>Profit - Country wise</t>
  </si>
  <si>
    <t>Total Profit per day</t>
  </si>
  <si>
    <t>Calculate the best spend by country</t>
  </si>
  <si>
    <t>Ad network Revenue</t>
  </si>
  <si>
    <t>Total Ad network Revenue</t>
  </si>
  <si>
    <t xml:space="preserve">Revenue by country </t>
  </si>
  <si>
    <t xml:space="preserve">Total Revenue by country </t>
  </si>
  <si>
    <t>Spending by Country</t>
  </si>
  <si>
    <t>Best Country</t>
  </si>
  <si>
    <t>Total spend this month</t>
  </si>
  <si>
    <t>Overall profit this month</t>
  </si>
  <si>
    <t>Estimate profit this month</t>
  </si>
  <si>
    <t>Estimate earnings this month</t>
  </si>
  <si>
    <t>Total earnings this month</t>
  </si>
  <si>
    <t>Total earnings /day</t>
  </si>
  <si>
    <t>Maximum</t>
  </si>
  <si>
    <t>Correlation</t>
  </si>
  <si>
    <t>Spending V/S Profit</t>
  </si>
  <si>
    <t>Spending V/S Total Profit</t>
  </si>
  <si>
    <t>Ad network Revenue V/S Total Profit</t>
  </si>
  <si>
    <t>Forecasting</t>
  </si>
  <si>
    <t>Profit</t>
  </si>
  <si>
    <t>Date</t>
  </si>
  <si>
    <t>Forecasting - Three months average</t>
  </si>
  <si>
    <t>Forecasting - Two months average</t>
  </si>
  <si>
    <t>Estimate spend this month</t>
  </si>
  <si>
    <t xml:space="preserve">Profit per $ spending </t>
  </si>
  <si>
    <t>Med</t>
  </si>
  <si>
    <t>Glo</t>
  </si>
  <si>
    <t>Boo Australia</t>
  </si>
  <si>
    <t>Boo Singapore</t>
  </si>
  <si>
    <t>Boo Malaysia</t>
  </si>
  <si>
    <t>Boo Thailand</t>
  </si>
  <si>
    <t>Boo Indonesia</t>
  </si>
  <si>
    <t xml:space="preserve">Boo USA </t>
  </si>
  <si>
    <t>Aff Australia</t>
  </si>
  <si>
    <t>Aff Singapore</t>
  </si>
  <si>
    <t>Aff Malaysia</t>
  </si>
  <si>
    <t>Aff Thailand</t>
  </si>
  <si>
    <t>Aff Indonesia</t>
  </si>
  <si>
    <t xml:space="preserve">Aff USA </t>
  </si>
  <si>
    <t>Upt Australia</t>
  </si>
  <si>
    <t>Upt Singapore</t>
  </si>
  <si>
    <t>Upt Malaysia</t>
  </si>
  <si>
    <t>Upt Thailand</t>
  </si>
  <si>
    <t>Upt Indonesia</t>
  </si>
  <si>
    <t xml:space="preserve">Upt USA </t>
  </si>
  <si>
    <t>Mediaf Australia</t>
  </si>
  <si>
    <t>Mediaf Singapore</t>
  </si>
  <si>
    <t>Mediaf Malaysia</t>
  </si>
  <si>
    <t>Mediaf Thailand</t>
  </si>
  <si>
    <t>Mediaf Indonesia</t>
  </si>
  <si>
    <t xml:space="preserve">Mediaf USA </t>
  </si>
  <si>
    <t>Red Australia</t>
  </si>
  <si>
    <t>Red Singapore</t>
  </si>
  <si>
    <t>Red Malaysia</t>
  </si>
  <si>
    <t>Red Thailand</t>
  </si>
  <si>
    <t>Red Indonesia</t>
  </si>
  <si>
    <t xml:space="preserve">Red USA </t>
  </si>
  <si>
    <t>Dan Australia</t>
  </si>
  <si>
    <t>Dan Singapore</t>
  </si>
  <si>
    <t>Dan Malaysia</t>
  </si>
  <si>
    <t>Dan Thailand</t>
  </si>
  <si>
    <t>Dan Indonesia</t>
  </si>
  <si>
    <t xml:space="preserve">Dan USA </t>
  </si>
  <si>
    <t>App Australia</t>
  </si>
  <si>
    <t>App Singapore</t>
  </si>
  <si>
    <t>App Malaysia</t>
  </si>
  <si>
    <t>App Thailand</t>
  </si>
  <si>
    <t>App Indonesia</t>
  </si>
  <si>
    <t xml:space="preserve">App USA </t>
  </si>
  <si>
    <t>Runr Australia</t>
  </si>
  <si>
    <t>Runr Singapore</t>
  </si>
  <si>
    <t>Runr Malaysia</t>
  </si>
  <si>
    <t>Runr Thailand</t>
  </si>
  <si>
    <t>Runr Indonesia</t>
  </si>
  <si>
    <t>Runr USA</t>
  </si>
  <si>
    <t>Bluelink Australia</t>
  </si>
  <si>
    <t>Bluelink Singapore</t>
  </si>
  <si>
    <t>Bluelink Malaysia</t>
  </si>
  <si>
    <t>Bluelink Thailand</t>
  </si>
  <si>
    <t>Bluelink Indonesia</t>
  </si>
  <si>
    <t xml:space="preserve">Bluelink USA </t>
  </si>
  <si>
    <t>tri.m Australia</t>
  </si>
  <si>
    <t>tri.m Singapore</t>
  </si>
  <si>
    <t>tri.m Malaysia</t>
  </si>
  <si>
    <t>tri.m Thailand</t>
  </si>
  <si>
    <t>tri.m Indonesia</t>
  </si>
  <si>
    <t xml:space="preserve">tri.m USA </t>
  </si>
  <si>
    <t>Globalsearchm Australia</t>
  </si>
  <si>
    <t>Globalsearchm Singapore</t>
  </si>
  <si>
    <t>Globalsearchm Malaysia</t>
  </si>
  <si>
    <t>Globalsearchm Thailand</t>
  </si>
  <si>
    <t>Globalsearchm Indonesia</t>
  </si>
  <si>
    <t xml:space="preserve">Globalsearchm USA </t>
  </si>
  <si>
    <t>Globalsearchp Australia</t>
  </si>
  <si>
    <t>Globalsearchp Singapore</t>
  </si>
  <si>
    <t>Globalsearchp Malaysia</t>
  </si>
  <si>
    <t>Globalsearchp Thailand</t>
  </si>
  <si>
    <t>Globalsearchp Indonesia</t>
  </si>
  <si>
    <t xml:space="preserve">Globalsearchp USA </t>
  </si>
  <si>
    <t>Reach Australia</t>
  </si>
  <si>
    <t>Reach Singapore</t>
  </si>
  <si>
    <t>Reach Malaysia</t>
  </si>
  <si>
    <t>Reach Thailand</t>
  </si>
  <si>
    <t>Reach Indonesia</t>
  </si>
  <si>
    <t>Reach USA</t>
  </si>
  <si>
    <t>NA</t>
  </si>
  <si>
    <t>Wide Australia</t>
  </si>
  <si>
    <t>Wide Singapore</t>
  </si>
  <si>
    <t>Wide Malaysia</t>
  </si>
  <si>
    <t>Wide Thailand</t>
  </si>
  <si>
    <t>Wide Indonesia</t>
  </si>
  <si>
    <t>Wide USA</t>
  </si>
  <si>
    <t>Waka 1 min 50 - 100%</t>
  </si>
  <si>
    <t>Waka VideoAdClick 0.5 - 3%</t>
  </si>
  <si>
    <t>Waka BannerAdClick 0.01 - 1.99%</t>
  </si>
  <si>
    <t>Waka VideoAdFinish 20 - 100%</t>
  </si>
  <si>
    <t>Waka Pages / Visit 20 - 100%</t>
  </si>
  <si>
    <t>Total Waka spend</t>
  </si>
  <si>
    <t>Waka</t>
  </si>
  <si>
    <t>Faidem 1 min 50 - 100%</t>
  </si>
  <si>
    <t>Faidem VideoAdClick 0.5 - 3%</t>
  </si>
  <si>
    <t>Faidem BannerAdClick 0.01 - 1.99%</t>
  </si>
  <si>
    <t>Faidem VideoAdFinish 20 - 100%</t>
  </si>
  <si>
    <t>Faidem Pages / Visit 20 - 100%</t>
  </si>
  <si>
    <t>Total Faidem spend</t>
  </si>
  <si>
    <t>Faidem</t>
  </si>
  <si>
    <t>Bout CTR</t>
  </si>
  <si>
    <t xml:space="preserve">Total Bout earnings </t>
  </si>
  <si>
    <t>Bout</t>
  </si>
  <si>
    <t>Tele CTR</t>
  </si>
  <si>
    <t xml:space="preserve">Total Tele earnings </t>
  </si>
  <si>
    <t>Tele</t>
  </si>
  <si>
    <t>Cam Video CTR</t>
  </si>
  <si>
    <t xml:space="preserve">Total Cam Video earnings </t>
  </si>
  <si>
    <t>Cam Video</t>
  </si>
  <si>
    <t>Outti Banners CTR</t>
  </si>
  <si>
    <t xml:space="preserve">Total Outti Banners  earnings </t>
  </si>
  <si>
    <t>Outti Banners</t>
  </si>
  <si>
    <t>Teddo CTR</t>
  </si>
  <si>
    <t xml:space="preserve">Total Teddo earnings </t>
  </si>
  <si>
    <t>Teddo</t>
  </si>
  <si>
    <t>Sashe CTR</t>
  </si>
  <si>
    <t xml:space="preserve">Total Sashe earnings </t>
  </si>
  <si>
    <t>Sashe</t>
  </si>
  <si>
    <t>Xbtc CTR</t>
  </si>
  <si>
    <t xml:space="preserve">Total Xbtc earnings </t>
  </si>
  <si>
    <t>Xbtc</t>
  </si>
  <si>
    <t>Haoche CTR</t>
  </si>
  <si>
    <t xml:space="preserve">Total Haoche earnings </t>
  </si>
  <si>
    <t>Haoche</t>
  </si>
  <si>
    <t>Ven CTR</t>
  </si>
  <si>
    <t xml:space="preserve">Total Ven earnings </t>
  </si>
  <si>
    <t xml:space="preserve">Ven </t>
  </si>
  <si>
    <t>Venketing Spend</t>
  </si>
  <si>
    <t>Total Venketing Spend</t>
  </si>
  <si>
    <t>Ven</t>
  </si>
  <si>
    <t>Elk CTR</t>
  </si>
  <si>
    <t xml:space="preserve">Total Elk earnings </t>
  </si>
  <si>
    <t>Elk</t>
  </si>
  <si>
    <t>Xram CTR</t>
  </si>
  <si>
    <t xml:space="preserve">Total Xram earnings </t>
  </si>
  <si>
    <t>Xram</t>
  </si>
  <si>
    <t>Blinn  CTR</t>
  </si>
  <si>
    <t xml:space="preserve">Total Blinn earnings </t>
  </si>
  <si>
    <t>Blinn</t>
  </si>
  <si>
    <t>Bannoo  CTR</t>
  </si>
  <si>
    <t xml:space="preserve">Total Bannoo earnings </t>
  </si>
  <si>
    <t>Bannoo</t>
  </si>
  <si>
    <t>Hulk  CTR</t>
  </si>
  <si>
    <t>Total Hulk earnings</t>
  </si>
  <si>
    <t>Hulk</t>
  </si>
  <si>
    <t>Gradi  CTR</t>
  </si>
  <si>
    <t>Total Gradi earnings</t>
  </si>
  <si>
    <t>Gradi</t>
  </si>
  <si>
    <t>Super  CTR</t>
  </si>
  <si>
    <t>Total Super earnings</t>
  </si>
  <si>
    <t>Super</t>
  </si>
  <si>
    <t>Disda Video CTR</t>
  </si>
  <si>
    <t>Total Disda Video earnings</t>
  </si>
  <si>
    <t>Disda Video</t>
  </si>
  <si>
    <t>Shista CTR</t>
  </si>
  <si>
    <t>Total Shista earnings</t>
  </si>
  <si>
    <t>Shista</t>
  </si>
  <si>
    <t>Fedi CTR</t>
  </si>
  <si>
    <t>Total Fedi earnings</t>
  </si>
  <si>
    <t>Fedi</t>
  </si>
  <si>
    <t>Walkr 1 min 50 - 100%</t>
  </si>
  <si>
    <t>Walkr VideoAdClick 0.5 - 3%</t>
  </si>
  <si>
    <t>Walkr BannerAdClick 0.01 - 1.99%</t>
  </si>
  <si>
    <t>Walkr VideoAdFinish 20 - 100%</t>
  </si>
  <si>
    <t>Walkr Pages / Visit 20 - 100%</t>
  </si>
  <si>
    <t>Total Walkr spend</t>
  </si>
  <si>
    <t>Walkr</t>
  </si>
  <si>
    <t>Elbow 1 min 50 - 100%</t>
  </si>
  <si>
    <t>Elbow VideoAdClick 0.5 - 3%</t>
  </si>
  <si>
    <t>Elbow BannerAdClick 0.01 - 1.99%</t>
  </si>
  <si>
    <t>Elbow VideoAdFinish 20 - 100%</t>
  </si>
  <si>
    <t>Elbow Pages / Visit 20 - 100%</t>
  </si>
  <si>
    <t>Total Elbow spend</t>
  </si>
  <si>
    <t>Elbow</t>
  </si>
  <si>
    <t>Sacre 1 min 50 - 100%</t>
  </si>
  <si>
    <t>Sacre VideoAdClick 0.5 - 3%</t>
  </si>
  <si>
    <t>Sacre BannerAdClick 0.01 - 1.99%</t>
  </si>
  <si>
    <t>Sacre VideoAdFinish 20 - 100%</t>
  </si>
  <si>
    <t>Sacre Pages / Visit 20 - 100%</t>
  </si>
  <si>
    <t>Total Sacre spend</t>
  </si>
  <si>
    <t>Sacre</t>
  </si>
  <si>
    <t>Ability 1 min 50 - 100%</t>
  </si>
  <si>
    <t>Ability VideoAdClick 0.5 - 3%</t>
  </si>
  <si>
    <t>Ability BannerAdClick 0.01 - 1.99%</t>
  </si>
  <si>
    <t>Ability VideoAdFinish 20 - 100%</t>
  </si>
  <si>
    <t>Ability Pages / Visit 20 - 100%</t>
  </si>
  <si>
    <t>Total Ability spend</t>
  </si>
  <si>
    <t>Ability</t>
  </si>
  <si>
    <t>Salchi 1 min 50 - 100%</t>
  </si>
  <si>
    <t>Salchi VideoAdClick 0.5 - 3%</t>
  </si>
  <si>
    <t>Salchi BannerAdClick 0.01 - 1.99%</t>
  </si>
  <si>
    <t>Salchi VideoAdFinish 20 - 100%</t>
  </si>
  <si>
    <t>Salchi Pages / Visit 20 - 100%</t>
  </si>
  <si>
    <t>Total Salchi spend</t>
  </si>
  <si>
    <t>Salchi</t>
  </si>
  <si>
    <t>Dps 1 min 50 - 100%</t>
  </si>
  <si>
    <t>Dps VideoAdClick 0.5 - 3%</t>
  </si>
  <si>
    <t>Dps BannerAdClick 0.01 - 1.99%</t>
  </si>
  <si>
    <t>Dps VideoAdFinish 20 - 100%</t>
  </si>
  <si>
    <t>Dps Pages / Visit 20 - 100%</t>
  </si>
  <si>
    <t>Total Dps spend</t>
  </si>
  <si>
    <t>Dps</t>
  </si>
  <si>
    <t>Blue 1 min 50 - 100%</t>
  </si>
  <si>
    <t>Blue VideoAdClick 0.5 - 3%</t>
  </si>
  <si>
    <t>Blue BannerAdClick 0.01 - 1.99%</t>
  </si>
  <si>
    <t>Blue VideoAdFinish 20 - 100%</t>
  </si>
  <si>
    <t>Blue Pages / Visit 20 - 100%</t>
  </si>
  <si>
    <t>Total Blue spend</t>
  </si>
  <si>
    <t>Blue</t>
  </si>
  <si>
    <t>Larrie 1 min 50 - 100%</t>
  </si>
  <si>
    <t>Larrie VideoAdClick 0.5 - 3%</t>
  </si>
  <si>
    <t>Larrie BannerAdClick 0.01 - 1.99%</t>
  </si>
  <si>
    <t>Larrie VideoAdFinish 20 - 100%</t>
  </si>
  <si>
    <t>Larrie Pages / Visit 20 - 100%</t>
  </si>
  <si>
    <t>Total Larrie spend</t>
  </si>
  <si>
    <t>Larrie</t>
  </si>
  <si>
    <t>Lly 1 min 50 - 100%</t>
  </si>
  <si>
    <t>Lly VideoAdClick 0.5 - 3%</t>
  </si>
  <si>
    <t>Lly BannerAdClick 0.01 - 1.99%</t>
  </si>
  <si>
    <t>Lly VideoAdFinish 20 - 100%</t>
  </si>
  <si>
    <t>Lly Pages / Visit 20 - 100%</t>
  </si>
  <si>
    <t>Total Lly spend</t>
  </si>
  <si>
    <t>Lly</t>
  </si>
  <si>
    <t>Whirl 1 min 50 - 100%</t>
  </si>
  <si>
    <t>Whirl VideoAdClick 0.5 - 3%</t>
  </si>
  <si>
    <t>Whirl BannerAdClick 0.01 - 1.99%</t>
  </si>
  <si>
    <t>Whirl VideoAdFinish 20 - 100%</t>
  </si>
  <si>
    <t>Whirl Pages / Visit 20 - 100%</t>
  </si>
  <si>
    <t>Total Whirl spend</t>
  </si>
  <si>
    <t>Whirl</t>
  </si>
  <si>
    <t>Tex 1 min 50 - 100%</t>
  </si>
  <si>
    <t>Tex VideoAdClick 0.5 - 3%</t>
  </si>
  <si>
    <t>Tex BannerAdClick 0.01 - 1.99%</t>
  </si>
  <si>
    <t>Tex VideoAdFinish 20 - 100%</t>
  </si>
  <si>
    <t>Tex Pages / Visit 20 - 100%</t>
  </si>
  <si>
    <t>Total Tex spend</t>
  </si>
  <si>
    <t>Tex</t>
  </si>
  <si>
    <t>Wheel 1 min 50 - 100%</t>
  </si>
  <si>
    <t>Wheel VideoAdClick 0.5 - 3%</t>
  </si>
  <si>
    <t>Wheel BannerAdClick 0.01 - 1.99%</t>
  </si>
  <si>
    <t>Wheel VideoAdFinish 20 - 100%</t>
  </si>
  <si>
    <t>Wheel Pages / Visit 20 - 100%</t>
  </si>
  <si>
    <t>Total Wheel spend</t>
  </si>
  <si>
    <t>Wheel</t>
  </si>
  <si>
    <t>Bout Japan</t>
  </si>
  <si>
    <t>Bout Korea</t>
  </si>
  <si>
    <t>Tele Korea</t>
  </si>
  <si>
    <t>Cam Video Korea</t>
  </si>
  <si>
    <t>Outti Banners Korea</t>
  </si>
  <si>
    <t>Teddo Korea</t>
  </si>
  <si>
    <t>Sashe Korea</t>
  </si>
  <si>
    <t>Xbtc Korea</t>
  </si>
  <si>
    <t>Haoche Korea</t>
  </si>
  <si>
    <t>Ven Korea</t>
  </si>
  <si>
    <t>Elk Korea</t>
  </si>
  <si>
    <t>Xram Korea</t>
  </si>
  <si>
    <t>Blinn Korea</t>
  </si>
  <si>
    <t>Bannoo Korea</t>
  </si>
  <si>
    <t>Hulk  Korea</t>
  </si>
  <si>
    <t>Gradi  Korea</t>
  </si>
  <si>
    <t>Super  Korea</t>
  </si>
  <si>
    <t>Disda Video Korea</t>
  </si>
  <si>
    <t>Shista Korea</t>
  </si>
  <si>
    <t>Fedi Korea</t>
  </si>
  <si>
    <t>Waka Korea</t>
  </si>
  <si>
    <t>Walkr Korea</t>
  </si>
  <si>
    <t>Elbow Korea</t>
  </si>
  <si>
    <t>Sacre Korea</t>
  </si>
  <si>
    <t>Ability Korea</t>
  </si>
  <si>
    <t>Salchi Korea</t>
  </si>
  <si>
    <t>Dps Korea</t>
  </si>
  <si>
    <t>Faidem Korea</t>
  </si>
  <si>
    <t>Blue Korea</t>
  </si>
  <si>
    <t>Larrie Korea</t>
  </si>
  <si>
    <t>Lly Korea</t>
  </si>
  <si>
    <t>Whirl Korea</t>
  </si>
  <si>
    <t>Tex Korea</t>
  </si>
  <si>
    <t>Wheel Korea</t>
  </si>
  <si>
    <t>Korea</t>
  </si>
  <si>
    <t>Bout China</t>
  </si>
  <si>
    <t>Tele China</t>
  </si>
  <si>
    <t>Cam Video China</t>
  </si>
  <si>
    <t>Outti Banners China</t>
  </si>
  <si>
    <t>Teddo China</t>
  </si>
  <si>
    <t>Sashe China</t>
  </si>
  <si>
    <t>Xbtc China</t>
  </si>
  <si>
    <t>Haoche China</t>
  </si>
  <si>
    <t>Ven China</t>
  </si>
  <si>
    <t>Elk China</t>
  </si>
  <si>
    <t>Xram China</t>
  </si>
  <si>
    <t>Blinn China</t>
  </si>
  <si>
    <t>Bannoo China</t>
  </si>
  <si>
    <t>Hulk  China</t>
  </si>
  <si>
    <t>Gradi  China</t>
  </si>
  <si>
    <t>Super  China</t>
  </si>
  <si>
    <t>Disda Video China</t>
  </si>
  <si>
    <t>Shista China</t>
  </si>
  <si>
    <t>Fedi China</t>
  </si>
  <si>
    <t>Waka China</t>
  </si>
  <si>
    <t>Walkr China</t>
  </si>
  <si>
    <t>Elbow China</t>
  </si>
  <si>
    <t>Sacre China</t>
  </si>
  <si>
    <t>Ability China</t>
  </si>
  <si>
    <t>Salchi China</t>
  </si>
  <si>
    <t>Dps China</t>
  </si>
  <si>
    <t>Faidem China</t>
  </si>
  <si>
    <t>Blue China</t>
  </si>
  <si>
    <t>Larrie China</t>
  </si>
  <si>
    <t>Lly China</t>
  </si>
  <si>
    <t>Whirl China</t>
  </si>
  <si>
    <t>Tex China</t>
  </si>
  <si>
    <t>Wheel China</t>
  </si>
  <si>
    <t>China</t>
  </si>
  <si>
    <t>Bout Germany</t>
  </si>
  <si>
    <t>Tele Germany</t>
  </si>
  <si>
    <t>Cam Video Germany</t>
  </si>
  <si>
    <t>Outti Banners Germany</t>
  </si>
  <si>
    <t>Teddo Germany</t>
  </si>
  <si>
    <t>Sashe Germany</t>
  </si>
  <si>
    <t>Xbtc Germany</t>
  </si>
  <si>
    <t>Haoche Germany</t>
  </si>
  <si>
    <t>Ven Germany</t>
  </si>
  <si>
    <t>Elk Germany</t>
  </si>
  <si>
    <t>Xram Germany</t>
  </si>
  <si>
    <t>Blinn Germany</t>
  </si>
  <si>
    <t>Bannoo Germany</t>
  </si>
  <si>
    <t>Hulk  Germany</t>
  </si>
  <si>
    <t>Gradi  Germany</t>
  </si>
  <si>
    <t>Super  Germany</t>
  </si>
  <si>
    <t>Disda Video Germany</t>
  </si>
  <si>
    <t>Shista Germany</t>
  </si>
  <si>
    <t>Fedi Germany</t>
  </si>
  <si>
    <t>Waka Germany</t>
  </si>
  <si>
    <t>Walkr Germany</t>
  </si>
  <si>
    <t>Elbow Germany</t>
  </si>
  <si>
    <t>Sacre Germany</t>
  </si>
  <si>
    <t>Ability Germany</t>
  </si>
  <si>
    <t>Salchi Germany</t>
  </si>
  <si>
    <t>Dps Germany</t>
  </si>
  <si>
    <t>Faidem Germany</t>
  </si>
  <si>
    <t>Blue Germany</t>
  </si>
  <si>
    <t>Larrie Germany</t>
  </si>
  <si>
    <t>Lly Germany</t>
  </si>
  <si>
    <t>Whirl Germany</t>
  </si>
  <si>
    <t>Tex Germany</t>
  </si>
  <si>
    <t>Wheel Germany</t>
  </si>
  <si>
    <t>Germany</t>
  </si>
  <si>
    <t>Bout Brazil</t>
  </si>
  <si>
    <t>Tele Brazil</t>
  </si>
  <si>
    <t>Cam Video Brazil</t>
  </si>
  <si>
    <t>Outti Banners Brazil</t>
  </si>
  <si>
    <t>Teddo Brazil</t>
  </si>
  <si>
    <t>Sashe Brazil</t>
  </si>
  <si>
    <t>Xbtc Brazil</t>
  </si>
  <si>
    <t>Haoche Brazil</t>
  </si>
  <si>
    <t>Ven Brazil</t>
  </si>
  <si>
    <t>Elk Brazil</t>
  </si>
  <si>
    <t>Xram Brazil</t>
  </si>
  <si>
    <t>Blinn Brazil</t>
  </si>
  <si>
    <t>Bannoo Brazil</t>
  </si>
  <si>
    <t>Hulk  Brazil</t>
  </si>
  <si>
    <t>Gradi  Brazil</t>
  </si>
  <si>
    <t>Super  Brazil</t>
  </si>
  <si>
    <t>Disda Video Brazil</t>
  </si>
  <si>
    <t>Shista Brazil</t>
  </si>
  <si>
    <t>Fedi Brazil</t>
  </si>
  <si>
    <t>Waka Brazil</t>
  </si>
  <si>
    <t>Walkr Brazil</t>
  </si>
  <si>
    <t>Elbow Brazil</t>
  </si>
  <si>
    <t>Sacre Brazil</t>
  </si>
  <si>
    <t>Ability Brazil</t>
  </si>
  <si>
    <t>Salchi Brazil</t>
  </si>
  <si>
    <t>Dps Brazil</t>
  </si>
  <si>
    <t>Faidem Brazil</t>
  </si>
  <si>
    <t>Blue Brazil</t>
  </si>
  <si>
    <t>Larrie Brazil</t>
  </si>
  <si>
    <t>Lly Brazil</t>
  </si>
  <si>
    <t>Whirl Brazil</t>
  </si>
  <si>
    <t>Tex Brazil</t>
  </si>
  <si>
    <t>Wheel Brazil</t>
  </si>
  <si>
    <t>Brazil</t>
  </si>
  <si>
    <t>Bout India</t>
  </si>
  <si>
    <t>Tele India</t>
  </si>
  <si>
    <t>Cam Video India</t>
  </si>
  <si>
    <t>Outti Banners India</t>
  </si>
  <si>
    <t>Teddo India</t>
  </si>
  <si>
    <t>Sashe India</t>
  </si>
  <si>
    <t>Xbtc India</t>
  </si>
  <si>
    <t>Haoche India</t>
  </si>
  <si>
    <t>Ven India</t>
  </si>
  <si>
    <t>Elk India</t>
  </si>
  <si>
    <t>Xram India</t>
  </si>
  <si>
    <t>Blinn India</t>
  </si>
  <si>
    <t>Bannoo India</t>
  </si>
  <si>
    <t>Hulk  India</t>
  </si>
  <si>
    <t>Gradi  India</t>
  </si>
  <si>
    <t>Super  India</t>
  </si>
  <si>
    <t>Disda Video India</t>
  </si>
  <si>
    <t>Shista India</t>
  </si>
  <si>
    <t>Fedi India</t>
  </si>
  <si>
    <t>Waka India</t>
  </si>
  <si>
    <t>Walkr India</t>
  </si>
  <si>
    <t>Elbow India</t>
  </si>
  <si>
    <t xml:space="preserve">Sacre India </t>
  </si>
  <si>
    <t xml:space="preserve">Ability India </t>
  </si>
  <si>
    <t xml:space="preserve">Salchi India </t>
  </si>
  <si>
    <t xml:space="preserve">Dps India </t>
  </si>
  <si>
    <t xml:space="preserve">Faidem India </t>
  </si>
  <si>
    <t xml:space="preserve">Blue India </t>
  </si>
  <si>
    <t xml:space="preserve">Larrie India </t>
  </si>
  <si>
    <t xml:space="preserve">Lly India </t>
  </si>
  <si>
    <t xml:space="preserve">Whirl India </t>
  </si>
  <si>
    <t xml:space="preserve">Tex India </t>
  </si>
  <si>
    <t xml:space="preserve">Wheel India </t>
  </si>
  <si>
    <t>India</t>
  </si>
  <si>
    <t>Tele Japan</t>
  </si>
  <si>
    <t>Cam Video Japan</t>
  </si>
  <si>
    <t>Outti Banners Japan</t>
  </si>
  <si>
    <t>Teddo Japan</t>
  </si>
  <si>
    <t>Sashe Japan</t>
  </si>
  <si>
    <t>Xbtc Japan</t>
  </si>
  <si>
    <t>Haoche Japan</t>
  </si>
  <si>
    <t>Ven Japan</t>
  </si>
  <si>
    <t>Elk Japan</t>
  </si>
  <si>
    <t>Xram Japan</t>
  </si>
  <si>
    <t>Blinn  Japan</t>
  </si>
  <si>
    <t>Bannoo  Japan</t>
  </si>
  <si>
    <t>Hulk  Japan</t>
  </si>
  <si>
    <t>Gradi  Japan</t>
  </si>
  <si>
    <t>Super  Japan</t>
  </si>
  <si>
    <t>Disda Video Japan</t>
  </si>
  <si>
    <t>Shista Japan</t>
  </si>
  <si>
    <t>Fedi Japan</t>
  </si>
  <si>
    <t>Waka Japan</t>
  </si>
  <si>
    <t>Walkr Japan</t>
  </si>
  <si>
    <t>Elbow Japan</t>
  </si>
  <si>
    <t>Sacre Japan</t>
  </si>
  <si>
    <t>Ability Japan</t>
  </si>
  <si>
    <t>Salchi Japan</t>
  </si>
  <si>
    <t>Dps Japan</t>
  </si>
  <si>
    <t>Faidem Japan</t>
  </si>
  <si>
    <t>Blue Japan</t>
  </si>
  <si>
    <t>Larrie Japan</t>
  </si>
  <si>
    <t>Lly Japan</t>
  </si>
  <si>
    <t>Whirl Japan</t>
  </si>
  <si>
    <t>Tex Japan</t>
  </si>
  <si>
    <t>Wheel Japan</t>
  </si>
  <si>
    <t>Japan</t>
  </si>
  <si>
    <t>Marketing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</si>
</sst>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BFBFBF"/>
      <name val="Calibri"/>
      <family val="2"/>
      <scheme val="minor"/>
    </font>
    <font>
      <sz val="12"/>
      <color rgb="FFFF0000"/>
      <name val="Calibri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2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22"/>
        <bgColor indexed="64"/>
      </patternFill>
    </fill>
    <fill>
      <patternFill patternType="solid">
        <fgColor rgb="FF00FF1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7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4" applyNumberFormat="0" applyAlignment="0" applyProtection="0"/>
    <xf numFmtId="0" fontId="24" fillId="12" borderId="5" applyNumberFormat="0" applyAlignment="0" applyProtection="0"/>
    <xf numFmtId="0" fontId="25" fillId="12" borderId="4" applyNumberFormat="0" applyAlignment="0" applyProtection="0"/>
    <xf numFmtId="0" fontId="26" fillId="0" borderId="6" applyNumberFormat="0" applyFill="0" applyAlignment="0" applyProtection="0"/>
    <xf numFmtId="0" fontId="27" fillId="13" borderId="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1" fillId="38" borderId="0" applyNumberFormat="0" applyBorder="0" applyAlignment="0" applyProtection="0"/>
    <xf numFmtId="0" fontId="4" fillId="14" borderId="8" applyNumberFormat="0" applyFont="0" applyAlignment="0" applyProtection="0"/>
    <xf numFmtId="0" fontId="4" fillId="0" borderId="0"/>
    <xf numFmtId="0" fontId="4" fillId="14" borderId="8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3" fillId="14" borderId="8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16" fontId="0" fillId="2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2" fontId="0" fillId="0" borderId="0" xfId="0" applyNumberFormat="1" applyFont="1" applyFill="1" applyBorder="1" applyAlignment="1">
      <alignment vertical="top" wrapText="1"/>
    </xf>
    <xf numFmtId="2" fontId="7" fillId="0" borderId="0" xfId="0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2" fontId="1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7" fillId="3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2" fontId="7" fillId="3" borderId="0" xfId="0" applyNumberFormat="1" applyFont="1" applyFill="1" applyBorder="1" applyAlignment="1">
      <alignment vertical="top" wrapText="1"/>
    </xf>
    <xf numFmtId="2" fontId="0" fillId="3" borderId="0" xfId="0" applyNumberFormat="1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2" fontId="10" fillId="5" borderId="0" xfId="0" applyNumberFormat="1" applyFont="1" applyFill="1" applyBorder="1" applyAlignment="1">
      <alignment vertical="top" wrapText="1"/>
    </xf>
    <xf numFmtId="0" fontId="10" fillId="5" borderId="0" xfId="0" applyFont="1" applyFill="1" applyBorder="1" applyAlignment="1">
      <alignment vertical="top" wrapText="1"/>
    </xf>
    <xf numFmtId="10" fontId="0" fillId="5" borderId="0" xfId="0" applyNumberFormat="1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2" fontId="7" fillId="6" borderId="0" xfId="0" applyNumberFormat="1" applyFont="1" applyFill="1" applyBorder="1" applyAlignment="1">
      <alignment vertical="top" wrapText="1"/>
    </xf>
    <xf numFmtId="2" fontId="0" fillId="6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center" vertical="top" wrapText="1"/>
    </xf>
    <xf numFmtId="15" fontId="7" fillId="0" borderId="0" xfId="0" applyNumberFormat="1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7" borderId="0" xfId="0" applyFont="1" applyFill="1"/>
    <xf numFmtId="0" fontId="13" fillId="7" borderId="0" xfId="0" applyFont="1" applyFill="1" applyBorder="1" applyAlignment="1">
      <alignment vertical="top" wrapText="1"/>
    </xf>
    <xf numFmtId="2" fontId="11" fillId="0" borderId="0" xfId="0" applyNumberFormat="1" applyFont="1" applyFill="1" applyBorder="1" applyAlignment="1">
      <alignment vertical="top" wrapText="1"/>
    </xf>
    <xf numFmtId="2" fontId="12" fillId="0" borderId="0" xfId="0" applyNumberFormat="1" applyFont="1" applyFill="1" applyBorder="1" applyAlignment="1">
      <alignment vertical="top" wrapText="1"/>
    </xf>
    <xf numFmtId="2" fontId="10" fillId="39" borderId="0" xfId="0" applyNumberFormat="1" applyFont="1" applyFill="1" applyBorder="1" applyAlignment="1">
      <alignment vertical="top" wrapText="1"/>
    </xf>
    <xf numFmtId="0" fontId="15" fillId="7" borderId="0" xfId="0" applyFont="1" applyFill="1"/>
    <xf numFmtId="0" fontId="15" fillId="7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0" fontId="7" fillId="0" borderId="0" xfId="0" applyNumberFormat="1" applyFont="1" applyFill="1" applyBorder="1" applyAlignment="1">
      <alignment vertical="top" wrapText="1"/>
    </xf>
    <xf numFmtId="0" fontId="7" fillId="4" borderId="0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0" fontId="3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33" fillId="6" borderId="0" xfId="0" applyFont="1" applyFill="1" applyBorder="1" applyAlignment="1">
      <alignment vertical="top" wrapText="1"/>
    </xf>
    <xf numFmtId="0" fontId="12" fillId="6" borderId="0" xfId="0" applyFont="1" applyFill="1" applyBorder="1" applyAlignment="1">
      <alignment vertical="top" wrapText="1"/>
    </xf>
    <xf numFmtId="2" fontId="33" fillId="6" borderId="0" xfId="0" applyNumberFormat="1" applyFont="1" applyFill="1" applyBorder="1" applyAlignment="1">
      <alignment vertical="top" wrapText="1"/>
    </xf>
    <xf numFmtId="2" fontId="12" fillId="6" borderId="0" xfId="0" applyNumberFormat="1" applyFont="1" applyFill="1" applyBorder="1" applyAlignment="1">
      <alignment vertical="top" wrapText="1"/>
    </xf>
    <xf numFmtId="164" fontId="7" fillId="0" borderId="0" xfId="1529" applyFont="1" applyFill="1" applyBorder="1" applyAlignment="1">
      <alignment vertical="top" wrapText="1"/>
    </xf>
    <xf numFmtId="10" fontId="7" fillId="4" borderId="0" xfId="1530" applyNumberFormat="1" applyFont="1" applyFill="1" applyBorder="1" applyAlignment="1">
      <alignment horizontal="center" vertical="top" wrapText="1"/>
    </xf>
    <xf numFmtId="10" fontId="10" fillId="0" borderId="0" xfId="1530" applyNumberFormat="1" applyFont="1" applyFill="1" applyBorder="1" applyAlignment="1">
      <alignment vertical="top" wrapText="1"/>
    </xf>
    <xf numFmtId="0" fontId="10" fillId="0" borderId="0" xfId="1530" applyNumberFormat="1" applyFont="1" applyFill="1" applyBorder="1" applyAlignment="1">
      <alignment vertical="top" wrapText="1"/>
    </xf>
    <xf numFmtId="2" fontId="10" fillId="5" borderId="0" xfId="1529" applyNumberFormat="1" applyFont="1" applyFill="1" applyBorder="1" applyAlignment="1">
      <alignment vertical="top" wrapText="1"/>
    </xf>
    <xf numFmtId="10" fontId="10" fillId="5" borderId="0" xfId="1530" applyNumberFormat="1" applyFont="1" applyFill="1" applyBorder="1" applyAlignment="1">
      <alignment vertical="top" wrapText="1"/>
    </xf>
    <xf numFmtId="164" fontId="0" fillId="3" borderId="0" xfId="1529" applyFont="1" applyFill="1" applyBorder="1" applyAlignment="1">
      <alignment vertical="top" wrapText="1"/>
    </xf>
    <xf numFmtId="164" fontId="7" fillId="3" borderId="0" xfId="1529" applyFont="1" applyFill="1" applyBorder="1" applyAlignment="1">
      <alignment vertical="top" wrapText="1"/>
    </xf>
    <xf numFmtId="164" fontId="1" fillId="0" borderId="0" xfId="1529" applyFont="1" applyFill="1" applyBorder="1" applyAlignment="1">
      <alignment vertical="top" wrapText="1"/>
    </xf>
    <xf numFmtId="164" fontId="0" fillId="0" borderId="0" xfId="1529" applyFont="1" applyFill="1" applyBorder="1" applyAlignment="1">
      <alignment vertical="top" wrapText="1"/>
    </xf>
    <xf numFmtId="164" fontId="0" fillId="0" borderId="0" xfId="1529" applyFont="1" applyBorder="1" applyAlignment="1">
      <alignment vertical="top" wrapText="1"/>
    </xf>
    <xf numFmtId="164" fontId="12" fillId="0" borderId="0" xfId="1529" applyFont="1" applyFill="1" applyBorder="1" applyAlignment="1">
      <alignment vertical="top" wrapText="1"/>
    </xf>
    <xf numFmtId="0" fontId="7" fillId="0" borderId="0" xfId="1529" applyNumberFormat="1" applyFont="1" applyFill="1" applyBorder="1" applyAlignment="1">
      <alignment vertical="top" wrapText="1"/>
    </xf>
    <xf numFmtId="164" fontId="0" fillId="6" borderId="0" xfId="1529" applyFont="1" applyFill="1" applyBorder="1" applyAlignment="1">
      <alignment vertical="top" wrapText="1"/>
    </xf>
    <xf numFmtId="164" fontId="7" fillId="6" borderId="0" xfId="1529" applyFont="1" applyFill="1" applyBorder="1" applyAlignment="1">
      <alignment vertical="top" wrapText="1"/>
    </xf>
    <xf numFmtId="0" fontId="7" fillId="6" borderId="0" xfId="1529" applyNumberFormat="1" applyFont="1" applyFill="1" applyBorder="1" applyAlignment="1">
      <alignment vertical="top" wrapText="1"/>
    </xf>
    <xf numFmtId="164" fontId="12" fillId="6" borderId="0" xfId="1529" applyFont="1" applyFill="1" applyBorder="1" applyAlignment="1">
      <alignment vertical="top" wrapText="1"/>
    </xf>
    <xf numFmtId="164" fontId="33" fillId="6" borderId="0" xfId="1529" applyFont="1" applyFill="1" applyBorder="1" applyAlignment="1">
      <alignment vertical="top" wrapText="1"/>
    </xf>
    <xf numFmtId="164" fontId="32" fillId="7" borderId="0" xfId="1529" applyFont="1" applyFill="1" applyBorder="1" applyAlignment="1">
      <alignment vertical="top" wrapText="1"/>
    </xf>
    <xf numFmtId="164" fontId="13" fillId="7" borderId="0" xfId="1529" applyFont="1" applyFill="1" applyBorder="1" applyAlignment="1">
      <alignment vertical="top" wrapText="1"/>
    </xf>
    <xf numFmtId="164" fontId="14" fillId="7" borderId="0" xfId="1529" applyFont="1" applyFill="1" applyBorder="1" applyAlignment="1">
      <alignment vertical="top" wrapText="1"/>
    </xf>
    <xf numFmtId="164" fontId="0" fillId="2" borderId="0" xfId="1529" applyFont="1" applyFill="1" applyBorder="1" applyAlignment="1">
      <alignment vertical="top" wrapText="1"/>
    </xf>
    <xf numFmtId="164" fontId="7" fillId="2" borderId="0" xfId="1529" applyFont="1" applyFill="1" applyBorder="1" applyAlignment="1">
      <alignment vertical="top" wrapText="1"/>
    </xf>
    <xf numFmtId="0" fontId="7" fillId="2" borderId="0" xfId="1529" applyNumberFormat="1" applyFont="1" applyFill="1" applyBorder="1" applyAlignment="1">
      <alignment vertical="top" wrapText="1"/>
    </xf>
    <xf numFmtId="164" fontId="33" fillId="2" borderId="0" xfId="1529" applyFont="1" applyFill="1" applyBorder="1" applyAlignment="1">
      <alignment vertical="top" wrapText="1"/>
    </xf>
    <xf numFmtId="164" fontId="11" fillId="0" borderId="0" xfId="1529" applyFont="1" applyFill="1" applyBorder="1" applyAlignment="1">
      <alignment vertical="top" wrapText="1"/>
    </xf>
    <xf numFmtId="164" fontId="12" fillId="2" borderId="0" xfId="1529" applyFont="1" applyFill="1" applyBorder="1" applyAlignment="1">
      <alignment vertical="top" wrapText="1"/>
    </xf>
    <xf numFmtId="2" fontId="12" fillId="0" borderId="0" xfId="1529" applyNumberFormat="1" applyFont="1" applyFill="1" applyBorder="1" applyAlignment="1">
      <alignment vertical="top" wrapText="1"/>
    </xf>
    <xf numFmtId="2" fontId="11" fillId="0" borderId="0" xfId="1529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164" fontId="11" fillId="0" borderId="0" xfId="1529" applyFont="1" applyFill="1" applyBorder="1" applyAlignment="1">
      <alignment horizontal="right" vertical="top" wrapText="1"/>
    </xf>
    <xf numFmtId="164" fontId="12" fillId="0" borderId="0" xfId="1529" applyFont="1" applyFill="1" applyBorder="1" applyAlignment="1">
      <alignment horizontal="right" vertical="top" wrapText="1"/>
    </xf>
    <xf numFmtId="164" fontId="7" fillId="2" borderId="0" xfId="1529" applyFont="1" applyFill="1" applyBorder="1" applyAlignment="1">
      <alignment horizontal="right" vertical="top" wrapText="1"/>
    </xf>
    <xf numFmtId="164" fontId="33" fillId="2" borderId="0" xfId="1529" applyFont="1" applyFill="1" applyBorder="1" applyAlignment="1">
      <alignment horizontal="right" vertical="top" wrapText="1"/>
    </xf>
    <xf numFmtId="164" fontId="0" fillId="0" borderId="0" xfId="1529" applyFont="1" applyBorder="1" applyAlignment="1">
      <alignment horizontal="right" vertical="top" wrapText="1"/>
    </xf>
    <xf numFmtId="2" fontId="12" fillId="4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64" fontId="34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34" fillId="0" borderId="0" xfId="0" applyNumberFormat="1" applyFont="1" applyAlignment="1">
      <alignment horizontal="right" vertical="top" wrapText="1"/>
    </xf>
    <xf numFmtId="164" fontId="12" fillId="0" borderId="0" xfId="0" applyNumberFormat="1" applyFont="1" applyAlignment="1">
      <alignment horizontal="right" vertical="top" wrapText="1"/>
    </xf>
    <xf numFmtId="0" fontId="10" fillId="0" borderId="0" xfId="0" applyFont="1"/>
    <xf numFmtId="164" fontId="13" fillId="2" borderId="0" xfId="1529" applyFont="1" applyFill="1" applyBorder="1" applyAlignment="1">
      <alignment vertical="top" wrapText="1"/>
    </xf>
    <xf numFmtId="164" fontId="13" fillId="41" borderId="0" xfId="1529" applyFont="1" applyFill="1" applyBorder="1" applyAlignment="1">
      <alignment vertical="top" wrapText="1"/>
    </xf>
    <xf numFmtId="164" fontId="13" fillId="42" borderId="0" xfId="1529" applyFont="1" applyFill="1" applyBorder="1" applyAlignment="1">
      <alignment vertical="top" wrapText="1"/>
    </xf>
    <xf numFmtId="0" fontId="35" fillId="0" borderId="0" xfId="0" applyFont="1"/>
  </cellXfs>
  <cellStyles count="1673">
    <cellStyle name="20% - Accent1" xfId="1331" builtinId="30" customBuiltin="1"/>
    <cellStyle name="20% - Accent1 2" xfId="1417"/>
    <cellStyle name="20% - Accent1 3" xfId="1431"/>
    <cellStyle name="20% - Accent2" xfId="1335" builtinId="34" customBuiltin="1"/>
    <cellStyle name="20% - Accent2 2" xfId="1419"/>
    <cellStyle name="20% - Accent2 3" xfId="1433"/>
    <cellStyle name="20% - Accent3" xfId="1339" builtinId="38" customBuiltin="1"/>
    <cellStyle name="20% - Accent3 2" xfId="1421"/>
    <cellStyle name="20% - Accent3 3" xfId="1435"/>
    <cellStyle name="20% - Accent4" xfId="1343" builtinId="42" customBuiltin="1"/>
    <cellStyle name="20% - Accent4 2" xfId="1423"/>
    <cellStyle name="20% - Accent4 3" xfId="1437"/>
    <cellStyle name="20% - Accent5" xfId="1347" builtinId="46" customBuiltin="1"/>
    <cellStyle name="20% - Accent5 2" xfId="1425"/>
    <cellStyle name="20% - Accent5 3" xfId="1439"/>
    <cellStyle name="20% - Accent6" xfId="1351" builtinId="50" customBuiltin="1"/>
    <cellStyle name="20% - Accent6 2" xfId="1427"/>
    <cellStyle name="20% - Accent6 3" xfId="1441"/>
    <cellStyle name="40% - Accent1" xfId="1332" builtinId="31" customBuiltin="1"/>
    <cellStyle name="40% - Accent1 2" xfId="1418"/>
    <cellStyle name="40% - Accent1 3" xfId="1432"/>
    <cellStyle name="40% - Accent2" xfId="1336" builtinId="35" customBuiltin="1"/>
    <cellStyle name="40% - Accent2 2" xfId="1420"/>
    <cellStyle name="40% - Accent2 3" xfId="1434"/>
    <cellStyle name="40% - Accent3" xfId="1340" builtinId="39" customBuiltin="1"/>
    <cellStyle name="40% - Accent3 2" xfId="1422"/>
    <cellStyle name="40% - Accent3 3" xfId="1436"/>
    <cellStyle name="40% - Accent4" xfId="1344" builtinId="43" customBuiltin="1"/>
    <cellStyle name="40% - Accent4 2" xfId="1424"/>
    <cellStyle name="40% - Accent4 3" xfId="1438"/>
    <cellStyle name="40% - Accent5" xfId="1348" builtinId="47" customBuiltin="1"/>
    <cellStyle name="40% - Accent5 2" xfId="1426"/>
    <cellStyle name="40% - Accent5 3" xfId="1440"/>
    <cellStyle name="40% - Accent6" xfId="1352" builtinId="51" customBuiltin="1"/>
    <cellStyle name="40% - Accent6 2" xfId="1428"/>
    <cellStyle name="40% - Accent6 3" xfId="1442"/>
    <cellStyle name="60% - Accent1" xfId="1333" builtinId="32" customBuiltin="1"/>
    <cellStyle name="60% - Accent2" xfId="1337" builtinId="36" customBuiltin="1"/>
    <cellStyle name="60% - Accent3" xfId="1341" builtinId="40" customBuiltin="1"/>
    <cellStyle name="60% - Accent4" xfId="1345" builtinId="44" customBuiltin="1"/>
    <cellStyle name="60% - Accent5" xfId="1349" builtinId="48" customBuiltin="1"/>
    <cellStyle name="60% - Accent6" xfId="1353" builtinId="52" customBuiltin="1"/>
    <cellStyle name="Accent1" xfId="1330" builtinId="29" customBuiltin="1"/>
    <cellStyle name="Accent2" xfId="1334" builtinId="33" customBuiltin="1"/>
    <cellStyle name="Accent3" xfId="1338" builtinId="37" customBuiltin="1"/>
    <cellStyle name="Accent4" xfId="1342" builtinId="41" customBuiltin="1"/>
    <cellStyle name="Accent5" xfId="1346" builtinId="45" customBuiltin="1"/>
    <cellStyle name="Accent6" xfId="1350" builtinId="49" customBuiltin="1"/>
    <cellStyle name="Bad" xfId="1320" builtinId="27" customBuiltin="1"/>
    <cellStyle name="Calculation" xfId="1324" builtinId="22" customBuiltin="1"/>
    <cellStyle name="Check Cell" xfId="1326" builtinId="23" customBuiltin="1"/>
    <cellStyle name="Comma 2" xfId="629"/>
    <cellStyle name="Comma 3" xfId="632"/>
    <cellStyle name="Comma 4" xfId="1529"/>
    <cellStyle name="Explanatory Text" xfId="132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1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Good" xfId="1319" builtinId="26" customBuiltin="1"/>
    <cellStyle name="Heading 1" xfId="1315" builtinId="16" customBuiltin="1"/>
    <cellStyle name="Heading 2" xfId="1316" builtinId="17" customBuiltin="1"/>
    <cellStyle name="Heading 3" xfId="1317" builtinId="18" customBuiltin="1"/>
    <cellStyle name="Heading 4" xfId="131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30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Input" xfId="1322" builtinId="20" customBuiltin="1"/>
    <cellStyle name="Linked Cell" xfId="1325" builtinId="24" customBuiltin="1"/>
    <cellStyle name="Neutral" xfId="1321" builtinId="28" customBuiltin="1"/>
    <cellStyle name="Normal" xfId="0" builtinId="0"/>
    <cellStyle name="Normal 2" xfId="1415"/>
    <cellStyle name="Normal 3" xfId="1355"/>
    <cellStyle name="Normal 4" xfId="1429"/>
    <cellStyle name="Note 2" xfId="1356"/>
    <cellStyle name="Note 3" xfId="1354"/>
    <cellStyle name="Note 4" xfId="1416"/>
    <cellStyle name="Note 5" xfId="1430"/>
    <cellStyle name="Output" xfId="1323" builtinId="21" customBuiltin="1"/>
    <cellStyle name="Percent 2" xfId="633"/>
    <cellStyle name="Percent 3" xfId="1530"/>
    <cellStyle name="Title" xfId="1314" builtinId="15" customBuiltin="1"/>
    <cellStyle name="Total" xfId="1329" builtinId="25" customBuiltin="1"/>
    <cellStyle name="Warning Text" xfId="1327" builtinId="11" customBuiltin="1"/>
  </cellStyles>
  <dxfs count="0"/>
  <tableStyles count="0" defaultTableStyle="TableStyleMedium9" defaultPivotStyle="PivotStyleLight16"/>
  <colors>
    <mruColors>
      <color rgb="FF0070C0"/>
      <color rgb="FFCCFFCC"/>
      <color rgb="FF03F7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'Aug15'!$A$417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val>
            <c:numRef>
              <c:f>'Aug15'!$B$417:$AF$417</c:f>
              <c:numCache>
                <c:formatCode>0.00</c:formatCode>
                <c:ptCount val="31"/>
                <c:pt idx="0">
                  <c:v>0.778413610539509</c:v>
                </c:pt>
                <c:pt idx="1">
                  <c:v>0.287411756628695</c:v>
                </c:pt>
                <c:pt idx="2">
                  <c:v>0.70076094474307</c:v>
                </c:pt>
                <c:pt idx="3">
                  <c:v>0.346291679077691</c:v>
                </c:pt>
                <c:pt idx="4">
                  <c:v>0.678240110679987</c:v>
                </c:pt>
                <c:pt idx="5">
                  <c:v>0.28991644574667</c:v>
                </c:pt>
                <c:pt idx="6">
                  <c:v>0.711037234313694</c:v>
                </c:pt>
                <c:pt idx="7">
                  <c:v>0.752061424875334</c:v>
                </c:pt>
                <c:pt idx="8">
                  <c:v>0.346457416875117</c:v>
                </c:pt>
                <c:pt idx="9">
                  <c:v>0.88159070666924</c:v>
                </c:pt>
                <c:pt idx="10">
                  <c:v>0.938328975767608</c:v>
                </c:pt>
                <c:pt idx="11">
                  <c:v>0.626148289947753</c:v>
                </c:pt>
                <c:pt idx="12">
                  <c:v>0.770240096273654</c:v>
                </c:pt>
                <c:pt idx="13">
                  <c:v>0.672041486683062</c:v>
                </c:pt>
                <c:pt idx="14">
                  <c:v>0.610852588903265</c:v>
                </c:pt>
                <c:pt idx="15">
                  <c:v>0.55752780914171</c:v>
                </c:pt>
                <c:pt idx="16">
                  <c:v>0.750252132872792</c:v>
                </c:pt>
                <c:pt idx="17">
                  <c:v>0.548956359157418</c:v>
                </c:pt>
                <c:pt idx="18">
                  <c:v>0.539597225856092</c:v>
                </c:pt>
                <c:pt idx="19">
                  <c:v>0.41022996556463</c:v>
                </c:pt>
                <c:pt idx="20">
                  <c:v>0.953890658810677</c:v>
                </c:pt>
                <c:pt idx="21">
                  <c:v>1.106860518638032</c:v>
                </c:pt>
                <c:pt idx="22">
                  <c:v>-0.559310925122109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'Aug15'!$A$418</c:f>
              <c:strCache>
                <c:ptCount val="1"/>
                <c:pt idx="0">
                  <c:v>Korea</c:v>
                </c:pt>
              </c:strCache>
            </c:strRef>
          </c:tx>
          <c:marker>
            <c:symbol val="none"/>
          </c:marker>
          <c:val>
            <c:numRef>
              <c:f>'Aug15'!$B$418:$AF$418</c:f>
              <c:numCache>
                <c:formatCode>0.00</c:formatCode>
                <c:ptCount val="31"/>
                <c:pt idx="0">
                  <c:v>4.835126027040093</c:v>
                </c:pt>
                <c:pt idx="1">
                  <c:v>2.998697083166641</c:v>
                </c:pt>
                <c:pt idx="2">
                  <c:v>2.16233774481579</c:v>
                </c:pt>
                <c:pt idx="3">
                  <c:v>1.3648040800561</c:v>
                </c:pt>
                <c:pt idx="4">
                  <c:v>2.127704880462557</c:v>
                </c:pt>
                <c:pt idx="5">
                  <c:v>1.034318575124866</c:v>
                </c:pt>
                <c:pt idx="6">
                  <c:v>1.655582414489547</c:v>
                </c:pt>
                <c:pt idx="7">
                  <c:v>1.117188837959586</c:v>
                </c:pt>
                <c:pt idx="8">
                  <c:v>0.845741240400605</c:v>
                </c:pt>
                <c:pt idx="9">
                  <c:v>0.389136071342578</c:v>
                </c:pt>
                <c:pt idx="10">
                  <c:v>1.112170424677277</c:v>
                </c:pt>
                <c:pt idx="11">
                  <c:v>1.63999093437773</c:v>
                </c:pt>
                <c:pt idx="12">
                  <c:v>0.90465340601425</c:v>
                </c:pt>
                <c:pt idx="13">
                  <c:v>0.848353089543371</c:v>
                </c:pt>
                <c:pt idx="14">
                  <c:v>0.764595276723571</c:v>
                </c:pt>
                <c:pt idx="15">
                  <c:v>0.47087580321613</c:v>
                </c:pt>
                <c:pt idx="16">
                  <c:v>0.946935508520885</c:v>
                </c:pt>
                <c:pt idx="17">
                  <c:v>0.567500716061172</c:v>
                </c:pt>
                <c:pt idx="18">
                  <c:v>0.374053315670416</c:v>
                </c:pt>
                <c:pt idx="19">
                  <c:v>0.397104713120476</c:v>
                </c:pt>
                <c:pt idx="20">
                  <c:v>0.220250614414053</c:v>
                </c:pt>
                <c:pt idx="21">
                  <c:v>0.622713980535262</c:v>
                </c:pt>
                <c:pt idx="22">
                  <c:v>-0.0597731518433955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'Aug15'!$A$419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val>
            <c:numRef>
              <c:f>'Aug15'!$B$419:$AF$419</c:f>
              <c:numCache>
                <c:formatCode>0.00</c:formatCode>
                <c:ptCount val="31"/>
                <c:pt idx="0">
                  <c:v>1.324877504115005</c:v>
                </c:pt>
                <c:pt idx="1">
                  <c:v>0.687190058043116</c:v>
                </c:pt>
                <c:pt idx="2">
                  <c:v>0.690116619051387</c:v>
                </c:pt>
                <c:pt idx="3">
                  <c:v>0.248593268868809</c:v>
                </c:pt>
                <c:pt idx="4">
                  <c:v>0.0398489015648505</c:v>
                </c:pt>
                <c:pt idx="5">
                  <c:v>-0.348558707745611</c:v>
                </c:pt>
                <c:pt idx="6">
                  <c:v>-0.0461230133710346</c:v>
                </c:pt>
                <c:pt idx="7">
                  <c:v>-0.297992052651917</c:v>
                </c:pt>
                <c:pt idx="8">
                  <c:v>-0.48210221466257</c:v>
                </c:pt>
                <c:pt idx="9">
                  <c:v>-0.192206647088998</c:v>
                </c:pt>
                <c:pt idx="10">
                  <c:v>0.139086312803146</c:v>
                </c:pt>
                <c:pt idx="11">
                  <c:v>0.410938724541293</c:v>
                </c:pt>
                <c:pt idx="12">
                  <c:v>0.169228371792076</c:v>
                </c:pt>
                <c:pt idx="13">
                  <c:v>0.674565920611818</c:v>
                </c:pt>
                <c:pt idx="14">
                  <c:v>0.281834927683819</c:v>
                </c:pt>
                <c:pt idx="15">
                  <c:v>0.391972000184116</c:v>
                </c:pt>
                <c:pt idx="16">
                  <c:v>0.555795961302367</c:v>
                </c:pt>
                <c:pt idx="17">
                  <c:v>0.40609354406652</c:v>
                </c:pt>
                <c:pt idx="18">
                  <c:v>0.204378257476649</c:v>
                </c:pt>
                <c:pt idx="19">
                  <c:v>0.530308504712163</c:v>
                </c:pt>
                <c:pt idx="20">
                  <c:v>0.625315060865071</c:v>
                </c:pt>
                <c:pt idx="21">
                  <c:v>0.792346090531098</c:v>
                </c:pt>
                <c:pt idx="22">
                  <c:v>0.530210671926787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'Aug15'!$A$420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val>
            <c:numRef>
              <c:f>'Aug15'!$B$420:$AF$420</c:f>
              <c:numCache>
                <c:formatCode>0.00</c:formatCode>
                <c:ptCount val="31"/>
                <c:pt idx="0">
                  <c:v>0.242481458499575</c:v>
                </c:pt>
                <c:pt idx="1">
                  <c:v>0.00960495707304809</c:v>
                </c:pt>
                <c:pt idx="2">
                  <c:v>-0.0592221359633438</c:v>
                </c:pt>
                <c:pt idx="3">
                  <c:v>-0.242626582215255</c:v>
                </c:pt>
                <c:pt idx="4">
                  <c:v>-0.235909603142891</c:v>
                </c:pt>
                <c:pt idx="5">
                  <c:v>-0.251260888035287</c:v>
                </c:pt>
                <c:pt idx="6">
                  <c:v>0.199466258284222</c:v>
                </c:pt>
                <c:pt idx="7">
                  <c:v>0.188433123395235</c:v>
                </c:pt>
                <c:pt idx="8">
                  <c:v>0.0318685315629425</c:v>
                </c:pt>
                <c:pt idx="9">
                  <c:v>0.0480179443188885</c:v>
                </c:pt>
                <c:pt idx="10">
                  <c:v>0.62715123632811</c:v>
                </c:pt>
                <c:pt idx="11">
                  <c:v>0.581242500604167</c:v>
                </c:pt>
                <c:pt idx="12">
                  <c:v>-0.105210604043867</c:v>
                </c:pt>
                <c:pt idx="13">
                  <c:v>-0.0825386810529093</c:v>
                </c:pt>
                <c:pt idx="14">
                  <c:v>-0.223707403286969</c:v>
                </c:pt>
                <c:pt idx="15">
                  <c:v>-0.323058067435997</c:v>
                </c:pt>
                <c:pt idx="16">
                  <c:v>-0.12405886211459</c:v>
                </c:pt>
                <c:pt idx="17">
                  <c:v>-0.202257399638198</c:v>
                </c:pt>
                <c:pt idx="18">
                  <c:v>-0.350305087553731</c:v>
                </c:pt>
                <c:pt idx="19">
                  <c:v>-0.457691982345783</c:v>
                </c:pt>
                <c:pt idx="20">
                  <c:v>-0.400251360106279</c:v>
                </c:pt>
                <c:pt idx="21">
                  <c:v>-0.105890383092629</c:v>
                </c:pt>
                <c:pt idx="22">
                  <c:v>-0.111698003117586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'Aug15'!$A$421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val>
            <c:numRef>
              <c:f>'Aug15'!$B$421:$AF$421</c:f>
              <c:numCache>
                <c:formatCode>0.00</c:formatCode>
                <c:ptCount val="31"/>
                <c:pt idx="0">
                  <c:v>-0.732696818170453</c:v>
                </c:pt>
                <c:pt idx="1">
                  <c:v>-0.721486073183738</c:v>
                </c:pt>
                <c:pt idx="2">
                  <c:v>-0.676831518223917</c:v>
                </c:pt>
                <c:pt idx="3">
                  <c:v>-0.665476279898281</c:v>
                </c:pt>
                <c:pt idx="4">
                  <c:v>-0.676772276406352</c:v>
                </c:pt>
                <c:pt idx="5">
                  <c:v>-0.631212670766798</c:v>
                </c:pt>
                <c:pt idx="6">
                  <c:v>-0.480779954061484</c:v>
                </c:pt>
                <c:pt idx="7">
                  <c:v>-0.45997175104109</c:v>
                </c:pt>
                <c:pt idx="8">
                  <c:v>-0.31958134433615</c:v>
                </c:pt>
                <c:pt idx="9">
                  <c:v>-0.329487055880686</c:v>
                </c:pt>
                <c:pt idx="10">
                  <c:v>-0.373183211332797</c:v>
                </c:pt>
                <c:pt idx="11">
                  <c:v>-0.60278004202585</c:v>
                </c:pt>
                <c:pt idx="12">
                  <c:v>-0.662768634205726</c:v>
                </c:pt>
                <c:pt idx="13">
                  <c:v>-0.619179355437371</c:v>
                </c:pt>
                <c:pt idx="14">
                  <c:v>-0.501413691618784</c:v>
                </c:pt>
                <c:pt idx="15">
                  <c:v>-0.300473724559599</c:v>
                </c:pt>
                <c:pt idx="16">
                  <c:v>-0.533400267491814</c:v>
                </c:pt>
                <c:pt idx="17">
                  <c:v>-0.559823652219848</c:v>
                </c:pt>
                <c:pt idx="18">
                  <c:v>-0.582183021884629</c:v>
                </c:pt>
                <c:pt idx="19">
                  <c:v>-0.672260697129444</c:v>
                </c:pt>
                <c:pt idx="20">
                  <c:v>-0.694333174974064</c:v>
                </c:pt>
                <c:pt idx="21">
                  <c:v>-0.662561124819194</c:v>
                </c:pt>
                <c:pt idx="22">
                  <c:v>-0.513320960235445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'Aug15'!$A$422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val>
            <c:numRef>
              <c:f>'Aug15'!$B$422:$AF$422</c:f>
              <c:numCache>
                <c:formatCode>0.00</c:formatCode>
                <c:ptCount val="31"/>
                <c:pt idx="0">
                  <c:v>2.004157020888715</c:v>
                </c:pt>
                <c:pt idx="1">
                  <c:v>1.565617289881324</c:v>
                </c:pt>
                <c:pt idx="2">
                  <c:v>1.888369255609546</c:v>
                </c:pt>
                <c:pt idx="3">
                  <c:v>1.978022882990363</c:v>
                </c:pt>
                <c:pt idx="4">
                  <c:v>1.62969407528591</c:v>
                </c:pt>
                <c:pt idx="5">
                  <c:v>1.527592053028553</c:v>
                </c:pt>
                <c:pt idx="6">
                  <c:v>1.93985193649141</c:v>
                </c:pt>
                <c:pt idx="7">
                  <c:v>1.478428582161202</c:v>
                </c:pt>
                <c:pt idx="8">
                  <c:v>1.969495524655967</c:v>
                </c:pt>
                <c:pt idx="9">
                  <c:v>1.468196733356887</c:v>
                </c:pt>
                <c:pt idx="10">
                  <c:v>1.560499322993754</c:v>
                </c:pt>
                <c:pt idx="11">
                  <c:v>1.416447002588969</c:v>
                </c:pt>
                <c:pt idx="12">
                  <c:v>1.105542585671321</c:v>
                </c:pt>
                <c:pt idx="13">
                  <c:v>1.23005719449386</c:v>
                </c:pt>
                <c:pt idx="14">
                  <c:v>1.0051327365939</c:v>
                </c:pt>
                <c:pt idx="15">
                  <c:v>0.939762258678716</c:v>
                </c:pt>
                <c:pt idx="16">
                  <c:v>1.140082424467435</c:v>
                </c:pt>
                <c:pt idx="17">
                  <c:v>0.930730265311341</c:v>
                </c:pt>
                <c:pt idx="18">
                  <c:v>0.705122401431528</c:v>
                </c:pt>
                <c:pt idx="19">
                  <c:v>0.92632883825774</c:v>
                </c:pt>
                <c:pt idx="20">
                  <c:v>0.882479052456506</c:v>
                </c:pt>
                <c:pt idx="21">
                  <c:v>0.852033614107429</c:v>
                </c:pt>
                <c:pt idx="22">
                  <c:v>0.296056439471441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05912"/>
        <c:axId val="-2142902776"/>
      </c:lineChart>
      <c:catAx>
        <c:axId val="-214290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02776"/>
        <c:crosses val="autoZero"/>
        <c:auto val="1"/>
        <c:lblAlgn val="ctr"/>
        <c:lblOffset val="100"/>
        <c:noMultiLvlLbl val="0"/>
      </c:catAx>
      <c:valAx>
        <c:axId val="-2142902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90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0000000000011" r="0.75000000000001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37352</xdr:colOff>
      <xdr:row>425</xdr:row>
      <xdr:rowOff>167341</xdr:rowOff>
    </xdr:from>
    <xdr:to>
      <xdr:col>32</xdr:col>
      <xdr:colOff>672353</xdr:colOff>
      <xdr:row>466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07"/>
  <sheetViews>
    <sheetView tabSelected="1" topLeftCell="A26" zoomScale="85" zoomScaleNormal="85" zoomScalePageLayoutView="85" workbookViewId="0">
      <selection activeCell="A54" sqref="A54"/>
    </sheetView>
  </sheetViews>
  <sheetFormatPr baseColWidth="10" defaultColWidth="8" defaultRowHeight="15" x14ac:dyDescent="0"/>
  <cols>
    <col min="1" max="1" width="36.5" style="5" bestFit="1" customWidth="1"/>
    <col min="2" max="2" width="11.1640625" style="5" customWidth="1"/>
    <col min="3" max="3" width="11" style="5" customWidth="1"/>
    <col min="4" max="4" width="9.83203125" style="5" customWidth="1"/>
    <col min="5" max="5" width="10.5" style="5" customWidth="1"/>
    <col min="6" max="6" width="8.83203125" style="5" customWidth="1"/>
    <col min="7" max="7" width="11" style="5" customWidth="1"/>
    <col min="8" max="8" width="9.83203125" style="5" customWidth="1"/>
    <col min="9" max="9" width="9.5" style="5" customWidth="1"/>
    <col min="10" max="10" width="9.83203125" style="5" customWidth="1"/>
    <col min="11" max="12" width="10" style="5" customWidth="1"/>
    <col min="13" max="13" width="10" style="41" customWidth="1"/>
    <col min="14" max="27" width="10" style="5" customWidth="1"/>
    <col min="28" max="28" width="10" style="1" customWidth="1"/>
    <col min="29" max="30" width="10" style="5" customWidth="1"/>
    <col min="31" max="32" width="10" style="2" customWidth="1"/>
    <col min="33" max="33" width="12" style="1" bestFit="1" customWidth="1"/>
    <col min="34" max="16384" width="8" style="1"/>
  </cols>
  <sheetData>
    <row r="1" spans="1:33" s="19" customFormat="1">
      <c r="A1" s="3"/>
      <c r="B1" s="4">
        <v>42217</v>
      </c>
      <c r="C1" s="4">
        <v>42218</v>
      </c>
      <c r="D1" s="4">
        <v>42219</v>
      </c>
      <c r="E1" s="4">
        <v>42220</v>
      </c>
      <c r="F1" s="4">
        <v>42221</v>
      </c>
      <c r="G1" s="4">
        <v>42222</v>
      </c>
      <c r="H1" s="4">
        <v>42223</v>
      </c>
      <c r="I1" s="4">
        <v>42224</v>
      </c>
      <c r="J1" s="4">
        <v>42225</v>
      </c>
      <c r="K1" s="4">
        <v>42226</v>
      </c>
      <c r="L1" s="4">
        <v>42227</v>
      </c>
      <c r="M1" s="4">
        <v>42228</v>
      </c>
      <c r="N1" s="4">
        <v>42229</v>
      </c>
      <c r="O1" s="4">
        <v>42230</v>
      </c>
      <c r="P1" s="4">
        <v>42231</v>
      </c>
      <c r="Q1" s="4">
        <v>42232</v>
      </c>
      <c r="R1" s="4">
        <v>42233</v>
      </c>
      <c r="S1" s="4">
        <v>42234</v>
      </c>
      <c r="T1" s="4">
        <v>42235</v>
      </c>
      <c r="U1" s="4">
        <v>42236</v>
      </c>
      <c r="V1" s="4">
        <v>42237</v>
      </c>
      <c r="W1" s="4">
        <v>42238</v>
      </c>
      <c r="X1" s="4">
        <v>42239</v>
      </c>
      <c r="Y1" s="4">
        <v>42240</v>
      </c>
      <c r="Z1" s="4">
        <v>42241</v>
      </c>
      <c r="AA1" s="4">
        <v>42242</v>
      </c>
      <c r="AB1" s="4">
        <v>42243</v>
      </c>
      <c r="AC1" s="4">
        <v>42244</v>
      </c>
      <c r="AD1" s="4">
        <v>42245</v>
      </c>
      <c r="AE1" s="4">
        <v>42246</v>
      </c>
      <c r="AF1" s="4">
        <v>42247</v>
      </c>
    </row>
    <row r="2" spans="1:33" s="12" customFormat="1">
      <c r="A2" s="12" t="s">
        <v>131</v>
      </c>
      <c r="B2" s="81">
        <v>3.18</v>
      </c>
      <c r="C2" s="75">
        <v>2.5099999999999998</v>
      </c>
      <c r="D2" s="75">
        <v>6.25</v>
      </c>
      <c r="E2" s="75">
        <v>6.07</v>
      </c>
      <c r="F2" s="75">
        <v>2.76</v>
      </c>
      <c r="G2" s="75">
        <v>3.2</v>
      </c>
      <c r="H2" s="75">
        <v>4.58</v>
      </c>
      <c r="I2" s="75">
        <v>3.96</v>
      </c>
      <c r="J2" s="75">
        <v>4.96</v>
      </c>
      <c r="K2" s="75">
        <v>2.82</v>
      </c>
      <c r="L2" s="75">
        <v>4.46</v>
      </c>
      <c r="M2" s="75">
        <v>3.43</v>
      </c>
      <c r="N2" s="75">
        <v>2.69</v>
      </c>
      <c r="O2" s="75">
        <v>3.79</v>
      </c>
      <c r="P2" s="75">
        <v>3.77</v>
      </c>
      <c r="Q2" s="75">
        <v>4.76</v>
      </c>
      <c r="R2" s="75">
        <v>3.92</v>
      </c>
      <c r="S2" s="75">
        <v>4.21</v>
      </c>
      <c r="T2" s="75">
        <v>3.72</v>
      </c>
      <c r="U2" s="75">
        <v>3.05</v>
      </c>
      <c r="V2" s="75">
        <v>4.4000000000000004</v>
      </c>
      <c r="W2" s="75">
        <v>3.96</v>
      </c>
      <c r="X2" s="75">
        <v>0.1</v>
      </c>
      <c r="Y2" s="75">
        <v>0.13</v>
      </c>
      <c r="Z2" s="75"/>
      <c r="AA2" s="75"/>
      <c r="AB2" s="75"/>
      <c r="AC2" s="75"/>
      <c r="AD2" s="75"/>
      <c r="AE2" s="75"/>
      <c r="AF2" s="75"/>
      <c r="AG2" s="75"/>
    </row>
    <row r="3" spans="1:33" s="31" customFormat="1">
      <c r="A3" s="31" t="s">
        <v>275</v>
      </c>
      <c r="B3" s="82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</row>
    <row r="4" spans="1:33" s="31" customFormat="1">
      <c r="A4" s="31" t="s">
        <v>276</v>
      </c>
      <c r="B4" s="82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33" s="31" customFormat="1">
      <c r="A5" s="31" t="s">
        <v>310</v>
      </c>
      <c r="B5" s="8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</row>
    <row r="6" spans="1:33" s="31" customFormat="1">
      <c r="A6" s="31" t="s">
        <v>344</v>
      </c>
      <c r="B6" s="82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</row>
    <row r="7" spans="1:33" s="31" customFormat="1">
      <c r="A7" s="31" t="s">
        <v>378</v>
      </c>
      <c r="B7" s="8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</row>
    <row r="8" spans="1:33" s="31" customFormat="1">
      <c r="A8" s="31" t="s">
        <v>412</v>
      </c>
      <c r="B8" s="82">
        <v>325.14</v>
      </c>
      <c r="C8" s="61">
        <v>201.97</v>
      </c>
      <c r="D8" s="61">
        <v>481.85</v>
      </c>
      <c r="E8" s="61">
        <v>382.75</v>
      </c>
      <c r="F8" s="61">
        <v>207.94</v>
      </c>
      <c r="G8" s="61">
        <v>267.68</v>
      </c>
      <c r="H8" s="61">
        <v>344.08</v>
      </c>
      <c r="I8" s="61">
        <v>260</v>
      </c>
      <c r="J8" s="61">
        <v>319.10000000000002</v>
      </c>
      <c r="K8" s="61">
        <v>257.79000000000002</v>
      </c>
      <c r="L8" s="61">
        <v>376.08</v>
      </c>
      <c r="M8" s="61">
        <v>318.20999999999998</v>
      </c>
      <c r="N8" s="61">
        <v>242.39</v>
      </c>
      <c r="O8" s="61">
        <v>387.48</v>
      </c>
      <c r="P8" s="61">
        <v>325.95</v>
      </c>
      <c r="Q8" s="61">
        <v>408.81</v>
      </c>
      <c r="R8" s="61">
        <v>440.22</v>
      </c>
      <c r="S8" s="61">
        <v>358.7</v>
      </c>
      <c r="T8" s="61">
        <v>262.49</v>
      </c>
      <c r="U8" s="61">
        <v>261.39999999999998</v>
      </c>
      <c r="V8" s="61">
        <v>342.83</v>
      </c>
      <c r="W8" s="61">
        <v>239.95</v>
      </c>
      <c r="X8" s="61">
        <v>7.53</v>
      </c>
      <c r="Y8" s="61">
        <v>10.89</v>
      </c>
      <c r="Z8" s="61"/>
      <c r="AA8" s="61"/>
      <c r="AB8" s="61"/>
      <c r="AC8" s="61"/>
      <c r="AD8" s="61"/>
      <c r="AE8" s="61"/>
      <c r="AF8" s="61"/>
      <c r="AG8" s="61"/>
    </row>
    <row r="9" spans="1:33" s="3" customFormat="1">
      <c r="A9" s="3" t="s">
        <v>132</v>
      </c>
      <c r="B9" s="83">
        <f t="shared" ref="B9:AF9" si="0">SUM(B3:B8)</f>
        <v>325.14</v>
      </c>
      <c r="C9" s="83">
        <f t="shared" si="0"/>
        <v>201.97</v>
      </c>
      <c r="D9" s="83">
        <f t="shared" si="0"/>
        <v>481.85</v>
      </c>
      <c r="E9" s="83">
        <f t="shared" si="0"/>
        <v>382.75</v>
      </c>
      <c r="F9" s="83">
        <f t="shared" si="0"/>
        <v>207.94</v>
      </c>
      <c r="G9" s="83">
        <f t="shared" si="0"/>
        <v>267.68</v>
      </c>
      <c r="H9" s="83">
        <f t="shared" si="0"/>
        <v>344.08</v>
      </c>
      <c r="I9" s="83">
        <f t="shared" si="0"/>
        <v>260</v>
      </c>
      <c r="J9" s="83">
        <f t="shared" si="0"/>
        <v>319.10000000000002</v>
      </c>
      <c r="K9" s="83">
        <f t="shared" si="0"/>
        <v>257.79000000000002</v>
      </c>
      <c r="L9" s="83">
        <f t="shared" si="0"/>
        <v>376.08</v>
      </c>
      <c r="M9" s="83">
        <f t="shared" si="0"/>
        <v>318.20999999999998</v>
      </c>
      <c r="N9" s="83">
        <f t="shared" si="0"/>
        <v>242.39</v>
      </c>
      <c r="O9" s="83">
        <f t="shared" si="0"/>
        <v>387.48</v>
      </c>
      <c r="P9" s="83">
        <f t="shared" si="0"/>
        <v>325.95</v>
      </c>
      <c r="Q9" s="83">
        <f t="shared" si="0"/>
        <v>408.81</v>
      </c>
      <c r="R9" s="72">
        <f t="shared" ref="R9:S9" si="1">SUM(R3:R8)</f>
        <v>440.22</v>
      </c>
      <c r="S9" s="72">
        <f t="shared" si="1"/>
        <v>358.7</v>
      </c>
      <c r="T9" s="83">
        <f t="shared" si="0"/>
        <v>262.49</v>
      </c>
      <c r="U9" s="83">
        <f t="shared" si="0"/>
        <v>261.39999999999998</v>
      </c>
      <c r="V9" s="83">
        <f t="shared" si="0"/>
        <v>342.83</v>
      </c>
      <c r="W9" s="83">
        <f t="shared" si="0"/>
        <v>239.95</v>
      </c>
      <c r="X9" s="83">
        <f t="shared" si="0"/>
        <v>7.53</v>
      </c>
      <c r="Y9" s="83">
        <f t="shared" si="0"/>
        <v>10.89</v>
      </c>
      <c r="Z9" s="83">
        <f t="shared" si="0"/>
        <v>0</v>
      </c>
      <c r="AA9" s="83">
        <f t="shared" si="0"/>
        <v>0</v>
      </c>
      <c r="AB9" s="83">
        <f t="shared" si="0"/>
        <v>0</v>
      </c>
      <c r="AC9" s="83">
        <f t="shared" si="0"/>
        <v>0</v>
      </c>
      <c r="AD9" s="83">
        <f t="shared" si="0"/>
        <v>0</v>
      </c>
      <c r="AE9" s="83">
        <f t="shared" si="0"/>
        <v>0</v>
      </c>
      <c r="AF9" s="83">
        <f t="shared" si="0"/>
        <v>0</v>
      </c>
      <c r="AG9" s="72">
        <f>SUM(B9:AF9)</f>
        <v>7031.23</v>
      </c>
    </row>
    <row r="10" spans="1:33" s="12" customFormat="1">
      <c r="A10" s="12" t="s">
        <v>134</v>
      </c>
      <c r="B10" s="81">
        <v>5.76</v>
      </c>
      <c r="C10" s="75">
        <v>4.01</v>
      </c>
      <c r="D10" s="75">
        <v>4.96</v>
      </c>
      <c r="E10" s="75">
        <v>4.8</v>
      </c>
      <c r="F10" s="75">
        <v>4.99</v>
      </c>
      <c r="G10" s="75">
        <v>4.33</v>
      </c>
      <c r="H10" s="75">
        <v>5.27</v>
      </c>
      <c r="I10" s="75">
        <v>6.87</v>
      </c>
      <c r="J10" s="75">
        <v>4.87</v>
      </c>
      <c r="K10" s="75">
        <v>4.01</v>
      </c>
      <c r="L10" s="75">
        <v>5.27</v>
      </c>
      <c r="M10" s="75">
        <v>9.18</v>
      </c>
      <c r="N10" s="75">
        <v>6.19</v>
      </c>
      <c r="O10" s="75">
        <v>8.59</v>
      </c>
      <c r="P10" s="75">
        <v>17.89</v>
      </c>
      <c r="Q10" s="75">
        <v>7.08</v>
      </c>
      <c r="R10" s="75">
        <v>10.78</v>
      </c>
      <c r="S10" s="75">
        <v>11.07</v>
      </c>
      <c r="T10" s="75">
        <v>9.06</v>
      </c>
      <c r="U10" s="75">
        <v>6.87</v>
      </c>
      <c r="V10" s="75">
        <v>11.24</v>
      </c>
      <c r="W10" s="75">
        <v>6.15</v>
      </c>
      <c r="X10" s="75">
        <v>14.75</v>
      </c>
      <c r="Y10" s="75">
        <v>4.38</v>
      </c>
      <c r="Z10" s="75"/>
      <c r="AA10" s="75"/>
      <c r="AB10" s="75"/>
      <c r="AC10" s="75"/>
      <c r="AD10" s="75"/>
      <c r="AE10" s="75"/>
      <c r="AF10" s="75"/>
      <c r="AG10" s="75"/>
    </row>
    <row r="11" spans="1:33" s="87" customFormat="1">
      <c r="A11" s="88" t="s">
        <v>446</v>
      </c>
      <c r="B11" s="82">
        <v>13.848000000000001</v>
      </c>
      <c r="C11" s="61">
        <v>7.8879999999999999</v>
      </c>
      <c r="D11" s="61">
        <v>8.52</v>
      </c>
      <c r="E11" s="61">
        <v>11.384</v>
      </c>
      <c r="F11" s="61">
        <v>15.343999999999999</v>
      </c>
      <c r="G11" s="61">
        <v>5.96</v>
      </c>
      <c r="H11" s="61">
        <v>8.7680000000000007</v>
      </c>
      <c r="I11" s="61">
        <v>22.312000000000001</v>
      </c>
      <c r="J11" s="61">
        <v>7.976</v>
      </c>
      <c r="K11" s="61">
        <v>29.16</v>
      </c>
      <c r="L11" s="61">
        <v>78.207999999999998</v>
      </c>
      <c r="M11" s="61">
        <v>64.256</v>
      </c>
      <c r="N11" s="61">
        <v>82.4</v>
      </c>
      <c r="O11" s="61">
        <v>47.344000000000001</v>
      </c>
      <c r="P11" s="61">
        <v>18.896000000000001</v>
      </c>
      <c r="Q11" s="61">
        <v>19.616</v>
      </c>
      <c r="R11" s="61">
        <v>21.744</v>
      </c>
      <c r="S11" s="61">
        <v>13.656000000000001</v>
      </c>
      <c r="T11" s="61">
        <v>9.2720000000000002</v>
      </c>
      <c r="U11" s="61">
        <v>3.1440000000000001</v>
      </c>
      <c r="V11" s="61">
        <v>6.12</v>
      </c>
      <c r="W11" s="61">
        <v>3.3839999999999999</v>
      </c>
      <c r="X11" s="61">
        <v>0.48799999999999999</v>
      </c>
      <c r="Y11" s="61">
        <v>1.28</v>
      </c>
      <c r="Z11" s="61"/>
      <c r="AA11" s="61"/>
      <c r="AB11" s="61"/>
      <c r="AC11" s="61"/>
      <c r="AD11" s="61"/>
      <c r="AE11" s="61"/>
      <c r="AF11" s="61"/>
      <c r="AG11" s="82"/>
    </row>
    <row r="12" spans="1:33" s="31" customFormat="1">
      <c r="A12" s="31" t="s">
        <v>277</v>
      </c>
      <c r="B12" s="82">
        <v>6.6000000000000003E-2</v>
      </c>
      <c r="C12" s="61">
        <v>0.19800000000000001</v>
      </c>
      <c r="D12" s="61">
        <v>0.28799999999999998</v>
      </c>
      <c r="E12" s="61">
        <v>6.6000000000000003E-2</v>
      </c>
      <c r="F12" s="61">
        <v>8.4000000000000005E-2</v>
      </c>
      <c r="G12" s="61">
        <v>0.06</v>
      </c>
      <c r="H12" s="61">
        <v>0.09</v>
      </c>
      <c r="I12" s="61">
        <v>9.6000000000000002E-2</v>
      </c>
      <c r="J12" s="61">
        <v>0.06</v>
      </c>
      <c r="K12" s="61">
        <v>7.1999999999999995E-2</v>
      </c>
      <c r="L12" s="61">
        <v>0.15</v>
      </c>
      <c r="M12" s="61">
        <v>0.126</v>
      </c>
      <c r="N12" s="61">
        <v>0.12</v>
      </c>
      <c r="O12" s="61">
        <v>0.18</v>
      </c>
      <c r="P12" s="61">
        <v>0.216</v>
      </c>
      <c r="Q12" s="61">
        <v>0.12</v>
      </c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</row>
    <row r="13" spans="1:33" s="31" customFormat="1">
      <c r="A13" s="31" t="s">
        <v>311</v>
      </c>
      <c r="B13" s="82">
        <v>0.12180000000000001</v>
      </c>
      <c r="C13" s="61">
        <v>9.0074000000000005</v>
      </c>
      <c r="D13" s="61">
        <v>10.405200000000001</v>
      </c>
      <c r="E13" s="61">
        <v>8.2243999999999993</v>
      </c>
      <c r="F13" s="61">
        <v>10.138400000000001</v>
      </c>
      <c r="G13" s="61">
        <v>9.5351999999999997</v>
      </c>
      <c r="H13" s="61">
        <v>11.9886</v>
      </c>
      <c r="I13" s="61">
        <v>9.657</v>
      </c>
      <c r="J13" s="61">
        <v>6.0667999999999997</v>
      </c>
      <c r="K13" s="61">
        <v>6.1886000000000001</v>
      </c>
      <c r="L13" s="61">
        <v>7.7545999999999999</v>
      </c>
      <c r="M13" s="61">
        <v>6.4032</v>
      </c>
      <c r="N13" s="61">
        <v>2.4649999999999999</v>
      </c>
      <c r="O13" s="61">
        <v>2.6680000000000001</v>
      </c>
      <c r="P13" s="61">
        <v>2.7492000000000001</v>
      </c>
      <c r="Q13" s="61">
        <v>2.1112000000000002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</row>
    <row r="14" spans="1:33" s="31" customFormat="1">
      <c r="A14" s="31" t="s">
        <v>345</v>
      </c>
      <c r="B14" s="82">
        <v>6.0499999999999998E-2</v>
      </c>
      <c r="C14" s="61">
        <v>0.14299999999999999</v>
      </c>
      <c r="D14" s="61">
        <v>0.22</v>
      </c>
      <c r="E14" s="61">
        <v>8.2500000000000004E-2</v>
      </c>
      <c r="F14" s="61">
        <v>0.11550000000000001</v>
      </c>
      <c r="G14" s="61">
        <v>0.13200000000000001</v>
      </c>
      <c r="H14" s="61">
        <v>0</v>
      </c>
      <c r="I14" s="61">
        <v>5.5E-2</v>
      </c>
      <c r="J14" s="61">
        <v>6.0499999999999998E-2</v>
      </c>
      <c r="K14" s="61">
        <v>0.1265</v>
      </c>
      <c r="L14" s="61">
        <v>0.58850000000000002</v>
      </c>
      <c r="M14" s="61">
        <v>1.6665000000000001</v>
      </c>
      <c r="N14" s="61">
        <v>1.694</v>
      </c>
      <c r="O14" s="61">
        <v>2.7115</v>
      </c>
      <c r="P14" s="61">
        <v>2.585</v>
      </c>
      <c r="Q14" s="61">
        <v>2.0350000000000001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</row>
    <row r="15" spans="1:33" s="31" customFormat="1">
      <c r="A15" s="31" t="s">
        <v>379</v>
      </c>
      <c r="B15" s="82">
        <v>1.0999999999999999E-2</v>
      </c>
      <c r="C15" s="61">
        <v>1.6500000000000001E-2</v>
      </c>
      <c r="D15" s="61">
        <v>8.2500000000000004E-2</v>
      </c>
      <c r="E15" s="61">
        <v>5.5E-2</v>
      </c>
      <c r="F15" s="61">
        <v>7.1499999999999994E-2</v>
      </c>
      <c r="G15" s="61">
        <v>4.9500000000000002E-2</v>
      </c>
      <c r="H15" s="61">
        <v>9.35E-2</v>
      </c>
      <c r="I15" s="61"/>
      <c r="J15" s="61">
        <v>5.5E-2</v>
      </c>
      <c r="K15" s="61">
        <v>0.14299999999999999</v>
      </c>
      <c r="L15" s="61">
        <v>3.3000000000000002E-2</v>
      </c>
      <c r="M15" s="61">
        <v>9.35E-2</v>
      </c>
      <c r="N15" s="61">
        <v>6.0499999999999998E-2</v>
      </c>
      <c r="O15" s="61">
        <v>3.85E-2</v>
      </c>
      <c r="P15" s="61">
        <v>2.1999999999999999E-2</v>
      </c>
      <c r="Q15" s="61">
        <v>2.1999999999999999E-2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</row>
    <row r="16" spans="1:33" s="31" customFormat="1">
      <c r="A16" s="31" t="s">
        <v>413</v>
      </c>
      <c r="B16" s="82"/>
      <c r="C16" s="61">
        <v>6.4999999999999997E-3</v>
      </c>
      <c r="D16" s="61">
        <v>4.5499999999999999E-2</v>
      </c>
      <c r="E16" s="61">
        <v>1.95E-2</v>
      </c>
      <c r="F16" s="61">
        <v>1.95E-2</v>
      </c>
      <c r="G16" s="61">
        <v>0</v>
      </c>
      <c r="H16" s="61">
        <v>0</v>
      </c>
      <c r="I16" s="61">
        <v>6.4999999999999997E-3</v>
      </c>
      <c r="J16" s="61"/>
      <c r="K16" s="61"/>
      <c r="L16" s="61"/>
      <c r="M16" s="61"/>
      <c r="N16" s="61">
        <v>3.9E-2</v>
      </c>
      <c r="O16" s="61">
        <v>0.17549999999999999</v>
      </c>
      <c r="P16" s="61">
        <v>0</v>
      </c>
      <c r="Q16" s="61">
        <v>1.2999999999999999E-2</v>
      </c>
      <c r="R16" s="61">
        <v>3.9E-2</v>
      </c>
      <c r="S16" s="61">
        <v>1.2999999999999999E-2</v>
      </c>
      <c r="T16" s="61">
        <v>1.95E-2</v>
      </c>
      <c r="U16" s="61">
        <v>6.4999999999999997E-3</v>
      </c>
      <c r="V16" s="61">
        <v>0</v>
      </c>
      <c r="W16" s="61">
        <v>0</v>
      </c>
      <c r="X16" s="61">
        <v>0</v>
      </c>
      <c r="Y16" s="61">
        <v>0</v>
      </c>
      <c r="Z16" s="61"/>
      <c r="AA16" s="61"/>
      <c r="AB16" s="61"/>
      <c r="AC16" s="61"/>
      <c r="AD16" s="61"/>
      <c r="AE16" s="61"/>
      <c r="AF16" s="61"/>
      <c r="AG16" s="61"/>
    </row>
    <row r="17" spans="1:33" s="19" customFormat="1">
      <c r="A17" s="3" t="s">
        <v>135</v>
      </c>
      <c r="B17" s="83">
        <f t="shared" ref="B17:AF17" si="2">SUM(B11:B16)</f>
        <v>14.1073</v>
      </c>
      <c r="C17" s="72">
        <f t="shared" si="2"/>
        <v>17.259400000000003</v>
      </c>
      <c r="D17" s="72">
        <f t="shared" si="2"/>
        <v>19.561199999999999</v>
      </c>
      <c r="E17" s="72">
        <f t="shared" si="2"/>
        <v>19.831399999999999</v>
      </c>
      <c r="F17" s="72">
        <f t="shared" si="2"/>
        <v>25.772900000000003</v>
      </c>
      <c r="G17" s="72">
        <f t="shared" si="2"/>
        <v>15.736699999999999</v>
      </c>
      <c r="H17" s="72">
        <f t="shared" si="2"/>
        <v>20.940100000000001</v>
      </c>
      <c r="I17" s="72">
        <f t="shared" si="2"/>
        <v>32.1265</v>
      </c>
      <c r="J17" s="72">
        <f t="shared" si="2"/>
        <v>14.218299999999997</v>
      </c>
      <c r="K17" s="72">
        <f t="shared" si="2"/>
        <v>35.690100000000001</v>
      </c>
      <c r="L17" s="72">
        <f t="shared" si="2"/>
        <v>86.734099999999998</v>
      </c>
      <c r="M17" s="72">
        <f t="shared" si="2"/>
        <v>72.545200000000008</v>
      </c>
      <c r="N17" s="72">
        <f t="shared" si="2"/>
        <v>86.778500000000022</v>
      </c>
      <c r="O17" s="72">
        <f t="shared" si="2"/>
        <v>53.1175</v>
      </c>
      <c r="P17" s="72">
        <f t="shared" si="2"/>
        <v>24.468200000000003</v>
      </c>
      <c r="Q17" s="72">
        <f t="shared" si="2"/>
        <v>23.917200000000001</v>
      </c>
      <c r="R17" s="72">
        <f t="shared" si="2"/>
        <v>21.783000000000001</v>
      </c>
      <c r="S17" s="72">
        <f t="shared" si="2"/>
        <v>13.669</v>
      </c>
      <c r="T17" s="72">
        <f t="shared" si="2"/>
        <v>9.291500000000001</v>
      </c>
      <c r="U17" s="72">
        <f t="shared" si="2"/>
        <v>3.1505000000000001</v>
      </c>
      <c r="V17" s="72">
        <f t="shared" si="2"/>
        <v>6.12</v>
      </c>
      <c r="W17" s="72">
        <f t="shared" si="2"/>
        <v>3.3839999999999999</v>
      </c>
      <c r="X17" s="72">
        <f t="shared" si="2"/>
        <v>0.48799999999999999</v>
      </c>
      <c r="Y17" s="72">
        <f t="shared" si="2"/>
        <v>1.28</v>
      </c>
      <c r="Z17" s="72">
        <f t="shared" si="2"/>
        <v>0</v>
      </c>
      <c r="AA17" s="72">
        <f t="shared" si="2"/>
        <v>0</v>
      </c>
      <c r="AB17" s="72">
        <f t="shared" si="2"/>
        <v>0</v>
      </c>
      <c r="AC17" s="72">
        <f t="shared" si="2"/>
        <v>0</v>
      </c>
      <c r="AD17" s="72">
        <f t="shared" si="2"/>
        <v>0</v>
      </c>
      <c r="AE17" s="72">
        <f t="shared" si="2"/>
        <v>0</v>
      </c>
      <c r="AF17" s="72">
        <f t="shared" si="2"/>
        <v>0</v>
      </c>
      <c r="AG17" s="71">
        <f>SUM(B17:AF17)</f>
        <v>621.9706000000001</v>
      </c>
    </row>
    <row r="18" spans="1:33" s="12" customFormat="1">
      <c r="A18" s="12" t="s">
        <v>137</v>
      </c>
      <c r="B18" s="81">
        <v>0.56999999999999995</v>
      </c>
      <c r="C18" s="75">
        <v>0.72</v>
      </c>
      <c r="D18" s="75">
        <v>1.27</v>
      </c>
      <c r="E18" s="75">
        <v>1.28</v>
      </c>
      <c r="F18" s="75">
        <v>1.24</v>
      </c>
      <c r="G18" s="75">
        <v>1</v>
      </c>
      <c r="H18" s="75">
        <v>1.36</v>
      </c>
      <c r="I18" s="75">
        <v>1.28</v>
      </c>
      <c r="J18" s="75">
        <v>1.01</v>
      </c>
      <c r="K18" s="75">
        <v>1.5</v>
      </c>
      <c r="L18" s="75">
        <v>2.08</v>
      </c>
      <c r="M18" s="75">
        <v>1.96</v>
      </c>
      <c r="N18" s="75">
        <v>1.21</v>
      </c>
      <c r="O18" s="75">
        <v>1.22</v>
      </c>
      <c r="P18" s="75">
        <v>0.89</v>
      </c>
      <c r="Q18" s="75">
        <v>0.84</v>
      </c>
      <c r="R18" s="75">
        <v>1.2</v>
      </c>
      <c r="S18" s="75">
        <v>0.98</v>
      </c>
      <c r="T18" s="75">
        <v>0.86</v>
      </c>
      <c r="U18" s="75">
        <v>0.92</v>
      </c>
      <c r="V18" s="75">
        <v>1.01</v>
      </c>
      <c r="W18" s="75">
        <v>1.27</v>
      </c>
      <c r="X18" s="75">
        <v>1.37</v>
      </c>
      <c r="Y18" s="75">
        <v>1.49</v>
      </c>
      <c r="Z18" s="75"/>
      <c r="AA18" s="75"/>
      <c r="AB18" s="75"/>
      <c r="AC18" s="75"/>
      <c r="AD18" s="75"/>
      <c r="AE18" s="75"/>
      <c r="AF18" s="75"/>
      <c r="AG18" s="75"/>
    </row>
    <row r="19" spans="1:33" s="12" customFormat="1">
      <c r="A19" s="1" t="s">
        <v>447</v>
      </c>
      <c r="B19" s="8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75"/>
    </row>
    <row r="20" spans="1:33">
      <c r="A20" s="1" t="s">
        <v>278</v>
      </c>
      <c r="B20" s="82">
        <v>3.7166800000000002</v>
      </c>
      <c r="C20" s="61">
        <v>7.6721399999999997</v>
      </c>
      <c r="D20" s="61">
        <v>8.2688299999999995</v>
      </c>
      <c r="E20" s="61">
        <v>9.1421399999999995</v>
      </c>
      <c r="F20" s="61">
        <v>10.37609</v>
      </c>
      <c r="G20" s="61">
        <v>7.5366099999999996</v>
      </c>
      <c r="H20" s="61">
        <v>6.0168699999999999</v>
      </c>
      <c r="I20" s="61">
        <v>5.0482300000000002</v>
      </c>
      <c r="J20" s="61">
        <v>4.5991900000000001</v>
      </c>
      <c r="K20" s="61">
        <v>3.51458</v>
      </c>
      <c r="L20" s="61">
        <v>7.8160499999999997</v>
      </c>
      <c r="M20" s="61">
        <v>7.4516600000000004</v>
      </c>
      <c r="N20" s="61">
        <v>4.8262499999999999</v>
      </c>
      <c r="O20" s="61">
        <v>4.62026</v>
      </c>
      <c r="P20" s="61">
        <v>4.3346799999999996</v>
      </c>
      <c r="Q20" s="61">
        <v>2.4833799999999999</v>
      </c>
      <c r="R20" s="61">
        <v>4.5837000000000003</v>
      </c>
      <c r="S20" s="61">
        <v>2.2869000000000002</v>
      </c>
      <c r="T20" s="61">
        <v>2.4022800000000002</v>
      </c>
      <c r="U20" s="61">
        <v>3.3907500000000002</v>
      </c>
      <c r="V20" s="61">
        <v>3.4749500000000002</v>
      </c>
      <c r="W20" s="61">
        <v>3.1768999999999998</v>
      </c>
      <c r="X20" s="61">
        <v>3.6462500000000002</v>
      </c>
      <c r="Y20" s="61">
        <v>6.2245499999999998</v>
      </c>
      <c r="Z20" s="61"/>
      <c r="AA20" s="61"/>
      <c r="AB20" s="61"/>
      <c r="AC20" s="61"/>
      <c r="AD20" s="61"/>
      <c r="AE20" s="61"/>
      <c r="AF20" s="61"/>
      <c r="AG20" s="59"/>
    </row>
    <row r="21" spans="1:33">
      <c r="A21" s="1" t="s">
        <v>312</v>
      </c>
      <c r="B21" s="82">
        <v>8.2695600000000002</v>
      </c>
      <c r="C21" s="61">
        <v>10.11783</v>
      </c>
      <c r="D21" s="61">
        <v>27.627500000000001</v>
      </c>
      <c r="E21" s="61">
        <v>30.54364</v>
      </c>
      <c r="F21" s="61">
        <v>23.00891</v>
      </c>
      <c r="G21" s="61">
        <v>16.865169999999999</v>
      </c>
      <c r="H21" s="61">
        <v>24.198699999999999</v>
      </c>
      <c r="I21" s="61">
        <v>12.703440000000001</v>
      </c>
      <c r="J21" s="61">
        <v>8.2930299999999999</v>
      </c>
      <c r="K21" s="61">
        <v>17.45168</v>
      </c>
      <c r="L21" s="61">
        <v>9.1980000000000004</v>
      </c>
      <c r="M21" s="61">
        <v>12.10371</v>
      </c>
      <c r="N21" s="61">
        <v>11.184710000000001</v>
      </c>
      <c r="O21" s="61">
        <v>10.39655</v>
      </c>
      <c r="P21" s="61">
        <v>6.1092700000000004</v>
      </c>
      <c r="Q21" s="61">
        <v>7.5259999999999998</v>
      </c>
      <c r="R21" s="61">
        <v>14.670920000000001</v>
      </c>
      <c r="S21" s="61">
        <v>10.534129999999999</v>
      </c>
      <c r="T21" s="61">
        <v>9.5265500000000003</v>
      </c>
      <c r="U21" s="61">
        <v>13.870760000000001</v>
      </c>
      <c r="V21" s="61">
        <v>15.61267</v>
      </c>
      <c r="W21" s="61">
        <v>12.287000000000001</v>
      </c>
      <c r="X21" s="61">
        <v>13.90967</v>
      </c>
      <c r="Y21" s="61">
        <v>19.33004</v>
      </c>
      <c r="Z21" s="61"/>
      <c r="AA21" s="61"/>
      <c r="AB21" s="61"/>
      <c r="AC21" s="61"/>
      <c r="AD21" s="61"/>
      <c r="AE21" s="61"/>
      <c r="AF21" s="61"/>
      <c r="AG21" s="59"/>
    </row>
    <row r="22" spans="1:33">
      <c r="A22" s="1" t="s">
        <v>346</v>
      </c>
      <c r="B22" s="82">
        <v>14.37072</v>
      </c>
      <c r="C22" s="61">
        <v>16.12623</v>
      </c>
      <c r="D22" s="61">
        <v>23.206029999999998</v>
      </c>
      <c r="E22" s="61">
        <v>19.84939</v>
      </c>
      <c r="F22" s="61">
        <v>24.75956</v>
      </c>
      <c r="G22" s="61">
        <v>21.968879999999999</v>
      </c>
      <c r="H22" s="61">
        <v>32.780670000000001</v>
      </c>
      <c r="I22" s="61">
        <v>40.77854</v>
      </c>
      <c r="J22" s="61">
        <v>32.57676</v>
      </c>
      <c r="K22" s="61">
        <v>49.804409999999997</v>
      </c>
      <c r="L22" s="61">
        <v>82.109009999999998</v>
      </c>
      <c r="M22" s="61">
        <v>74.17841</v>
      </c>
      <c r="N22" s="61">
        <v>41.346159999999998</v>
      </c>
      <c r="O22" s="61">
        <v>42.975630000000002</v>
      </c>
      <c r="P22" s="61">
        <v>31.873619999999999</v>
      </c>
      <c r="Q22" s="61">
        <v>30.137280000000001</v>
      </c>
      <c r="R22" s="61">
        <v>33.821820000000002</v>
      </c>
      <c r="S22" s="61">
        <v>29.49353</v>
      </c>
      <c r="T22" s="61">
        <v>23.588740000000001</v>
      </c>
      <c r="U22" s="61">
        <v>22.733499999999999</v>
      </c>
      <c r="V22" s="61">
        <v>23.735109999999999</v>
      </c>
      <c r="W22" s="61">
        <v>41.191789999999997</v>
      </c>
      <c r="X22" s="61">
        <v>43.338259999999998</v>
      </c>
      <c r="Y22" s="61">
        <v>43.225819999999999</v>
      </c>
      <c r="Z22" s="61"/>
      <c r="AA22" s="61"/>
      <c r="AB22" s="61"/>
      <c r="AC22" s="61"/>
      <c r="AD22" s="61"/>
      <c r="AE22" s="61"/>
      <c r="AF22" s="61"/>
      <c r="AG22" s="59"/>
    </row>
    <row r="23" spans="1:33">
      <c r="A23" s="1" t="s">
        <v>380</v>
      </c>
      <c r="B23" s="82">
        <v>0.876</v>
      </c>
      <c r="C23" s="61">
        <v>0.51300000000000001</v>
      </c>
      <c r="D23" s="61">
        <v>1.776</v>
      </c>
      <c r="E23" s="61">
        <v>2.0880000000000001</v>
      </c>
      <c r="F23" s="61">
        <v>1.274</v>
      </c>
      <c r="G23" s="61">
        <v>1.391</v>
      </c>
      <c r="H23" s="61">
        <v>2.1669999999999998</v>
      </c>
      <c r="I23" s="61">
        <v>3.0779999999999998</v>
      </c>
      <c r="J23" s="61">
        <v>2.944</v>
      </c>
      <c r="K23" s="61">
        <v>1.4430000000000001</v>
      </c>
      <c r="L23" s="61">
        <v>0.64400000000000002</v>
      </c>
      <c r="M23" s="61">
        <v>0.57499999999999996</v>
      </c>
      <c r="N23" s="61">
        <v>0.48899999999999999</v>
      </c>
      <c r="O23" s="61">
        <v>0.47199999999999998</v>
      </c>
      <c r="P23" s="61">
        <v>0.253</v>
      </c>
      <c r="Q23" s="61">
        <v>0.217</v>
      </c>
      <c r="R23" s="61">
        <v>4.51</v>
      </c>
      <c r="S23" s="61">
        <v>4.9530000000000003</v>
      </c>
      <c r="T23" s="61">
        <v>5.6040000000000001</v>
      </c>
      <c r="U23" s="61">
        <v>4.1507100000000001</v>
      </c>
      <c r="V23" s="61">
        <v>5.8959999999999999</v>
      </c>
      <c r="W23" s="61">
        <v>4.2387600000000001</v>
      </c>
      <c r="X23" s="61">
        <v>4.9836499999999999</v>
      </c>
      <c r="Y23" s="61">
        <v>2.7804199999999999</v>
      </c>
      <c r="Z23" s="61"/>
      <c r="AA23" s="61"/>
      <c r="AB23" s="61"/>
      <c r="AC23" s="61"/>
      <c r="AD23" s="61"/>
      <c r="AE23" s="61"/>
      <c r="AF23" s="61"/>
      <c r="AG23" s="59"/>
    </row>
    <row r="24" spans="1:33" s="31" customFormat="1">
      <c r="A24" s="31" t="s">
        <v>414</v>
      </c>
      <c r="B24" s="82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</row>
    <row r="25" spans="1:33" s="19" customFormat="1">
      <c r="A25" s="3" t="s">
        <v>138</v>
      </c>
      <c r="B25" s="83">
        <f>SUM(B19:B24)</f>
        <v>27.232960000000002</v>
      </c>
      <c r="C25" s="83">
        <f t="shared" ref="C25:AF25" si="3">SUM(C19:C24)</f>
        <v>34.429200000000002</v>
      </c>
      <c r="D25" s="83">
        <f t="shared" si="3"/>
        <v>60.878360000000001</v>
      </c>
      <c r="E25" s="83">
        <f t="shared" si="3"/>
        <v>61.623170000000002</v>
      </c>
      <c r="F25" s="83">
        <f t="shared" si="3"/>
        <v>59.418559999999999</v>
      </c>
      <c r="G25" s="83">
        <f t="shared" si="3"/>
        <v>47.761659999999999</v>
      </c>
      <c r="H25" s="83">
        <f t="shared" si="3"/>
        <v>65.163240000000002</v>
      </c>
      <c r="I25" s="83">
        <f t="shared" si="3"/>
        <v>61.60821</v>
      </c>
      <c r="J25" s="83">
        <f t="shared" si="3"/>
        <v>48.412980000000005</v>
      </c>
      <c r="K25" s="83">
        <f t="shared" si="3"/>
        <v>72.213669999999993</v>
      </c>
      <c r="L25" s="83">
        <f t="shared" si="3"/>
        <v>99.767060000000001</v>
      </c>
      <c r="M25" s="83">
        <f t="shared" si="3"/>
        <v>94.308779999999999</v>
      </c>
      <c r="N25" s="83">
        <f t="shared" si="3"/>
        <v>57.846119999999992</v>
      </c>
      <c r="O25" s="83">
        <f t="shared" si="3"/>
        <v>58.464440000000003</v>
      </c>
      <c r="P25" s="83">
        <f t="shared" si="3"/>
        <v>42.570570000000004</v>
      </c>
      <c r="Q25" s="83">
        <f t="shared" si="3"/>
        <v>40.363659999999996</v>
      </c>
      <c r="R25" s="83">
        <f t="shared" si="3"/>
        <v>57.586440000000003</v>
      </c>
      <c r="S25" s="83">
        <f t="shared" si="3"/>
        <v>47.267560000000003</v>
      </c>
      <c r="T25" s="83">
        <f t="shared" si="3"/>
        <v>41.121570000000006</v>
      </c>
      <c r="U25" s="83">
        <f t="shared" si="3"/>
        <v>44.145719999999997</v>
      </c>
      <c r="V25" s="83">
        <f t="shared" si="3"/>
        <v>48.718730000000001</v>
      </c>
      <c r="W25" s="83">
        <f t="shared" si="3"/>
        <v>60.894449999999999</v>
      </c>
      <c r="X25" s="83">
        <f t="shared" si="3"/>
        <v>65.877830000000003</v>
      </c>
      <c r="Y25" s="83">
        <f t="shared" si="3"/>
        <v>71.56083000000001</v>
      </c>
      <c r="Z25" s="83">
        <f t="shared" si="3"/>
        <v>0</v>
      </c>
      <c r="AA25" s="83">
        <f t="shared" si="3"/>
        <v>0</v>
      </c>
      <c r="AB25" s="83">
        <f t="shared" si="3"/>
        <v>0</v>
      </c>
      <c r="AC25" s="83">
        <f t="shared" si="3"/>
        <v>0</v>
      </c>
      <c r="AD25" s="83">
        <f t="shared" si="3"/>
        <v>0</v>
      </c>
      <c r="AE25" s="83">
        <f t="shared" si="3"/>
        <v>0</v>
      </c>
      <c r="AF25" s="83">
        <f t="shared" si="3"/>
        <v>0</v>
      </c>
      <c r="AG25" s="71">
        <f>SUM(B25:AF25)</f>
        <v>1369.2357699999998</v>
      </c>
    </row>
    <row r="26" spans="1:33" s="34" customFormat="1">
      <c r="A26" s="34" t="s">
        <v>140</v>
      </c>
      <c r="B26" s="81">
        <v>0.06</v>
      </c>
      <c r="C26" s="75">
        <v>0.11</v>
      </c>
      <c r="D26" s="75">
        <v>0.11</v>
      </c>
      <c r="E26" s="75">
        <v>0.13</v>
      </c>
      <c r="F26" s="75">
        <v>0.14000000000000001</v>
      </c>
      <c r="G26" s="75">
        <v>0.15</v>
      </c>
      <c r="H26" s="75">
        <v>0.18</v>
      </c>
      <c r="I26" s="75">
        <v>0.12</v>
      </c>
      <c r="J26" s="75">
        <v>0.09</v>
      </c>
      <c r="K26" s="75">
        <v>0.15</v>
      </c>
      <c r="L26" s="75">
        <v>0.15</v>
      </c>
      <c r="M26" s="75">
        <v>0.17</v>
      </c>
      <c r="N26" s="75">
        <v>0.22</v>
      </c>
      <c r="O26" s="75">
        <v>0.16</v>
      </c>
      <c r="P26" s="75">
        <v>0.21</v>
      </c>
      <c r="Q26" s="75">
        <v>0.17</v>
      </c>
      <c r="R26" s="75">
        <v>0.13</v>
      </c>
      <c r="S26" s="75">
        <v>0.21</v>
      </c>
      <c r="T26" s="75">
        <v>0.23</v>
      </c>
      <c r="U26" s="75">
        <v>0.14000000000000001</v>
      </c>
      <c r="V26" s="75">
        <v>0.06</v>
      </c>
      <c r="W26" s="75">
        <v>0.11</v>
      </c>
      <c r="X26" s="75">
        <v>0.26</v>
      </c>
      <c r="Y26" s="75">
        <v>0.31</v>
      </c>
      <c r="Z26" s="75"/>
      <c r="AA26" s="75"/>
      <c r="AB26" s="75"/>
      <c r="AC26" s="75"/>
      <c r="AD26" s="75"/>
      <c r="AE26" s="75"/>
      <c r="AF26" s="75"/>
      <c r="AG26" s="78"/>
    </row>
    <row r="27" spans="1:33" s="35" customFormat="1">
      <c r="A27" s="35" t="s">
        <v>448</v>
      </c>
      <c r="B27" s="82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77"/>
    </row>
    <row r="28" spans="1:33" s="35" customFormat="1">
      <c r="A28" s="35" t="s">
        <v>279</v>
      </c>
      <c r="B28" s="82">
        <v>0.62</v>
      </c>
      <c r="C28" s="61">
        <v>0.72</v>
      </c>
      <c r="D28" s="61">
        <v>1.1000000000000001</v>
      </c>
      <c r="E28" s="61">
        <v>2.52</v>
      </c>
      <c r="F28" s="61">
        <v>2.4</v>
      </c>
      <c r="G28" s="61">
        <v>1.83</v>
      </c>
      <c r="H28" s="61">
        <v>2.38</v>
      </c>
      <c r="I28" s="61">
        <v>1.52</v>
      </c>
      <c r="J28" s="61">
        <v>0.93</v>
      </c>
      <c r="K28" s="61">
        <v>1.1100000000000001</v>
      </c>
      <c r="L28" s="61">
        <v>1.06</v>
      </c>
      <c r="M28" s="61">
        <v>2.35</v>
      </c>
      <c r="N28" s="61">
        <v>1.59</v>
      </c>
      <c r="O28" s="61">
        <v>1.54</v>
      </c>
      <c r="P28" s="61">
        <v>0</v>
      </c>
      <c r="Q28" s="61">
        <v>0.79</v>
      </c>
      <c r="R28" s="61">
        <v>1.3</v>
      </c>
      <c r="S28" s="61">
        <v>0.76</v>
      </c>
      <c r="T28" s="61">
        <v>0.37</v>
      </c>
      <c r="U28" s="61">
        <v>0.56000000000000005</v>
      </c>
      <c r="V28" s="61">
        <v>0.1</v>
      </c>
      <c r="W28" s="61">
        <v>1.1399999999999999</v>
      </c>
      <c r="X28" s="61">
        <v>0.27</v>
      </c>
      <c r="Y28" s="61">
        <v>0.88</v>
      </c>
      <c r="Z28" s="61"/>
      <c r="AA28" s="61"/>
      <c r="AB28" s="61"/>
      <c r="AC28" s="61"/>
      <c r="AD28" s="61"/>
      <c r="AE28" s="61"/>
      <c r="AF28" s="61"/>
      <c r="AG28" s="77"/>
    </row>
    <row r="29" spans="1:33" s="35" customFormat="1">
      <c r="A29" s="35" t="s">
        <v>313</v>
      </c>
      <c r="B29" s="82">
        <v>0.28000000000000003</v>
      </c>
      <c r="C29" s="61">
        <v>0.98</v>
      </c>
      <c r="D29" s="61">
        <v>4.0199999999999996</v>
      </c>
      <c r="E29" s="61">
        <v>3.59</v>
      </c>
      <c r="F29" s="61">
        <v>6.28</v>
      </c>
      <c r="G29" s="61">
        <v>5.64</v>
      </c>
      <c r="H29" s="61">
        <v>1.22</v>
      </c>
      <c r="I29" s="61">
        <v>1.26</v>
      </c>
      <c r="J29" s="61">
        <v>1.93</v>
      </c>
      <c r="K29" s="61">
        <v>6.49</v>
      </c>
      <c r="L29" s="61">
        <v>5.86</v>
      </c>
      <c r="M29" s="61">
        <v>6.74</v>
      </c>
      <c r="N29" s="61">
        <v>4.58</v>
      </c>
      <c r="O29" s="61">
        <v>7.43</v>
      </c>
      <c r="P29" s="61">
        <v>4.99</v>
      </c>
      <c r="Q29" s="61">
        <v>5.78</v>
      </c>
      <c r="R29" s="61">
        <v>9.86</v>
      </c>
      <c r="S29" s="61">
        <v>7.88</v>
      </c>
      <c r="T29" s="61">
        <v>4.1100000000000003</v>
      </c>
      <c r="U29" s="61">
        <v>3.98</v>
      </c>
      <c r="V29" s="61">
        <v>3.12</v>
      </c>
      <c r="W29" s="61">
        <v>4.1500000000000004</v>
      </c>
      <c r="X29" s="61">
        <v>2.93</v>
      </c>
      <c r="Y29" s="61">
        <v>3.93</v>
      </c>
      <c r="Z29" s="61"/>
      <c r="AA29" s="61"/>
      <c r="AB29" s="61"/>
      <c r="AC29" s="61"/>
      <c r="AD29" s="61"/>
      <c r="AE29" s="61"/>
      <c r="AF29" s="61"/>
      <c r="AG29" s="77"/>
    </row>
    <row r="30" spans="1:33" s="35" customFormat="1">
      <c r="A30" s="35" t="s">
        <v>347</v>
      </c>
      <c r="B30" s="82">
        <v>0</v>
      </c>
      <c r="C30" s="61"/>
      <c r="D30" s="61">
        <v>0.09</v>
      </c>
      <c r="E30" s="61">
        <v>0</v>
      </c>
      <c r="F30" s="61">
        <v>4.95</v>
      </c>
      <c r="G30" s="61">
        <v>5.55</v>
      </c>
      <c r="H30" s="61">
        <v>6.44</v>
      </c>
      <c r="I30" s="61">
        <v>4.7300000000000004</v>
      </c>
      <c r="J30" s="61">
        <v>0.7</v>
      </c>
      <c r="K30" s="61">
        <v>4.17</v>
      </c>
      <c r="L30" s="61">
        <v>4.9000000000000004</v>
      </c>
      <c r="M30" s="61">
        <v>5.41</v>
      </c>
      <c r="N30" s="61">
        <v>4.87</v>
      </c>
      <c r="O30" s="61">
        <v>3.03</v>
      </c>
      <c r="P30" s="61">
        <v>1.87</v>
      </c>
      <c r="Q30" s="61">
        <v>0.06</v>
      </c>
      <c r="R30" s="61">
        <v>0.06</v>
      </c>
      <c r="S30" s="61">
        <v>0.02</v>
      </c>
      <c r="T30" s="61">
        <v>0.14000000000000001</v>
      </c>
      <c r="U30" s="61">
        <v>0.02</v>
      </c>
      <c r="V30" s="61">
        <v>0</v>
      </c>
      <c r="W30" s="61">
        <v>0.06</v>
      </c>
      <c r="X30" s="61">
        <v>0</v>
      </c>
      <c r="Y30" s="61">
        <v>0.09</v>
      </c>
      <c r="Z30" s="61"/>
      <c r="AA30" s="61"/>
      <c r="AB30" s="61"/>
      <c r="AC30" s="61"/>
      <c r="AD30" s="61"/>
      <c r="AE30" s="61"/>
      <c r="AF30" s="61"/>
      <c r="AG30" s="77"/>
    </row>
    <row r="31" spans="1:33" s="35" customFormat="1">
      <c r="A31" s="35" t="s">
        <v>381</v>
      </c>
      <c r="B31" s="82">
        <v>0.34</v>
      </c>
      <c r="C31" s="61">
        <v>0.21</v>
      </c>
      <c r="D31" s="61">
        <v>0.55000000000000004</v>
      </c>
      <c r="E31" s="61">
        <v>0.57999999999999996</v>
      </c>
      <c r="F31" s="61">
        <v>0.62</v>
      </c>
      <c r="G31" s="61">
        <v>2.04</v>
      </c>
      <c r="H31" s="61">
        <v>2.14</v>
      </c>
      <c r="I31" s="61">
        <v>1.6</v>
      </c>
      <c r="J31" s="61">
        <v>1.29</v>
      </c>
      <c r="K31" s="61">
        <v>1.23</v>
      </c>
      <c r="L31" s="61">
        <v>0.76</v>
      </c>
      <c r="M31" s="61">
        <v>1.02</v>
      </c>
      <c r="N31" s="61">
        <v>0.46</v>
      </c>
      <c r="O31" s="61">
        <v>0.46</v>
      </c>
      <c r="P31" s="61">
        <v>0.12</v>
      </c>
      <c r="Q31" s="61">
        <v>0.16</v>
      </c>
      <c r="R31" s="61">
        <v>4.22</v>
      </c>
      <c r="S31" s="61">
        <v>5.05</v>
      </c>
      <c r="T31" s="61">
        <v>4.92</v>
      </c>
      <c r="U31" s="61">
        <v>4.04</v>
      </c>
      <c r="V31" s="61">
        <v>1.08</v>
      </c>
      <c r="W31" s="61">
        <v>2.4</v>
      </c>
      <c r="X31" s="61">
        <v>5.34</v>
      </c>
      <c r="Y31" s="61">
        <v>8.49</v>
      </c>
      <c r="Z31" s="61"/>
      <c r="AA31" s="61"/>
      <c r="AB31" s="61"/>
      <c r="AC31" s="61"/>
      <c r="AD31" s="61"/>
      <c r="AE31" s="61"/>
      <c r="AF31" s="61"/>
      <c r="AG31" s="77"/>
    </row>
    <row r="32" spans="1:33" s="35" customFormat="1">
      <c r="A32" s="31" t="s">
        <v>415</v>
      </c>
      <c r="B32" s="82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77"/>
    </row>
    <row r="33" spans="1:33" s="19" customFormat="1">
      <c r="A33" s="3" t="s">
        <v>141</v>
      </c>
      <c r="B33" s="72">
        <f>SUM(B27:B32)</f>
        <v>1.24</v>
      </c>
      <c r="C33" s="72">
        <f t="shared" ref="C33:AF33" si="4">SUM(C27:C32)</f>
        <v>1.91</v>
      </c>
      <c r="D33" s="72">
        <f t="shared" si="4"/>
        <v>5.7599999999999989</v>
      </c>
      <c r="E33" s="72">
        <f t="shared" si="4"/>
        <v>6.6899999999999995</v>
      </c>
      <c r="F33" s="72">
        <f t="shared" si="4"/>
        <v>14.249999999999998</v>
      </c>
      <c r="G33" s="72">
        <f t="shared" si="4"/>
        <v>15.059999999999999</v>
      </c>
      <c r="H33" s="72">
        <f t="shared" si="4"/>
        <v>12.18</v>
      </c>
      <c r="I33" s="72">
        <f t="shared" si="4"/>
        <v>9.1100000000000012</v>
      </c>
      <c r="J33" s="72">
        <f t="shared" si="4"/>
        <v>4.8499999999999996</v>
      </c>
      <c r="K33" s="72">
        <f t="shared" si="4"/>
        <v>13</v>
      </c>
      <c r="L33" s="72">
        <f t="shared" si="4"/>
        <v>12.58</v>
      </c>
      <c r="M33" s="72">
        <f t="shared" si="4"/>
        <v>15.52</v>
      </c>
      <c r="N33" s="72">
        <f t="shared" si="4"/>
        <v>11.5</v>
      </c>
      <c r="O33" s="72">
        <f t="shared" si="4"/>
        <v>12.459999999999999</v>
      </c>
      <c r="P33" s="72">
        <f t="shared" si="4"/>
        <v>6.98</v>
      </c>
      <c r="Q33" s="72">
        <f t="shared" si="4"/>
        <v>6.79</v>
      </c>
      <c r="R33" s="72">
        <f t="shared" si="4"/>
        <v>15.440000000000001</v>
      </c>
      <c r="S33" s="72">
        <f t="shared" si="4"/>
        <v>13.71</v>
      </c>
      <c r="T33" s="72">
        <f t="shared" si="4"/>
        <v>9.5399999999999991</v>
      </c>
      <c r="U33" s="72">
        <f t="shared" si="4"/>
        <v>8.6</v>
      </c>
      <c r="V33" s="72">
        <f t="shared" si="4"/>
        <v>4.3000000000000007</v>
      </c>
      <c r="W33" s="72">
        <f t="shared" si="4"/>
        <v>7.75</v>
      </c>
      <c r="X33" s="72">
        <f t="shared" si="4"/>
        <v>8.5399999999999991</v>
      </c>
      <c r="Y33" s="72">
        <f t="shared" si="4"/>
        <v>13.39</v>
      </c>
      <c r="Z33" s="72">
        <f t="shared" si="4"/>
        <v>0</v>
      </c>
      <c r="AA33" s="72">
        <f t="shared" si="4"/>
        <v>0</v>
      </c>
      <c r="AB33" s="72">
        <f t="shared" si="4"/>
        <v>0</v>
      </c>
      <c r="AC33" s="72">
        <f t="shared" si="4"/>
        <v>0</v>
      </c>
      <c r="AD33" s="72">
        <f t="shared" si="4"/>
        <v>0</v>
      </c>
      <c r="AE33" s="72">
        <f t="shared" si="4"/>
        <v>0</v>
      </c>
      <c r="AF33" s="72">
        <f t="shared" si="4"/>
        <v>0</v>
      </c>
      <c r="AG33" s="71">
        <f>SUM(B33:AF33)</f>
        <v>231.14999999999998</v>
      </c>
    </row>
    <row r="34" spans="1:33" s="12" customFormat="1">
      <c r="A34" s="12" t="s">
        <v>143</v>
      </c>
      <c r="B34" s="81">
        <v>0.41</v>
      </c>
      <c r="C34" s="75">
        <v>0.38</v>
      </c>
      <c r="D34" s="75">
        <v>0.49</v>
      </c>
      <c r="E34" s="75">
        <v>0.69</v>
      </c>
      <c r="F34" s="75">
        <v>0.67</v>
      </c>
      <c r="G34" s="75">
        <v>0.52</v>
      </c>
      <c r="H34" s="75">
        <v>0.69</v>
      </c>
      <c r="I34" s="75">
        <v>0.63</v>
      </c>
      <c r="J34" s="75">
        <v>0.71</v>
      </c>
      <c r="K34" s="75">
        <v>0.57999999999999996</v>
      </c>
      <c r="L34" s="75">
        <v>0.55000000000000004</v>
      </c>
      <c r="M34" s="75">
        <v>0.56999999999999995</v>
      </c>
      <c r="N34" s="75">
        <v>0.5</v>
      </c>
      <c r="O34" s="75">
        <v>0.53</v>
      </c>
      <c r="P34" s="75">
        <v>0.47</v>
      </c>
      <c r="Q34" s="75">
        <v>0.55000000000000004</v>
      </c>
      <c r="R34" s="75">
        <v>0.55000000000000004</v>
      </c>
      <c r="S34" s="75">
        <v>0.59</v>
      </c>
      <c r="T34" s="75">
        <v>0.65</v>
      </c>
      <c r="U34" s="75">
        <v>0.56000000000000005</v>
      </c>
      <c r="V34" s="75">
        <v>0.75</v>
      </c>
      <c r="W34" s="75">
        <v>0.73</v>
      </c>
      <c r="X34" s="75">
        <v>0.18</v>
      </c>
      <c r="Y34" s="75">
        <v>0.22</v>
      </c>
      <c r="Z34" s="75"/>
      <c r="AA34" s="75"/>
      <c r="AB34" s="75"/>
      <c r="AC34" s="75"/>
      <c r="AD34" s="75"/>
      <c r="AE34" s="75"/>
      <c r="AF34" s="75"/>
      <c r="AG34" s="75"/>
    </row>
    <row r="35" spans="1:33" s="31" customFormat="1">
      <c r="A35" s="31" t="s">
        <v>449</v>
      </c>
      <c r="B35" s="82">
        <v>419.12</v>
      </c>
      <c r="C35" s="61">
        <v>346.85</v>
      </c>
      <c r="D35" s="61">
        <v>467.06</v>
      </c>
      <c r="E35" s="61">
        <v>360.55</v>
      </c>
      <c r="F35" s="61">
        <v>467.47</v>
      </c>
      <c r="G35" s="61">
        <v>360.5</v>
      </c>
      <c r="H35" s="61">
        <v>519.66</v>
      </c>
      <c r="I35" s="61">
        <v>506.66</v>
      </c>
      <c r="J35" s="61">
        <v>526.80999999999995</v>
      </c>
      <c r="K35" s="61">
        <v>542.6</v>
      </c>
      <c r="L35" s="61">
        <v>541.26</v>
      </c>
      <c r="M35" s="61">
        <v>444.76</v>
      </c>
      <c r="N35" s="61">
        <v>405</v>
      </c>
      <c r="O35" s="61">
        <v>438.03</v>
      </c>
      <c r="P35" s="61">
        <v>387.92</v>
      </c>
      <c r="Q35" s="61">
        <v>379.04</v>
      </c>
      <c r="R35" s="61">
        <v>468.15</v>
      </c>
      <c r="S35" s="61">
        <v>464.72</v>
      </c>
      <c r="T35" s="61">
        <v>388.82</v>
      </c>
      <c r="U35" s="61">
        <v>313.27</v>
      </c>
      <c r="V35" s="61">
        <v>464.57</v>
      </c>
      <c r="W35" s="61">
        <v>352.01</v>
      </c>
      <c r="X35" s="61">
        <v>22.15</v>
      </c>
      <c r="Y35" s="61">
        <v>32.69</v>
      </c>
      <c r="Z35" s="61"/>
      <c r="AA35" s="61"/>
      <c r="AB35" s="61"/>
      <c r="AC35" s="61"/>
      <c r="AD35" s="61"/>
      <c r="AE35" s="61"/>
      <c r="AF35" s="61"/>
      <c r="AG35" s="61"/>
    </row>
    <row r="36" spans="1:33" s="31" customFormat="1">
      <c r="A36" s="31" t="s">
        <v>280</v>
      </c>
      <c r="B36" s="82">
        <v>1.1599999999999999</v>
      </c>
      <c r="C36" s="61">
        <v>0.99</v>
      </c>
      <c r="D36" s="61">
        <v>0.9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</row>
    <row r="37" spans="1:33" s="31" customFormat="1">
      <c r="A37" s="31" t="s">
        <v>314</v>
      </c>
      <c r="B37" s="82">
        <v>0.73</v>
      </c>
      <c r="C37" s="61">
        <v>1.59</v>
      </c>
      <c r="D37" s="61">
        <v>1.32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</row>
    <row r="38" spans="1:33" s="31" customFormat="1">
      <c r="A38" s="31" t="s">
        <v>348</v>
      </c>
      <c r="B38" s="82">
        <v>5.99</v>
      </c>
      <c r="C38" s="61">
        <v>3.63</v>
      </c>
      <c r="D38" s="61">
        <v>3.66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</row>
    <row r="39" spans="1:33" s="31" customFormat="1">
      <c r="A39" s="31" t="s">
        <v>382</v>
      </c>
      <c r="B39" s="82">
        <v>0.18</v>
      </c>
      <c r="C39" s="61">
        <v>0.14000000000000001</v>
      </c>
      <c r="D39" s="61">
        <v>0.12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</row>
    <row r="40" spans="1:33" s="31" customFormat="1">
      <c r="A40" s="31" t="s">
        <v>416</v>
      </c>
      <c r="B40" s="82">
        <v>354.23</v>
      </c>
      <c r="C40" s="61">
        <v>360.8</v>
      </c>
      <c r="D40" s="61">
        <v>330.59</v>
      </c>
      <c r="E40" s="61">
        <v>487.69</v>
      </c>
      <c r="F40" s="61">
        <v>403.37</v>
      </c>
      <c r="G40" s="61">
        <v>458.69</v>
      </c>
      <c r="H40" s="61">
        <v>529.78</v>
      </c>
      <c r="I40" s="61">
        <v>380.29</v>
      </c>
      <c r="J40" s="61">
        <v>450</v>
      </c>
      <c r="K40" s="61">
        <v>447.43</v>
      </c>
      <c r="L40" s="61">
        <v>484.26</v>
      </c>
      <c r="M40" s="61">
        <v>423.47</v>
      </c>
      <c r="N40" s="61">
        <v>320.55</v>
      </c>
      <c r="O40" s="61">
        <v>409.05</v>
      </c>
      <c r="P40" s="61">
        <v>396.82</v>
      </c>
      <c r="Q40" s="61">
        <v>402.1</v>
      </c>
      <c r="R40" s="61">
        <v>418.45</v>
      </c>
      <c r="S40" s="61">
        <v>386.41</v>
      </c>
      <c r="T40" s="61">
        <v>274.3</v>
      </c>
      <c r="U40" s="61">
        <v>242.11</v>
      </c>
      <c r="V40" s="61">
        <v>264.14999999999998</v>
      </c>
      <c r="W40" s="61">
        <v>266.17</v>
      </c>
      <c r="X40" s="61">
        <v>187.21</v>
      </c>
      <c r="Y40" s="61">
        <v>282.62</v>
      </c>
      <c r="Z40" s="61"/>
      <c r="AA40" s="61"/>
      <c r="AB40" s="61"/>
      <c r="AC40" s="61"/>
      <c r="AD40" s="61"/>
      <c r="AE40" s="61"/>
      <c r="AF40" s="61"/>
      <c r="AG40" s="61"/>
    </row>
    <row r="41" spans="1:33" s="19" customFormat="1">
      <c r="A41" s="3" t="s">
        <v>144</v>
      </c>
      <c r="B41" s="72">
        <f t="shared" ref="B41:AF41" si="5">SUM(B35:B40)</f>
        <v>781.41000000000008</v>
      </c>
      <c r="C41" s="72">
        <f t="shared" si="5"/>
        <v>714</v>
      </c>
      <c r="D41" s="72">
        <f t="shared" si="5"/>
        <v>803.65</v>
      </c>
      <c r="E41" s="72">
        <f t="shared" si="5"/>
        <v>848.24</v>
      </c>
      <c r="F41" s="72">
        <f t="shared" si="5"/>
        <v>870.84</v>
      </c>
      <c r="G41" s="72">
        <f t="shared" si="5"/>
        <v>819.19</v>
      </c>
      <c r="H41" s="72">
        <f t="shared" si="5"/>
        <v>1049.44</v>
      </c>
      <c r="I41" s="72">
        <f t="shared" si="5"/>
        <v>886.95</v>
      </c>
      <c r="J41" s="72">
        <f t="shared" si="5"/>
        <v>976.81</v>
      </c>
      <c r="K41" s="72">
        <f t="shared" si="5"/>
        <v>990.03</v>
      </c>
      <c r="L41" s="72">
        <f t="shared" si="5"/>
        <v>1025.52</v>
      </c>
      <c r="M41" s="72">
        <f t="shared" si="5"/>
        <v>868.23</v>
      </c>
      <c r="N41" s="72">
        <f t="shared" si="5"/>
        <v>725.55</v>
      </c>
      <c r="O41" s="72">
        <f t="shared" si="5"/>
        <v>847.07999999999993</v>
      </c>
      <c r="P41" s="72">
        <f t="shared" si="5"/>
        <v>784.74</v>
      </c>
      <c r="Q41" s="72">
        <f t="shared" si="5"/>
        <v>781.1400000000001</v>
      </c>
      <c r="R41" s="72">
        <f t="shared" si="5"/>
        <v>886.59999999999991</v>
      </c>
      <c r="S41" s="72">
        <f t="shared" si="5"/>
        <v>851.13000000000011</v>
      </c>
      <c r="T41" s="72">
        <f t="shared" si="5"/>
        <v>663.12</v>
      </c>
      <c r="U41" s="72">
        <f t="shared" si="5"/>
        <v>555.38</v>
      </c>
      <c r="V41" s="72">
        <f t="shared" si="5"/>
        <v>728.72</v>
      </c>
      <c r="W41" s="72">
        <f t="shared" si="5"/>
        <v>618.18000000000006</v>
      </c>
      <c r="X41" s="72">
        <f t="shared" si="5"/>
        <v>209.36</v>
      </c>
      <c r="Y41" s="72">
        <f t="shared" si="5"/>
        <v>315.31</v>
      </c>
      <c r="Z41" s="72">
        <f t="shared" si="5"/>
        <v>0</v>
      </c>
      <c r="AA41" s="72">
        <f t="shared" si="5"/>
        <v>0</v>
      </c>
      <c r="AB41" s="72">
        <f t="shared" si="5"/>
        <v>0</v>
      </c>
      <c r="AC41" s="72">
        <f t="shared" si="5"/>
        <v>0</v>
      </c>
      <c r="AD41" s="72">
        <f t="shared" si="5"/>
        <v>0</v>
      </c>
      <c r="AE41" s="72">
        <f t="shared" si="5"/>
        <v>0</v>
      </c>
      <c r="AF41" s="72">
        <f t="shared" si="5"/>
        <v>0</v>
      </c>
      <c r="AG41" s="71">
        <f>SUM(B41:AF41)</f>
        <v>18600.620000000003</v>
      </c>
    </row>
    <row r="42" spans="1:33" s="12" customFormat="1">
      <c r="A42" s="12" t="s">
        <v>146</v>
      </c>
      <c r="B42" s="81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</row>
    <row r="43" spans="1:33">
      <c r="A43" s="39" t="s">
        <v>450</v>
      </c>
      <c r="B43" s="82">
        <v>0.26</v>
      </c>
      <c r="C43" s="61">
        <v>0.47</v>
      </c>
      <c r="D43" s="61">
        <v>0.34</v>
      </c>
      <c r="E43" s="61">
        <v>1</v>
      </c>
      <c r="F43" s="61">
        <v>1.1499999999999999</v>
      </c>
      <c r="G43" s="61">
        <v>0.18</v>
      </c>
      <c r="H43" s="61">
        <v>0.66</v>
      </c>
      <c r="I43" s="61">
        <v>1.22</v>
      </c>
      <c r="J43" s="61">
        <v>0.75</v>
      </c>
      <c r="K43" s="61">
        <v>0.74</v>
      </c>
      <c r="L43" s="61">
        <v>0.5</v>
      </c>
      <c r="M43" s="61">
        <v>0.66</v>
      </c>
      <c r="N43" s="61">
        <v>0.48</v>
      </c>
      <c r="O43" s="61">
        <v>6.41</v>
      </c>
      <c r="P43" s="61">
        <v>4.9400000000000004</v>
      </c>
      <c r="Q43" s="61">
        <v>5.24</v>
      </c>
      <c r="R43" s="61">
        <v>0.89</v>
      </c>
      <c r="S43" s="61">
        <v>1.88</v>
      </c>
      <c r="T43" s="61">
        <v>0.89</v>
      </c>
      <c r="U43" s="61">
        <v>0.28999999999999998</v>
      </c>
      <c r="V43" s="61">
        <v>0.59</v>
      </c>
      <c r="W43" s="61">
        <v>0.22</v>
      </c>
      <c r="X43" s="61">
        <v>0.02</v>
      </c>
      <c r="Y43" s="61">
        <v>0.08</v>
      </c>
      <c r="Z43" s="61"/>
      <c r="AA43" s="61"/>
      <c r="AB43" s="61"/>
      <c r="AC43" s="61"/>
      <c r="AD43" s="61"/>
      <c r="AE43" s="61"/>
      <c r="AF43" s="61"/>
      <c r="AG43" s="59"/>
    </row>
    <row r="44" spans="1:33">
      <c r="A44" s="1" t="s">
        <v>281</v>
      </c>
      <c r="B44" s="82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59"/>
    </row>
    <row r="45" spans="1:33">
      <c r="A45" s="1" t="s">
        <v>315</v>
      </c>
      <c r="B45" s="82">
        <v>0.02</v>
      </c>
      <c r="C45" s="61">
        <v>0.01</v>
      </c>
      <c r="D45" s="61">
        <v>0.06</v>
      </c>
      <c r="E45" s="61">
        <v>0.04</v>
      </c>
      <c r="F45" s="61">
        <v>0.02</v>
      </c>
      <c r="G45" s="61">
        <v>0.08</v>
      </c>
      <c r="H45" s="61">
        <v>0.62</v>
      </c>
      <c r="I45" s="61">
        <v>0.64</v>
      </c>
      <c r="J45" s="61">
        <v>0.38</v>
      </c>
      <c r="K45" s="61">
        <v>0.02</v>
      </c>
      <c r="L45" s="61">
        <v>0.05</v>
      </c>
      <c r="M45" s="61">
        <v>0.03</v>
      </c>
      <c r="N45" s="61">
        <v>0.18</v>
      </c>
      <c r="O45" s="61">
        <v>0.18</v>
      </c>
      <c r="P45" s="61">
        <v>0.21</v>
      </c>
      <c r="Q45" s="61">
        <v>0.16</v>
      </c>
      <c r="R45" s="61">
        <v>0.28000000000000003</v>
      </c>
      <c r="S45" s="61">
        <v>0.19</v>
      </c>
      <c r="T45" s="61">
        <v>0.13</v>
      </c>
      <c r="U45" s="61">
        <v>0.1</v>
      </c>
      <c r="V45" s="61">
        <v>0.18</v>
      </c>
      <c r="W45" s="61">
        <v>0.2</v>
      </c>
      <c r="X45" s="61">
        <v>0.13</v>
      </c>
      <c r="Y45" s="61">
        <v>0.17</v>
      </c>
      <c r="Z45" s="61"/>
      <c r="AA45" s="61"/>
      <c r="AB45" s="61"/>
      <c r="AC45" s="61"/>
      <c r="AD45" s="61"/>
      <c r="AE45" s="61"/>
      <c r="AF45" s="61"/>
      <c r="AG45" s="59"/>
    </row>
    <row r="46" spans="1:33">
      <c r="A46" s="1" t="s">
        <v>349</v>
      </c>
      <c r="B46" s="82">
        <v>0</v>
      </c>
      <c r="C46" s="61">
        <v>0.02</v>
      </c>
      <c r="D46" s="61">
        <v>0</v>
      </c>
      <c r="E46" s="61">
        <v>0</v>
      </c>
      <c r="F46" s="61"/>
      <c r="G46" s="61"/>
      <c r="H46" s="61"/>
      <c r="I46" s="61">
        <v>0.01</v>
      </c>
      <c r="J46" s="61"/>
      <c r="K46" s="61"/>
      <c r="L46" s="61">
        <v>0.3</v>
      </c>
      <c r="M46" s="61">
        <v>0.18</v>
      </c>
      <c r="N46" s="61">
        <v>0.1</v>
      </c>
      <c r="O46" s="61">
        <v>0.2</v>
      </c>
      <c r="P46" s="61">
        <v>0.1</v>
      </c>
      <c r="Q46" s="61">
        <v>0.2</v>
      </c>
      <c r="R46" s="61">
        <v>0.04</v>
      </c>
      <c r="S46" s="61">
        <v>0.02</v>
      </c>
      <c r="T46" s="61">
        <v>0.02</v>
      </c>
      <c r="U46" s="61">
        <v>0.08</v>
      </c>
      <c r="V46" s="61">
        <v>0.06</v>
      </c>
      <c r="W46" s="61">
        <v>0.08</v>
      </c>
      <c r="X46" s="61">
        <v>0.1</v>
      </c>
      <c r="Y46" s="61">
        <v>0.1</v>
      </c>
      <c r="Z46" s="61"/>
      <c r="AA46" s="61"/>
      <c r="AB46" s="61"/>
      <c r="AC46" s="61"/>
      <c r="AD46" s="61"/>
      <c r="AE46" s="61"/>
      <c r="AF46" s="61"/>
      <c r="AG46" s="59"/>
    </row>
    <row r="47" spans="1:33">
      <c r="A47" s="1" t="s">
        <v>383</v>
      </c>
      <c r="B47" s="82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59"/>
    </row>
    <row r="48" spans="1:33">
      <c r="A48" s="1" t="s">
        <v>417</v>
      </c>
      <c r="B48" s="82">
        <v>19.14</v>
      </c>
      <c r="C48" s="61">
        <v>16.829999999999998</v>
      </c>
      <c r="D48" s="61">
        <v>11.93</v>
      </c>
      <c r="E48" s="61">
        <v>11.16</v>
      </c>
      <c r="F48" s="61">
        <v>12.18</v>
      </c>
      <c r="G48" s="61">
        <v>9.06</v>
      </c>
      <c r="H48" s="61">
        <v>16.86</v>
      </c>
      <c r="I48" s="61">
        <v>16.8</v>
      </c>
      <c r="J48" s="61">
        <v>13.33</v>
      </c>
      <c r="K48" s="61">
        <v>20.85</v>
      </c>
      <c r="L48" s="61">
        <v>15.54</v>
      </c>
      <c r="M48" s="61">
        <v>21.72</v>
      </c>
      <c r="N48" s="61">
        <v>17.57</v>
      </c>
      <c r="O48" s="61">
        <v>12.36</v>
      </c>
      <c r="P48" s="61">
        <v>16.46</v>
      </c>
      <c r="Q48" s="61">
        <v>10.37</v>
      </c>
      <c r="R48" s="61">
        <v>12.45</v>
      </c>
      <c r="S48" s="61">
        <v>20.29</v>
      </c>
      <c r="T48" s="61">
        <v>11.09</v>
      </c>
      <c r="U48" s="61">
        <v>4.5599999999999996</v>
      </c>
      <c r="V48" s="61">
        <v>6.4</v>
      </c>
      <c r="W48" s="61">
        <v>7.67</v>
      </c>
      <c r="X48" s="61">
        <v>7.93</v>
      </c>
      <c r="Y48" s="61">
        <v>8.4700000000000006</v>
      </c>
      <c r="Z48" s="61"/>
      <c r="AA48" s="61"/>
      <c r="AB48" s="61"/>
      <c r="AC48" s="61"/>
      <c r="AD48" s="61"/>
      <c r="AE48" s="61"/>
      <c r="AF48" s="61"/>
      <c r="AG48" s="59"/>
    </row>
    <row r="49" spans="1:33" s="19" customFormat="1">
      <c r="A49" s="3" t="s">
        <v>147</v>
      </c>
      <c r="B49" s="72">
        <f t="shared" ref="B49:AF49" si="6">SUM(B43:B48)</f>
        <v>19.420000000000002</v>
      </c>
      <c r="C49" s="72">
        <f t="shared" si="6"/>
        <v>17.329999999999998</v>
      </c>
      <c r="D49" s="72">
        <f t="shared" si="6"/>
        <v>12.33</v>
      </c>
      <c r="E49" s="72">
        <f t="shared" si="6"/>
        <v>12.2</v>
      </c>
      <c r="F49" s="72">
        <f t="shared" si="6"/>
        <v>13.35</v>
      </c>
      <c r="G49" s="72">
        <f t="shared" si="6"/>
        <v>9.32</v>
      </c>
      <c r="H49" s="72">
        <f t="shared" si="6"/>
        <v>18.14</v>
      </c>
      <c r="I49" s="72">
        <f t="shared" si="6"/>
        <v>18.670000000000002</v>
      </c>
      <c r="J49" s="72">
        <f t="shared" si="6"/>
        <v>14.46</v>
      </c>
      <c r="K49" s="72">
        <f t="shared" si="6"/>
        <v>21.610000000000003</v>
      </c>
      <c r="L49" s="72">
        <f t="shared" si="6"/>
        <v>16.39</v>
      </c>
      <c r="M49" s="72">
        <f t="shared" si="6"/>
        <v>22.59</v>
      </c>
      <c r="N49" s="72">
        <f t="shared" si="6"/>
        <v>18.330000000000002</v>
      </c>
      <c r="O49" s="72">
        <f t="shared" si="6"/>
        <v>19.149999999999999</v>
      </c>
      <c r="P49" s="72">
        <f t="shared" si="6"/>
        <v>21.71</v>
      </c>
      <c r="Q49" s="72">
        <f t="shared" si="6"/>
        <v>15.969999999999999</v>
      </c>
      <c r="R49" s="72">
        <f t="shared" si="6"/>
        <v>13.66</v>
      </c>
      <c r="S49" s="72">
        <f t="shared" si="6"/>
        <v>22.38</v>
      </c>
      <c r="T49" s="72">
        <f t="shared" si="6"/>
        <v>12.129999999999999</v>
      </c>
      <c r="U49" s="72">
        <f t="shared" si="6"/>
        <v>5.0299999999999994</v>
      </c>
      <c r="V49" s="72">
        <f t="shared" si="6"/>
        <v>7.23</v>
      </c>
      <c r="W49" s="72">
        <f t="shared" si="6"/>
        <v>8.17</v>
      </c>
      <c r="X49" s="72">
        <f t="shared" si="6"/>
        <v>8.18</v>
      </c>
      <c r="Y49" s="72">
        <f t="shared" si="6"/>
        <v>8.82</v>
      </c>
      <c r="Z49" s="72">
        <f t="shared" si="6"/>
        <v>0</v>
      </c>
      <c r="AA49" s="72">
        <f t="shared" si="6"/>
        <v>0</v>
      </c>
      <c r="AB49" s="72">
        <f t="shared" si="6"/>
        <v>0</v>
      </c>
      <c r="AC49" s="72">
        <f t="shared" si="6"/>
        <v>0</v>
      </c>
      <c r="AD49" s="72">
        <f t="shared" si="6"/>
        <v>0</v>
      </c>
      <c r="AE49" s="72">
        <f t="shared" si="6"/>
        <v>0</v>
      </c>
      <c r="AF49" s="72">
        <f t="shared" si="6"/>
        <v>0</v>
      </c>
      <c r="AG49" s="71">
        <f>SUM(B49:AF49)</f>
        <v>356.57000000000005</v>
      </c>
    </row>
    <row r="50" spans="1:33" s="12" customFormat="1">
      <c r="A50" s="12" t="s">
        <v>149</v>
      </c>
      <c r="B50" s="91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75"/>
    </row>
    <row r="51" spans="1:33" s="31" customFormat="1">
      <c r="A51" s="31" t="s">
        <v>451</v>
      </c>
      <c r="B51" s="92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61"/>
    </row>
    <row r="52" spans="1:33" s="31" customFormat="1">
      <c r="A52" s="31" t="s">
        <v>282</v>
      </c>
      <c r="B52" s="92">
        <v>4.218</v>
      </c>
      <c r="C52" s="90">
        <v>9.3179999999999996</v>
      </c>
      <c r="D52" s="90">
        <v>10.068</v>
      </c>
      <c r="E52" s="90">
        <v>6.3120000000000003</v>
      </c>
      <c r="F52" s="90">
        <v>6.5339999999999998</v>
      </c>
      <c r="G52" s="90">
        <v>5.1959999999999997</v>
      </c>
      <c r="H52" s="90">
        <v>5.9219999999999997</v>
      </c>
      <c r="I52" s="90">
        <v>5.28</v>
      </c>
      <c r="J52" s="90">
        <v>3.504</v>
      </c>
      <c r="K52" s="90">
        <v>3.738</v>
      </c>
      <c r="L52" s="90">
        <v>8.4</v>
      </c>
      <c r="M52" s="90">
        <v>6.702</v>
      </c>
      <c r="N52" s="90">
        <v>4.8719999999999999</v>
      </c>
      <c r="O52" s="90">
        <v>5.19</v>
      </c>
      <c r="P52" s="90">
        <v>3.762</v>
      </c>
      <c r="Q52" s="90">
        <v>2.2679999999999998</v>
      </c>
      <c r="R52" s="90">
        <v>4.2720000000000002</v>
      </c>
      <c r="S52" s="90">
        <v>2.202</v>
      </c>
      <c r="T52" s="90">
        <v>2.8740000000000001</v>
      </c>
      <c r="U52" s="90">
        <v>2.8980000000000001</v>
      </c>
      <c r="V52" s="90">
        <v>2.79</v>
      </c>
      <c r="W52" s="90">
        <v>2.2200000000000002</v>
      </c>
      <c r="X52" s="90">
        <v>2.7480000000000002</v>
      </c>
      <c r="Y52" s="90">
        <v>4.6500000000000004</v>
      </c>
      <c r="Z52" s="90"/>
      <c r="AA52" s="90"/>
      <c r="AB52" s="90"/>
      <c r="AC52" s="90"/>
      <c r="AD52" s="90"/>
      <c r="AE52" s="90"/>
      <c r="AF52" s="90"/>
      <c r="AG52" s="61"/>
    </row>
    <row r="53" spans="1:33" s="31" customFormat="1">
      <c r="A53" s="31" t="s">
        <v>316</v>
      </c>
      <c r="B53" s="92">
        <v>3.3639999999999999</v>
      </c>
      <c r="C53" s="90">
        <v>3.516</v>
      </c>
      <c r="D53" s="90">
        <v>7.36</v>
      </c>
      <c r="E53" s="90">
        <v>2.3279999999999998</v>
      </c>
      <c r="F53" s="90">
        <v>2.16</v>
      </c>
      <c r="G53" s="90">
        <v>2.8000000000000001E-2</v>
      </c>
      <c r="H53" s="90">
        <v>0.04</v>
      </c>
      <c r="I53" s="90">
        <v>2.8000000000000001E-2</v>
      </c>
      <c r="J53" s="90">
        <v>3.2000000000000001E-2</v>
      </c>
      <c r="K53" s="90">
        <v>5.6000000000000001E-2</v>
      </c>
      <c r="L53" s="90">
        <v>1.452</v>
      </c>
      <c r="M53" s="90">
        <v>6.1639999999999997</v>
      </c>
      <c r="N53" s="90">
        <v>4.6760000000000002</v>
      </c>
      <c r="O53" s="90">
        <v>3.1080000000000001</v>
      </c>
      <c r="P53" s="90">
        <v>3.3719999999999999</v>
      </c>
      <c r="Q53" s="90">
        <v>3.536</v>
      </c>
      <c r="R53" s="90">
        <v>5.7240000000000002</v>
      </c>
      <c r="S53" s="90">
        <v>6.0439999999999996</v>
      </c>
      <c r="T53" s="90">
        <v>6.4080000000000004</v>
      </c>
      <c r="U53" s="90">
        <v>6.0839999999999996</v>
      </c>
      <c r="V53" s="90">
        <v>5.42</v>
      </c>
      <c r="W53" s="90">
        <v>5.1920000000000002</v>
      </c>
      <c r="X53" s="90">
        <v>5.0439999999999996</v>
      </c>
      <c r="Y53" s="90">
        <v>8.0760000000000005</v>
      </c>
      <c r="Z53" s="90"/>
      <c r="AA53" s="90"/>
      <c r="AB53" s="90"/>
      <c r="AC53" s="90"/>
      <c r="AD53" s="90"/>
      <c r="AE53" s="90"/>
      <c r="AF53" s="90"/>
      <c r="AG53" s="61"/>
    </row>
    <row r="54" spans="1:33" s="31" customFormat="1">
      <c r="A54" s="31" t="s">
        <v>350</v>
      </c>
      <c r="B54" s="92">
        <v>0.06</v>
      </c>
      <c r="C54" s="90">
        <v>6.8000000000000005E-2</v>
      </c>
      <c r="D54" s="90">
        <v>0.108</v>
      </c>
      <c r="E54" s="90">
        <v>5.6000000000000001E-2</v>
      </c>
      <c r="F54" s="90">
        <v>9.1999999999999998E-2</v>
      </c>
      <c r="G54" s="90">
        <v>6.4000000000000001E-2</v>
      </c>
      <c r="H54" s="90">
        <v>0.18</v>
      </c>
      <c r="I54" s="90">
        <v>8.7999999999999995E-2</v>
      </c>
      <c r="J54" s="90">
        <v>0.06</v>
      </c>
      <c r="K54" s="90">
        <v>0.14799999999999999</v>
      </c>
      <c r="L54" s="90">
        <v>0.73599999999999999</v>
      </c>
      <c r="M54" s="90">
        <v>0.38400000000000001</v>
      </c>
      <c r="N54" s="90">
        <v>0.316</v>
      </c>
      <c r="O54" s="90">
        <v>0.33600000000000002</v>
      </c>
      <c r="P54" s="90">
        <v>0.29599999999999999</v>
      </c>
      <c r="Q54" s="90">
        <v>0.33200000000000002</v>
      </c>
      <c r="R54" s="90">
        <v>0.16800000000000001</v>
      </c>
      <c r="S54" s="90">
        <v>0.13200000000000001</v>
      </c>
      <c r="T54" s="90">
        <v>8.4000000000000005E-2</v>
      </c>
      <c r="U54" s="90">
        <v>0.13600000000000001</v>
      </c>
      <c r="V54" s="90">
        <v>0.17199999999999999</v>
      </c>
      <c r="W54" s="90">
        <v>0.20399999999999999</v>
      </c>
      <c r="X54" s="90">
        <v>0.28799999999999998</v>
      </c>
      <c r="Y54" s="90">
        <v>1.1200000000000001</v>
      </c>
      <c r="Z54" s="90"/>
      <c r="AA54" s="90"/>
      <c r="AB54" s="90"/>
      <c r="AC54" s="90"/>
      <c r="AD54" s="90"/>
      <c r="AE54" s="90"/>
      <c r="AF54" s="90"/>
      <c r="AG54" s="61"/>
    </row>
    <row r="55" spans="1:33" s="31" customFormat="1">
      <c r="A55" s="31" t="s">
        <v>384</v>
      </c>
      <c r="B55" s="92">
        <v>0</v>
      </c>
      <c r="C55" s="90">
        <v>0</v>
      </c>
      <c r="D55" s="90">
        <v>0.20799999999999999</v>
      </c>
      <c r="E55" s="90">
        <v>9.6000000000000002E-2</v>
      </c>
      <c r="F55" s="90">
        <v>0.1</v>
      </c>
      <c r="G55" s="90">
        <v>0.34799999999999998</v>
      </c>
      <c r="H55" s="90">
        <v>7.5999999999999998E-2</v>
      </c>
      <c r="I55" s="90">
        <v>0.04</v>
      </c>
      <c r="J55" s="90">
        <v>0.12</v>
      </c>
      <c r="K55" s="90">
        <v>0.188</v>
      </c>
      <c r="L55" s="90">
        <v>0.11600000000000001</v>
      </c>
      <c r="M55" s="90">
        <v>0.12</v>
      </c>
      <c r="N55" s="90">
        <v>2.8000000000000001E-2</v>
      </c>
      <c r="O55" s="90">
        <v>0.108</v>
      </c>
      <c r="P55" s="90">
        <v>0.04</v>
      </c>
      <c r="Q55" s="90">
        <v>0.32</v>
      </c>
      <c r="R55" s="90">
        <v>0.81599999999999995</v>
      </c>
      <c r="S55" s="90">
        <v>1.256</v>
      </c>
      <c r="T55" s="90">
        <v>1.208</v>
      </c>
      <c r="U55" s="90">
        <v>0.81200000000000006</v>
      </c>
      <c r="V55" s="90">
        <v>0.68400000000000005</v>
      </c>
      <c r="W55" s="90">
        <v>1.04</v>
      </c>
      <c r="X55" s="90">
        <v>0.54800000000000004</v>
      </c>
      <c r="Y55" s="90">
        <v>0.752</v>
      </c>
      <c r="Z55" s="90"/>
      <c r="AA55" s="90"/>
      <c r="AB55" s="90"/>
      <c r="AC55" s="90"/>
      <c r="AD55" s="90"/>
      <c r="AE55" s="90"/>
      <c r="AF55" s="90"/>
      <c r="AG55" s="61"/>
    </row>
    <row r="56" spans="1:33" s="31" customFormat="1">
      <c r="A56" s="31" t="s">
        <v>418</v>
      </c>
      <c r="B56" s="92">
        <v>166.53149999999999</v>
      </c>
      <c r="C56" s="90">
        <v>140.364</v>
      </c>
      <c r="D56" s="90">
        <v>90.215999999999994</v>
      </c>
      <c r="E56" s="90">
        <v>118.854</v>
      </c>
      <c r="F56" s="90">
        <v>141.59700000000001</v>
      </c>
      <c r="G56" s="90">
        <v>107.343</v>
      </c>
      <c r="H56" s="90">
        <v>99.215999999999994</v>
      </c>
      <c r="I56" s="90">
        <v>72.508499999999998</v>
      </c>
      <c r="J56" s="90">
        <v>87.430499999999995</v>
      </c>
      <c r="K56" s="90">
        <v>133.6995</v>
      </c>
      <c r="L56" s="90">
        <v>130.63499999999999</v>
      </c>
      <c r="M56" s="90">
        <v>140.21549999999999</v>
      </c>
      <c r="N56" s="90">
        <v>116.1855</v>
      </c>
      <c r="O56" s="90">
        <v>100.32</v>
      </c>
      <c r="P56" s="90">
        <v>109.9665</v>
      </c>
      <c r="Q56" s="90">
        <v>83.524500000000003</v>
      </c>
      <c r="R56" s="90">
        <v>114.6375</v>
      </c>
      <c r="S56" s="90">
        <v>110.556</v>
      </c>
      <c r="T56" s="90">
        <v>143.78399999999999</v>
      </c>
      <c r="U56" s="90">
        <v>201.5865</v>
      </c>
      <c r="V56" s="90">
        <v>160.5735</v>
      </c>
      <c r="W56" s="90">
        <v>111.4335</v>
      </c>
      <c r="X56" s="90">
        <v>122.42700000000001</v>
      </c>
      <c r="Y56" s="90">
        <v>132.61500000000001</v>
      </c>
      <c r="Z56" s="90"/>
      <c r="AA56" s="90"/>
      <c r="AB56" s="90"/>
      <c r="AC56" s="90"/>
      <c r="AD56" s="90"/>
      <c r="AE56" s="90"/>
      <c r="AF56" s="90"/>
      <c r="AG56" s="61"/>
    </row>
    <row r="57" spans="1:33" s="45" customFormat="1">
      <c r="A57" s="44" t="s">
        <v>150</v>
      </c>
      <c r="B57" s="74">
        <f t="shared" ref="B57:AF57" si="7">SUM(B51:B56)</f>
        <v>174.17349999999999</v>
      </c>
      <c r="C57" s="74">
        <f t="shared" si="7"/>
        <v>153.26599999999999</v>
      </c>
      <c r="D57" s="74">
        <f t="shared" si="7"/>
        <v>107.96</v>
      </c>
      <c r="E57" s="74">
        <f t="shared" si="7"/>
        <v>127.646</v>
      </c>
      <c r="F57" s="74">
        <f t="shared" si="7"/>
        <v>150.483</v>
      </c>
      <c r="G57" s="74">
        <f t="shared" si="7"/>
        <v>112.979</v>
      </c>
      <c r="H57" s="74">
        <f t="shared" si="7"/>
        <v>105.434</v>
      </c>
      <c r="I57" s="74">
        <f t="shared" si="7"/>
        <v>77.944500000000005</v>
      </c>
      <c r="J57" s="74">
        <f t="shared" si="7"/>
        <v>91.146499999999989</v>
      </c>
      <c r="K57" s="74">
        <f t="shared" si="7"/>
        <v>137.8295</v>
      </c>
      <c r="L57" s="74">
        <f t="shared" si="7"/>
        <v>141.339</v>
      </c>
      <c r="M57" s="74">
        <f t="shared" si="7"/>
        <v>153.5855</v>
      </c>
      <c r="N57" s="74">
        <f t="shared" si="7"/>
        <v>126.0775</v>
      </c>
      <c r="O57" s="74">
        <f t="shared" si="7"/>
        <v>109.062</v>
      </c>
      <c r="P57" s="74">
        <f t="shared" si="7"/>
        <v>117.4365</v>
      </c>
      <c r="Q57" s="74">
        <f t="shared" si="7"/>
        <v>89.980500000000006</v>
      </c>
      <c r="R57" s="74">
        <f t="shared" si="7"/>
        <v>125.61750000000001</v>
      </c>
      <c r="S57" s="74">
        <f t="shared" si="7"/>
        <v>120.19</v>
      </c>
      <c r="T57" s="74">
        <f t="shared" si="7"/>
        <v>154.358</v>
      </c>
      <c r="U57" s="74">
        <f t="shared" si="7"/>
        <v>211.51650000000001</v>
      </c>
      <c r="V57" s="74">
        <f t="shared" si="7"/>
        <v>169.6395</v>
      </c>
      <c r="W57" s="74">
        <f t="shared" si="7"/>
        <v>120.0895</v>
      </c>
      <c r="X57" s="74">
        <f t="shared" si="7"/>
        <v>131.05500000000001</v>
      </c>
      <c r="Y57" s="74">
        <f t="shared" si="7"/>
        <v>147.21300000000002</v>
      </c>
      <c r="Z57" s="74">
        <f t="shared" si="7"/>
        <v>0</v>
      </c>
      <c r="AA57" s="74">
        <f t="shared" si="7"/>
        <v>0</v>
      </c>
      <c r="AB57" s="74">
        <f t="shared" si="7"/>
        <v>0</v>
      </c>
      <c r="AC57" s="74">
        <f t="shared" si="7"/>
        <v>0</v>
      </c>
      <c r="AD57" s="74">
        <f t="shared" si="7"/>
        <v>0</v>
      </c>
      <c r="AE57" s="74">
        <f t="shared" si="7"/>
        <v>0</v>
      </c>
      <c r="AF57" s="74">
        <f t="shared" si="7"/>
        <v>0</v>
      </c>
      <c r="AG57" s="76">
        <f>SUM(B57:AF57)</f>
        <v>3156.0219999999999</v>
      </c>
    </row>
    <row r="58" spans="1:33" s="12" customFormat="1">
      <c r="A58" s="12" t="s">
        <v>152</v>
      </c>
      <c r="B58" s="91">
        <v>0.98</v>
      </c>
      <c r="C58" s="89">
        <v>0.66</v>
      </c>
      <c r="D58" s="89">
        <v>1.02</v>
      </c>
      <c r="E58" s="89">
        <v>1.54</v>
      </c>
      <c r="F58" s="89">
        <v>0.97</v>
      </c>
      <c r="G58" s="89">
        <v>1.19</v>
      </c>
      <c r="H58" s="89">
        <v>1.49</v>
      </c>
      <c r="I58" s="89">
        <v>1.17</v>
      </c>
      <c r="J58" s="89">
        <v>1.06</v>
      </c>
      <c r="K58" s="89">
        <v>0.92</v>
      </c>
      <c r="L58" s="89">
        <v>1.41</v>
      </c>
      <c r="M58" s="89">
        <v>0.9</v>
      </c>
      <c r="N58" s="89">
        <v>0.94</v>
      </c>
      <c r="O58" s="89">
        <v>1.39</v>
      </c>
      <c r="P58" s="89">
        <v>1.44</v>
      </c>
      <c r="Q58" s="89">
        <v>1.28</v>
      </c>
      <c r="R58" s="89">
        <v>1.1200000000000001</v>
      </c>
      <c r="S58" s="89">
        <v>1.02</v>
      </c>
      <c r="T58" s="89">
        <v>0.88</v>
      </c>
      <c r="U58" s="89">
        <v>0.76</v>
      </c>
      <c r="V58" s="89">
        <v>0.84</v>
      </c>
      <c r="W58" s="89">
        <v>1.05</v>
      </c>
      <c r="X58" s="89">
        <v>0.28000000000000003</v>
      </c>
      <c r="Y58" s="89">
        <v>0.37</v>
      </c>
      <c r="Z58" s="89"/>
      <c r="AA58" s="89"/>
      <c r="AB58" s="89"/>
      <c r="AC58" s="89"/>
      <c r="AD58" s="89"/>
      <c r="AE58" s="89"/>
      <c r="AF58" s="89"/>
      <c r="AG58" s="75"/>
    </row>
    <row r="59" spans="1:33" s="31" customFormat="1">
      <c r="A59" s="31" t="s">
        <v>452</v>
      </c>
      <c r="B59" s="92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61"/>
    </row>
    <row r="60" spans="1:33" s="31" customFormat="1">
      <c r="A60" s="31" t="s">
        <v>283</v>
      </c>
      <c r="B60" s="92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61"/>
    </row>
    <row r="61" spans="1:33" s="31" customFormat="1">
      <c r="A61" s="31" t="s">
        <v>317</v>
      </c>
      <c r="B61" s="92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61"/>
    </row>
    <row r="62" spans="1:33" s="31" customFormat="1">
      <c r="A62" s="31" t="s">
        <v>351</v>
      </c>
      <c r="B62" s="92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61"/>
    </row>
    <row r="63" spans="1:33" s="31" customFormat="1">
      <c r="A63" s="31" t="s">
        <v>385</v>
      </c>
      <c r="B63" s="92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61"/>
    </row>
    <row r="64" spans="1:33" s="31" customFormat="1">
      <c r="A64" s="31" t="s">
        <v>419</v>
      </c>
      <c r="B64" s="92">
        <v>77.84</v>
      </c>
      <c r="C64" s="90">
        <v>130.66999999999999</v>
      </c>
      <c r="D64" s="90">
        <v>103.5</v>
      </c>
      <c r="E64" s="90">
        <v>52.65</v>
      </c>
      <c r="F64" s="90">
        <v>61.45</v>
      </c>
      <c r="G64" s="90">
        <v>66.98</v>
      </c>
      <c r="H64" s="90">
        <v>71.430000000000007</v>
      </c>
      <c r="I64" s="90">
        <v>101.87</v>
      </c>
      <c r="J64" s="90">
        <v>140.6</v>
      </c>
      <c r="K64" s="90">
        <v>164.55</v>
      </c>
      <c r="L64" s="90">
        <v>103.6</v>
      </c>
      <c r="M64" s="90">
        <v>94.02</v>
      </c>
      <c r="N64" s="93">
        <v>96.59</v>
      </c>
      <c r="O64" s="90">
        <v>84.31</v>
      </c>
      <c r="P64" s="90">
        <v>74.09</v>
      </c>
      <c r="Q64" s="90">
        <v>107.55</v>
      </c>
      <c r="R64" s="90">
        <v>94.08</v>
      </c>
      <c r="S64" s="90">
        <v>117.23</v>
      </c>
      <c r="T64" s="90">
        <v>116.66</v>
      </c>
      <c r="U64" s="90">
        <v>137.77000000000001</v>
      </c>
      <c r="V64" s="90">
        <v>113.02</v>
      </c>
      <c r="W64" s="90">
        <v>75.39</v>
      </c>
      <c r="X64" s="90">
        <v>111.71</v>
      </c>
      <c r="Y64" s="90">
        <v>125.11</v>
      </c>
      <c r="Z64" s="90"/>
      <c r="AA64" s="90"/>
      <c r="AB64" s="90"/>
      <c r="AC64" s="90"/>
      <c r="AD64" s="90"/>
      <c r="AE64" s="90"/>
      <c r="AF64" s="90"/>
      <c r="AG64" s="61"/>
    </row>
    <row r="65" spans="1:33" s="19" customFormat="1">
      <c r="A65" s="3" t="s">
        <v>153</v>
      </c>
      <c r="B65" s="72">
        <f t="shared" ref="B65:AF65" si="8">SUM(B59:B64)</f>
        <v>77.84</v>
      </c>
      <c r="C65" s="72">
        <f t="shared" si="8"/>
        <v>130.66999999999999</v>
      </c>
      <c r="D65" s="72">
        <f t="shared" si="8"/>
        <v>103.5</v>
      </c>
      <c r="E65" s="72">
        <f t="shared" si="8"/>
        <v>52.65</v>
      </c>
      <c r="F65" s="72">
        <f t="shared" si="8"/>
        <v>61.45</v>
      </c>
      <c r="G65" s="72">
        <f t="shared" si="8"/>
        <v>66.98</v>
      </c>
      <c r="H65" s="72">
        <f t="shared" si="8"/>
        <v>71.430000000000007</v>
      </c>
      <c r="I65" s="72">
        <f t="shared" si="8"/>
        <v>101.87</v>
      </c>
      <c r="J65" s="72">
        <f t="shared" si="8"/>
        <v>140.6</v>
      </c>
      <c r="K65" s="72">
        <f t="shared" si="8"/>
        <v>164.55</v>
      </c>
      <c r="L65" s="72">
        <f t="shared" si="8"/>
        <v>103.6</v>
      </c>
      <c r="M65" s="72">
        <f t="shared" si="8"/>
        <v>94.02</v>
      </c>
      <c r="N65" s="72">
        <f t="shared" si="8"/>
        <v>96.59</v>
      </c>
      <c r="O65" s="72">
        <f t="shared" si="8"/>
        <v>84.31</v>
      </c>
      <c r="P65" s="72">
        <f t="shared" si="8"/>
        <v>74.09</v>
      </c>
      <c r="Q65" s="72">
        <f t="shared" si="8"/>
        <v>107.55</v>
      </c>
      <c r="R65" s="72">
        <f t="shared" si="8"/>
        <v>94.08</v>
      </c>
      <c r="S65" s="72">
        <f t="shared" si="8"/>
        <v>117.23</v>
      </c>
      <c r="T65" s="72">
        <f t="shared" si="8"/>
        <v>116.66</v>
      </c>
      <c r="U65" s="72">
        <f t="shared" si="8"/>
        <v>137.77000000000001</v>
      </c>
      <c r="V65" s="72">
        <f t="shared" si="8"/>
        <v>113.02</v>
      </c>
      <c r="W65" s="72">
        <f t="shared" si="8"/>
        <v>75.39</v>
      </c>
      <c r="X65" s="72">
        <f t="shared" si="8"/>
        <v>111.71</v>
      </c>
      <c r="Y65" s="72">
        <f t="shared" si="8"/>
        <v>125.11</v>
      </c>
      <c r="Z65" s="72">
        <f t="shared" si="8"/>
        <v>0</v>
      </c>
      <c r="AA65" s="72">
        <f t="shared" si="8"/>
        <v>0</v>
      </c>
      <c r="AB65" s="72">
        <f t="shared" si="8"/>
        <v>0</v>
      </c>
      <c r="AC65" s="72">
        <f t="shared" si="8"/>
        <v>0</v>
      </c>
      <c r="AD65" s="72">
        <f t="shared" si="8"/>
        <v>0</v>
      </c>
      <c r="AE65" s="72">
        <f t="shared" si="8"/>
        <v>0</v>
      </c>
      <c r="AF65" s="72">
        <f t="shared" si="8"/>
        <v>0</v>
      </c>
      <c r="AG65" s="71">
        <f>SUM(B65:AF65)</f>
        <v>2422.6699999999996</v>
      </c>
    </row>
    <row r="66" spans="1:33" s="12" customFormat="1">
      <c r="A66" s="12" t="s">
        <v>155</v>
      </c>
      <c r="B66" s="91">
        <v>0.56999999999999995</v>
      </c>
      <c r="C66" s="89">
        <v>0.86399999999999999</v>
      </c>
      <c r="D66" s="89">
        <v>1.851</v>
      </c>
      <c r="E66" s="89">
        <v>1.621</v>
      </c>
      <c r="F66" s="89">
        <v>1.071</v>
      </c>
      <c r="G66" s="89">
        <v>1.3140000000000001</v>
      </c>
      <c r="H66" s="89">
        <v>1.113</v>
      </c>
      <c r="I66" s="89">
        <v>1.1459999999999999</v>
      </c>
      <c r="J66" s="89">
        <v>1.161</v>
      </c>
      <c r="K66" s="89">
        <v>0.29799999999999999</v>
      </c>
      <c r="L66" s="89">
        <v>1.089</v>
      </c>
      <c r="M66" s="89">
        <v>0.91200000000000003</v>
      </c>
      <c r="N66" s="89">
        <v>0.59</v>
      </c>
      <c r="O66" s="89">
        <v>0.95199999999999996</v>
      </c>
      <c r="P66" s="89">
        <v>1.0509999999999999</v>
      </c>
      <c r="Q66" s="89">
        <v>0.93600000000000005</v>
      </c>
      <c r="R66" s="89">
        <v>0.64400000000000002</v>
      </c>
      <c r="S66" s="89">
        <v>0.65200000000000002</v>
      </c>
      <c r="T66" s="89">
        <v>0.47799999999999998</v>
      </c>
      <c r="U66" s="89">
        <v>0.39600000000000002</v>
      </c>
      <c r="V66" s="89">
        <v>0.48499999999999999</v>
      </c>
      <c r="W66" s="89">
        <v>0.52800000000000002</v>
      </c>
      <c r="X66" s="89">
        <v>0.13600000000000001</v>
      </c>
      <c r="Y66" s="89">
        <v>0.13700000000000001</v>
      </c>
      <c r="Z66" s="89"/>
      <c r="AA66" s="89"/>
      <c r="AB66" s="89"/>
      <c r="AC66" s="89"/>
      <c r="AD66" s="89"/>
      <c r="AE66" s="89"/>
      <c r="AF66" s="89"/>
      <c r="AG66" s="75"/>
    </row>
    <row r="67" spans="1:33">
      <c r="A67" s="39" t="s">
        <v>453</v>
      </c>
      <c r="B67" s="92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59"/>
    </row>
    <row r="68" spans="1:33">
      <c r="A68" s="1" t="s">
        <v>284</v>
      </c>
      <c r="B68" s="92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>
        <v>0.01</v>
      </c>
      <c r="Y68" s="90">
        <v>0.02</v>
      </c>
      <c r="Z68" s="90"/>
      <c r="AA68" s="90"/>
      <c r="AB68" s="90"/>
      <c r="AC68" s="90"/>
      <c r="AD68" s="90"/>
      <c r="AE68" s="90"/>
      <c r="AF68" s="90"/>
      <c r="AG68" s="59"/>
    </row>
    <row r="69" spans="1:33">
      <c r="A69" s="1" t="s">
        <v>318</v>
      </c>
      <c r="B69" s="92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59"/>
    </row>
    <row r="70" spans="1:33">
      <c r="A70" s="1" t="s">
        <v>352</v>
      </c>
      <c r="B70" s="92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59"/>
    </row>
    <row r="71" spans="1:33" ht="15" customHeight="1">
      <c r="A71" s="1" t="s">
        <v>386</v>
      </c>
      <c r="B71" s="92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59"/>
    </row>
    <row r="72" spans="1:33">
      <c r="A72" s="1" t="s">
        <v>420</v>
      </c>
      <c r="B72" s="92">
        <v>10.85</v>
      </c>
      <c r="C72" s="90">
        <v>12.42</v>
      </c>
      <c r="D72" s="90">
        <v>11.32</v>
      </c>
      <c r="E72" s="90">
        <v>11.7</v>
      </c>
      <c r="F72" s="90">
        <v>12.33</v>
      </c>
      <c r="G72" s="90">
        <v>15.11</v>
      </c>
      <c r="H72" s="90">
        <v>13.43</v>
      </c>
      <c r="I72" s="90">
        <v>0.03</v>
      </c>
      <c r="J72" s="90">
        <v>14.18</v>
      </c>
      <c r="K72" s="90">
        <v>14.66</v>
      </c>
      <c r="L72" s="90">
        <v>16.760000000000002</v>
      </c>
      <c r="M72" s="90">
        <v>15.61</v>
      </c>
      <c r="N72" s="93">
        <v>5.07</v>
      </c>
      <c r="O72" s="90">
        <v>0</v>
      </c>
      <c r="P72" s="90">
        <v>0</v>
      </c>
      <c r="Q72" s="90">
        <v>0</v>
      </c>
      <c r="R72" s="90">
        <v>0</v>
      </c>
      <c r="S72" s="90">
        <v>0</v>
      </c>
      <c r="T72" s="90">
        <v>0</v>
      </c>
      <c r="U72" s="90">
        <v>0</v>
      </c>
      <c r="V72" s="90">
        <v>0</v>
      </c>
      <c r="W72" s="90">
        <v>0</v>
      </c>
      <c r="X72" s="90"/>
      <c r="Y72" s="90"/>
      <c r="Z72" s="90"/>
      <c r="AA72" s="90"/>
      <c r="AB72" s="90"/>
      <c r="AC72" s="90"/>
      <c r="AD72" s="90"/>
      <c r="AE72" s="90"/>
      <c r="AF72" s="90"/>
      <c r="AG72" s="59"/>
    </row>
    <row r="73" spans="1:33" s="19" customFormat="1">
      <c r="A73" s="3" t="s">
        <v>156</v>
      </c>
      <c r="B73" s="72">
        <f t="shared" ref="B73:AF73" si="9">SUM(B67:B72)</f>
        <v>10.85</v>
      </c>
      <c r="C73" s="72">
        <f t="shared" si="9"/>
        <v>12.42</v>
      </c>
      <c r="D73" s="72">
        <f t="shared" si="9"/>
        <v>11.32</v>
      </c>
      <c r="E73" s="72">
        <f t="shared" si="9"/>
        <v>11.7</v>
      </c>
      <c r="F73" s="72">
        <f t="shared" si="9"/>
        <v>12.33</v>
      </c>
      <c r="G73" s="72">
        <f t="shared" si="9"/>
        <v>15.11</v>
      </c>
      <c r="H73" s="72">
        <f t="shared" si="9"/>
        <v>13.43</v>
      </c>
      <c r="I73" s="72">
        <f t="shared" si="9"/>
        <v>0.03</v>
      </c>
      <c r="J73" s="72">
        <f t="shared" si="9"/>
        <v>14.18</v>
      </c>
      <c r="K73" s="72">
        <f t="shared" si="9"/>
        <v>14.66</v>
      </c>
      <c r="L73" s="72">
        <f t="shared" si="9"/>
        <v>16.760000000000002</v>
      </c>
      <c r="M73" s="72">
        <f t="shared" si="9"/>
        <v>15.61</v>
      </c>
      <c r="N73" s="72">
        <f t="shared" si="9"/>
        <v>5.07</v>
      </c>
      <c r="O73" s="72">
        <f t="shared" si="9"/>
        <v>0</v>
      </c>
      <c r="P73" s="72">
        <f t="shared" si="9"/>
        <v>0</v>
      </c>
      <c r="Q73" s="72">
        <f t="shared" si="9"/>
        <v>0</v>
      </c>
      <c r="R73" s="72">
        <f t="shared" si="9"/>
        <v>0</v>
      </c>
      <c r="S73" s="72">
        <f t="shared" si="9"/>
        <v>0</v>
      </c>
      <c r="T73" s="72">
        <f t="shared" si="9"/>
        <v>0</v>
      </c>
      <c r="U73" s="72">
        <f t="shared" si="9"/>
        <v>0</v>
      </c>
      <c r="V73" s="72">
        <f t="shared" si="9"/>
        <v>0</v>
      </c>
      <c r="W73" s="72">
        <f t="shared" si="9"/>
        <v>0</v>
      </c>
      <c r="X73" s="72">
        <f t="shared" si="9"/>
        <v>0.01</v>
      </c>
      <c r="Y73" s="72">
        <f t="shared" si="9"/>
        <v>0.02</v>
      </c>
      <c r="Z73" s="72">
        <f t="shared" si="9"/>
        <v>0</v>
      </c>
      <c r="AA73" s="72">
        <f t="shared" si="9"/>
        <v>0</v>
      </c>
      <c r="AB73" s="72">
        <f t="shared" si="9"/>
        <v>0</v>
      </c>
      <c r="AC73" s="72">
        <f t="shared" si="9"/>
        <v>0</v>
      </c>
      <c r="AD73" s="72">
        <f t="shared" si="9"/>
        <v>0</v>
      </c>
      <c r="AE73" s="72">
        <f t="shared" si="9"/>
        <v>0</v>
      </c>
      <c r="AF73" s="72">
        <f t="shared" si="9"/>
        <v>0</v>
      </c>
      <c r="AG73" s="71">
        <f>SUM(B73:AF73)</f>
        <v>153.49999999999997</v>
      </c>
    </row>
    <row r="74" spans="1:33" s="12" customFormat="1">
      <c r="A74" s="12" t="s">
        <v>161</v>
      </c>
      <c r="B74" s="91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75"/>
    </row>
    <row r="75" spans="1:33" s="12" customFormat="1">
      <c r="A75" s="1" t="s">
        <v>454</v>
      </c>
      <c r="B75" s="92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75"/>
    </row>
    <row r="76" spans="1:33" s="12" customFormat="1">
      <c r="A76" s="1" t="s">
        <v>285</v>
      </c>
      <c r="B76" s="92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75"/>
    </row>
    <row r="77" spans="1:33" s="12" customFormat="1">
      <c r="A77" s="1" t="s">
        <v>319</v>
      </c>
      <c r="B77" s="92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75"/>
    </row>
    <row r="78" spans="1:33" s="12" customFormat="1">
      <c r="A78" s="1" t="s">
        <v>353</v>
      </c>
      <c r="B78" s="92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75"/>
    </row>
    <row r="79" spans="1:33" s="12" customFormat="1" ht="15" customHeight="1">
      <c r="A79" s="1" t="s">
        <v>387</v>
      </c>
      <c r="B79" s="92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75"/>
    </row>
    <row r="80" spans="1:33" s="31" customFormat="1">
      <c r="A80" s="1" t="s">
        <v>421</v>
      </c>
      <c r="B80" s="92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3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61"/>
    </row>
    <row r="81" spans="1:33" s="19" customFormat="1">
      <c r="A81" s="3" t="s">
        <v>162</v>
      </c>
      <c r="B81" s="72">
        <f>SUM(B75:B80)</f>
        <v>0</v>
      </c>
      <c r="C81" s="72">
        <f t="shared" ref="C81:AF81" si="10">SUM(C75:C80)</f>
        <v>0</v>
      </c>
      <c r="D81" s="72">
        <f t="shared" si="10"/>
        <v>0</v>
      </c>
      <c r="E81" s="72">
        <f t="shared" si="10"/>
        <v>0</v>
      </c>
      <c r="F81" s="72">
        <f t="shared" si="10"/>
        <v>0</v>
      </c>
      <c r="G81" s="72">
        <f t="shared" si="10"/>
        <v>0</v>
      </c>
      <c r="H81" s="72">
        <f t="shared" si="10"/>
        <v>0</v>
      </c>
      <c r="I81" s="72">
        <f t="shared" si="10"/>
        <v>0</v>
      </c>
      <c r="J81" s="72">
        <f t="shared" si="10"/>
        <v>0</v>
      </c>
      <c r="K81" s="72">
        <f t="shared" si="10"/>
        <v>0</v>
      </c>
      <c r="L81" s="72">
        <f t="shared" si="10"/>
        <v>0</v>
      </c>
      <c r="M81" s="72">
        <f t="shared" si="10"/>
        <v>0</v>
      </c>
      <c r="N81" s="72">
        <f t="shared" si="10"/>
        <v>0</v>
      </c>
      <c r="O81" s="72">
        <f t="shared" si="10"/>
        <v>0</v>
      </c>
      <c r="P81" s="72">
        <f t="shared" si="10"/>
        <v>0</v>
      </c>
      <c r="Q81" s="72">
        <f t="shared" si="10"/>
        <v>0</v>
      </c>
      <c r="R81" s="72">
        <f t="shared" si="10"/>
        <v>0</v>
      </c>
      <c r="S81" s="72">
        <f t="shared" si="10"/>
        <v>0</v>
      </c>
      <c r="T81" s="72">
        <f t="shared" si="10"/>
        <v>0</v>
      </c>
      <c r="U81" s="72">
        <f t="shared" si="10"/>
        <v>0</v>
      </c>
      <c r="V81" s="72">
        <f t="shared" si="10"/>
        <v>0</v>
      </c>
      <c r="W81" s="72">
        <f t="shared" si="10"/>
        <v>0</v>
      </c>
      <c r="X81" s="72">
        <f t="shared" si="10"/>
        <v>0</v>
      </c>
      <c r="Y81" s="72">
        <f t="shared" si="10"/>
        <v>0</v>
      </c>
      <c r="Z81" s="72">
        <f t="shared" si="10"/>
        <v>0</v>
      </c>
      <c r="AA81" s="72">
        <f t="shared" si="10"/>
        <v>0</v>
      </c>
      <c r="AB81" s="72">
        <f t="shared" si="10"/>
        <v>0</v>
      </c>
      <c r="AC81" s="72">
        <f t="shared" si="10"/>
        <v>0</v>
      </c>
      <c r="AD81" s="72">
        <f t="shared" si="10"/>
        <v>0</v>
      </c>
      <c r="AE81" s="72">
        <f t="shared" si="10"/>
        <v>0</v>
      </c>
      <c r="AF81" s="72">
        <f t="shared" si="10"/>
        <v>0</v>
      </c>
      <c r="AG81" s="71">
        <f>SUM(B81:AF81)</f>
        <v>0</v>
      </c>
    </row>
    <row r="82" spans="1:33" s="12" customFormat="1">
      <c r="A82" s="12" t="s">
        <v>164</v>
      </c>
      <c r="B82" s="91">
        <v>0.70099999999999996</v>
      </c>
      <c r="C82" s="89">
        <v>0.71799999999999997</v>
      </c>
      <c r="D82" s="89">
        <v>0.72499999999999998</v>
      </c>
      <c r="E82" s="89">
        <v>0.72699999999999998</v>
      </c>
      <c r="F82" s="89">
        <v>0.56100000000000005</v>
      </c>
      <c r="G82" s="89">
        <v>0.68100000000000005</v>
      </c>
      <c r="H82" s="89">
        <v>0.79700000000000004</v>
      </c>
      <c r="I82" s="89">
        <v>0.70799999999999996</v>
      </c>
      <c r="J82" s="89">
        <v>0.78100000000000003</v>
      </c>
      <c r="K82" s="89">
        <v>0.58499999999999996</v>
      </c>
      <c r="L82" s="89">
        <v>0.58799999999999997</v>
      </c>
      <c r="M82" s="89">
        <v>0.67600000000000005</v>
      </c>
      <c r="N82" s="89">
        <v>0.59499999999999997</v>
      </c>
      <c r="O82" s="89">
        <v>0.623</v>
      </c>
      <c r="P82" s="89">
        <v>0.59399999999999997</v>
      </c>
      <c r="Q82" s="89">
        <v>0.622</v>
      </c>
      <c r="R82" s="89">
        <v>0.64600000000000002</v>
      </c>
      <c r="S82" s="89">
        <v>0.67500000000000004</v>
      </c>
      <c r="T82" s="89">
        <v>0.623</v>
      </c>
      <c r="U82" s="89">
        <v>0.57299999999999995</v>
      </c>
      <c r="V82" s="89">
        <v>0.58199999999999996</v>
      </c>
      <c r="W82" s="89">
        <v>0.501</v>
      </c>
      <c r="X82" s="89">
        <v>0.192</v>
      </c>
      <c r="Y82" s="89">
        <v>0.22</v>
      </c>
      <c r="Z82" s="89"/>
      <c r="AA82" s="89"/>
      <c r="AB82" s="89"/>
      <c r="AC82" s="89"/>
      <c r="AD82" s="89"/>
      <c r="AE82" s="89"/>
      <c r="AF82" s="89"/>
      <c r="AG82" s="75"/>
    </row>
    <row r="83" spans="1:33" s="31" customFormat="1">
      <c r="A83" s="31" t="s">
        <v>455</v>
      </c>
      <c r="B83" s="92">
        <v>9.4</v>
      </c>
      <c r="C83" s="90">
        <v>11.7</v>
      </c>
      <c r="D83" s="90">
        <v>18.34</v>
      </c>
      <c r="E83" s="90">
        <v>16.8</v>
      </c>
      <c r="F83" s="90">
        <v>11.51</v>
      </c>
      <c r="G83" s="90">
        <v>15.25</v>
      </c>
      <c r="H83" s="90">
        <v>16.649999999999999</v>
      </c>
      <c r="I83" s="90">
        <v>12.53</v>
      </c>
      <c r="J83" s="90">
        <v>14.31</v>
      </c>
      <c r="K83" s="90">
        <v>12.84</v>
      </c>
      <c r="L83" s="90">
        <v>14.23</v>
      </c>
      <c r="M83" s="90">
        <v>12.93</v>
      </c>
      <c r="N83" s="90">
        <v>12.19</v>
      </c>
      <c r="O83" s="90">
        <v>14.13</v>
      </c>
      <c r="P83" s="90">
        <v>10.029999999999999</v>
      </c>
      <c r="Q83" s="90">
        <v>10.25</v>
      </c>
      <c r="R83" s="90">
        <v>16.489999999999998</v>
      </c>
      <c r="S83" s="90">
        <v>14.54</v>
      </c>
      <c r="T83" s="90">
        <v>10.25</v>
      </c>
      <c r="U83" s="90">
        <v>11.1</v>
      </c>
      <c r="V83" s="90">
        <v>9.24</v>
      </c>
      <c r="W83" s="90">
        <v>4.49</v>
      </c>
      <c r="X83" s="90">
        <v>2.0499999999999998</v>
      </c>
      <c r="Y83" s="90">
        <v>1.73</v>
      </c>
      <c r="Z83" s="90"/>
      <c r="AA83" s="90"/>
      <c r="AB83" s="90"/>
      <c r="AC83" s="90"/>
      <c r="AD83" s="90"/>
      <c r="AE83" s="90"/>
      <c r="AF83" s="90"/>
      <c r="AG83" s="61"/>
    </row>
    <row r="84" spans="1:33" s="31" customFormat="1">
      <c r="A84" s="31" t="s">
        <v>286</v>
      </c>
      <c r="B84" s="92">
        <v>0.01</v>
      </c>
      <c r="C84" s="90">
        <v>0.02</v>
      </c>
      <c r="D84" s="90">
        <v>0.01</v>
      </c>
      <c r="E84" s="90">
        <v>0.01</v>
      </c>
      <c r="F84" s="90">
        <v>0.01</v>
      </c>
      <c r="G84" s="90">
        <v>0</v>
      </c>
      <c r="H84" s="90">
        <v>0.01</v>
      </c>
      <c r="I84" s="90">
        <v>0.01</v>
      </c>
      <c r="J84" s="90">
        <v>0.01</v>
      </c>
      <c r="K84" s="90">
        <v>0.27</v>
      </c>
      <c r="L84" s="90">
        <v>0.01</v>
      </c>
      <c r="M84" s="90">
        <v>0.01</v>
      </c>
      <c r="N84" s="90">
        <v>0.01</v>
      </c>
      <c r="O84" s="90">
        <v>0.03</v>
      </c>
      <c r="P84" s="90">
        <v>0.15</v>
      </c>
      <c r="Q84" s="90">
        <v>0.35</v>
      </c>
      <c r="R84" s="90">
        <v>0.14000000000000001</v>
      </c>
      <c r="S84" s="90">
        <v>0.01</v>
      </c>
      <c r="T84" s="90">
        <v>0.02</v>
      </c>
      <c r="U84" s="90">
        <v>0</v>
      </c>
      <c r="V84" s="90">
        <v>0</v>
      </c>
      <c r="W84" s="90">
        <v>0</v>
      </c>
      <c r="X84" s="90">
        <v>0.01</v>
      </c>
      <c r="Y84" s="90">
        <v>0</v>
      </c>
      <c r="Z84" s="90"/>
      <c r="AA84" s="90"/>
      <c r="AB84" s="90"/>
      <c r="AC84" s="90"/>
      <c r="AD84" s="90"/>
      <c r="AE84" s="90"/>
      <c r="AF84" s="90"/>
      <c r="AG84" s="61"/>
    </row>
    <row r="85" spans="1:33" s="31" customFormat="1">
      <c r="A85" s="31" t="s">
        <v>320</v>
      </c>
      <c r="B85" s="92">
        <v>2.36</v>
      </c>
      <c r="C85" s="90">
        <v>6.56</v>
      </c>
      <c r="D85" s="90">
        <v>3.7</v>
      </c>
      <c r="E85" s="90">
        <v>1.69</v>
      </c>
      <c r="F85" s="90">
        <v>1.1599999999999999</v>
      </c>
      <c r="G85" s="90">
        <v>1.34</v>
      </c>
      <c r="H85" s="90">
        <v>0.88</v>
      </c>
      <c r="I85" s="90">
        <v>0.81</v>
      </c>
      <c r="J85" s="90">
        <v>0.99</v>
      </c>
      <c r="K85" s="90">
        <v>0.36</v>
      </c>
      <c r="L85" s="90">
        <v>0.54</v>
      </c>
      <c r="M85" s="90">
        <v>0.3</v>
      </c>
      <c r="N85" s="90">
        <v>0.47</v>
      </c>
      <c r="O85" s="90">
        <v>0.93</v>
      </c>
      <c r="P85" s="90">
        <v>0.69</v>
      </c>
      <c r="Q85" s="90">
        <v>1.28</v>
      </c>
      <c r="R85" s="90">
        <v>0.63</v>
      </c>
      <c r="S85" s="90">
        <v>0.84</v>
      </c>
      <c r="T85" s="90">
        <v>0.49</v>
      </c>
      <c r="U85" s="90">
        <v>0.31</v>
      </c>
      <c r="V85" s="90">
        <v>0.22</v>
      </c>
      <c r="W85" s="90">
        <v>0.37</v>
      </c>
      <c r="X85" s="90">
        <v>0.45</v>
      </c>
      <c r="Y85" s="90">
        <v>0.3</v>
      </c>
      <c r="Z85" s="90"/>
      <c r="AA85" s="90"/>
      <c r="AB85" s="90"/>
      <c r="AC85" s="90"/>
      <c r="AD85" s="90"/>
      <c r="AE85" s="90"/>
      <c r="AF85" s="90"/>
      <c r="AG85" s="61"/>
    </row>
    <row r="86" spans="1:33" s="31" customFormat="1">
      <c r="A86" s="31" t="s">
        <v>354</v>
      </c>
      <c r="B86" s="92">
        <v>0.11</v>
      </c>
      <c r="C86" s="90">
        <v>0.2</v>
      </c>
      <c r="D86" s="90">
        <v>0.23</v>
      </c>
      <c r="E86" s="90">
        <v>0.43</v>
      </c>
      <c r="F86" s="90">
        <v>0.28000000000000003</v>
      </c>
      <c r="G86" s="90">
        <v>0.28000000000000003</v>
      </c>
      <c r="H86" s="90">
        <v>0.28999999999999998</v>
      </c>
      <c r="I86" s="90">
        <v>0.22</v>
      </c>
      <c r="J86" s="90">
        <v>0.22</v>
      </c>
      <c r="K86" s="90">
        <v>0.48</v>
      </c>
      <c r="L86" s="90">
        <v>0.46</v>
      </c>
      <c r="M86" s="90">
        <v>0.51</v>
      </c>
      <c r="N86" s="90">
        <v>1.44</v>
      </c>
      <c r="O86" s="90">
        <v>1.57</v>
      </c>
      <c r="P86" s="90">
        <v>1.27</v>
      </c>
      <c r="Q86" s="90">
        <v>0.91</v>
      </c>
      <c r="R86" s="90">
        <v>0.74</v>
      </c>
      <c r="S86" s="90">
        <v>0.53</v>
      </c>
      <c r="T86" s="90">
        <v>0.39</v>
      </c>
      <c r="U86" s="90">
        <v>0.49</v>
      </c>
      <c r="V86" s="90">
        <v>0.39</v>
      </c>
      <c r="W86" s="90">
        <v>0.43</v>
      </c>
      <c r="X86" s="90">
        <v>0.6</v>
      </c>
      <c r="Y86" s="90">
        <v>0.61</v>
      </c>
      <c r="Z86" s="90"/>
      <c r="AA86" s="90"/>
      <c r="AB86" s="90"/>
      <c r="AC86" s="90"/>
      <c r="AD86" s="90"/>
      <c r="AE86" s="90"/>
      <c r="AF86" s="90"/>
      <c r="AG86" s="61"/>
    </row>
    <row r="87" spans="1:33" s="31" customFormat="1" ht="15" customHeight="1">
      <c r="A87" s="31" t="s">
        <v>388</v>
      </c>
      <c r="B87" s="92">
        <v>1.28</v>
      </c>
      <c r="C87" s="90">
        <v>0.64</v>
      </c>
      <c r="D87" s="90">
        <v>0.06</v>
      </c>
      <c r="E87" s="90">
        <v>0.16</v>
      </c>
      <c r="F87" s="90">
        <v>1.64</v>
      </c>
      <c r="G87" s="90">
        <v>0.23</v>
      </c>
      <c r="H87" s="90">
        <v>0.21</v>
      </c>
      <c r="I87" s="90">
        <v>7.0000000000000007E-2</v>
      </c>
      <c r="J87" s="90">
        <v>0.28000000000000003</v>
      </c>
      <c r="K87" s="90">
        <v>0.12</v>
      </c>
      <c r="L87" s="90">
        <v>0.03</v>
      </c>
      <c r="M87" s="90">
        <v>0.04</v>
      </c>
      <c r="N87" s="90">
        <v>0.08</v>
      </c>
      <c r="O87" s="90">
        <v>0.12</v>
      </c>
      <c r="P87" s="90">
        <v>0.04</v>
      </c>
      <c r="Q87" s="90">
        <v>0.35</v>
      </c>
      <c r="R87" s="90">
        <v>0.62</v>
      </c>
      <c r="S87" s="90">
        <v>0.49</v>
      </c>
      <c r="T87" s="90">
        <v>0.25</v>
      </c>
      <c r="U87" s="90">
        <v>0.18</v>
      </c>
      <c r="V87" s="90">
        <v>0.37</v>
      </c>
      <c r="W87" s="90">
        <v>0.33</v>
      </c>
      <c r="X87" s="90">
        <v>0.56000000000000005</v>
      </c>
      <c r="Y87" s="90">
        <v>0.49</v>
      </c>
      <c r="Z87" s="90"/>
      <c r="AA87" s="90"/>
      <c r="AB87" s="90"/>
      <c r="AC87" s="90"/>
      <c r="AD87" s="90"/>
      <c r="AE87" s="90"/>
      <c r="AF87" s="90"/>
      <c r="AG87" s="61"/>
    </row>
    <row r="88" spans="1:33" s="31" customFormat="1">
      <c r="A88" s="31" t="s">
        <v>422</v>
      </c>
      <c r="B88" s="92">
        <v>16.5</v>
      </c>
      <c r="C88" s="90">
        <v>10.47</v>
      </c>
      <c r="D88" s="90">
        <v>9.24</v>
      </c>
      <c r="E88" s="90">
        <v>10.26</v>
      </c>
      <c r="F88" s="90">
        <v>13.36</v>
      </c>
      <c r="G88" s="90">
        <v>18.809999999999999</v>
      </c>
      <c r="H88" s="90">
        <v>13.65</v>
      </c>
      <c r="I88" s="90">
        <v>14.09</v>
      </c>
      <c r="J88" s="90">
        <v>13.49</v>
      </c>
      <c r="K88" s="90">
        <v>16.18</v>
      </c>
      <c r="L88" s="90">
        <v>13.82</v>
      </c>
      <c r="M88" s="90">
        <v>12.17</v>
      </c>
      <c r="N88" s="93">
        <v>12.03</v>
      </c>
      <c r="O88" s="90">
        <v>14.99</v>
      </c>
      <c r="P88" s="90">
        <v>14.15</v>
      </c>
      <c r="Q88" s="90">
        <v>12.43</v>
      </c>
      <c r="R88" s="90">
        <v>13.61</v>
      </c>
      <c r="S88" s="90">
        <v>14.46</v>
      </c>
      <c r="T88" s="90">
        <v>43.83</v>
      </c>
      <c r="U88" s="90">
        <v>16.21</v>
      </c>
      <c r="V88" s="90">
        <v>15.1</v>
      </c>
      <c r="W88" s="90">
        <v>9.5299999999999994</v>
      </c>
      <c r="X88" s="90">
        <v>11.24</v>
      </c>
      <c r="Y88" s="90">
        <v>15.49</v>
      </c>
      <c r="Z88" s="90"/>
      <c r="AA88" s="90"/>
      <c r="AB88" s="90"/>
      <c r="AC88" s="90"/>
      <c r="AD88" s="90"/>
      <c r="AE88" s="90"/>
      <c r="AF88" s="90"/>
      <c r="AG88" s="61"/>
    </row>
    <row r="89" spans="1:33" s="19" customFormat="1">
      <c r="A89" s="3" t="s">
        <v>165</v>
      </c>
      <c r="B89" s="72">
        <f t="shared" ref="B89:AF89" si="11">SUM(B83:B88)</f>
        <v>29.659999999999997</v>
      </c>
      <c r="C89" s="72">
        <f t="shared" si="11"/>
        <v>29.589999999999996</v>
      </c>
      <c r="D89" s="72">
        <f t="shared" si="11"/>
        <v>31.58</v>
      </c>
      <c r="E89" s="72">
        <f t="shared" si="11"/>
        <v>29.35</v>
      </c>
      <c r="F89" s="72">
        <f t="shared" si="11"/>
        <v>27.96</v>
      </c>
      <c r="G89" s="72">
        <f t="shared" si="11"/>
        <v>35.909999999999997</v>
      </c>
      <c r="H89" s="72">
        <f t="shared" si="11"/>
        <v>31.689999999999998</v>
      </c>
      <c r="I89" s="72">
        <f t="shared" si="11"/>
        <v>27.73</v>
      </c>
      <c r="J89" s="72">
        <f t="shared" si="11"/>
        <v>29.3</v>
      </c>
      <c r="K89" s="72">
        <f t="shared" si="11"/>
        <v>30.25</v>
      </c>
      <c r="L89" s="72">
        <f t="shared" si="11"/>
        <v>29.090000000000003</v>
      </c>
      <c r="M89" s="72">
        <f t="shared" si="11"/>
        <v>25.96</v>
      </c>
      <c r="N89" s="72">
        <f t="shared" si="11"/>
        <v>26.22</v>
      </c>
      <c r="O89" s="72">
        <f t="shared" si="11"/>
        <v>31.770000000000003</v>
      </c>
      <c r="P89" s="72">
        <f t="shared" si="11"/>
        <v>26.33</v>
      </c>
      <c r="Q89" s="72">
        <f t="shared" si="11"/>
        <v>25.57</v>
      </c>
      <c r="R89" s="72">
        <f t="shared" si="11"/>
        <v>32.229999999999997</v>
      </c>
      <c r="S89" s="72">
        <f t="shared" si="11"/>
        <v>30.869999999999997</v>
      </c>
      <c r="T89" s="72">
        <f t="shared" si="11"/>
        <v>55.23</v>
      </c>
      <c r="U89" s="72">
        <f t="shared" si="11"/>
        <v>28.29</v>
      </c>
      <c r="V89" s="72">
        <f t="shared" si="11"/>
        <v>25.32</v>
      </c>
      <c r="W89" s="72">
        <f t="shared" si="11"/>
        <v>15.149999999999999</v>
      </c>
      <c r="X89" s="72">
        <f t="shared" si="11"/>
        <v>14.91</v>
      </c>
      <c r="Y89" s="72">
        <f t="shared" si="11"/>
        <v>18.62</v>
      </c>
      <c r="Z89" s="72">
        <f t="shared" si="11"/>
        <v>0</v>
      </c>
      <c r="AA89" s="72">
        <f t="shared" si="11"/>
        <v>0</v>
      </c>
      <c r="AB89" s="72">
        <f t="shared" si="11"/>
        <v>0</v>
      </c>
      <c r="AC89" s="72">
        <f t="shared" si="11"/>
        <v>0</v>
      </c>
      <c r="AD89" s="72">
        <f t="shared" si="11"/>
        <v>0</v>
      </c>
      <c r="AE89" s="72">
        <f t="shared" si="11"/>
        <v>0</v>
      </c>
      <c r="AF89" s="72">
        <f t="shared" si="11"/>
        <v>0</v>
      </c>
      <c r="AG89" s="71">
        <f>SUM(B89:AF89)</f>
        <v>688.57999999999993</v>
      </c>
    </row>
    <row r="90" spans="1:33" s="12" customFormat="1">
      <c r="A90" s="12" t="s">
        <v>167</v>
      </c>
      <c r="B90" s="91">
        <v>1.24</v>
      </c>
      <c r="C90" s="89">
        <v>1.3</v>
      </c>
      <c r="D90" s="89">
        <v>1.22</v>
      </c>
      <c r="E90" s="89">
        <v>1.46</v>
      </c>
      <c r="F90" s="89">
        <v>1.07</v>
      </c>
      <c r="G90" s="89">
        <v>2.08</v>
      </c>
      <c r="H90" s="89">
        <v>2.2599999999999998</v>
      </c>
      <c r="I90" s="89">
        <v>1.19</v>
      </c>
      <c r="J90" s="89">
        <v>1.82</v>
      </c>
      <c r="K90" s="89">
        <v>1.98</v>
      </c>
      <c r="L90" s="89">
        <v>1.9</v>
      </c>
      <c r="M90" s="89">
        <v>0.88</v>
      </c>
      <c r="N90" s="89">
        <v>1.1599999999999999</v>
      </c>
      <c r="O90" s="89">
        <v>1.43</v>
      </c>
      <c r="P90" s="89">
        <v>1.45</v>
      </c>
      <c r="Q90" s="89">
        <v>1.45</v>
      </c>
      <c r="R90" s="89">
        <v>1.28</v>
      </c>
      <c r="S90" s="89">
        <v>1.1599999999999999</v>
      </c>
      <c r="T90" s="89">
        <v>1.19</v>
      </c>
      <c r="U90" s="89">
        <v>0.91</v>
      </c>
      <c r="V90" s="89">
        <v>1.1000000000000001</v>
      </c>
      <c r="W90" s="89">
        <v>1.4</v>
      </c>
      <c r="X90" s="89">
        <v>0.92</v>
      </c>
      <c r="Y90" s="89"/>
      <c r="Z90" s="89"/>
      <c r="AA90" s="89"/>
      <c r="AB90" s="89"/>
      <c r="AC90" s="89"/>
      <c r="AD90" s="89"/>
      <c r="AE90" s="89"/>
      <c r="AF90" s="89"/>
      <c r="AG90" s="75"/>
    </row>
    <row r="91" spans="1:33" s="31" customFormat="1">
      <c r="A91" s="31" t="s">
        <v>456</v>
      </c>
      <c r="B91" s="92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61"/>
    </row>
    <row r="92" spans="1:33" s="31" customFormat="1">
      <c r="A92" s="31" t="s">
        <v>287</v>
      </c>
      <c r="B92" s="92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61"/>
    </row>
    <row r="93" spans="1:33" s="31" customFormat="1">
      <c r="A93" s="31" t="s">
        <v>321</v>
      </c>
      <c r="B93" s="92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61"/>
    </row>
    <row r="94" spans="1:33" s="31" customFormat="1">
      <c r="A94" s="31" t="s">
        <v>355</v>
      </c>
      <c r="B94" s="92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61"/>
    </row>
    <row r="95" spans="1:33" s="31" customFormat="1" ht="15" customHeight="1">
      <c r="A95" s="31" t="s">
        <v>389</v>
      </c>
      <c r="B95" s="92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61"/>
    </row>
    <row r="96" spans="1:33" s="31" customFormat="1">
      <c r="A96" s="31" t="s">
        <v>423</v>
      </c>
      <c r="B96" s="92">
        <v>42.91</v>
      </c>
      <c r="C96" s="90">
        <v>47.47</v>
      </c>
      <c r="D96" s="90">
        <v>34.479999999999997</v>
      </c>
      <c r="E96" s="90">
        <v>28.03</v>
      </c>
      <c r="F96" s="90">
        <v>46.57</v>
      </c>
      <c r="G96" s="90">
        <v>21.09</v>
      </c>
      <c r="H96" s="90">
        <v>28.65</v>
      </c>
      <c r="I96" s="90">
        <v>13.15</v>
      </c>
      <c r="J96" s="90">
        <v>27</v>
      </c>
      <c r="K96" s="90">
        <v>29.021999999999998</v>
      </c>
      <c r="L96" s="90">
        <v>32.904000000000003</v>
      </c>
      <c r="M96" s="90">
        <v>64.548000000000002</v>
      </c>
      <c r="N96" s="93">
        <v>65.963999999999999</v>
      </c>
      <c r="O96" s="90">
        <v>52.787999999999997</v>
      </c>
      <c r="P96" s="90">
        <v>69.707999999999998</v>
      </c>
      <c r="Q96" s="90">
        <v>45.582000000000001</v>
      </c>
      <c r="R96" s="90">
        <v>64.47</v>
      </c>
      <c r="S96" s="90">
        <v>53.466000000000001</v>
      </c>
      <c r="T96" s="90">
        <v>49.427999999999997</v>
      </c>
      <c r="U96" s="90">
        <v>64.091999999999999</v>
      </c>
      <c r="V96" s="90">
        <v>55.037999999999997</v>
      </c>
      <c r="W96" s="90">
        <v>40.146000000000001</v>
      </c>
      <c r="X96" s="90">
        <v>47.19</v>
      </c>
      <c r="Y96" s="90"/>
      <c r="Z96" s="90"/>
      <c r="AA96" s="90"/>
      <c r="AB96" s="90"/>
      <c r="AC96" s="90"/>
      <c r="AD96" s="90"/>
      <c r="AE96" s="90"/>
      <c r="AF96" s="90"/>
      <c r="AG96" s="61"/>
    </row>
    <row r="97" spans="1:33" s="45" customFormat="1">
      <c r="A97" s="44" t="s">
        <v>168</v>
      </c>
      <c r="B97" s="84">
        <f t="shared" ref="B97:AF97" si="12">SUM(B91:B96)</f>
        <v>42.91</v>
      </c>
      <c r="C97" s="74">
        <f t="shared" si="12"/>
        <v>47.47</v>
      </c>
      <c r="D97" s="74">
        <f t="shared" si="12"/>
        <v>34.479999999999997</v>
      </c>
      <c r="E97" s="74">
        <f t="shared" si="12"/>
        <v>28.03</v>
      </c>
      <c r="F97" s="74">
        <f t="shared" si="12"/>
        <v>46.57</v>
      </c>
      <c r="G97" s="74">
        <f t="shared" si="12"/>
        <v>21.09</v>
      </c>
      <c r="H97" s="74">
        <f t="shared" si="12"/>
        <v>28.65</v>
      </c>
      <c r="I97" s="74">
        <f t="shared" si="12"/>
        <v>13.15</v>
      </c>
      <c r="J97" s="74">
        <f t="shared" si="12"/>
        <v>27</v>
      </c>
      <c r="K97" s="74">
        <f t="shared" si="12"/>
        <v>29.021999999999998</v>
      </c>
      <c r="L97" s="74">
        <f t="shared" si="12"/>
        <v>32.904000000000003</v>
      </c>
      <c r="M97" s="74">
        <f t="shared" si="12"/>
        <v>64.548000000000002</v>
      </c>
      <c r="N97" s="74">
        <f t="shared" si="12"/>
        <v>65.963999999999999</v>
      </c>
      <c r="O97" s="74">
        <f t="shared" si="12"/>
        <v>52.787999999999997</v>
      </c>
      <c r="P97" s="74">
        <f t="shared" si="12"/>
        <v>69.707999999999998</v>
      </c>
      <c r="Q97" s="74">
        <f t="shared" si="12"/>
        <v>45.582000000000001</v>
      </c>
      <c r="R97" s="74">
        <f t="shared" si="12"/>
        <v>64.47</v>
      </c>
      <c r="S97" s="74">
        <f t="shared" si="12"/>
        <v>53.466000000000001</v>
      </c>
      <c r="T97" s="74">
        <f t="shared" si="12"/>
        <v>49.427999999999997</v>
      </c>
      <c r="U97" s="74">
        <f t="shared" si="12"/>
        <v>64.091999999999999</v>
      </c>
      <c r="V97" s="74">
        <f t="shared" si="12"/>
        <v>55.037999999999997</v>
      </c>
      <c r="W97" s="74">
        <f t="shared" si="12"/>
        <v>40.146000000000001</v>
      </c>
      <c r="X97" s="74">
        <f t="shared" si="12"/>
        <v>47.19</v>
      </c>
      <c r="Y97" s="74">
        <f t="shared" si="12"/>
        <v>0</v>
      </c>
      <c r="Z97" s="74">
        <f t="shared" si="12"/>
        <v>0</v>
      </c>
      <c r="AA97" s="74">
        <f t="shared" si="12"/>
        <v>0</v>
      </c>
      <c r="AB97" s="74">
        <f t="shared" si="12"/>
        <v>0</v>
      </c>
      <c r="AC97" s="74">
        <f t="shared" si="12"/>
        <v>0</v>
      </c>
      <c r="AD97" s="74">
        <f t="shared" si="12"/>
        <v>0</v>
      </c>
      <c r="AE97" s="74">
        <f t="shared" si="12"/>
        <v>0</v>
      </c>
      <c r="AF97" s="74">
        <f t="shared" si="12"/>
        <v>0</v>
      </c>
      <c r="AG97" s="71">
        <f>SUM(B97:AF97)</f>
        <v>1023.6959999999999</v>
      </c>
    </row>
    <row r="98" spans="1:33" s="12" customFormat="1">
      <c r="A98" s="12" t="s">
        <v>170</v>
      </c>
      <c r="B98" s="91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75"/>
    </row>
    <row r="99" spans="1:33" s="31" customFormat="1">
      <c r="A99" s="31" t="s">
        <v>457</v>
      </c>
      <c r="B99" s="92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61"/>
    </row>
    <row r="100" spans="1:33" s="31" customFormat="1">
      <c r="A100" s="31" t="s">
        <v>288</v>
      </c>
      <c r="B100" s="92">
        <v>3.1</v>
      </c>
      <c r="C100" s="90">
        <v>8.06</v>
      </c>
      <c r="D100" s="90">
        <v>9.92</v>
      </c>
      <c r="E100" s="90">
        <v>7.75</v>
      </c>
      <c r="F100" s="90">
        <v>7.13</v>
      </c>
      <c r="G100" s="90">
        <v>7.75</v>
      </c>
      <c r="H100" s="90">
        <v>5.27</v>
      </c>
      <c r="I100" s="90">
        <v>4.03</v>
      </c>
      <c r="J100" s="90">
        <v>6.2</v>
      </c>
      <c r="K100" s="90">
        <v>6.51</v>
      </c>
      <c r="L100" s="90">
        <v>5.89</v>
      </c>
      <c r="M100" s="90">
        <v>9.92</v>
      </c>
      <c r="N100" s="90">
        <v>5.27</v>
      </c>
      <c r="O100" s="90">
        <v>8.3699999999999992</v>
      </c>
      <c r="P100" s="90">
        <v>5.27</v>
      </c>
      <c r="Q100" s="90">
        <v>6.51</v>
      </c>
      <c r="R100" s="90">
        <v>8.3699999999999992</v>
      </c>
      <c r="S100" s="90">
        <v>7.44</v>
      </c>
      <c r="T100" s="90">
        <v>5.27</v>
      </c>
      <c r="U100" s="90">
        <v>3.41</v>
      </c>
      <c r="V100" s="90">
        <v>3.72</v>
      </c>
      <c r="W100" s="90">
        <v>7.44</v>
      </c>
      <c r="X100" s="90">
        <v>4.34</v>
      </c>
      <c r="Y100" s="90">
        <v>8.3699999999999992</v>
      </c>
      <c r="Z100" s="90"/>
      <c r="AA100" s="90"/>
      <c r="AB100" s="90"/>
      <c r="AC100" s="90"/>
      <c r="AD100" s="90"/>
      <c r="AE100" s="90"/>
      <c r="AF100" s="90"/>
      <c r="AG100" s="61"/>
    </row>
    <row r="101" spans="1:33" s="31" customFormat="1">
      <c r="A101" s="31" t="s">
        <v>322</v>
      </c>
      <c r="B101" s="92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>
        <v>3.06</v>
      </c>
      <c r="Z101" s="90"/>
      <c r="AA101" s="90"/>
      <c r="AB101" s="90"/>
      <c r="AC101" s="90"/>
      <c r="AD101" s="90"/>
      <c r="AE101" s="90"/>
      <c r="AF101" s="90"/>
      <c r="AG101" s="61"/>
    </row>
    <row r="102" spans="1:33" s="31" customFormat="1">
      <c r="A102" s="31" t="s">
        <v>356</v>
      </c>
      <c r="B102" s="92">
        <v>3.99</v>
      </c>
      <c r="C102" s="90">
        <v>5.22</v>
      </c>
      <c r="D102" s="90">
        <v>8.0299999999999994</v>
      </c>
      <c r="E102" s="90">
        <v>7.05</v>
      </c>
      <c r="F102" s="90">
        <v>7.46</v>
      </c>
      <c r="G102" s="90">
        <v>9.84</v>
      </c>
      <c r="H102" s="90">
        <v>11.14</v>
      </c>
      <c r="I102" s="90">
        <v>9.6300000000000008</v>
      </c>
      <c r="J102" s="90">
        <v>7.11</v>
      </c>
      <c r="K102" s="90">
        <v>12.49</v>
      </c>
      <c r="L102" s="90">
        <v>10.42</v>
      </c>
      <c r="M102" s="90">
        <v>10.41</v>
      </c>
      <c r="N102" s="90">
        <v>8.65</v>
      </c>
      <c r="O102" s="90">
        <v>10.16</v>
      </c>
      <c r="P102" s="90">
        <v>11.21</v>
      </c>
      <c r="Q102" s="90">
        <v>10.69</v>
      </c>
      <c r="R102" s="90">
        <v>8.51</v>
      </c>
      <c r="S102" s="90">
        <v>6.13</v>
      </c>
      <c r="T102" s="90">
        <v>7.26</v>
      </c>
      <c r="U102" s="90">
        <v>2.8</v>
      </c>
      <c r="V102" s="90">
        <v>5.26</v>
      </c>
      <c r="W102" s="90">
        <v>2.04</v>
      </c>
      <c r="X102" s="90">
        <v>3.07</v>
      </c>
      <c r="Y102" s="90">
        <v>4.2300000000000004</v>
      </c>
      <c r="Z102" s="90"/>
      <c r="AA102" s="90"/>
      <c r="AB102" s="90"/>
      <c r="AC102" s="90"/>
      <c r="AD102" s="90"/>
      <c r="AE102" s="90"/>
      <c r="AF102" s="90"/>
      <c r="AG102" s="61"/>
    </row>
    <row r="103" spans="1:33" s="31" customFormat="1" ht="15" customHeight="1">
      <c r="A103" s="31" t="s">
        <v>390</v>
      </c>
      <c r="B103" s="92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>
        <v>17.73</v>
      </c>
      <c r="Z103" s="90"/>
      <c r="AA103" s="90"/>
      <c r="AB103" s="90"/>
      <c r="AC103" s="90"/>
      <c r="AD103" s="90"/>
      <c r="AE103" s="90"/>
      <c r="AF103" s="90"/>
      <c r="AG103" s="61"/>
    </row>
    <row r="104" spans="1:33" s="31" customFormat="1">
      <c r="A104" s="31" t="s">
        <v>424</v>
      </c>
      <c r="B104" s="92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3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61"/>
    </row>
    <row r="105" spans="1:33" s="45" customFormat="1">
      <c r="A105" s="44" t="s">
        <v>171</v>
      </c>
      <c r="B105" s="84">
        <f t="shared" ref="B105:AF105" si="13">SUM(B99:B104)</f>
        <v>7.09</v>
      </c>
      <c r="C105" s="74">
        <f t="shared" si="13"/>
        <v>13.280000000000001</v>
      </c>
      <c r="D105" s="74">
        <f t="shared" si="13"/>
        <v>17.95</v>
      </c>
      <c r="E105" s="74">
        <f t="shared" si="13"/>
        <v>14.8</v>
      </c>
      <c r="F105" s="74">
        <f t="shared" si="13"/>
        <v>14.59</v>
      </c>
      <c r="G105" s="74">
        <f t="shared" si="13"/>
        <v>17.59</v>
      </c>
      <c r="H105" s="74">
        <f t="shared" si="13"/>
        <v>16.41</v>
      </c>
      <c r="I105" s="74">
        <f t="shared" si="13"/>
        <v>13.66</v>
      </c>
      <c r="J105" s="74">
        <f t="shared" si="13"/>
        <v>13.31</v>
      </c>
      <c r="K105" s="74">
        <f t="shared" si="13"/>
        <v>19</v>
      </c>
      <c r="L105" s="74">
        <f t="shared" si="13"/>
        <v>16.309999999999999</v>
      </c>
      <c r="M105" s="74">
        <f t="shared" si="13"/>
        <v>20.329999999999998</v>
      </c>
      <c r="N105" s="74">
        <f t="shared" si="13"/>
        <v>13.92</v>
      </c>
      <c r="O105" s="74">
        <f t="shared" si="13"/>
        <v>18.53</v>
      </c>
      <c r="P105" s="74">
        <f t="shared" si="13"/>
        <v>16.48</v>
      </c>
      <c r="Q105" s="74">
        <f t="shared" si="13"/>
        <v>17.2</v>
      </c>
      <c r="R105" s="74">
        <f t="shared" si="13"/>
        <v>16.88</v>
      </c>
      <c r="S105" s="74">
        <f t="shared" si="13"/>
        <v>13.57</v>
      </c>
      <c r="T105" s="74">
        <f t="shared" si="13"/>
        <v>12.53</v>
      </c>
      <c r="U105" s="74">
        <f t="shared" si="13"/>
        <v>6.21</v>
      </c>
      <c r="V105" s="74">
        <f t="shared" si="13"/>
        <v>8.98</v>
      </c>
      <c r="W105" s="74">
        <f t="shared" si="13"/>
        <v>9.48</v>
      </c>
      <c r="X105" s="74">
        <f t="shared" si="13"/>
        <v>7.41</v>
      </c>
      <c r="Y105" s="74">
        <f t="shared" si="13"/>
        <v>33.39</v>
      </c>
      <c r="Z105" s="74">
        <f t="shared" si="13"/>
        <v>0</v>
      </c>
      <c r="AA105" s="74">
        <f t="shared" si="13"/>
        <v>0</v>
      </c>
      <c r="AB105" s="74">
        <f t="shared" si="13"/>
        <v>0</v>
      </c>
      <c r="AC105" s="74">
        <f t="shared" si="13"/>
        <v>0</v>
      </c>
      <c r="AD105" s="74">
        <f t="shared" si="13"/>
        <v>0</v>
      </c>
      <c r="AE105" s="74">
        <f t="shared" si="13"/>
        <v>0</v>
      </c>
      <c r="AF105" s="74">
        <f t="shared" si="13"/>
        <v>0</v>
      </c>
      <c r="AG105" s="71">
        <f>SUM(B105:AF105)</f>
        <v>358.9</v>
      </c>
    </row>
    <row r="106" spans="1:33" s="12" customFormat="1">
      <c r="A106" s="12" t="s">
        <v>173</v>
      </c>
      <c r="B106" s="91">
        <v>3.5000000000000003E-2</v>
      </c>
      <c r="C106" s="89">
        <v>0.08</v>
      </c>
      <c r="D106" s="89">
        <v>0.122</v>
      </c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75"/>
    </row>
    <row r="107" spans="1:33" s="31" customFormat="1">
      <c r="A107" s="31" t="s">
        <v>458</v>
      </c>
      <c r="B107" s="92">
        <v>7.52</v>
      </c>
      <c r="C107" s="90">
        <v>7.6</v>
      </c>
      <c r="D107" s="90">
        <v>8.8699999999999992</v>
      </c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61"/>
    </row>
    <row r="108" spans="1:33" s="31" customFormat="1">
      <c r="A108" s="31" t="s">
        <v>289</v>
      </c>
      <c r="B108" s="92">
        <v>0.24</v>
      </c>
      <c r="C108" s="90">
        <v>0.92</v>
      </c>
      <c r="D108" s="90">
        <v>0.94</v>
      </c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61"/>
    </row>
    <row r="109" spans="1:33" s="31" customFormat="1">
      <c r="A109" s="31" t="s">
        <v>323</v>
      </c>
      <c r="B109" s="92">
        <v>0.33</v>
      </c>
      <c r="C109" s="90">
        <v>1.08</v>
      </c>
      <c r="D109" s="90">
        <v>1.19</v>
      </c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61"/>
    </row>
    <row r="110" spans="1:33" s="31" customFormat="1">
      <c r="A110" s="31" t="s">
        <v>357</v>
      </c>
      <c r="B110" s="92">
        <v>0.6</v>
      </c>
      <c r="C110" s="90">
        <v>0.77</v>
      </c>
      <c r="D110" s="90">
        <v>0.78</v>
      </c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61"/>
    </row>
    <row r="111" spans="1:33" s="31" customFormat="1" ht="15" customHeight="1">
      <c r="A111" s="31" t="s">
        <v>391</v>
      </c>
      <c r="B111" s="92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61"/>
    </row>
    <row r="112" spans="1:33" s="31" customFormat="1">
      <c r="A112" s="31" t="s">
        <v>425</v>
      </c>
      <c r="B112" s="92">
        <v>94.19</v>
      </c>
      <c r="C112" s="90">
        <v>68.459999999999994</v>
      </c>
      <c r="D112" s="90">
        <v>52.73</v>
      </c>
      <c r="E112" s="90"/>
      <c r="F112" s="90"/>
      <c r="G112" s="90"/>
      <c r="H112" s="90"/>
      <c r="I112" s="90"/>
      <c r="J112" s="90"/>
      <c r="K112" s="90"/>
      <c r="L112" s="90"/>
      <c r="M112" s="90"/>
      <c r="N112" s="93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61"/>
    </row>
    <row r="113" spans="1:33" s="45" customFormat="1">
      <c r="A113" s="44" t="s">
        <v>174</v>
      </c>
      <c r="B113" s="84">
        <f t="shared" ref="B113:AF113" si="14">SUM(B107:B112)</f>
        <v>102.88</v>
      </c>
      <c r="C113" s="74">
        <f t="shared" si="14"/>
        <v>78.83</v>
      </c>
      <c r="D113" s="74">
        <f t="shared" si="14"/>
        <v>64.509999999999991</v>
      </c>
      <c r="E113" s="74">
        <f t="shared" si="14"/>
        <v>0</v>
      </c>
      <c r="F113" s="74">
        <f t="shared" si="14"/>
        <v>0</v>
      </c>
      <c r="G113" s="74">
        <f t="shared" si="14"/>
        <v>0</v>
      </c>
      <c r="H113" s="74">
        <f t="shared" si="14"/>
        <v>0</v>
      </c>
      <c r="I113" s="74">
        <f t="shared" si="14"/>
        <v>0</v>
      </c>
      <c r="J113" s="74">
        <f t="shared" si="14"/>
        <v>0</v>
      </c>
      <c r="K113" s="74">
        <f t="shared" si="14"/>
        <v>0</v>
      </c>
      <c r="L113" s="74">
        <f t="shared" si="14"/>
        <v>0</v>
      </c>
      <c r="M113" s="74">
        <f t="shared" si="14"/>
        <v>0</v>
      </c>
      <c r="N113" s="74">
        <f t="shared" si="14"/>
        <v>0</v>
      </c>
      <c r="O113" s="74">
        <f t="shared" si="14"/>
        <v>0</v>
      </c>
      <c r="P113" s="74">
        <f t="shared" si="14"/>
        <v>0</v>
      </c>
      <c r="Q113" s="74">
        <f t="shared" si="14"/>
        <v>0</v>
      </c>
      <c r="R113" s="74">
        <f t="shared" si="14"/>
        <v>0</v>
      </c>
      <c r="S113" s="74">
        <f t="shared" si="14"/>
        <v>0</v>
      </c>
      <c r="T113" s="74">
        <f t="shared" si="14"/>
        <v>0</v>
      </c>
      <c r="U113" s="74">
        <f t="shared" si="14"/>
        <v>0</v>
      </c>
      <c r="V113" s="74">
        <f t="shared" si="14"/>
        <v>0</v>
      </c>
      <c r="W113" s="74">
        <f t="shared" si="14"/>
        <v>0</v>
      </c>
      <c r="X113" s="74">
        <f t="shared" si="14"/>
        <v>0</v>
      </c>
      <c r="Y113" s="74">
        <f t="shared" si="14"/>
        <v>0</v>
      </c>
      <c r="Z113" s="74">
        <f t="shared" si="14"/>
        <v>0</v>
      </c>
      <c r="AA113" s="74">
        <f t="shared" si="14"/>
        <v>0</v>
      </c>
      <c r="AB113" s="74">
        <f t="shared" si="14"/>
        <v>0</v>
      </c>
      <c r="AC113" s="74">
        <f t="shared" si="14"/>
        <v>0</v>
      </c>
      <c r="AD113" s="74">
        <f t="shared" si="14"/>
        <v>0</v>
      </c>
      <c r="AE113" s="74">
        <f t="shared" si="14"/>
        <v>0</v>
      </c>
      <c r="AF113" s="74">
        <f t="shared" si="14"/>
        <v>0</v>
      </c>
      <c r="AG113" s="71">
        <f>SUM(B113:AF113)</f>
        <v>246.21999999999997</v>
      </c>
    </row>
    <row r="114" spans="1:33" s="12" customFormat="1">
      <c r="A114" s="12" t="s">
        <v>176</v>
      </c>
      <c r="B114" s="91">
        <v>1.28</v>
      </c>
      <c r="C114" s="89">
        <v>1.1100000000000001</v>
      </c>
      <c r="D114" s="89">
        <v>1.5</v>
      </c>
      <c r="E114" s="89">
        <v>0.99</v>
      </c>
      <c r="F114" s="89">
        <v>1.21</v>
      </c>
      <c r="G114" s="89">
        <v>1.7</v>
      </c>
      <c r="H114" s="89">
        <v>1.1399999999999999</v>
      </c>
      <c r="I114" s="89">
        <v>0.87</v>
      </c>
      <c r="J114" s="89">
        <v>1.1599999999999999</v>
      </c>
      <c r="K114" s="89">
        <v>1</v>
      </c>
      <c r="L114" s="89">
        <v>0.72</v>
      </c>
      <c r="M114" s="89">
        <v>0.68</v>
      </c>
      <c r="N114" s="89">
        <v>0.88</v>
      </c>
      <c r="O114" s="89">
        <v>0.85</v>
      </c>
      <c r="P114" s="89">
        <v>0.89</v>
      </c>
      <c r="Q114" s="89">
        <v>0.77</v>
      </c>
      <c r="R114" s="89">
        <v>1.2</v>
      </c>
      <c r="S114" s="89">
        <v>1.28</v>
      </c>
      <c r="T114" s="89">
        <v>0.65</v>
      </c>
      <c r="U114" s="89">
        <v>0.66</v>
      </c>
      <c r="V114" s="89">
        <v>1.44</v>
      </c>
      <c r="W114" s="89">
        <v>1.45</v>
      </c>
      <c r="X114" s="89">
        <v>0.97</v>
      </c>
      <c r="Y114" s="89">
        <v>1.1499999999999999</v>
      </c>
      <c r="Z114" s="89"/>
      <c r="AA114" s="89"/>
      <c r="AB114" s="89"/>
      <c r="AC114" s="89"/>
      <c r="AD114" s="89"/>
      <c r="AE114" s="89"/>
      <c r="AF114" s="89"/>
      <c r="AG114" s="75"/>
    </row>
    <row r="115" spans="1:33" s="31" customFormat="1">
      <c r="A115" s="31" t="s">
        <v>459</v>
      </c>
      <c r="B115" s="92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61"/>
    </row>
    <row r="116" spans="1:33" s="31" customFormat="1">
      <c r="A116" s="31" t="s">
        <v>290</v>
      </c>
      <c r="B116" s="92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61"/>
    </row>
    <row r="117" spans="1:33" s="31" customFormat="1">
      <c r="A117" s="31" t="s">
        <v>324</v>
      </c>
      <c r="B117" s="92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61"/>
    </row>
    <row r="118" spans="1:33" s="31" customFormat="1">
      <c r="A118" s="31" t="s">
        <v>358</v>
      </c>
      <c r="B118" s="92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61"/>
    </row>
    <row r="119" spans="1:33" s="31" customFormat="1" ht="15" customHeight="1">
      <c r="A119" s="31" t="s">
        <v>392</v>
      </c>
      <c r="B119" s="92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61"/>
    </row>
    <row r="120" spans="1:33" s="31" customFormat="1">
      <c r="A120" s="31" t="s">
        <v>426</v>
      </c>
      <c r="B120" s="92">
        <v>68.53</v>
      </c>
      <c r="C120" s="90">
        <v>46.59</v>
      </c>
      <c r="D120" s="90">
        <v>32.99</v>
      </c>
      <c r="E120" s="90">
        <v>44.88</v>
      </c>
      <c r="F120" s="90">
        <v>40.200000000000003</v>
      </c>
      <c r="G120" s="90">
        <v>23.87</v>
      </c>
      <c r="H120" s="90">
        <v>34.799999999999997</v>
      </c>
      <c r="I120" s="90">
        <v>35.75</v>
      </c>
      <c r="J120" s="90">
        <v>35.92</v>
      </c>
      <c r="K120" s="90">
        <v>50.42</v>
      </c>
      <c r="L120" s="90">
        <v>65.42</v>
      </c>
      <c r="M120" s="90">
        <v>64.680000000000007</v>
      </c>
      <c r="N120" s="93">
        <v>96.16</v>
      </c>
      <c r="O120" s="90">
        <v>80.23</v>
      </c>
      <c r="P120" s="90">
        <v>41.55</v>
      </c>
      <c r="Q120" s="90">
        <v>40.409999999999997</v>
      </c>
      <c r="R120" s="90">
        <v>36.119999999999997</v>
      </c>
      <c r="S120" s="90">
        <v>35.69</v>
      </c>
      <c r="T120" s="90">
        <v>72.33</v>
      </c>
      <c r="U120" s="90">
        <v>56.36</v>
      </c>
      <c r="V120" s="90">
        <v>24.24</v>
      </c>
      <c r="W120" s="90">
        <v>13.49</v>
      </c>
      <c r="X120" s="90">
        <v>17.47</v>
      </c>
      <c r="Y120" s="90">
        <v>24.34</v>
      </c>
      <c r="Z120" s="90"/>
      <c r="AA120" s="90"/>
      <c r="AB120" s="90"/>
      <c r="AC120" s="90"/>
      <c r="AD120" s="90"/>
      <c r="AE120" s="90"/>
      <c r="AF120" s="90"/>
      <c r="AG120" s="61"/>
    </row>
    <row r="121" spans="1:33" s="45" customFormat="1">
      <c r="A121" s="44" t="s">
        <v>177</v>
      </c>
      <c r="B121" s="84">
        <f t="shared" ref="B121:AF121" si="15">SUM(B115:B120)</f>
        <v>68.53</v>
      </c>
      <c r="C121" s="74">
        <f t="shared" si="15"/>
        <v>46.59</v>
      </c>
      <c r="D121" s="74">
        <f t="shared" si="15"/>
        <v>32.99</v>
      </c>
      <c r="E121" s="74">
        <f t="shared" si="15"/>
        <v>44.88</v>
      </c>
      <c r="F121" s="74">
        <f t="shared" si="15"/>
        <v>40.200000000000003</v>
      </c>
      <c r="G121" s="74">
        <f t="shared" si="15"/>
        <v>23.87</v>
      </c>
      <c r="H121" s="74">
        <f t="shared" si="15"/>
        <v>34.799999999999997</v>
      </c>
      <c r="I121" s="74">
        <f t="shared" si="15"/>
        <v>35.75</v>
      </c>
      <c r="J121" s="74">
        <f t="shared" si="15"/>
        <v>35.92</v>
      </c>
      <c r="K121" s="74">
        <f t="shared" si="15"/>
        <v>50.42</v>
      </c>
      <c r="L121" s="74">
        <f t="shared" si="15"/>
        <v>65.42</v>
      </c>
      <c r="M121" s="74">
        <f t="shared" si="15"/>
        <v>64.680000000000007</v>
      </c>
      <c r="N121" s="74">
        <f t="shared" si="15"/>
        <v>96.16</v>
      </c>
      <c r="O121" s="74">
        <f t="shared" si="15"/>
        <v>80.23</v>
      </c>
      <c r="P121" s="74">
        <f t="shared" si="15"/>
        <v>41.55</v>
      </c>
      <c r="Q121" s="74">
        <f t="shared" si="15"/>
        <v>40.409999999999997</v>
      </c>
      <c r="R121" s="74">
        <f t="shared" si="15"/>
        <v>36.119999999999997</v>
      </c>
      <c r="S121" s="74">
        <f t="shared" si="15"/>
        <v>35.69</v>
      </c>
      <c r="T121" s="74">
        <f t="shared" si="15"/>
        <v>72.33</v>
      </c>
      <c r="U121" s="74">
        <f t="shared" si="15"/>
        <v>56.36</v>
      </c>
      <c r="V121" s="74">
        <f t="shared" si="15"/>
        <v>24.24</v>
      </c>
      <c r="W121" s="74">
        <f t="shared" si="15"/>
        <v>13.49</v>
      </c>
      <c r="X121" s="74">
        <f t="shared" si="15"/>
        <v>17.47</v>
      </c>
      <c r="Y121" s="74">
        <f t="shared" si="15"/>
        <v>24.34</v>
      </c>
      <c r="Z121" s="74">
        <f t="shared" si="15"/>
        <v>0</v>
      </c>
      <c r="AA121" s="74">
        <f t="shared" si="15"/>
        <v>0</v>
      </c>
      <c r="AB121" s="74">
        <f t="shared" si="15"/>
        <v>0</v>
      </c>
      <c r="AC121" s="74">
        <f t="shared" si="15"/>
        <v>0</v>
      </c>
      <c r="AD121" s="74">
        <f t="shared" si="15"/>
        <v>0</v>
      </c>
      <c r="AE121" s="74">
        <f t="shared" si="15"/>
        <v>0</v>
      </c>
      <c r="AF121" s="74">
        <f t="shared" si="15"/>
        <v>0</v>
      </c>
      <c r="AG121" s="71">
        <f>SUM(B121:AF121)</f>
        <v>1082.44</v>
      </c>
    </row>
    <row r="122" spans="1:33" s="12" customFormat="1">
      <c r="A122" s="12" t="s">
        <v>179</v>
      </c>
      <c r="B122" s="91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75"/>
    </row>
    <row r="123" spans="1:33" s="31" customFormat="1">
      <c r="A123" s="31" t="s">
        <v>460</v>
      </c>
      <c r="B123" s="92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61"/>
    </row>
    <row r="124" spans="1:33" s="31" customFormat="1">
      <c r="A124" s="31" t="s">
        <v>291</v>
      </c>
      <c r="B124" s="92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61"/>
    </row>
    <row r="125" spans="1:33" s="31" customFormat="1">
      <c r="A125" s="31" t="s">
        <v>325</v>
      </c>
      <c r="B125" s="92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61"/>
    </row>
    <row r="126" spans="1:33" s="31" customFormat="1">
      <c r="A126" s="31" t="s">
        <v>359</v>
      </c>
      <c r="B126" s="92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61"/>
    </row>
    <row r="127" spans="1:33" s="31" customFormat="1" ht="15" customHeight="1">
      <c r="A127" s="31" t="s">
        <v>393</v>
      </c>
      <c r="B127" s="92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61"/>
    </row>
    <row r="128" spans="1:33" s="31" customFormat="1">
      <c r="A128" s="31" t="s">
        <v>427</v>
      </c>
      <c r="B128" s="92">
        <v>33.03</v>
      </c>
      <c r="C128" s="90">
        <v>22.87</v>
      </c>
      <c r="D128" s="90">
        <v>18.63</v>
      </c>
      <c r="E128" s="90">
        <v>18.297000000000001</v>
      </c>
      <c r="F128" s="90">
        <v>27.510999999999999</v>
      </c>
      <c r="G128" s="90">
        <v>40.234999999999999</v>
      </c>
      <c r="H128" s="90">
        <v>40.616</v>
      </c>
      <c r="I128" s="90">
        <v>50.372</v>
      </c>
      <c r="J128" s="90">
        <v>43.124000000000002</v>
      </c>
      <c r="K128" s="90">
        <v>60.951000000000001</v>
      </c>
      <c r="L128" s="90">
        <v>50.095999999999997</v>
      </c>
      <c r="M128" s="90">
        <v>30.88</v>
      </c>
      <c r="N128" s="93">
        <v>30.62</v>
      </c>
      <c r="O128" s="90">
        <v>35.520000000000003</v>
      </c>
      <c r="P128" s="90">
        <v>40.279000000000003</v>
      </c>
      <c r="Q128" s="90">
        <v>35.832000000000001</v>
      </c>
      <c r="R128" s="90">
        <v>36.639000000000003</v>
      </c>
      <c r="S128" s="90">
        <v>35.057000000000002</v>
      </c>
      <c r="T128" s="90">
        <v>30.265000000000001</v>
      </c>
      <c r="U128" s="90">
        <v>33.017000000000003</v>
      </c>
      <c r="V128" s="90">
        <v>40.86</v>
      </c>
      <c r="W128" s="90">
        <v>38.363999999999997</v>
      </c>
      <c r="X128" s="90">
        <v>38.076000000000001</v>
      </c>
      <c r="Y128" s="90"/>
      <c r="Z128" s="90"/>
      <c r="AA128" s="90"/>
      <c r="AB128" s="90"/>
      <c r="AC128" s="90"/>
      <c r="AD128" s="90"/>
      <c r="AE128" s="90"/>
      <c r="AF128" s="90"/>
      <c r="AG128" s="61"/>
    </row>
    <row r="129" spans="1:33" s="45" customFormat="1">
      <c r="A129" s="44" t="s">
        <v>180</v>
      </c>
      <c r="B129" s="84">
        <f t="shared" ref="B129:AF129" si="16">SUM(B123:B128)</f>
        <v>33.03</v>
      </c>
      <c r="C129" s="74">
        <f t="shared" si="16"/>
        <v>22.87</v>
      </c>
      <c r="D129" s="74">
        <f t="shared" si="16"/>
        <v>18.63</v>
      </c>
      <c r="E129" s="74">
        <f t="shared" si="16"/>
        <v>18.297000000000001</v>
      </c>
      <c r="F129" s="74">
        <f t="shared" si="16"/>
        <v>27.510999999999999</v>
      </c>
      <c r="G129" s="74">
        <f t="shared" si="16"/>
        <v>40.234999999999999</v>
      </c>
      <c r="H129" s="74">
        <f t="shared" si="16"/>
        <v>40.616</v>
      </c>
      <c r="I129" s="74">
        <f t="shared" si="16"/>
        <v>50.372</v>
      </c>
      <c r="J129" s="74">
        <f t="shared" si="16"/>
        <v>43.124000000000002</v>
      </c>
      <c r="K129" s="74">
        <f t="shared" si="16"/>
        <v>60.951000000000001</v>
      </c>
      <c r="L129" s="74">
        <f t="shared" si="16"/>
        <v>50.095999999999997</v>
      </c>
      <c r="M129" s="74">
        <f t="shared" si="16"/>
        <v>30.88</v>
      </c>
      <c r="N129" s="74">
        <f t="shared" si="16"/>
        <v>30.62</v>
      </c>
      <c r="O129" s="74">
        <f t="shared" si="16"/>
        <v>35.520000000000003</v>
      </c>
      <c r="P129" s="74">
        <f t="shared" si="16"/>
        <v>40.279000000000003</v>
      </c>
      <c r="Q129" s="74">
        <f t="shared" si="16"/>
        <v>35.832000000000001</v>
      </c>
      <c r="R129" s="74">
        <f t="shared" si="16"/>
        <v>36.639000000000003</v>
      </c>
      <c r="S129" s="74">
        <f t="shared" si="16"/>
        <v>35.057000000000002</v>
      </c>
      <c r="T129" s="74">
        <f t="shared" si="16"/>
        <v>30.265000000000001</v>
      </c>
      <c r="U129" s="74">
        <f t="shared" si="16"/>
        <v>33.017000000000003</v>
      </c>
      <c r="V129" s="74">
        <f t="shared" si="16"/>
        <v>40.86</v>
      </c>
      <c r="W129" s="74">
        <f t="shared" si="16"/>
        <v>38.363999999999997</v>
      </c>
      <c r="X129" s="74">
        <f t="shared" si="16"/>
        <v>38.076000000000001</v>
      </c>
      <c r="Y129" s="74">
        <f t="shared" si="16"/>
        <v>0</v>
      </c>
      <c r="Z129" s="74">
        <f t="shared" si="16"/>
        <v>0</v>
      </c>
      <c r="AA129" s="74">
        <f t="shared" si="16"/>
        <v>0</v>
      </c>
      <c r="AB129" s="74">
        <f t="shared" si="16"/>
        <v>0</v>
      </c>
      <c r="AC129" s="74">
        <f t="shared" si="16"/>
        <v>0</v>
      </c>
      <c r="AD129" s="74">
        <f t="shared" si="16"/>
        <v>0</v>
      </c>
      <c r="AE129" s="74">
        <f t="shared" si="16"/>
        <v>0</v>
      </c>
      <c r="AF129" s="74">
        <f t="shared" si="16"/>
        <v>0</v>
      </c>
      <c r="AG129" s="71">
        <f>SUM(B129:AF129)</f>
        <v>831.14100000000019</v>
      </c>
    </row>
    <row r="130" spans="1:33" s="12" customFormat="1">
      <c r="A130" s="12" t="s">
        <v>182</v>
      </c>
      <c r="B130" s="91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75"/>
    </row>
    <row r="131" spans="1:33" s="31" customFormat="1">
      <c r="A131" s="31" t="s">
        <v>461</v>
      </c>
      <c r="B131" s="92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61"/>
    </row>
    <row r="132" spans="1:33" s="31" customFormat="1">
      <c r="A132" s="31" t="s">
        <v>292</v>
      </c>
      <c r="B132" s="92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61"/>
    </row>
    <row r="133" spans="1:33" s="31" customFormat="1">
      <c r="A133" s="31" t="s">
        <v>326</v>
      </c>
      <c r="B133" s="92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61"/>
    </row>
    <row r="134" spans="1:33" s="31" customFormat="1">
      <c r="A134" s="31" t="s">
        <v>360</v>
      </c>
      <c r="B134" s="92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61"/>
    </row>
    <row r="135" spans="1:33" s="31" customFormat="1" ht="15" customHeight="1">
      <c r="A135" s="31" t="s">
        <v>394</v>
      </c>
      <c r="B135" s="92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61"/>
    </row>
    <row r="136" spans="1:33" s="31" customFormat="1">
      <c r="A136" s="31" t="s">
        <v>428</v>
      </c>
      <c r="B136" s="92">
        <v>31.29</v>
      </c>
      <c r="C136" s="90">
        <v>33.58</v>
      </c>
      <c r="D136" s="90">
        <v>32.42</v>
      </c>
      <c r="E136" s="90">
        <v>36.94</v>
      </c>
      <c r="F136" s="90">
        <v>26.89</v>
      </c>
      <c r="G136" s="90">
        <v>39.119999999999997</v>
      </c>
      <c r="H136" s="90">
        <v>41.898989999999998</v>
      </c>
      <c r="I136" s="90">
        <v>35.251440000000002</v>
      </c>
      <c r="J136" s="90">
        <v>34.433590000000002</v>
      </c>
      <c r="K136" s="90">
        <v>42.971629999999998</v>
      </c>
      <c r="L136" s="90">
        <v>40.1</v>
      </c>
      <c r="M136" s="90">
        <v>32.65</v>
      </c>
      <c r="N136" s="93">
        <v>32.82</v>
      </c>
      <c r="O136" s="90">
        <v>37.273319999999998</v>
      </c>
      <c r="P136" s="90">
        <v>35.844059999999999</v>
      </c>
      <c r="Q136" s="90">
        <v>36.287531999999999</v>
      </c>
      <c r="R136" s="90">
        <v>46.37</v>
      </c>
      <c r="S136" s="90">
        <v>49.42</v>
      </c>
      <c r="T136" s="90">
        <v>48.07</v>
      </c>
      <c r="U136" s="90">
        <v>51.33</v>
      </c>
      <c r="V136" s="90">
        <v>49.23</v>
      </c>
      <c r="W136" s="90">
        <v>31.95</v>
      </c>
      <c r="X136" s="90">
        <v>23.58</v>
      </c>
      <c r="Y136" s="90"/>
      <c r="Z136" s="90"/>
      <c r="AA136" s="90"/>
      <c r="AB136" s="90"/>
      <c r="AC136" s="90"/>
      <c r="AD136" s="90"/>
      <c r="AE136" s="90"/>
      <c r="AF136" s="90"/>
      <c r="AG136" s="61"/>
    </row>
    <row r="137" spans="1:33" s="45" customFormat="1">
      <c r="A137" s="44" t="s">
        <v>183</v>
      </c>
      <c r="B137" s="84">
        <f t="shared" ref="B137:AF137" si="17">SUM(B131:B136)</f>
        <v>31.29</v>
      </c>
      <c r="C137" s="74">
        <f t="shared" si="17"/>
        <v>33.58</v>
      </c>
      <c r="D137" s="74">
        <f t="shared" si="17"/>
        <v>32.42</v>
      </c>
      <c r="E137" s="74">
        <f t="shared" si="17"/>
        <v>36.94</v>
      </c>
      <c r="F137" s="74">
        <f t="shared" si="17"/>
        <v>26.89</v>
      </c>
      <c r="G137" s="74">
        <f t="shared" si="17"/>
        <v>39.119999999999997</v>
      </c>
      <c r="H137" s="74">
        <f t="shared" si="17"/>
        <v>41.898989999999998</v>
      </c>
      <c r="I137" s="74">
        <f t="shared" si="17"/>
        <v>35.251440000000002</v>
      </c>
      <c r="J137" s="74">
        <f t="shared" si="17"/>
        <v>34.433590000000002</v>
      </c>
      <c r="K137" s="74">
        <f t="shared" si="17"/>
        <v>42.971629999999998</v>
      </c>
      <c r="L137" s="74">
        <f t="shared" si="17"/>
        <v>40.1</v>
      </c>
      <c r="M137" s="74">
        <f t="shared" si="17"/>
        <v>32.65</v>
      </c>
      <c r="N137" s="74">
        <f t="shared" si="17"/>
        <v>32.82</v>
      </c>
      <c r="O137" s="74">
        <f t="shared" si="17"/>
        <v>37.273319999999998</v>
      </c>
      <c r="P137" s="74">
        <f t="shared" si="17"/>
        <v>35.844059999999999</v>
      </c>
      <c r="Q137" s="74">
        <f t="shared" si="17"/>
        <v>36.287531999999999</v>
      </c>
      <c r="R137" s="74">
        <f t="shared" si="17"/>
        <v>46.37</v>
      </c>
      <c r="S137" s="74">
        <f t="shared" si="17"/>
        <v>49.42</v>
      </c>
      <c r="T137" s="74">
        <f t="shared" si="17"/>
        <v>48.07</v>
      </c>
      <c r="U137" s="74">
        <f t="shared" si="17"/>
        <v>51.33</v>
      </c>
      <c r="V137" s="74">
        <f t="shared" si="17"/>
        <v>49.23</v>
      </c>
      <c r="W137" s="74">
        <f t="shared" si="17"/>
        <v>31.95</v>
      </c>
      <c r="X137" s="74">
        <f t="shared" si="17"/>
        <v>23.58</v>
      </c>
      <c r="Y137" s="74">
        <f t="shared" si="17"/>
        <v>0</v>
      </c>
      <c r="Z137" s="74">
        <f t="shared" si="17"/>
        <v>0</v>
      </c>
      <c r="AA137" s="74">
        <f t="shared" si="17"/>
        <v>0</v>
      </c>
      <c r="AB137" s="74">
        <f t="shared" si="17"/>
        <v>0</v>
      </c>
      <c r="AC137" s="74">
        <f t="shared" si="17"/>
        <v>0</v>
      </c>
      <c r="AD137" s="74">
        <f t="shared" si="17"/>
        <v>0</v>
      </c>
      <c r="AE137" s="74">
        <f t="shared" si="17"/>
        <v>0</v>
      </c>
      <c r="AF137" s="74">
        <f t="shared" si="17"/>
        <v>0</v>
      </c>
      <c r="AG137" s="71">
        <f>SUM(B137:AF137)</f>
        <v>869.72056200000009</v>
      </c>
    </row>
    <row r="138" spans="1:33" s="12" customFormat="1">
      <c r="A138" s="12" t="s">
        <v>185</v>
      </c>
      <c r="B138" s="91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75"/>
    </row>
    <row r="139" spans="1:33" s="31" customFormat="1">
      <c r="A139" s="31" t="s">
        <v>462</v>
      </c>
      <c r="B139" s="92">
        <v>0.80800000000000005</v>
      </c>
      <c r="C139" s="90">
        <v>0.88800000000000001</v>
      </c>
      <c r="D139" s="90">
        <v>0.496</v>
      </c>
      <c r="E139" s="90">
        <v>2.2160000000000002</v>
      </c>
      <c r="F139" s="90">
        <v>1.776</v>
      </c>
      <c r="G139" s="90">
        <v>0.76</v>
      </c>
      <c r="H139" s="90">
        <v>1.8320000000000001</v>
      </c>
      <c r="I139" s="90">
        <v>1.784</v>
      </c>
      <c r="J139" s="90">
        <v>0.72</v>
      </c>
      <c r="K139">
        <v>1.264</v>
      </c>
      <c r="L139" s="90">
        <v>9.3759999999999994</v>
      </c>
      <c r="M139" s="90">
        <v>1.1759999999999999</v>
      </c>
      <c r="N139" s="90">
        <v>9.64</v>
      </c>
      <c r="O139" s="90">
        <v>4.2080000000000002</v>
      </c>
      <c r="P139" s="90">
        <v>4.8079999999999998</v>
      </c>
      <c r="Q139" s="90">
        <v>5.6879999999999997</v>
      </c>
      <c r="R139" s="90">
        <v>0.82399999999999995</v>
      </c>
      <c r="S139" s="90">
        <v>1.1359999999999999</v>
      </c>
      <c r="T139" s="90">
        <v>0.96</v>
      </c>
      <c r="U139" s="90">
        <v>0.216</v>
      </c>
      <c r="V139" s="90">
        <v>0.96</v>
      </c>
      <c r="W139" s="90">
        <v>0.376</v>
      </c>
      <c r="X139" s="90">
        <v>0.08</v>
      </c>
      <c r="Y139" s="90">
        <v>5.6000000000000001E-2</v>
      </c>
      <c r="Z139" s="90"/>
      <c r="AA139" s="90"/>
      <c r="AB139" s="90"/>
      <c r="AC139" s="90"/>
      <c r="AD139" s="90"/>
      <c r="AE139" s="90"/>
      <c r="AF139" s="90"/>
      <c r="AG139" s="61"/>
    </row>
    <row r="140" spans="1:33" s="31" customFormat="1">
      <c r="A140" s="31" t="s">
        <v>293</v>
      </c>
      <c r="B140" s="92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61"/>
    </row>
    <row r="141" spans="1:33" s="31" customFormat="1">
      <c r="A141" s="31" t="s">
        <v>327</v>
      </c>
      <c r="B141" s="92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61"/>
    </row>
    <row r="142" spans="1:33" s="31" customFormat="1">
      <c r="A142" s="31" t="s">
        <v>361</v>
      </c>
      <c r="B142" s="92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61"/>
    </row>
    <row r="143" spans="1:33" s="31" customFormat="1" ht="15" customHeight="1">
      <c r="A143" s="31" t="s">
        <v>395</v>
      </c>
      <c r="B143" s="92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61"/>
    </row>
    <row r="144" spans="1:33" s="31" customFormat="1">
      <c r="A144" s="31" t="s">
        <v>429</v>
      </c>
      <c r="B144" s="92">
        <v>59.02</v>
      </c>
      <c r="C144" s="90">
        <v>53.274999999999999</v>
      </c>
      <c r="D144" s="90">
        <v>37.78</v>
      </c>
      <c r="E144" s="90">
        <v>64.08</v>
      </c>
      <c r="F144" s="90">
        <v>77.88</v>
      </c>
      <c r="G144" s="90">
        <v>42.935000000000002</v>
      </c>
      <c r="H144" s="90">
        <v>42</v>
      </c>
      <c r="I144" s="90">
        <v>46.6</v>
      </c>
      <c r="J144" s="90">
        <v>45.48</v>
      </c>
      <c r="K144" s="90">
        <v>68.92</v>
      </c>
      <c r="L144" s="90">
        <v>81.405000000000001</v>
      </c>
      <c r="M144" s="90">
        <v>67.78</v>
      </c>
      <c r="N144" s="90">
        <v>105.485</v>
      </c>
      <c r="O144" s="90">
        <v>86.54</v>
      </c>
      <c r="P144" s="90">
        <v>50.66</v>
      </c>
      <c r="Q144" s="90">
        <v>44.024999999999999</v>
      </c>
      <c r="R144" s="90">
        <v>48.65</v>
      </c>
      <c r="S144" s="90">
        <v>51.145000000000003</v>
      </c>
      <c r="T144" s="90">
        <v>47.564999999999998</v>
      </c>
      <c r="U144" s="90">
        <v>152.88999999999999</v>
      </c>
      <c r="V144" s="90">
        <v>149.11500000000001</v>
      </c>
      <c r="W144" s="90">
        <v>98.3</v>
      </c>
      <c r="X144" s="90">
        <v>87.715000000000003</v>
      </c>
      <c r="Y144" s="90">
        <v>129.31</v>
      </c>
      <c r="Z144" s="90"/>
      <c r="AA144" s="90"/>
      <c r="AB144" s="90"/>
      <c r="AC144" s="90"/>
      <c r="AD144" s="90"/>
      <c r="AE144" s="90"/>
      <c r="AF144" s="90"/>
      <c r="AG144" s="61"/>
    </row>
    <row r="145" spans="1:33" s="45" customFormat="1">
      <c r="A145" s="44" t="s">
        <v>186</v>
      </c>
      <c r="B145" s="84">
        <f t="shared" ref="B145:AF145" si="18">SUM(B139:B144)</f>
        <v>59.828000000000003</v>
      </c>
      <c r="C145" s="74">
        <f t="shared" si="18"/>
        <v>54.162999999999997</v>
      </c>
      <c r="D145" s="74">
        <f t="shared" si="18"/>
        <v>38.276000000000003</v>
      </c>
      <c r="E145" s="74">
        <f t="shared" si="18"/>
        <v>66.295999999999992</v>
      </c>
      <c r="F145" s="74">
        <f t="shared" si="18"/>
        <v>79.655999999999992</v>
      </c>
      <c r="G145" s="74">
        <f t="shared" si="18"/>
        <v>43.695</v>
      </c>
      <c r="H145" s="74">
        <f t="shared" si="18"/>
        <v>43.832000000000001</v>
      </c>
      <c r="I145" s="74">
        <f t="shared" si="18"/>
        <v>48.384</v>
      </c>
      <c r="J145" s="74">
        <f t="shared" si="18"/>
        <v>46.199999999999996</v>
      </c>
      <c r="K145" s="74">
        <f t="shared" si="18"/>
        <v>70.183999999999997</v>
      </c>
      <c r="L145" s="74">
        <f t="shared" si="18"/>
        <v>90.781000000000006</v>
      </c>
      <c r="M145" s="74">
        <f t="shared" si="18"/>
        <v>68.956000000000003</v>
      </c>
      <c r="N145" s="74">
        <f t="shared" si="18"/>
        <v>115.125</v>
      </c>
      <c r="O145" s="74">
        <f t="shared" si="18"/>
        <v>90.748000000000005</v>
      </c>
      <c r="P145" s="74">
        <f t="shared" si="18"/>
        <v>55.467999999999996</v>
      </c>
      <c r="Q145" s="74">
        <f t="shared" si="18"/>
        <v>49.713000000000001</v>
      </c>
      <c r="R145" s="74">
        <f t="shared" si="18"/>
        <v>49.473999999999997</v>
      </c>
      <c r="S145" s="74">
        <f t="shared" si="18"/>
        <v>52.281000000000006</v>
      </c>
      <c r="T145" s="74">
        <f t="shared" si="18"/>
        <v>48.524999999999999</v>
      </c>
      <c r="U145" s="74">
        <f t="shared" si="18"/>
        <v>153.10599999999999</v>
      </c>
      <c r="V145" s="74">
        <f t="shared" si="18"/>
        <v>150.07500000000002</v>
      </c>
      <c r="W145" s="74">
        <f t="shared" si="18"/>
        <v>98.676000000000002</v>
      </c>
      <c r="X145" s="74">
        <f t="shared" si="18"/>
        <v>87.795000000000002</v>
      </c>
      <c r="Y145" s="74">
        <f t="shared" si="18"/>
        <v>129.36600000000001</v>
      </c>
      <c r="Z145" s="74">
        <f t="shared" si="18"/>
        <v>0</v>
      </c>
      <c r="AA145" s="74">
        <f t="shared" si="18"/>
        <v>0</v>
      </c>
      <c r="AB145" s="74">
        <f t="shared" si="18"/>
        <v>0</v>
      </c>
      <c r="AC145" s="74">
        <f t="shared" si="18"/>
        <v>0</v>
      </c>
      <c r="AD145" s="74">
        <f t="shared" si="18"/>
        <v>0</v>
      </c>
      <c r="AE145" s="74">
        <f t="shared" si="18"/>
        <v>0</v>
      </c>
      <c r="AF145" s="74">
        <f t="shared" si="18"/>
        <v>0</v>
      </c>
      <c r="AG145" s="71">
        <f>SUM(B145:AF145)</f>
        <v>1790.6030000000001</v>
      </c>
    </row>
    <row r="146" spans="1:33" s="12" customFormat="1">
      <c r="A146" s="12" t="s">
        <v>188</v>
      </c>
      <c r="B146" s="91">
        <v>1.32</v>
      </c>
      <c r="C146" s="89">
        <v>1.34</v>
      </c>
      <c r="D146" s="89">
        <v>1.69</v>
      </c>
      <c r="E146" s="89">
        <v>1.91</v>
      </c>
      <c r="F146" s="89">
        <v>1.33</v>
      </c>
      <c r="G146" s="89">
        <v>1.84</v>
      </c>
      <c r="H146" s="89">
        <v>2.09</v>
      </c>
      <c r="I146" s="89">
        <v>1.27</v>
      </c>
      <c r="J146" s="89">
        <v>1.78</v>
      </c>
      <c r="K146" s="89">
        <v>1.37</v>
      </c>
      <c r="L146" s="89">
        <v>2.11</v>
      </c>
      <c r="M146" s="89">
        <v>1.19</v>
      </c>
      <c r="N146" s="89">
        <v>1.56</v>
      </c>
      <c r="O146" s="89">
        <v>0.9</v>
      </c>
      <c r="P146" s="89">
        <v>1.36</v>
      </c>
      <c r="Q146" s="89">
        <v>1.41</v>
      </c>
      <c r="R146" s="89">
        <v>1.33</v>
      </c>
      <c r="S146" s="89">
        <v>2.61</v>
      </c>
      <c r="T146" s="89">
        <v>1.55</v>
      </c>
      <c r="U146" s="89">
        <v>1.1200000000000001</v>
      </c>
      <c r="V146" s="89">
        <v>1.73</v>
      </c>
      <c r="W146" s="89">
        <v>1.59</v>
      </c>
      <c r="X146" s="89">
        <v>1.46</v>
      </c>
      <c r="Y146" s="89"/>
      <c r="Z146" s="89"/>
      <c r="AA146" s="89"/>
      <c r="AB146" s="89"/>
      <c r="AC146" s="89"/>
      <c r="AD146" s="89"/>
      <c r="AE146" s="89"/>
      <c r="AF146" s="89"/>
      <c r="AG146" s="75"/>
    </row>
    <row r="147" spans="1:33" s="31" customFormat="1">
      <c r="A147" s="31" t="s">
        <v>463</v>
      </c>
      <c r="B147" s="92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61"/>
    </row>
    <row r="148" spans="1:33" s="31" customFormat="1">
      <c r="A148" s="31" t="s">
        <v>294</v>
      </c>
      <c r="B148" s="92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61"/>
    </row>
    <row r="149" spans="1:33" s="31" customFormat="1">
      <c r="A149" s="31" t="s">
        <v>328</v>
      </c>
      <c r="B149" s="92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61"/>
    </row>
    <row r="150" spans="1:33" s="31" customFormat="1">
      <c r="A150" s="31" t="s">
        <v>362</v>
      </c>
      <c r="B150" s="92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61"/>
    </row>
    <row r="151" spans="1:33" s="31" customFormat="1" ht="15" customHeight="1">
      <c r="A151" s="31" t="s">
        <v>396</v>
      </c>
      <c r="B151" s="92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61"/>
    </row>
    <row r="152" spans="1:33" s="31" customFormat="1">
      <c r="A152" s="31" t="s">
        <v>430</v>
      </c>
      <c r="B152" s="92">
        <v>80.819999999999993</v>
      </c>
      <c r="C152" s="90">
        <v>70.66</v>
      </c>
      <c r="D152" s="90">
        <v>43.92</v>
      </c>
      <c r="E152" s="90">
        <v>52.44</v>
      </c>
      <c r="F152" s="90">
        <v>54.94</v>
      </c>
      <c r="G152" s="90">
        <v>29.43</v>
      </c>
      <c r="H152" s="90">
        <v>36.57</v>
      </c>
      <c r="I152" s="90">
        <v>39.47</v>
      </c>
      <c r="J152" s="90">
        <v>34.549999999999997</v>
      </c>
      <c r="K152" s="90">
        <v>53.895000000000003</v>
      </c>
      <c r="L152" s="90">
        <v>68.180000000000007</v>
      </c>
      <c r="M152" s="90">
        <v>79.25</v>
      </c>
      <c r="N152" s="93">
        <v>61.97</v>
      </c>
      <c r="O152" s="90">
        <v>38.814999999999998</v>
      </c>
      <c r="P152" s="90">
        <v>34.895000000000003</v>
      </c>
      <c r="Q152" s="90">
        <v>25.49</v>
      </c>
      <c r="R152" s="90">
        <v>30.754999999999999</v>
      </c>
      <c r="S152" s="90">
        <v>28.114999999999998</v>
      </c>
      <c r="T152" s="90">
        <v>26.125</v>
      </c>
      <c r="U152" s="90">
        <v>49.75</v>
      </c>
      <c r="V152" s="90">
        <v>30.905000000000001</v>
      </c>
      <c r="W152" s="90">
        <v>32.305</v>
      </c>
      <c r="X152" s="90">
        <v>27.675000000000001</v>
      </c>
      <c r="Y152" s="90"/>
      <c r="Z152" s="90"/>
      <c r="AA152" s="90"/>
      <c r="AB152" s="90"/>
      <c r="AC152" s="90"/>
      <c r="AD152" s="90"/>
      <c r="AE152" s="90"/>
      <c r="AF152" s="90"/>
      <c r="AG152" s="61"/>
    </row>
    <row r="153" spans="1:33" s="45" customFormat="1">
      <c r="A153" s="44" t="s">
        <v>189</v>
      </c>
      <c r="B153" s="84">
        <f t="shared" ref="B153:AF153" si="19">SUM(B147:B152)</f>
        <v>80.819999999999993</v>
      </c>
      <c r="C153" s="74">
        <f t="shared" si="19"/>
        <v>70.66</v>
      </c>
      <c r="D153" s="74">
        <f t="shared" si="19"/>
        <v>43.92</v>
      </c>
      <c r="E153" s="74">
        <f t="shared" si="19"/>
        <v>52.44</v>
      </c>
      <c r="F153" s="74">
        <f t="shared" si="19"/>
        <v>54.94</v>
      </c>
      <c r="G153" s="74">
        <f t="shared" si="19"/>
        <v>29.43</v>
      </c>
      <c r="H153" s="74">
        <f t="shared" si="19"/>
        <v>36.57</v>
      </c>
      <c r="I153" s="74">
        <f t="shared" si="19"/>
        <v>39.47</v>
      </c>
      <c r="J153" s="74">
        <f t="shared" si="19"/>
        <v>34.549999999999997</v>
      </c>
      <c r="K153" s="74">
        <f t="shared" si="19"/>
        <v>53.895000000000003</v>
      </c>
      <c r="L153" s="74">
        <f t="shared" si="19"/>
        <v>68.180000000000007</v>
      </c>
      <c r="M153" s="74">
        <f t="shared" si="19"/>
        <v>79.25</v>
      </c>
      <c r="N153" s="74">
        <f t="shared" si="19"/>
        <v>61.97</v>
      </c>
      <c r="O153" s="74">
        <f t="shared" si="19"/>
        <v>38.814999999999998</v>
      </c>
      <c r="P153" s="74">
        <f t="shared" si="19"/>
        <v>34.895000000000003</v>
      </c>
      <c r="Q153" s="74">
        <f t="shared" si="19"/>
        <v>25.49</v>
      </c>
      <c r="R153" s="74">
        <f t="shared" si="19"/>
        <v>30.754999999999999</v>
      </c>
      <c r="S153" s="74">
        <f t="shared" si="19"/>
        <v>28.114999999999998</v>
      </c>
      <c r="T153" s="74">
        <f t="shared" si="19"/>
        <v>26.125</v>
      </c>
      <c r="U153" s="74">
        <f t="shared" si="19"/>
        <v>49.75</v>
      </c>
      <c r="V153" s="74">
        <f t="shared" si="19"/>
        <v>30.905000000000001</v>
      </c>
      <c r="W153" s="74">
        <f t="shared" si="19"/>
        <v>32.305</v>
      </c>
      <c r="X153" s="74">
        <f t="shared" si="19"/>
        <v>27.675000000000001</v>
      </c>
      <c r="Y153" s="74">
        <f t="shared" si="19"/>
        <v>0</v>
      </c>
      <c r="Z153" s="74">
        <f t="shared" si="19"/>
        <v>0</v>
      </c>
      <c r="AA153" s="74">
        <f t="shared" si="19"/>
        <v>0</v>
      </c>
      <c r="AB153" s="74">
        <f t="shared" si="19"/>
        <v>0</v>
      </c>
      <c r="AC153" s="74">
        <f t="shared" si="19"/>
        <v>0</v>
      </c>
      <c r="AD153" s="74">
        <f t="shared" si="19"/>
        <v>0</v>
      </c>
      <c r="AE153" s="74">
        <f t="shared" si="19"/>
        <v>0</v>
      </c>
      <c r="AF153" s="74">
        <f t="shared" si="19"/>
        <v>0</v>
      </c>
      <c r="AG153" s="71">
        <f>SUM(B153:AF153)</f>
        <v>1030.925</v>
      </c>
    </row>
    <row r="154" spans="1:33" s="45" customFormat="1">
      <c r="A154" s="44"/>
      <c r="B154" s="8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1"/>
    </row>
    <row r="155" spans="1:33" s="19" customFormat="1">
      <c r="A155" s="3"/>
      <c r="B155" s="83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3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1"/>
    </row>
    <row r="156" spans="1:33">
      <c r="B156" s="85"/>
      <c r="C156" s="60"/>
      <c r="D156" s="50"/>
      <c r="E156" s="50"/>
      <c r="F156" s="59"/>
      <c r="G156" s="50"/>
      <c r="H156" s="50"/>
      <c r="I156" s="50"/>
      <c r="J156" s="50"/>
      <c r="K156" s="50"/>
      <c r="L156" s="50"/>
      <c r="M156" s="62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9"/>
    </row>
    <row r="157" spans="1:33" s="19" customFormat="1">
      <c r="A157" s="3" t="s">
        <v>17</v>
      </c>
      <c r="B157" s="83">
        <f>B9+B17+B25+B33+B41+B49+B57+B65+B73+B81+B89+B97+B105+B113+B121+B129+B137+B145+B153</f>
        <v>1887.4517600000001</v>
      </c>
      <c r="C157" s="83">
        <f t="shared" ref="C157:AF157" si="20">C9+C17+C25+C33+C41+C49+C57+C65+C73+C81+C89+C97+C105+C113+C121+C129+C137+C145+C153</f>
        <v>1680.2875999999999</v>
      </c>
      <c r="D157" s="83">
        <f t="shared" si="20"/>
        <v>1921.5655600000002</v>
      </c>
      <c r="E157" s="83">
        <f t="shared" si="20"/>
        <v>1814.3635700000002</v>
      </c>
      <c r="F157" s="83">
        <f t="shared" si="20"/>
        <v>1734.1514599999998</v>
      </c>
      <c r="G157" s="83">
        <f t="shared" si="20"/>
        <v>1620.7573599999996</v>
      </c>
      <c r="H157" s="83">
        <f t="shared" si="20"/>
        <v>1974.7043300000003</v>
      </c>
      <c r="I157" s="83">
        <f t="shared" si="20"/>
        <v>1712.0766500000004</v>
      </c>
      <c r="J157" s="83">
        <f t="shared" si="20"/>
        <v>1887.6153700000002</v>
      </c>
      <c r="K157" s="83">
        <f t="shared" si="20"/>
        <v>2064.0669000000003</v>
      </c>
      <c r="L157" s="83">
        <f t="shared" si="20"/>
        <v>2271.6511599999994</v>
      </c>
      <c r="M157" s="83">
        <f t="shared" si="20"/>
        <v>2041.8734799999997</v>
      </c>
      <c r="N157" s="83">
        <f t="shared" si="20"/>
        <v>1812.9311199999997</v>
      </c>
      <c r="O157" s="83">
        <f t="shared" si="20"/>
        <v>1956.79826</v>
      </c>
      <c r="P157" s="83">
        <f t="shared" si="20"/>
        <v>1718.4993300000001</v>
      </c>
      <c r="Q157" s="83">
        <f t="shared" si="20"/>
        <v>1750.6058920000003</v>
      </c>
      <c r="R157" s="83">
        <f t="shared" si="20"/>
        <v>1967.9249400000001</v>
      </c>
      <c r="S157" s="83">
        <f t="shared" si="20"/>
        <v>1842.7455600000001</v>
      </c>
      <c r="T157" s="83">
        <f t="shared" si="20"/>
        <v>1611.2140700000002</v>
      </c>
      <c r="U157" s="83">
        <f t="shared" si="20"/>
        <v>1669.1477199999999</v>
      </c>
      <c r="V157" s="83">
        <f t="shared" si="20"/>
        <v>1805.22623</v>
      </c>
      <c r="W157" s="83">
        <f t="shared" si="20"/>
        <v>1413.3689500000003</v>
      </c>
      <c r="X157" s="83">
        <f t="shared" si="20"/>
        <v>806.85683000000006</v>
      </c>
      <c r="Y157" s="83">
        <f t="shared" si="20"/>
        <v>899.30983000000003</v>
      </c>
      <c r="Z157" s="83">
        <f t="shared" si="20"/>
        <v>0</v>
      </c>
      <c r="AA157" s="83">
        <f t="shared" si="20"/>
        <v>0</v>
      </c>
      <c r="AB157" s="83">
        <f t="shared" si="20"/>
        <v>0</v>
      </c>
      <c r="AC157" s="83">
        <f t="shared" si="20"/>
        <v>0</v>
      </c>
      <c r="AD157" s="83">
        <f t="shared" si="20"/>
        <v>0</v>
      </c>
      <c r="AE157" s="83">
        <f t="shared" si="20"/>
        <v>0</v>
      </c>
      <c r="AF157" s="83">
        <f t="shared" si="20"/>
        <v>0</v>
      </c>
      <c r="AG157" s="71"/>
    </row>
    <row r="158" spans="1:33" s="19" customFormat="1">
      <c r="A158" s="3" t="s">
        <v>16</v>
      </c>
      <c r="B158" s="83">
        <f>SUM(B157:AF157)</f>
        <v>41865.193932000002</v>
      </c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3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1"/>
    </row>
    <row r="159" spans="1:33" s="19" customFormat="1">
      <c r="A159" s="3" t="s">
        <v>15</v>
      </c>
      <c r="B159" s="83">
        <f>B158+(INDEX(B157:AF157,COUNTIF(B157:AF157,"&gt;0")))*(30-COUNTIF(B157:AF157,"&gt;0"))</f>
        <v>47261.052911999999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3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1"/>
    </row>
    <row r="160" spans="1:33">
      <c r="B160" s="60"/>
      <c r="C160" s="60"/>
      <c r="D160" s="50"/>
      <c r="E160" s="50"/>
      <c r="F160" s="59"/>
      <c r="G160" s="50"/>
      <c r="H160" s="50"/>
      <c r="I160" s="50"/>
      <c r="J160" s="50"/>
      <c r="K160" s="50"/>
      <c r="L160" s="50"/>
      <c r="M160" s="62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9"/>
    </row>
    <row r="161" spans="1:33" s="25" customFormat="1">
      <c r="A161" s="24" t="s">
        <v>479</v>
      </c>
      <c r="B161" s="63"/>
      <c r="C161" s="63"/>
      <c r="D161" s="64"/>
      <c r="E161" s="64"/>
      <c r="F161" s="63"/>
      <c r="G161" s="64"/>
      <c r="H161" s="64"/>
      <c r="I161" s="64"/>
      <c r="J161" s="64"/>
      <c r="K161" s="64"/>
      <c r="L161" s="64"/>
      <c r="M161" s="65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3"/>
    </row>
    <row r="162" spans="1:33" s="33" customFormat="1">
      <c r="A162" s="32" t="s">
        <v>117</v>
      </c>
      <c r="B162" s="94">
        <v>52.73</v>
      </c>
      <c r="C162" s="94">
        <v>51.71</v>
      </c>
      <c r="D162" s="94">
        <v>54.42</v>
      </c>
      <c r="E162" s="95">
        <v>49.84</v>
      </c>
      <c r="F162" s="94">
        <v>51.71</v>
      </c>
      <c r="G162" s="94">
        <v>53.7</v>
      </c>
      <c r="H162" s="94">
        <v>55.35</v>
      </c>
      <c r="I162" s="94">
        <v>54.27</v>
      </c>
      <c r="J162" s="94">
        <v>54.16</v>
      </c>
      <c r="K162" s="94">
        <v>53.65</v>
      </c>
      <c r="L162" s="94">
        <v>55.27</v>
      </c>
      <c r="M162" s="94">
        <v>53.02</v>
      </c>
      <c r="N162" s="94">
        <v>61.09</v>
      </c>
      <c r="O162" s="94">
        <v>64.92</v>
      </c>
      <c r="P162" s="94">
        <v>61.8</v>
      </c>
      <c r="Q162" s="94">
        <v>60.73</v>
      </c>
      <c r="R162" s="94">
        <v>62.9</v>
      </c>
      <c r="S162" s="94">
        <v>52.91</v>
      </c>
      <c r="T162" s="94">
        <v>52.5</v>
      </c>
      <c r="U162" s="95">
        <v>38</v>
      </c>
      <c r="V162" s="95">
        <v>38.94</v>
      </c>
      <c r="W162" s="95">
        <v>42.6</v>
      </c>
      <c r="X162" s="94">
        <v>70.650000000000006</v>
      </c>
      <c r="Y162" s="69"/>
      <c r="Z162" s="69"/>
      <c r="AA162" s="69"/>
      <c r="AB162" s="69"/>
      <c r="AC162" s="69"/>
      <c r="AD162" s="69"/>
      <c r="AE162" s="69"/>
      <c r="AF162" s="69"/>
      <c r="AG162" s="70">
        <f t="shared" ref="AG162:AG167" si="21">AVERAGE(B162:AF162)</f>
        <v>54.211739130434779</v>
      </c>
    </row>
    <row r="163" spans="1:33" s="33" customFormat="1">
      <c r="A163" s="32" t="s">
        <v>118</v>
      </c>
      <c r="B163" s="95">
        <v>0.39</v>
      </c>
      <c r="C163" s="95">
        <v>0.3</v>
      </c>
      <c r="D163" s="95">
        <v>0.35</v>
      </c>
      <c r="E163" s="94">
        <v>0.54</v>
      </c>
      <c r="F163" s="95">
        <v>0.39</v>
      </c>
      <c r="G163" s="95">
        <v>0.35</v>
      </c>
      <c r="H163" s="95">
        <v>0.36</v>
      </c>
      <c r="I163" s="95">
        <v>0.32</v>
      </c>
      <c r="J163" s="95">
        <v>0.39</v>
      </c>
      <c r="K163" s="95">
        <v>0.34</v>
      </c>
      <c r="L163" s="95">
        <v>0.34</v>
      </c>
      <c r="M163" s="95">
        <v>0.28000000000000003</v>
      </c>
      <c r="N163" s="95">
        <v>0.22</v>
      </c>
      <c r="O163" s="95">
        <v>0.36</v>
      </c>
      <c r="P163" s="95">
        <v>0.26</v>
      </c>
      <c r="Q163" s="95">
        <v>0.31</v>
      </c>
      <c r="R163" s="95">
        <v>0.23</v>
      </c>
      <c r="S163" s="95">
        <v>0.27</v>
      </c>
      <c r="T163" s="95">
        <v>0.32</v>
      </c>
      <c r="U163" s="95">
        <v>0.28999999999999998</v>
      </c>
      <c r="V163" s="95">
        <v>0.3</v>
      </c>
      <c r="W163" s="95">
        <v>0.33</v>
      </c>
      <c r="X163" s="94">
        <v>0.67</v>
      </c>
      <c r="Y163" s="69"/>
      <c r="Z163" s="69"/>
      <c r="AA163" s="69"/>
      <c r="AB163" s="69"/>
      <c r="AC163" s="69"/>
      <c r="AD163" s="69"/>
      <c r="AE163" s="69"/>
      <c r="AF163" s="69"/>
      <c r="AG163" s="70">
        <f t="shared" si="21"/>
        <v>0.34391304347826085</v>
      </c>
    </row>
    <row r="164" spans="1:33" s="33" customFormat="1">
      <c r="A164" s="32" t="s">
        <v>119</v>
      </c>
      <c r="B164" s="96">
        <v>7.93</v>
      </c>
      <c r="C164" s="96">
        <v>6.26</v>
      </c>
      <c r="D164" s="96">
        <v>6.21</v>
      </c>
      <c r="E164" s="96">
        <v>6.9</v>
      </c>
      <c r="F164" s="96">
        <v>7.69</v>
      </c>
      <c r="G164" s="96">
        <v>7.66</v>
      </c>
      <c r="H164" s="96">
        <v>7.41</v>
      </c>
      <c r="I164" s="96">
        <v>6.99</v>
      </c>
      <c r="J164" s="96">
        <v>6.38</v>
      </c>
      <c r="K164" s="96">
        <v>6.09</v>
      </c>
      <c r="L164" s="96">
        <v>6.73</v>
      </c>
      <c r="M164" s="96">
        <v>5.61</v>
      </c>
      <c r="N164" s="96">
        <v>3.99</v>
      </c>
      <c r="O164" s="96">
        <v>5.23</v>
      </c>
      <c r="P164" s="96">
        <v>6.28</v>
      </c>
      <c r="Q164" s="96">
        <v>5.81</v>
      </c>
      <c r="R164" s="96">
        <v>5.45</v>
      </c>
      <c r="S164" s="96">
        <v>5.1100000000000003</v>
      </c>
      <c r="T164" s="96">
        <v>6.83</v>
      </c>
      <c r="U164" s="96">
        <v>6.49</v>
      </c>
      <c r="V164" s="96">
        <v>6.77</v>
      </c>
      <c r="W164" s="96">
        <v>7.54</v>
      </c>
      <c r="X164" s="96">
        <v>9.75</v>
      </c>
      <c r="Y164" s="69"/>
      <c r="Z164" s="69"/>
      <c r="AA164" s="69"/>
      <c r="AB164" s="69"/>
      <c r="AC164" s="69"/>
      <c r="AD164" s="69"/>
      <c r="AE164" s="69"/>
      <c r="AF164" s="69"/>
      <c r="AG164" s="70">
        <f t="shared" si="21"/>
        <v>6.5699999999999994</v>
      </c>
    </row>
    <row r="165" spans="1:33" s="33" customFormat="1">
      <c r="A165" s="32" t="s">
        <v>120</v>
      </c>
      <c r="B165" s="95">
        <v>10.44</v>
      </c>
      <c r="C165" s="95">
        <v>8.57</v>
      </c>
      <c r="D165" s="95">
        <v>10.48</v>
      </c>
      <c r="E165" s="95">
        <v>7.52</v>
      </c>
      <c r="F165" s="95">
        <v>10.19</v>
      </c>
      <c r="G165" s="95">
        <v>10.15</v>
      </c>
      <c r="H165" s="95">
        <v>8.2200000000000006</v>
      </c>
      <c r="I165" s="95">
        <v>8.6</v>
      </c>
      <c r="J165" s="95">
        <v>8.14</v>
      </c>
      <c r="K165" s="95">
        <v>10.039999999999999</v>
      </c>
      <c r="L165" s="95">
        <v>9.2100000000000009</v>
      </c>
      <c r="M165" s="95">
        <v>6.75</v>
      </c>
      <c r="N165" s="95">
        <v>6.72</v>
      </c>
      <c r="O165" s="95">
        <v>5.75</v>
      </c>
      <c r="P165" s="95">
        <v>7.79</v>
      </c>
      <c r="Q165" s="95">
        <v>7.64</v>
      </c>
      <c r="R165" s="95">
        <v>6.65</v>
      </c>
      <c r="S165" s="95">
        <v>8.16</v>
      </c>
      <c r="T165" s="95">
        <v>9.14</v>
      </c>
      <c r="U165" s="95">
        <v>12.87</v>
      </c>
      <c r="V165" s="95">
        <v>12.14</v>
      </c>
      <c r="W165" s="95">
        <v>9.68</v>
      </c>
      <c r="X165" s="94">
        <v>26.35</v>
      </c>
      <c r="Y165" s="69"/>
      <c r="Z165" s="69"/>
      <c r="AA165" s="69"/>
      <c r="AB165" s="69"/>
      <c r="AC165" s="69"/>
      <c r="AD165" s="69"/>
      <c r="AE165" s="69"/>
      <c r="AF165" s="69"/>
      <c r="AG165" s="70">
        <f t="shared" si="21"/>
        <v>9.6173913043478247</v>
      </c>
    </row>
    <row r="166" spans="1:33" s="33" customFormat="1">
      <c r="A166" s="32" t="s">
        <v>121</v>
      </c>
      <c r="B166" s="94">
        <v>30.18</v>
      </c>
      <c r="C166" s="94">
        <v>27.79</v>
      </c>
      <c r="D166" s="94">
        <v>30.19</v>
      </c>
      <c r="E166" s="94">
        <v>24.65</v>
      </c>
      <c r="F166" s="94">
        <v>29.01</v>
      </c>
      <c r="G166" s="94">
        <v>31.94</v>
      </c>
      <c r="H166" s="94">
        <v>34.28</v>
      </c>
      <c r="I166" s="94">
        <v>33.369999999999997</v>
      </c>
      <c r="J166" s="94">
        <v>33.340000000000003</v>
      </c>
      <c r="K166" s="94">
        <v>33.659999999999997</v>
      </c>
      <c r="L166" s="94">
        <v>34.22</v>
      </c>
      <c r="M166" s="94">
        <v>31.49</v>
      </c>
      <c r="N166" s="94">
        <v>44.06</v>
      </c>
      <c r="O166" s="94">
        <v>46.41</v>
      </c>
      <c r="P166" s="94">
        <v>41.37</v>
      </c>
      <c r="Q166" s="94">
        <v>42.11</v>
      </c>
      <c r="R166" s="94">
        <v>44.97</v>
      </c>
      <c r="S166" s="94">
        <v>34.31</v>
      </c>
      <c r="T166" s="94">
        <v>32.53</v>
      </c>
      <c r="U166" s="94">
        <v>21.04</v>
      </c>
      <c r="V166" s="94">
        <v>22.64</v>
      </c>
      <c r="W166" s="94">
        <v>25.64</v>
      </c>
      <c r="X166" s="94">
        <v>48.17</v>
      </c>
      <c r="Y166" s="69"/>
      <c r="Z166" s="69"/>
      <c r="AA166" s="69"/>
      <c r="AB166" s="69"/>
      <c r="AC166" s="69"/>
      <c r="AD166" s="69"/>
      <c r="AE166" s="69"/>
      <c r="AF166" s="69"/>
      <c r="AG166" s="70">
        <f t="shared" si="21"/>
        <v>33.798695652173912</v>
      </c>
    </row>
    <row r="167" spans="1:33">
      <c r="A167" s="1" t="s">
        <v>464</v>
      </c>
      <c r="B167" s="59">
        <v>24.649141400000001</v>
      </c>
      <c r="C167" s="59">
        <v>19.370732749999998</v>
      </c>
      <c r="D167" s="59">
        <v>23.000512100000002</v>
      </c>
      <c r="E167" s="59">
        <v>28.82292932</v>
      </c>
      <c r="F167" s="59">
        <v>31.090513919999999</v>
      </c>
      <c r="G167" s="59">
        <v>18.977204579999999</v>
      </c>
      <c r="H167" s="59">
        <v>19.354810539999999</v>
      </c>
      <c r="I167" s="59">
        <v>26.726756219999999</v>
      </c>
      <c r="J167" s="59">
        <v>27.031934020000001</v>
      </c>
      <c r="K167" s="59">
        <v>35.100844289999998</v>
      </c>
      <c r="L167" s="59">
        <v>47.818682099999997</v>
      </c>
      <c r="M167" s="59">
        <v>54.736675200000001</v>
      </c>
      <c r="N167" s="59">
        <v>30.20422675</v>
      </c>
      <c r="O167" s="59">
        <v>35.671395689999997</v>
      </c>
      <c r="P167" s="59">
        <v>28.971475850000001</v>
      </c>
      <c r="Q167" s="59">
        <v>23.611371210000001</v>
      </c>
      <c r="R167" s="59">
        <v>25.809213150000001</v>
      </c>
      <c r="S167" s="59">
        <v>12.965227199999999</v>
      </c>
      <c r="T167" s="59">
        <v>12.38082829</v>
      </c>
      <c r="U167" s="59">
        <v>9.6740065400000006</v>
      </c>
      <c r="V167" s="59">
        <v>7.6981774400000003</v>
      </c>
      <c r="W167" s="59">
        <v>0.42968898</v>
      </c>
      <c r="X167" s="59"/>
      <c r="Y167" s="59"/>
      <c r="Z167" s="59"/>
      <c r="AA167" s="59"/>
      <c r="AB167" s="59"/>
      <c r="AC167" s="59"/>
      <c r="AD167" s="59"/>
      <c r="AE167" s="59"/>
      <c r="AF167" s="59"/>
      <c r="AG167" s="59">
        <f t="shared" si="21"/>
        <v>24.731652160909093</v>
      </c>
    </row>
    <row r="168" spans="1:33">
      <c r="A168" s="1" t="s">
        <v>295</v>
      </c>
      <c r="B168" s="59">
        <v>0.54409476000000001</v>
      </c>
      <c r="C168" s="59">
        <v>0.39565751999999998</v>
      </c>
      <c r="D168" s="59">
        <v>0.49498950000000003</v>
      </c>
      <c r="E168" s="59">
        <v>0.51116178999999995</v>
      </c>
      <c r="F168" s="59">
        <v>0.92266495999999998</v>
      </c>
      <c r="G168" s="59">
        <v>0.84086658000000003</v>
      </c>
      <c r="H168" s="59">
        <v>0.56053114000000004</v>
      </c>
      <c r="I168" s="59">
        <v>0.64302497999999997</v>
      </c>
      <c r="J168" s="59">
        <v>0.47742149</v>
      </c>
      <c r="K168" s="59">
        <v>0.57704535000000001</v>
      </c>
      <c r="L168" s="59">
        <v>1.03703166</v>
      </c>
      <c r="M168" s="59">
        <v>1.1506208</v>
      </c>
      <c r="N168" s="59">
        <v>1.8983285000000001</v>
      </c>
      <c r="O168" s="59">
        <v>3.0014766599999998</v>
      </c>
      <c r="P168" s="59">
        <v>0.60331056000000005</v>
      </c>
      <c r="Q168" s="59">
        <v>0.82499549999999999</v>
      </c>
      <c r="R168" s="59">
        <v>1.2368632500000001</v>
      </c>
      <c r="S168" s="59">
        <v>0.32990399999999998</v>
      </c>
      <c r="T168" s="59">
        <v>0.37917317</v>
      </c>
      <c r="U168" s="59">
        <v>0.13184335999999999</v>
      </c>
      <c r="V168" s="59">
        <v>9.8905919999999994E-2</v>
      </c>
      <c r="W168" s="59">
        <v>6.4940400000000004E-3</v>
      </c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</row>
    <row r="169" spans="1:33">
      <c r="A169" s="1" t="s">
        <v>329</v>
      </c>
      <c r="B169" s="59">
        <v>2.9018387200000002</v>
      </c>
      <c r="C169" s="59">
        <v>2.06071625</v>
      </c>
      <c r="D169" s="59">
        <v>2.5244464500000001</v>
      </c>
      <c r="E169" s="59">
        <v>2.65474349</v>
      </c>
      <c r="F169" s="59">
        <v>4.51446784</v>
      </c>
      <c r="G169" s="59">
        <v>5.3419759200000003</v>
      </c>
      <c r="H169" s="59">
        <v>4.1545249200000001</v>
      </c>
      <c r="I169" s="59">
        <v>3.4459543799999999</v>
      </c>
      <c r="J169" s="59">
        <v>3.4901157199999999</v>
      </c>
      <c r="K169" s="59">
        <v>1.23652575</v>
      </c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</row>
    <row r="170" spans="1:33">
      <c r="A170" s="1" t="s">
        <v>363</v>
      </c>
      <c r="B170" s="59">
        <v>5.8861160400000001</v>
      </c>
      <c r="C170" s="59">
        <v>4.9292332700000001</v>
      </c>
      <c r="D170" s="59">
        <v>5.1973897500000001</v>
      </c>
      <c r="E170" s="59">
        <v>5.8701160400000001</v>
      </c>
      <c r="F170" s="59">
        <v>8.5676032000000006</v>
      </c>
      <c r="G170" s="59">
        <v>8.6559795000000008</v>
      </c>
      <c r="H170" s="59">
        <v>7.3198772400000003</v>
      </c>
      <c r="I170" s="59">
        <v>7.5843971999999997</v>
      </c>
      <c r="J170" s="59">
        <v>8.3466446699999999</v>
      </c>
      <c r="K170" s="59">
        <v>1.4508568799999999</v>
      </c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</row>
    <row r="171" spans="1:33">
      <c r="A171" s="1" t="s">
        <v>397</v>
      </c>
      <c r="B171" s="59">
        <v>5.5233862</v>
      </c>
      <c r="C171" s="59">
        <v>3.0498600499999999</v>
      </c>
      <c r="D171" s="59">
        <v>5.32938695</v>
      </c>
      <c r="E171" s="59">
        <v>5.58980151</v>
      </c>
      <c r="F171" s="59">
        <v>9.3255065600000009</v>
      </c>
      <c r="G171" s="59">
        <v>8.2437900000000006</v>
      </c>
      <c r="H171" s="59">
        <v>6.2812460100000003</v>
      </c>
      <c r="I171" s="59">
        <v>5.9850786600000001</v>
      </c>
      <c r="J171" s="59">
        <v>4.7083636599999998</v>
      </c>
      <c r="K171" s="59">
        <v>1.9784412</v>
      </c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>
        <v>5.4117000000000002E-3</v>
      </c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</row>
    <row r="172" spans="1:33">
      <c r="A172" s="1" t="s">
        <v>431</v>
      </c>
      <c r="B172" s="59">
        <v>121.6134227</v>
      </c>
      <c r="C172" s="59">
        <v>131.60558259999999</v>
      </c>
      <c r="D172" s="59">
        <v>125.3148418</v>
      </c>
      <c r="E172" s="59">
        <v>115.8193682</v>
      </c>
      <c r="F172" s="59">
        <v>105.9252326</v>
      </c>
      <c r="G172" s="59">
        <v>119.732806</v>
      </c>
      <c r="H172" s="59">
        <v>123.72900610000001</v>
      </c>
      <c r="I172" s="59">
        <v>116.71727780000001</v>
      </c>
      <c r="J172" s="59">
        <v>116.68839730000001</v>
      </c>
      <c r="K172" s="59">
        <v>119.8770497</v>
      </c>
      <c r="L172" s="59">
        <v>109.7936694</v>
      </c>
      <c r="M172" s="59">
        <v>100.48207069999999</v>
      </c>
      <c r="N172" s="59">
        <v>94.331323749999996</v>
      </c>
      <c r="O172" s="59">
        <v>121.90612900000001</v>
      </c>
      <c r="P172" s="59">
        <v>92.583033020000002</v>
      </c>
      <c r="Q172" s="59">
        <v>136.1572573</v>
      </c>
      <c r="R172" s="59">
        <v>134.05948480000001</v>
      </c>
      <c r="S172" s="59">
        <v>148.90217039999999</v>
      </c>
      <c r="T172" s="59">
        <v>148.83371210000001</v>
      </c>
      <c r="U172" s="59">
        <v>152.11427660000001</v>
      </c>
      <c r="V172" s="59">
        <v>154.70534319999999</v>
      </c>
      <c r="W172" s="59">
        <v>10.20213684</v>
      </c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</row>
    <row r="173" spans="1:33" s="47" customFormat="1">
      <c r="A173" s="46" t="s">
        <v>122</v>
      </c>
      <c r="B173" s="67">
        <f t="shared" ref="B173:AF173" si="22">SUM(B167:B172)</f>
        <v>161.11799981999999</v>
      </c>
      <c r="C173" s="67">
        <f t="shared" si="22"/>
        <v>161.41178244</v>
      </c>
      <c r="D173" s="67">
        <f t="shared" si="22"/>
        <v>161.86156654999999</v>
      </c>
      <c r="E173" s="67">
        <f t="shared" si="22"/>
        <v>159.26812035</v>
      </c>
      <c r="F173" s="67">
        <f t="shared" si="22"/>
        <v>160.34598908000001</v>
      </c>
      <c r="G173" s="67">
        <f t="shared" si="22"/>
        <v>161.79262258</v>
      </c>
      <c r="H173" s="67">
        <f t="shared" si="22"/>
        <v>161.39999595</v>
      </c>
      <c r="I173" s="67">
        <f t="shared" si="22"/>
        <v>161.10248924000001</v>
      </c>
      <c r="J173" s="67">
        <f t="shared" si="22"/>
        <v>160.74287686000002</v>
      </c>
      <c r="K173" s="67">
        <f t="shared" si="22"/>
        <v>160.22076317</v>
      </c>
      <c r="L173" s="67">
        <f t="shared" si="22"/>
        <v>158.64938315999999</v>
      </c>
      <c r="M173" s="67">
        <f t="shared" si="22"/>
        <v>156.3693667</v>
      </c>
      <c r="N173" s="67">
        <f t="shared" si="22"/>
        <v>126.43387899999999</v>
      </c>
      <c r="O173" s="67">
        <f t="shared" si="22"/>
        <v>160.57900135</v>
      </c>
      <c r="P173" s="67">
        <f t="shared" si="22"/>
        <v>122.15781943</v>
      </c>
      <c r="Q173" s="67">
        <f t="shared" si="22"/>
        <v>160.59362400999998</v>
      </c>
      <c r="R173" s="67">
        <f t="shared" si="22"/>
        <v>161.10556120000001</v>
      </c>
      <c r="S173" s="67">
        <f t="shared" si="22"/>
        <v>162.1973016</v>
      </c>
      <c r="T173" s="67">
        <f t="shared" si="22"/>
        <v>161.59371356000003</v>
      </c>
      <c r="U173" s="67">
        <f t="shared" si="22"/>
        <v>161.92012650000001</v>
      </c>
      <c r="V173" s="67">
        <f t="shared" si="22"/>
        <v>162.50242655999998</v>
      </c>
      <c r="W173" s="67">
        <f t="shared" si="22"/>
        <v>10.643731559999999</v>
      </c>
      <c r="X173" s="67">
        <f t="shared" si="22"/>
        <v>0</v>
      </c>
      <c r="Y173" s="67">
        <f t="shared" si="22"/>
        <v>0</v>
      </c>
      <c r="Z173" s="67">
        <f t="shared" si="22"/>
        <v>0</v>
      </c>
      <c r="AA173" s="67">
        <f t="shared" si="22"/>
        <v>0</v>
      </c>
      <c r="AB173" s="67">
        <f t="shared" si="22"/>
        <v>0</v>
      </c>
      <c r="AC173" s="67">
        <f t="shared" si="22"/>
        <v>0</v>
      </c>
      <c r="AD173" s="67">
        <f t="shared" si="22"/>
        <v>0</v>
      </c>
      <c r="AE173" s="67">
        <f t="shared" si="22"/>
        <v>0</v>
      </c>
      <c r="AF173" s="67">
        <f t="shared" si="22"/>
        <v>0</v>
      </c>
      <c r="AG173" s="66"/>
    </row>
    <row r="174" spans="1:33" s="33" customFormat="1">
      <c r="A174" s="32" t="s">
        <v>191</v>
      </c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69"/>
      <c r="Z174" s="69"/>
      <c r="AA174" s="69"/>
      <c r="AB174" s="69"/>
      <c r="AC174" s="69"/>
      <c r="AD174" s="69"/>
      <c r="AE174" s="69"/>
      <c r="AF174" s="69"/>
      <c r="AG174" s="70" t="e">
        <f t="shared" ref="AG174:AG179" si="23">AVERAGE(B174:AF174)</f>
        <v>#DIV/0!</v>
      </c>
    </row>
    <row r="175" spans="1:33" s="33" customFormat="1">
      <c r="A175" s="32" t="s">
        <v>192</v>
      </c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69"/>
      <c r="Z175" s="69"/>
      <c r="AA175" s="69"/>
      <c r="AB175" s="69"/>
      <c r="AC175" s="69"/>
      <c r="AD175" s="69"/>
      <c r="AE175" s="69"/>
      <c r="AF175" s="69"/>
      <c r="AG175" s="70" t="e">
        <f t="shared" si="23"/>
        <v>#DIV/0!</v>
      </c>
    </row>
    <row r="176" spans="1:33" s="33" customFormat="1">
      <c r="A176" s="32" t="s">
        <v>193</v>
      </c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69"/>
      <c r="Z176" s="69"/>
      <c r="AA176" s="69"/>
      <c r="AB176" s="69"/>
      <c r="AC176" s="69"/>
      <c r="AD176" s="69"/>
      <c r="AE176" s="69"/>
      <c r="AF176" s="69"/>
      <c r="AG176" s="70" t="e">
        <f t="shared" si="23"/>
        <v>#DIV/0!</v>
      </c>
    </row>
    <row r="177" spans="1:33" s="33" customFormat="1">
      <c r="A177" s="32" t="s">
        <v>194</v>
      </c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69"/>
      <c r="Z177" s="69"/>
      <c r="AA177" s="69"/>
      <c r="AB177" s="69"/>
      <c r="AC177" s="69"/>
      <c r="AD177" s="69"/>
      <c r="AE177" s="69"/>
      <c r="AF177" s="69"/>
      <c r="AG177" s="70" t="e">
        <f t="shared" si="23"/>
        <v>#DIV/0!</v>
      </c>
    </row>
    <row r="178" spans="1:33" s="33" customFormat="1">
      <c r="A178" s="32" t="s">
        <v>195</v>
      </c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69"/>
      <c r="Z178" s="69"/>
      <c r="AA178" s="69"/>
      <c r="AB178" s="69"/>
      <c r="AC178" s="69"/>
      <c r="AD178" s="69"/>
      <c r="AE178" s="69"/>
      <c r="AF178" s="69"/>
      <c r="AG178" s="70" t="e">
        <f t="shared" si="23"/>
        <v>#DIV/0!</v>
      </c>
    </row>
    <row r="179" spans="1:33">
      <c r="A179" s="1" t="s">
        <v>465</v>
      </c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 t="e">
        <f t="shared" si="23"/>
        <v>#DIV/0!</v>
      </c>
    </row>
    <row r="180" spans="1:33">
      <c r="A180" s="1" t="s">
        <v>296</v>
      </c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</row>
    <row r="181" spans="1:33">
      <c r="A181" s="1" t="s">
        <v>330</v>
      </c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</row>
    <row r="182" spans="1:33">
      <c r="A182" s="1" t="s">
        <v>364</v>
      </c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</row>
    <row r="183" spans="1:33">
      <c r="A183" s="1" t="s">
        <v>398</v>
      </c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</row>
    <row r="184" spans="1:33" s="6" customFormat="1">
      <c r="A184" s="6" t="s">
        <v>432</v>
      </c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</row>
    <row r="185" spans="1:33" s="49" customFormat="1">
      <c r="A185" s="48" t="s">
        <v>196</v>
      </c>
      <c r="B185" s="67">
        <f t="shared" ref="B185:AF185" si="24">SUM(B179:B184)</f>
        <v>0</v>
      </c>
      <c r="C185" s="67">
        <f t="shared" si="24"/>
        <v>0</v>
      </c>
      <c r="D185" s="67">
        <f t="shared" si="24"/>
        <v>0</v>
      </c>
      <c r="E185" s="67">
        <f t="shared" si="24"/>
        <v>0</v>
      </c>
      <c r="F185" s="67">
        <f t="shared" si="24"/>
        <v>0</v>
      </c>
      <c r="G185" s="67">
        <f t="shared" si="24"/>
        <v>0</v>
      </c>
      <c r="H185" s="67">
        <f t="shared" si="24"/>
        <v>0</v>
      </c>
      <c r="I185" s="67">
        <f t="shared" si="24"/>
        <v>0</v>
      </c>
      <c r="J185" s="67">
        <f t="shared" si="24"/>
        <v>0</v>
      </c>
      <c r="K185" s="67">
        <f t="shared" si="24"/>
        <v>0</v>
      </c>
      <c r="L185" s="67">
        <f t="shared" si="24"/>
        <v>0</v>
      </c>
      <c r="M185" s="67">
        <f t="shared" si="24"/>
        <v>0</v>
      </c>
      <c r="N185" s="67">
        <f t="shared" si="24"/>
        <v>0</v>
      </c>
      <c r="O185" s="67">
        <f t="shared" si="24"/>
        <v>0</v>
      </c>
      <c r="P185" s="67">
        <f t="shared" si="24"/>
        <v>0</v>
      </c>
      <c r="Q185" s="67">
        <f t="shared" si="24"/>
        <v>0</v>
      </c>
      <c r="R185" s="67">
        <f t="shared" si="24"/>
        <v>0</v>
      </c>
      <c r="S185" s="67">
        <f t="shared" si="24"/>
        <v>0</v>
      </c>
      <c r="T185" s="67">
        <f t="shared" si="24"/>
        <v>0</v>
      </c>
      <c r="U185" s="67">
        <f t="shared" si="24"/>
        <v>0</v>
      </c>
      <c r="V185" s="67">
        <f t="shared" si="24"/>
        <v>0</v>
      </c>
      <c r="W185" s="67">
        <f t="shared" si="24"/>
        <v>0</v>
      </c>
      <c r="X185" s="67">
        <f t="shared" si="24"/>
        <v>0</v>
      </c>
      <c r="Y185" s="67">
        <f t="shared" si="24"/>
        <v>0</v>
      </c>
      <c r="Z185" s="67">
        <f t="shared" si="24"/>
        <v>0</v>
      </c>
      <c r="AA185" s="67">
        <f t="shared" si="24"/>
        <v>0</v>
      </c>
      <c r="AB185" s="67">
        <f t="shared" si="24"/>
        <v>0</v>
      </c>
      <c r="AC185" s="67">
        <f t="shared" si="24"/>
        <v>0</v>
      </c>
      <c r="AD185" s="67">
        <f t="shared" si="24"/>
        <v>0</v>
      </c>
      <c r="AE185" s="67">
        <f t="shared" si="24"/>
        <v>0</v>
      </c>
      <c r="AF185" s="67">
        <f t="shared" si="24"/>
        <v>0</v>
      </c>
      <c r="AG185" s="66"/>
    </row>
    <row r="186" spans="1:33" s="33" customFormat="1">
      <c r="A186" s="32" t="s">
        <v>198</v>
      </c>
      <c r="B186" s="94">
        <v>52.59</v>
      </c>
      <c r="C186" s="94">
        <v>52.04</v>
      </c>
      <c r="D186" s="94">
        <v>53.7</v>
      </c>
      <c r="E186" s="94">
        <v>51.67</v>
      </c>
      <c r="F186" s="94">
        <v>51.05</v>
      </c>
      <c r="G186" s="94">
        <v>52.53</v>
      </c>
      <c r="H186" s="94">
        <v>54.48</v>
      </c>
      <c r="I186" s="95">
        <v>47.34</v>
      </c>
      <c r="J186" s="95">
        <v>45.17</v>
      </c>
      <c r="K186" s="95">
        <v>47.74</v>
      </c>
      <c r="L186" s="95">
        <v>49.71</v>
      </c>
      <c r="M186" s="94">
        <v>54.12</v>
      </c>
      <c r="N186" s="95">
        <v>45.31</v>
      </c>
      <c r="O186" s="95">
        <v>48.27</v>
      </c>
      <c r="P186" s="95">
        <v>45.87</v>
      </c>
      <c r="Q186" s="94">
        <v>51.4</v>
      </c>
      <c r="R186" s="94">
        <v>59.34</v>
      </c>
      <c r="S186" s="94">
        <v>60.28</v>
      </c>
      <c r="T186" s="94">
        <v>52.59</v>
      </c>
      <c r="U186" s="94">
        <v>53.86</v>
      </c>
      <c r="V186" s="94">
        <v>54.92</v>
      </c>
      <c r="W186" s="94">
        <v>59.24</v>
      </c>
      <c r="X186" s="94">
        <v>63.69</v>
      </c>
      <c r="Y186" s="69"/>
      <c r="Z186" s="69"/>
      <c r="AA186" s="69"/>
      <c r="AB186" s="69"/>
      <c r="AC186" s="69"/>
      <c r="AD186" s="69"/>
      <c r="AE186" s="69"/>
      <c r="AF186" s="69"/>
      <c r="AG186" s="70">
        <f>AVERAGE(B186:AF186)</f>
        <v>52.474347826086962</v>
      </c>
    </row>
    <row r="187" spans="1:33" s="33" customFormat="1">
      <c r="A187" s="32" t="s">
        <v>199</v>
      </c>
      <c r="B187" s="94">
        <v>0.68</v>
      </c>
      <c r="C187" s="94">
        <v>0.73</v>
      </c>
      <c r="D187" s="94">
        <v>0.8</v>
      </c>
      <c r="E187" s="95">
        <v>0.47</v>
      </c>
      <c r="F187" s="95">
        <v>0.31</v>
      </c>
      <c r="G187" s="95">
        <v>0.26</v>
      </c>
      <c r="H187" s="95">
        <v>0.47</v>
      </c>
      <c r="I187" s="94">
        <v>0.66</v>
      </c>
      <c r="J187" s="94">
        <v>0.62</v>
      </c>
      <c r="K187" s="94">
        <v>0.72</v>
      </c>
      <c r="L187" s="94">
        <v>0.83</v>
      </c>
      <c r="M187" s="94">
        <v>0.56999999999999995</v>
      </c>
      <c r="N187" s="94">
        <v>0.53</v>
      </c>
      <c r="O187" s="94">
        <v>0.55000000000000004</v>
      </c>
      <c r="P187" s="95">
        <v>0.44</v>
      </c>
      <c r="Q187" s="95">
        <v>0.27</v>
      </c>
      <c r="R187" s="95">
        <v>0.33</v>
      </c>
      <c r="S187" s="95">
        <v>0.27</v>
      </c>
      <c r="T187" s="95">
        <v>0.25</v>
      </c>
      <c r="U187" s="95">
        <v>0.3</v>
      </c>
      <c r="V187" s="95">
        <v>0.28999999999999998</v>
      </c>
      <c r="W187" s="95">
        <v>0.54</v>
      </c>
      <c r="X187" s="95">
        <v>0.42</v>
      </c>
      <c r="Y187" s="69"/>
      <c r="Z187" s="69"/>
      <c r="AA187" s="69"/>
      <c r="AB187" s="69"/>
      <c r="AC187" s="69"/>
      <c r="AD187" s="69"/>
      <c r="AE187" s="69"/>
      <c r="AF187" s="69"/>
      <c r="AG187" s="70">
        <f>AVERAGE(B187:AF187)</f>
        <v>0.49173913043478262</v>
      </c>
    </row>
    <row r="188" spans="1:33" s="33" customFormat="1">
      <c r="A188" s="32" t="s">
        <v>200</v>
      </c>
      <c r="B188" s="96">
        <v>4.7699999999999996</v>
      </c>
      <c r="C188" s="96">
        <v>4.1399999999999997</v>
      </c>
      <c r="D188" s="96">
        <v>5.69</v>
      </c>
      <c r="E188" s="96">
        <v>5.05</v>
      </c>
      <c r="F188" s="96">
        <v>4.51</v>
      </c>
      <c r="G188" s="96">
        <v>4.42</v>
      </c>
      <c r="H188" s="96">
        <v>5.57</v>
      </c>
      <c r="I188" s="96">
        <v>3.66</v>
      </c>
      <c r="J188" s="96">
        <v>3.25</v>
      </c>
      <c r="K188" s="96">
        <v>3.48</v>
      </c>
      <c r="L188" s="96">
        <v>3.47</v>
      </c>
      <c r="M188" s="96">
        <v>2.4700000000000002</v>
      </c>
      <c r="N188" s="96">
        <v>3.5</v>
      </c>
      <c r="O188" s="96">
        <v>2.31</v>
      </c>
      <c r="P188" s="94">
        <v>1.91</v>
      </c>
      <c r="Q188" s="94">
        <v>1.59</v>
      </c>
      <c r="R188" s="94">
        <v>1.52</v>
      </c>
      <c r="S188" s="94">
        <v>1.81</v>
      </c>
      <c r="T188" s="96">
        <v>3.15</v>
      </c>
      <c r="U188" s="96">
        <v>3.33</v>
      </c>
      <c r="V188" s="96">
        <v>2.41</v>
      </c>
      <c r="W188" s="96">
        <v>2.57</v>
      </c>
      <c r="X188" s="96">
        <v>1.54</v>
      </c>
      <c r="Y188" s="69"/>
      <c r="Z188" s="69"/>
      <c r="AA188" s="69"/>
      <c r="AB188" s="69"/>
      <c r="AC188" s="69"/>
      <c r="AD188" s="69"/>
      <c r="AE188" s="69"/>
      <c r="AF188" s="69"/>
      <c r="AG188" s="70">
        <f>AVERAGE(B188:AF188)</f>
        <v>3.3095652173913046</v>
      </c>
    </row>
    <row r="189" spans="1:33" s="33" customFormat="1">
      <c r="A189" s="32" t="s">
        <v>201</v>
      </c>
      <c r="B189" s="95">
        <v>11.52</v>
      </c>
      <c r="C189" s="95">
        <v>7.09</v>
      </c>
      <c r="D189" s="95">
        <v>8.19</v>
      </c>
      <c r="E189" s="95">
        <v>6.71</v>
      </c>
      <c r="F189" s="95">
        <v>4.46</v>
      </c>
      <c r="G189" s="95">
        <v>5.08</v>
      </c>
      <c r="H189" s="95">
        <v>6.24</v>
      </c>
      <c r="I189" s="95">
        <v>6.98</v>
      </c>
      <c r="J189" s="95">
        <v>6.04</v>
      </c>
      <c r="K189" s="95">
        <v>8.35</v>
      </c>
      <c r="L189" s="95">
        <v>8.41</v>
      </c>
      <c r="M189" s="95">
        <v>5.15</v>
      </c>
      <c r="N189" s="95">
        <v>6.03</v>
      </c>
      <c r="O189" s="95">
        <v>4.2300000000000004</v>
      </c>
      <c r="P189" s="95">
        <v>2.82</v>
      </c>
      <c r="Q189" s="95">
        <v>2.04</v>
      </c>
      <c r="R189" s="95">
        <v>2.95</v>
      </c>
      <c r="S189" s="95">
        <v>2.15</v>
      </c>
      <c r="T189" s="95">
        <v>2.2599999999999998</v>
      </c>
      <c r="U189" s="95">
        <v>2.5299999999999998</v>
      </c>
      <c r="V189" s="95">
        <v>2.9</v>
      </c>
      <c r="W189" s="95">
        <v>4.05</v>
      </c>
      <c r="X189" s="95">
        <v>3.29</v>
      </c>
      <c r="Y189" s="69"/>
      <c r="Z189" s="69"/>
      <c r="AA189" s="69"/>
      <c r="AB189" s="69"/>
      <c r="AC189" s="69"/>
      <c r="AD189" s="69"/>
      <c r="AE189" s="69"/>
      <c r="AF189" s="69"/>
      <c r="AG189" s="70">
        <f>AVERAGE(B189:AF189)</f>
        <v>5.1943478260869576</v>
      </c>
    </row>
    <row r="190" spans="1:33" s="33" customFormat="1">
      <c r="A190" s="32" t="s">
        <v>202</v>
      </c>
      <c r="B190" s="94">
        <v>33.03</v>
      </c>
      <c r="C190" s="94">
        <v>33.24</v>
      </c>
      <c r="D190" s="94">
        <v>35.299999999999997</v>
      </c>
      <c r="E190" s="94">
        <v>33</v>
      </c>
      <c r="F190" s="94">
        <v>27.77</v>
      </c>
      <c r="G190" s="94">
        <v>26.69</v>
      </c>
      <c r="H190" s="94">
        <v>30.08</v>
      </c>
      <c r="I190" s="94">
        <v>24.46</v>
      </c>
      <c r="J190" s="94">
        <v>22.94</v>
      </c>
      <c r="K190" s="94">
        <v>24.87</v>
      </c>
      <c r="L190" s="94">
        <v>29.36</v>
      </c>
      <c r="M190" s="94">
        <v>39.89</v>
      </c>
      <c r="N190" s="94">
        <v>27.91</v>
      </c>
      <c r="O190" s="94">
        <v>33.29</v>
      </c>
      <c r="P190" s="94">
        <v>36.840000000000003</v>
      </c>
      <c r="Q190" s="94">
        <v>41.54</v>
      </c>
      <c r="R190" s="94">
        <v>49.6</v>
      </c>
      <c r="S190" s="94">
        <v>50.33</v>
      </c>
      <c r="T190" s="94">
        <v>40.81</v>
      </c>
      <c r="U190" s="94">
        <v>41.05</v>
      </c>
      <c r="V190" s="94">
        <v>41.85</v>
      </c>
      <c r="W190" s="94">
        <v>47.02</v>
      </c>
      <c r="X190" s="94">
        <v>53.94</v>
      </c>
      <c r="Y190" s="69"/>
      <c r="Z190" s="69"/>
      <c r="AA190" s="69"/>
      <c r="AB190" s="69"/>
      <c r="AC190" s="69"/>
      <c r="AD190" s="69"/>
      <c r="AE190" s="69"/>
      <c r="AF190" s="69"/>
      <c r="AG190" s="70">
        <f>AVERAGE(B190:AF190)</f>
        <v>35.861304347826085</v>
      </c>
    </row>
    <row r="191" spans="1:33">
      <c r="A191" s="1" t="s">
        <v>466</v>
      </c>
      <c r="B191" s="59"/>
      <c r="C191" s="59"/>
      <c r="D191" s="59"/>
      <c r="E191" s="59"/>
      <c r="F191" s="59"/>
      <c r="G191" s="59"/>
      <c r="H191" s="59">
        <v>5.8060000000000004E-3</v>
      </c>
      <c r="I191" s="59"/>
      <c r="J191" s="59"/>
      <c r="K191" s="59">
        <v>4.8539999999999998E-3</v>
      </c>
      <c r="L191" s="59"/>
      <c r="M191" s="59"/>
      <c r="N191" s="59">
        <v>2.0313999999999999E-2</v>
      </c>
      <c r="O191" s="59"/>
      <c r="P191" s="59">
        <v>5.2610000000000001E-3</v>
      </c>
      <c r="Q191" s="59">
        <v>1.1405999999999999E-2</v>
      </c>
      <c r="R191" s="59">
        <v>5.5420000000000001E-3</v>
      </c>
      <c r="S191" s="59">
        <v>1.5155999999999999E-2</v>
      </c>
      <c r="T191" s="59"/>
      <c r="U191" s="59">
        <v>8.2719999999999998E-3</v>
      </c>
      <c r="V191" s="59">
        <v>8.4980000000000003E-3</v>
      </c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</row>
    <row r="192" spans="1:33">
      <c r="A192" s="1" t="s">
        <v>297</v>
      </c>
      <c r="B192" s="59"/>
      <c r="C192" s="59"/>
      <c r="D192" s="59"/>
      <c r="E192" s="59"/>
      <c r="F192" s="59"/>
      <c r="G192" s="59">
        <v>0.11139</v>
      </c>
      <c r="H192" s="59">
        <v>0.13644100000000001</v>
      </c>
      <c r="I192" s="59">
        <v>0.37835099999999999</v>
      </c>
      <c r="J192" s="59">
        <v>0.66034000000000004</v>
      </c>
      <c r="K192" s="59">
        <v>0.74994300000000003</v>
      </c>
      <c r="L192" s="59">
        <v>0.97919999999999996</v>
      </c>
      <c r="M192" s="59">
        <v>0.81342800000000004</v>
      </c>
      <c r="N192" s="59">
        <v>0.97216999999999998</v>
      </c>
      <c r="O192" s="59">
        <v>0.986595</v>
      </c>
      <c r="P192" s="59">
        <v>0.77862799999999999</v>
      </c>
      <c r="Q192" s="59">
        <v>0.62162700000000004</v>
      </c>
      <c r="R192" s="59">
        <v>0.67058200000000001</v>
      </c>
      <c r="S192" s="59">
        <v>0.64665600000000001</v>
      </c>
      <c r="T192" s="59">
        <v>0.76337500000000003</v>
      </c>
      <c r="U192" s="59">
        <v>0.61626400000000003</v>
      </c>
      <c r="V192" s="59">
        <v>0.39090799999999998</v>
      </c>
      <c r="W192" s="59">
        <v>0.71343999999999996</v>
      </c>
      <c r="X192" s="59">
        <v>0.76936499999999997</v>
      </c>
      <c r="Y192" s="59"/>
      <c r="Z192" s="59"/>
      <c r="AA192" s="59"/>
      <c r="AB192" s="59"/>
      <c r="AC192" s="59"/>
      <c r="AD192" s="59"/>
      <c r="AE192" s="59"/>
      <c r="AF192" s="59"/>
      <c r="AG192" s="59"/>
    </row>
    <row r="193" spans="1:33">
      <c r="A193" s="1" t="s">
        <v>331</v>
      </c>
      <c r="B193" s="59">
        <v>0.76354200000000005</v>
      </c>
      <c r="C193" s="59">
        <v>0.758961</v>
      </c>
      <c r="D193" s="59">
        <v>1.282715</v>
      </c>
      <c r="E193" s="59">
        <v>2.338155</v>
      </c>
      <c r="F193" s="59">
        <v>6.5720049999999999</v>
      </c>
      <c r="G193" s="59">
        <v>5.276173</v>
      </c>
      <c r="H193" s="59">
        <v>3.9422739999999998</v>
      </c>
      <c r="I193" s="59">
        <v>3.4751430000000001</v>
      </c>
      <c r="J193" s="59">
        <v>3.5812599999999999</v>
      </c>
      <c r="K193" s="59">
        <v>5.5262789999999997</v>
      </c>
      <c r="L193" s="59">
        <v>4.4256000000000002</v>
      </c>
      <c r="M193" s="59">
        <v>4.7254899999999997</v>
      </c>
      <c r="N193" s="59">
        <v>4.3791180000000001</v>
      </c>
      <c r="O193" s="59">
        <v>1.2881579999999999</v>
      </c>
      <c r="P193" s="59">
        <v>3.9089230000000001</v>
      </c>
      <c r="Q193" s="59">
        <v>3.2221950000000001</v>
      </c>
      <c r="R193" s="59">
        <v>4.4169739999999997</v>
      </c>
      <c r="S193" s="59">
        <v>3.5364</v>
      </c>
      <c r="T193" s="59">
        <v>3.4819749999999998</v>
      </c>
      <c r="U193" s="59">
        <v>2.5105520000000001</v>
      </c>
      <c r="V193" s="59">
        <v>2.9148139999999998</v>
      </c>
      <c r="W193" s="59">
        <v>3.1881849999999998</v>
      </c>
      <c r="X193" s="59">
        <v>2.872296</v>
      </c>
      <c r="Y193" s="59"/>
      <c r="Z193" s="59"/>
      <c r="AA193" s="59"/>
      <c r="AB193" s="59"/>
      <c r="AC193" s="59"/>
      <c r="AD193" s="59"/>
      <c r="AE193" s="59"/>
      <c r="AF193" s="59"/>
      <c r="AG193" s="59"/>
    </row>
    <row r="194" spans="1:33">
      <c r="A194" s="1" t="s">
        <v>365</v>
      </c>
      <c r="B194" s="59">
        <v>2.2338420000000001</v>
      </c>
      <c r="C194" s="59">
        <v>2.8144619999999998</v>
      </c>
      <c r="D194" s="59">
        <v>3.8935460000000002</v>
      </c>
      <c r="E194" s="59">
        <v>7.6237599999999999</v>
      </c>
      <c r="F194" s="59">
        <v>20.287652000000001</v>
      </c>
      <c r="G194" s="59">
        <v>19.311312999999998</v>
      </c>
      <c r="H194" s="59">
        <v>15.290101</v>
      </c>
      <c r="I194" s="59">
        <v>14.493249</v>
      </c>
      <c r="J194" s="59">
        <v>14.41662</v>
      </c>
      <c r="K194" s="59">
        <v>16.576409999999999</v>
      </c>
      <c r="L194" s="59">
        <v>14.0808</v>
      </c>
      <c r="M194" s="59">
        <v>12.470611999999999</v>
      </c>
      <c r="N194" s="59">
        <v>16.785167999999999</v>
      </c>
      <c r="O194" s="59">
        <v>20.364809999999999</v>
      </c>
      <c r="P194" s="59">
        <v>16.440625000000001</v>
      </c>
      <c r="Q194" s="59">
        <v>13.812666</v>
      </c>
      <c r="R194" s="59">
        <v>13.694281999999999</v>
      </c>
      <c r="S194" s="59">
        <v>12.877548000000001</v>
      </c>
      <c r="T194" s="59">
        <v>13.543749999999999</v>
      </c>
      <c r="U194" s="59">
        <v>14.116168</v>
      </c>
      <c r="V194" s="59">
        <v>15.279404</v>
      </c>
      <c r="W194" s="59">
        <v>14.844011</v>
      </c>
      <c r="X194" s="59">
        <v>15.187835</v>
      </c>
      <c r="Y194" s="59"/>
      <c r="Z194" s="59"/>
      <c r="AA194" s="59"/>
      <c r="AB194" s="59"/>
      <c r="AC194" s="59"/>
      <c r="AD194" s="59"/>
      <c r="AE194" s="59"/>
      <c r="AF194" s="59"/>
      <c r="AG194" s="59"/>
    </row>
    <row r="195" spans="1:33">
      <c r="A195" s="1" t="s">
        <v>399</v>
      </c>
      <c r="B195" s="59"/>
      <c r="C195" s="59"/>
      <c r="D195" s="59">
        <v>3.4460999999999999E-2</v>
      </c>
      <c r="E195" s="59">
        <v>1.864E-2</v>
      </c>
      <c r="F195" s="59">
        <v>8.7384000000000003E-2</v>
      </c>
      <c r="G195" s="59"/>
      <c r="H195" s="59">
        <v>2.0320999999999999E-2</v>
      </c>
      <c r="I195" s="59">
        <v>6.561E-3</v>
      </c>
      <c r="J195" s="59">
        <v>1.687E-2</v>
      </c>
      <c r="K195" s="59">
        <v>4.8539999999999998E-3</v>
      </c>
      <c r="L195" s="59">
        <v>1.44E-2</v>
      </c>
      <c r="M195" s="59">
        <v>2.3408000000000002E-2</v>
      </c>
      <c r="N195" s="59">
        <v>2.0313999999999999E-2</v>
      </c>
      <c r="O195" s="59">
        <v>1.4892000000000001E-2</v>
      </c>
      <c r="P195" s="59"/>
      <c r="Q195" s="59">
        <v>5.7029999999999997E-3</v>
      </c>
      <c r="R195" s="59">
        <v>2.2168E-2</v>
      </c>
      <c r="S195" s="59">
        <v>2.5260000000000001E-2</v>
      </c>
      <c r="T195" s="59">
        <v>1.9699999999999999E-2</v>
      </c>
      <c r="U195" s="59">
        <v>5.7903999999999997E-2</v>
      </c>
      <c r="V195" s="59">
        <v>3.8240999999999997E-2</v>
      </c>
      <c r="W195" s="59">
        <v>1.3377E-2</v>
      </c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</row>
    <row r="196" spans="1:33" s="6" customFormat="1">
      <c r="A196" s="6" t="s">
        <v>433</v>
      </c>
      <c r="B196" s="59">
        <v>0.36943399999999998</v>
      </c>
      <c r="C196" s="59">
        <v>0.81981899999999996</v>
      </c>
      <c r="D196" s="59">
        <v>0.24724399999999999</v>
      </c>
      <c r="E196" s="59">
        <v>1.5972150000000001</v>
      </c>
      <c r="F196" s="59">
        <v>9.3901389999999996</v>
      </c>
      <c r="G196" s="59">
        <v>12.212057</v>
      </c>
      <c r="H196" s="59">
        <v>9.4986160000000002</v>
      </c>
      <c r="I196" s="59">
        <v>3.4751430000000001</v>
      </c>
      <c r="J196" s="59">
        <v>5.3381499999999997</v>
      </c>
      <c r="K196" s="59">
        <v>1.405233</v>
      </c>
      <c r="L196" s="59">
        <v>4.4951999999999996</v>
      </c>
      <c r="M196" s="59">
        <v>11.153912</v>
      </c>
      <c r="N196" s="59">
        <v>6.584638</v>
      </c>
      <c r="O196" s="59">
        <v>14.486193</v>
      </c>
      <c r="P196" s="59">
        <v>31.281905999999999</v>
      </c>
      <c r="Q196" s="59">
        <v>39.151094999999998</v>
      </c>
      <c r="R196" s="59">
        <v>36.543948</v>
      </c>
      <c r="S196" s="59">
        <v>33.363408</v>
      </c>
      <c r="T196" s="59">
        <v>31.258975</v>
      </c>
      <c r="U196" s="59">
        <v>23.893671999999999</v>
      </c>
      <c r="V196" s="59">
        <v>23.768906000000001</v>
      </c>
      <c r="W196" s="59">
        <v>25.608036999999999</v>
      </c>
      <c r="X196" s="59">
        <v>38.109212999999997</v>
      </c>
      <c r="Y196" s="59"/>
      <c r="Z196" s="59"/>
      <c r="AA196" s="59"/>
      <c r="AB196" s="59"/>
      <c r="AC196" s="59"/>
      <c r="AD196" s="59"/>
      <c r="AE196" s="59"/>
      <c r="AF196" s="59"/>
      <c r="AG196" s="59"/>
    </row>
    <row r="197" spans="1:33" s="49" customFormat="1">
      <c r="A197" s="48" t="s">
        <v>203</v>
      </c>
      <c r="B197" s="67">
        <f t="shared" ref="B197:AF197" si="25">SUM(B191:B196)</f>
        <v>3.3668180000000003</v>
      </c>
      <c r="C197" s="67">
        <f t="shared" si="25"/>
        <v>4.3932419999999999</v>
      </c>
      <c r="D197" s="67">
        <f t="shared" si="25"/>
        <v>5.4579660000000008</v>
      </c>
      <c r="E197" s="67">
        <f t="shared" si="25"/>
        <v>11.577769999999999</v>
      </c>
      <c r="F197" s="67">
        <f t="shared" si="25"/>
        <v>36.337180000000004</v>
      </c>
      <c r="G197" s="67">
        <f t="shared" si="25"/>
        <v>36.910933</v>
      </c>
      <c r="H197" s="67">
        <f t="shared" si="25"/>
        <v>28.893558999999996</v>
      </c>
      <c r="I197" s="67">
        <f t="shared" si="25"/>
        <v>21.828447000000001</v>
      </c>
      <c r="J197" s="67">
        <f t="shared" si="25"/>
        <v>24.01324</v>
      </c>
      <c r="K197" s="67">
        <f t="shared" si="25"/>
        <v>24.267572999999999</v>
      </c>
      <c r="L197" s="67">
        <f t="shared" si="25"/>
        <v>23.995199999999997</v>
      </c>
      <c r="M197" s="67">
        <f t="shared" si="25"/>
        <v>29.18685</v>
      </c>
      <c r="N197" s="67">
        <f t="shared" si="25"/>
        <v>28.761721999999999</v>
      </c>
      <c r="O197" s="67">
        <f t="shared" si="25"/>
        <v>37.140647999999999</v>
      </c>
      <c r="P197" s="67">
        <f t="shared" si="25"/>
        <v>52.415343</v>
      </c>
      <c r="Q197" s="67">
        <f t="shared" si="25"/>
        <v>56.824691999999999</v>
      </c>
      <c r="R197" s="67">
        <f t="shared" si="25"/>
        <v>55.353496</v>
      </c>
      <c r="S197" s="67">
        <f t="shared" si="25"/>
        <v>50.464427999999998</v>
      </c>
      <c r="T197" s="67">
        <f t="shared" si="25"/>
        <v>49.067774999999997</v>
      </c>
      <c r="U197" s="67">
        <f t="shared" si="25"/>
        <v>41.202832000000001</v>
      </c>
      <c r="V197" s="67">
        <f t="shared" si="25"/>
        <v>42.400770999999999</v>
      </c>
      <c r="W197" s="67">
        <f t="shared" si="25"/>
        <v>44.367049999999999</v>
      </c>
      <c r="X197" s="67">
        <f t="shared" si="25"/>
        <v>56.938708999999996</v>
      </c>
      <c r="Y197" s="67">
        <f t="shared" si="25"/>
        <v>0</v>
      </c>
      <c r="Z197" s="67">
        <f t="shared" si="25"/>
        <v>0</v>
      </c>
      <c r="AA197" s="67">
        <f t="shared" si="25"/>
        <v>0</v>
      </c>
      <c r="AB197" s="67">
        <f t="shared" si="25"/>
        <v>0</v>
      </c>
      <c r="AC197" s="67">
        <f t="shared" si="25"/>
        <v>0</v>
      </c>
      <c r="AD197" s="67">
        <f t="shared" si="25"/>
        <v>0</v>
      </c>
      <c r="AE197" s="67">
        <f t="shared" si="25"/>
        <v>0</v>
      </c>
      <c r="AF197" s="67">
        <f t="shared" si="25"/>
        <v>0</v>
      </c>
      <c r="AG197" s="66"/>
    </row>
    <row r="198" spans="1:33" s="33" customFormat="1">
      <c r="A198" s="32" t="s">
        <v>205</v>
      </c>
      <c r="B198" s="95">
        <v>46.88</v>
      </c>
      <c r="C198" s="95">
        <v>41.37</v>
      </c>
      <c r="D198" s="95">
        <v>45.05</v>
      </c>
      <c r="E198" s="95">
        <v>49.7</v>
      </c>
      <c r="F198" s="94">
        <v>50.57</v>
      </c>
      <c r="G198" s="94">
        <v>50.16</v>
      </c>
      <c r="H198" s="94">
        <v>51.16</v>
      </c>
      <c r="I198" s="95">
        <v>44.75</v>
      </c>
      <c r="J198" s="95">
        <v>47.01</v>
      </c>
      <c r="K198" s="94">
        <v>53.81</v>
      </c>
      <c r="L198" s="94">
        <v>55.01</v>
      </c>
      <c r="M198" s="94">
        <v>55.09</v>
      </c>
      <c r="N198" s="95">
        <v>44.95</v>
      </c>
      <c r="O198" s="95">
        <v>45.64</v>
      </c>
      <c r="P198" s="95">
        <v>45.18</v>
      </c>
      <c r="Q198" s="95">
        <v>44.7</v>
      </c>
      <c r="R198" s="95">
        <v>45.58</v>
      </c>
      <c r="S198" s="95">
        <v>44.87</v>
      </c>
      <c r="T198" s="95">
        <v>44.05</v>
      </c>
      <c r="U198" s="95">
        <v>44.4</v>
      </c>
      <c r="V198" s="95">
        <v>44.22</v>
      </c>
      <c r="W198" s="95">
        <v>43.96</v>
      </c>
      <c r="X198" s="95">
        <v>42.6</v>
      </c>
      <c r="Y198" s="69"/>
      <c r="Z198" s="69"/>
      <c r="AA198" s="69"/>
      <c r="AB198" s="69"/>
      <c r="AC198" s="69"/>
      <c r="AD198" s="69"/>
      <c r="AE198" s="69"/>
      <c r="AF198" s="69"/>
      <c r="AG198" s="70">
        <f>AVERAGE(B198:AF198)</f>
        <v>46.987391304347831</v>
      </c>
    </row>
    <row r="199" spans="1:33" s="33" customFormat="1">
      <c r="A199" s="32" t="s">
        <v>206</v>
      </c>
      <c r="B199" s="95">
        <v>0.08</v>
      </c>
      <c r="C199" s="95">
        <v>0.13</v>
      </c>
      <c r="D199" s="95">
        <v>0.19</v>
      </c>
      <c r="E199" s="95">
        <v>0.27</v>
      </c>
      <c r="F199" s="95">
        <v>0.34</v>
      </c>
      <c r="G199" s="95">
        <v>0.26</v>
      </c>
      <c r="H199" s="95">
        <v>0.28000000000000003</v>
      </c>
      <c r="I199" s="95">
        <v>0.28000000000000003</v>
      </c>
      <c r="J199" s="95">
        <v>0.17</v>
      </c>
      <c r="K199" s="95">
        <v>0.31</v>
      </c>
      <c r="L199" s="94">
        <v>0.53</v>
      </c>
      <c r="M199" s="94">
        <v>0.51</v>
      </c>
      <c r="N199" s="94">
        <v>0.56000000000000005</v>
      </c>
      <c r="O199" s="94">
        <v>0.72</v>
      </c>
      <c r="P199" s="94">
        <v>0.56999999999999995</v>
      </c>
      <c r="Q199" s="94">
        <v>0.52</v>
      </c>
      <c r="R199" s="94">
        <v>0.59</v>
      </c>
      <c r="S199" s="95">
        <v>0.49</v>
      </c>
      <c r="T199" s="95">
        <v>0.43</v>
      </c>
      <c r="U199" s="94">
        <v>0.56999999999999995</v>
      </c>
      <c r="V199" s="94">
        <v>0.51</v>
      </c>
      <c r="W199" s="94">
        <v>0.62</v>
      </c>
      <c r="X199" s="94">
        <v>0.67</v>
      </c>
      <c r="Y199" s="69"/>
      <c r="Z199" s="69"/>
      <c r="AA199" s="69"/>
      <c r="AB199" s="69"/>
      <c r="AC199" s="69"/>
      <c r="AD199" s="69"/>
      <c r="AE199" s="69"/>
      <c r="AF199" s="69"/>
      <c r="AG199" s="70">
        <f>AVERAGE(B199:AF199)</f>
        <v>0.41739130434782606</v>
      </c>
    </row>
    <row r="200" spans="1:33" s="33" customFormat="1">
      <c r="A200" s="32" t="s">
        <v>207</v>
      </c>
      <c r="B200" s="96">
        <v>2.21</v>
      </c>
      <c r="C200" s="96">
        <v>3.27</v>
      </c>
      <c r="D200" s="96">
        <v>3.93</v>
      </c>
      <c r="E200" s="96">
        <v>4.9400000000000004</v>
      </c>
      <c r="F200" s="96">
        <v>5.54</v>
      </c>
      <c r="G200" s="96">
        <v>4.8</v>
      </c>
      <c r="H200" s="96">
        <v>4.17</v>
      </c>
      <c r="I200" s="96">
        <v>3.63</v>
      </c>
      <c r="J200" s="96">
        <v>2.97</v>
      </c>
      <c r="K200" s="96">
        <v>5.6</v>
      </c>
      <c r="L200" s="96">
        <v>5.48</v>
      </c>
      <c r="M200" s="96">
        <v>4.6500000000000004</v>
      </c>
      <c r="N200" s="96">
        <v>3.88</v>
      </c>
      <c r="O200" s="96">
        <v>3.55</v>
      </c>
      <c r="P200" s="96">
        <v>3.61</v>
      </c>
      <c r="Q200" s="96">
        <v>3.48</v>
      </c>
      <c r="R200" s="96">
        <v>2.99</v>
      </c>
      <c r="S200" s="96">
        <v>3.12</v>
      </c>
      <c r="T200" s="96">
        <v>3.47</v>
      </c>
      <c r="U200" s="96">
        <v>3.86</v>
      </c>
      <c r="V200" s="96">
        <v>3.38</v>
      </c>
      <c r="W200" s="96">
        <v>3.27</v>
      </c>
      <c r="X200" s="96">
        <v>3.05</v>
      </c>
      <c r="Y200" s="69"/>
      <c r="Z200" s="69"/>
      <c r="AA200" s="69"/>
      <c r="AB200" s="69"/>
      <c r="AC200" s="69"/>
      <c r="AD200" s="69"/>
      <c r="AE200" s="69"/>
      <c r="AF200" s="69"/>
      <c r="AG200" s="70">
        <f>AVERAGE(B200:AF200)</f>
        <v>3.8630434782608694</v>
      </c>
    </row>
    <row r="201" spans="1:33" s="33" customFormat="1">
      <c r="A201" s="32" t="s">
        <v>208</v>
      </c>
      <c r="B201" s="95">
        <v>2.2599999999999998</v>
      </c>
      <c r="C201" s="95">
        <v>5.79</v>
      </c>
      <c r="D201" s="95">
        <v>7.99</v>
      </c>
      <c r="E201" s="95">
        <v>8.83</v>
      </c>
      <c r="F201" s="95">
        <v>7.82</v>
      </c>
      <c r="G201" s="95">
        <v>6.03</v>
      </c>
      <c r="H201" s="95">
        <v>7.66</v>
      </c>
      <c r="I201" s="95">
        <v>5.55</v>
      </c>
      <c r="J201" s="95">
        <v>4.51</v>
      </c>
      <c r="K201" s="95">
        <v>7.33</v>
      </c>
      <c r="L201" s="95">
        <v>12.62</v>
      </c>
      <c r="M201" s="95">
        <v>11.97</v>
      </c>
      <c r="N201" s="95">
        <v>8.14</v>
      </c>
      <c r="O201" s="95">
        <v>8.25</v>
      </c>
      <c r="P201" s="95">
        <v>6.53</v>
      </c>
      <c r="Q201" s="95">
        <v>6.55</v>
      </c>
      <c r="R201" s="95">
        <v>7.15</v>
      </c>
      <c r="S201" s="95">
        <v>6.28</v>
      </c>
      <c r="T201" s="95">
        <v>5.94</v>
      </c>
      <c r="U201" s="95">
        <v>6.26</v>
      </c>
      <c r="V201" s="95">
        <v>6.47</v>
      </c>
      <c r="W201" s="95">
        <v>7.81</v>
      </c>
      <c r="X201" s="95">
        <v>7.89</v>
      </c>
      <c r="Y201" s="69"/>
      <c r="Z201" s="69"/>
      <c r="AA201" s="69"/>
      <c r="AB201" s="69"/>
      <c r="AC201" s="69"/>
      <c r="AD201" s="69"/>
      <c r="AE201" s="69"/>
      <c r="AF201" s="69"/>
      <c r="AG201" s="70">
        <f>AVERAGE(B201:AF201)</f>
        <v>7.2013043478260856</v>
      </c>
    </row>
    <row r="202" spans="1:33" s="33" customFormat="1">
      <c r="A202" s="32" t="s">
        <v>209</v>
      </c>
      <c r="B202" s="94">
        <v>20.13</v>
      </c>
      <c r="C202" s="95">
        <v>17.61</v>
      </c>
      <c r="D202" s="95">
        <v>18.95</v>
      </c>
      <c r="E202" s="94">
        <v>21.87</v>
      </c>
      <c r="F202" s="94">
        <v>23.4</v>
      </c>
      <c r="G202" s="94">
        <v>24.15</v>
      </c>
      <c r="H202" s="94">
        <v>21.67</v>
      </c>
      <c r="I202" s="94">
        <v>22.36</v>
      </c>
      <c r="J202" s="94">
        <v>21.21</v>
      </c>
      <c r="K202" s="94">
        <v>30.55</v>
      </c>
      <c r="L202" s="94">
        <v>31.25</v>
      </c>
      <c r="M202" s="94">
        <v>31.14</v>
      </c>
      <c r="N202" s="94">
        <v>21.01</v>
      </c>
      <c r="O202" s="94">
        <v>20.56</v>
      </c>
      <c r="P202" s="95">
        <v>16.649999999999999</v>
      </c>
      <c r="Q202" s="94">
        <v>20.12</v>
      </c>
      <c r="R202" s="94">
        <v>21.09</v>
      </c>
      <c r="S202" s="94">
        <v>21.47</v>
      </c>
      <c r="T202" s="95">
        <v>19.64</v>
      </c>
      <c r="U202" s="94">
        <v>20.239999999999998</v>
      </c>
      <c r="V202" s="94">
        <v>20.43</v>
      </c>
      <c r="W202" s="95">
        <v>19.54</v>
      </c>
      <c r="X202" s="95">
        <v>18.66</v>
      </c>
      <c r="Y202" s="69"/>
      <c r="Z202" s="69"/>
      <c r="AA202" s="69"/>
      <c r="AB202" s="69"/>
      <c r="AC202" s="69"/>
      <c r="AD202" s="69"/>
      <c r="AE202" s="69"/>
      <c r="AF202" s="69"/>
      <c r="AG202" s="70">
        <f>AVERAGE(B202:AF202)</f>
        <v>21.900000000000006</v>
      </c>
    </row>
    <row r="203" spans="1:33">
      <c r="A203" s="1" t="s">
        <v>467</v>
      </c>
      <c r="B203" s="59">
        <v>26.135583</v>
      </c>
      <c r="C203" s="59">
        <v>23.364456000000001</v>
      </c>
      <c r="D203" s="59">
        <v>13.36608</v>
      </c>
      <c r="E203" s="59">
        <v>14.370063</v>
      </c>
      <c r="F203" s="59">
        <v>9.9694140000000004</v>
      </c>
      <c r="G203" s="59">
        <v>14.75634</v>
      </c>
      <c r="H203" s="59">
        <v>14.954632</v>
      </c>
      <c r="I203" s="59">
        <v>17.820927999999999</v>
      </c>
      <c r="J203" s="59">
        <v>15.62547</v>
      </c>
      <c r="K203" s="59">
        <v>16.44359</v>
      </c>
      <c r="L203" s="59">
        <v>12.641161</v>
      </c>
      <c r="M203" s="59">
        <v>12.614656</v>
      </c>
      <c r="N203" s="59">
        <v>13.00872</v>
      </c>
      <c r="O203" s="59">
        <v>12.526244</v>
      </c>
      <c r="P203" s="59">
        <v>13.811854</v>
      </c>
      <c r="Q203" s="59">
        <v>14.650219999999999</v>
      </c>
      <c r="R203" s="59">
        <v>14.48251</v>
      </c>
      <c r="S203" s="59">
        <v>12.686057999999999</v>
      </c>
      <c r="T203" s="59">
        <v>11.265808</v>
      </c>
      <c r="U203" s="59">
        <v>12.501887999999999</v>
      </c>
      <c r="V203" s="59">
        <v>12.346928</v>
      </c>
      <c r="W203" s="59">
        <v>12.427509000000001</v>
      </c>
      <c r="X203" s="59">
        <v>13.901960000000001</v>
      </c>
      <c r="Y203" s="59"/>
      <c r="Z203" s="59"/>
      <c r="AA203" s="59"/>
      <c r="AB203" s="59"/>
      <c r="AC203" s="59"/>
      <c r="AD203" s="59"/>
      <c r="AE203" s="59"/>
      <c r="AF203" s="59"/>
      <c r="AG203" s="59"/>
    </row>
    <row r="204" spans="1:33">
      <c r="A204" s="1" t="s">
        <v>298</v>
      </c>
      <c r="B204" s="59">
        <v>0.19201399999999999</v>
      </c>
      <c r="C204" s="59">
        <v>4.6659639999999998</v>
      </c>
      <c r="D204" s="59">
        <v>5.4278279999999999</v>
      </c>
      <c r="E204" s="59">
        <v>7.3171860000000004</v>
      </c>
      <c r="F204" s="59">
        <v>4.7028800000000004</v>
      </c>
      <c r="G204" s="59">
        <v>6.8726760000000002</v>
      </c>
      <c r="H204" s="59">
        <v>4.7891899999999996</v>
      </c>
      <c r="I204" s="59">
        <v>4.0604120000000004</v>
      </c>
      <c r="J204" s="59">
        <v>4.9913020000000001</v>
      </c>
      <c r="K204" s="59">
        <v>7.746016</v>
      </c>
      <c r="L204" s="59">
        <v>7.2163779999999997</v>
      </c>
      <c r="M204" s="59">
        <v>6.2097920000000002</v>
      </c>
      <c r="N204" s="59">
        <v>4.3524200000000004</v>
      </c>
      <c r="O204" s="59">
        <v>5.2052139999999998</v>
      </c>
      <c r="P204" s="59">
        <v>5.1737970000000004</v>
      </c>
      <c r="Q204" s="59">
        <v>5.89541</v>
      </c>
      <c r="R204" s="59">
        <v>6.237196</v>
      </c>
      <c r="S204" s="59">
        <v>5.5650240000000002</v>
      </c>
      <c r="T204" s="59">
        <v>5.5582960000000003</v>
      </c>
      <c r="U204" s="59">
        <v>5.7021259999999998</v>
      </c>
      <c r="V204" s="59">
        <v>6.6079600000000003</v>
      </c>
      <c r="W204" s="59">
        <v>6.6798929999999999</v>
      </c>
      <c r="X204" s="59">
        <v>8.4661799999999996</v>
      </c>
      <c r="Y204" s="59"/>
      <c r="Z204" s="59"/>
      <c r="AA204" s="59"/>
      <c r="AB204" s="59"/>
      <c r="AC204" s="59"/>
      <c r="AD204" s="59"/>
      <c r="AE204" s="59"/>
      <c r="AF204" s="59"/>
      <c r="AG204" s="59"/>
    </row>
    <row r="205" spans="1:33" ht="30">
      <c r="A205" s="1" t="s">
        <v>332</v>
      </c>
      <c r="B205" s="59">
        <v>0.461453</v>
      </c>
      <c r="C205" s="59">
        <v>11.291335999999999</v>
      </c>
      <c r="D205" s="59">
        <v>15.298164</v>
      </c>
      <c r="E205" s="59">
        <v>20.124580000000002</v>
      </c>
      <c r="F205" s="59">
        <v>16.719429999999999</v>
      </c>
      <c r="G205" s="59">
        <v>24.207546000000001</v>
      </c>
      <c r="H205" s="59">
        <v>19.501052000000001</v>
      </c>
      <c r="I205" s="59">
        <v>15.614091999999999</v>
      </c>
      <c r="J205" s="59">
        <v>14.434958</v>
      </c>
      <c r="K205" s="59">
        <v>21.318238000000001</v>
      </c>
      <c r="L205" s="59">
        <v>16.641000999999999</v>
      </c>
      <c r="M205" s="59">
        <v>16.402304000000001</v>
      </c>
      <c r="N205" s="59">
        <v>14.78852</v>
      </c>
      <c r="O205" s="59">
        <v>12.526244</v>
      </c>
      <c r="P205" s="59">
        <v>9.9635130000000007</v>
      </c>
      <c r="Q205" s="59">
        <v>11.168480000000001</v>
      </c>
      <c r="R205" s="59">
        <v>14.917448</v>
      </c>
      <c r="S205" s="59">
        <v>14.177997</v>
      </c>
      <c r="T205" s="59">
        <v>13.270898000000001</v>
      </c>
      <c r="U205" s="59">
        <v>13.134423999999999</v>
      </c>
      <c r="V205" s="59">
        <v>11.984848</v>
      </c>
      <c r="W205" s="59">
        <v>8.9720969999999998</v>
      </c>
      <c r="X205" s="59">
        <v>11.06096</v>
      </c>
      <c r="Y205" s="59"/>
      <c r="Z205" s="59"/>
      <c r="AA205" s="59"/>
      <c r="AB205" s="59"/>
      <c r="AC205" s="59"/>
      <c r="AD205" s="59"/>
      <c r="AE205" s="59"/>
      <c r="AF205" s="59"/>
      <c r="AG205" s="59"/>
    </row>
    <row r="206" spans="1:33">
      <c r="A206" s="1" t="s">
        <v>366</v>
      </c>
      <c r="B206" s="59">
        <v>3.372633</v>
      </c>
      <c r="C206" s="59">
        <v>9.1389560000000003</v>
      </c>
      <c r="D206" s="59">
        <v>7.8268680000000002</v>
      </c>
      <c r="E206" s="59">
        <v>3.2551739999999998</v>
      </c>
      <c r="F206" s="59">
        <v>2.088632</v>
      </c>
      <c r="G206" s="59">
        <v>3.4005960000000002</v>
      </c>
      <c r="H206" s="59">
        <v>2.9441380000000001</v>
      </c>
      <c r="I206" s="59">
        <v>2.5933440000000001</v>
      </c>
      <c r="J206" s="59">
        <v>2.1718799999999998</v>
      </c>
      <c r="K206" s="59">
        <v>35.299463000000003</v>
      </c>
      <c r="L206" s="59">
        <v>45.198191999999999</v>
      </c>
      <c r="M206" s="59">
        <v>44.200063999999998</v>
      </c>
      <c r="N206" s="59">
        <v>46.50132</v>
      </c>
      <c r="O206" s="59">
        <v>44.294148</v>
      </c>
      <c r="P206" s="59">
        <v>45.186</v>
      </c>
      <c r="Q206" s="59">
        <v>50.073140000000002</v>
      </c>
      <c r="R206" s="59">
        <v>34.869072000000003</v>
      </c>
      <c r="S206" s="59">
        <v>32.502302999999998</v>
      </c>
      <c r="T206" s="59">
        <v>34.543503999999999</v>
      </c>
      <c r="U206" s="59">
        <v>33.319763999999999</v>
      </c>
      <c r="V206" s="59">
        <v>32.913072</v>
      </c>
      <c r="W206" s="59">
        <v>33.288276000000003</v>
      </c>
      <c r="X206" s="59">
        <v>36.999290000000002</v>
      </c>
      <c r="Y206" s="59"/>
      <c r="Z206" s="59"/>
      <c r="AA206" s="59"/>
      <c r="AB206" s="59"/>
      <c r="AC206" s="59"/>
      <c r="AD206" s="59"/>
      <c r="AE206" s="59"/>
      <c r="AF206" s="59"/>
      <c r="AG206" s="59"/>
    </row>
    <row r="207" spans="1:33">
      <c r="A207" s="1" t="s">
        <v>400</v>
      </c>
      <c r="B207" s="59">
        <v>2.1679E-2</v>
      </c>
      <c r="C207" s="59">
        <v>0.16823199999999999</v>
      </c>
      <c r="D207" s="59">
        <v>0.38556000000000001</v>
      </c>
      <c r="E207" s="59">
        <v>0.67700199999999999</v>
      </c>
      <c r="F207" s="59">
        <v>0.50486799999999998</v>
      </c>
      <c r="G207" s="59">
        <v>1.215228</v>
      </c>
      <c r="H207" s="59">
        <v>1.2226779999999999</v>
      </c>
      <c r="I207" s="59">
        <v>0.64002400000000004</v>
      </c>
      <c r="J207" s="59">
        <v>0.77222400000000002</v>
      </c>
      <c r="K207" s="59">
        <v>1.368908</v>
      </c>
      <c r="L207" s="59">
        <v>0.716638</v>
      </c>
      <c r="M207" s="59">
        <v>0.87782400000000005</v>
      </c>
      <c r="N207" s="59">
        <v>1.3024899999999999</v>
      </c>
      <c r="O207" s="59">
        <v>1.5331999999999999</v>
      </c>
      <c r="P207" s="59">
        <v>0.549763</v>
      </c>
      <c r="Q207" s="59">
        <v>1.29514</v>
      </c>
      <c r="R207" s="59">
        <v>21.136136</v>
      </c>
      <c r="S207" s="59">
        <v>25.875530999999999</v>
      </c>
      <c r="T207" s="59">
        <v>27.987325999999999</v>
      </c>
      <c r="U207" s="59">
        <v>27.617637999999999</v>
      </c>
      <c r="V207" s="59">
        <v>25.888719999999999</v>
      </c>
      <c r="W207" s="59">
        <v>23.418113999999999</v>
      </c>
      <c r="X207" s="59">
        <v>22.387080000000001</v>
      </c>
      <c r="Y207" s="59"/>
      <c r="Z207" s="59"/>
      <c r="AA207" s="59"/>
      <c r="AB207" s="59"/>
      <c r="AC207" s="59"/>
      <c r="AD207" s="59"/>
      <c r="AE207" s="59"/>
      <c r="AF207" s="59"/>
      <c r="AG207" s="59"/>
    </row>
    <row r="208" spans="1:33" s="6" customFormat="1">
      <c r="A208" s="1" t="s">
        <v>434</v>
      </c>
      <c r="B208" s="59">
        <v>0.57913899999999996</v>
      </c>
      <c r="C208" s="59">
        <v>0.60860400000000003</v>
      </c>
      <c r="D208" s="59">
        <v>0.30416399999999999</v>
      </c>
      <c r="E208" s="59">
        <v>0.454426</v>
      </c>
      <c r="F208" s="59">
        <v>0.37346400000000002</v>
      </c>
      <c r="G208" s="59">
        <v>0.35231400000000002</v>
      </c>
      <c r="H208" s="59">
        <v>0.45905600000000002</v>
      </c>
      <c r="I208" s="59">
        <v>0.59430799999999995</v>
      </c>
      <c r="J208" s="59">
        <v>1.994912</v>
      </c>
      <c r="K208" s="59">
        <v>0.91817000000000004</v>
      </c>
      <c r="L208" s="59">
        <v>0.75830299999999995</v>
      </c>
      <c r="M208" s="59">
        <v>0.56896000000000002</v>
      </c>
      <c r="N208" s="59">
        <v>0.63910999999999996</v>
      </c>
      <c r="O208" s="59">
        <v>0.32197199999999998</v>
      </c>
      <c r="P208" s="59">
        <v>0.35395700000000002</v>
      </c>
      <c r="Q208" s="59">
        <v>0.62234</v>
      </c>
      <c r="R208" s="59">
        <v>0.333144</v>
      </c>
      <c r="S208" s="59">
        <v>0.35696699999999998</v>
      </c>
      <c r="T208" s="59">
        <v>0.26112800000000003</v>
      </c>
      <c r="U208" s="59">
        <v>0.25115399999999999</v>
      </c>
      <c r="V208" s="59">
        <v>0.108624</v>
      </c>
      <c r="W208" s="59">
        <v>0.25658999999999998</v>
      </c>
      <c r="X208" s="59">
        <v>1.0227599999999999</v>
      </c>
      <c r="Y208" s="59"/>
      <c r="Z208" s="59"/>
      <c r="AA208" s="59"/>
      <c r="AB208" s="59"/>
      <c r="AC208" s="59"/>
      <c r="AD208" s="59"/>
      <c r="AE208" s="59"/>
      <c r="AF208" s="59"/>
      <c r="AG208" s="58"/>
    </row>
    <row r="209" spans="1:33" s="49" customFormat="1">
      <c r="A209" s="48" t="s">
        <v>210</v>
      </c>
      <c r="B209" s="67">
        <f t="shared" ref="B209:J209" si="26">SUM(B203:B208)</f>
        <v>30.762501</v>
      </c>
      <c r="C209" s="67">
        <f t="shared" si="26"/>
        <v>49.237548000000004</v>
      </c>
      <c r="D209" s="67">
        <f t="shared" si="26"/>
        <v>42.608663999999997</v>
      </c>
      <c r="E209" s="67">
        <f t="shared" si="26"/>
        <v>46.198430999999999</v>
      </c>
      <c r="F209" s="67">
        <f t="shared" si="26"/>
        <v>34.358688000000001</v>
      </c>
      <c r="G209" s="67">
        <f t="shared" si="26"/>
        <v>50.804700000000004</v>
      </c>
      <c r="H209" s="67">
        <f t="shared" si="26"/>
        <v>43.870746000000004</v>
      </c>
      <c r="I209" s="67">
        <f t="shared" si="26"/>
        <v>41.323107999999991</v>
      </c>
      <c r="J209" s="67">
        <f t="shared" si="26"/>
        <v>39.990746000000001</v>
      </c>
      <c r="K209" s="67">
        <f>SUM(K204:K208)</f>
        <v>66.650795000000016</v>
      </c>
      <c r="L209" s="67">
        <f t="shared" ref="L209:AF209" si="27">SUM(L203:L208)</f>
        <v>83.171672999999998</v>
      </c>
      <c r="M209" s="67">
        <f t="shared" si="27"/>
        <v>80.87360000000001</v>
      </c>
      <c r="N209" s="67">
        <f t="shared" si="27"/>
        <v>80.592580000000012</v>
      </c>
      <c r="O209" s="67">
        <f t="shared" si="27"/>
        <v>76.407021999999998</v>
      </c>
      <c r="P209" s="67">
        <f t="shared" si="27"/>
        <v>75.038883999999996</v>
      </c>
      <c r="Q209" s="67">
        <f t="shared" si="27"/>
        <v>83.704729999999998</v>
      </c>
      <c r="R209" s="67">
        <f t="shared" si="27"/>
        <v>91.975505999999996</v>
      </c>
      <c r="S209" s="67">
        <f t="shared" si="27"/>
        <v>91.163879999999992</v>
      </c>
      <c r="T209" s="67">
        <f t="shared" si="27"/>
        <v>92.886960000000002</v>
      </c>
      <c r="U209" s="67">
        <f t="shared" si="27"/>
        <v>92.526994000000002</v>
      </c>
      <c r="V209" s="67">
        <f t="shared" si="27"/>
        <v>89.850151999999994</v>
      </c>
      <c r="W209" s="67">
        <f t="shared" si="27"/>
        <v>85.042479</v>
      </c>
      <c r="X209" s="67">
        <f t="shared" si="27"/>
        <v>93.83823000000001</v>
      </c>
      <c r="Y209" s="67">
        <f t="shared" si="27"/>
        <v>0</v>
      </c>
      <c r="Z209" s="67">
        <f t="shared" si="27"/>
        <v>0</v>
      </c>
      <c r="AA209" s="67">
        <f t="shared" si="27"/>
        <v>0</v>
      </c>
      <c r="AB209" s="67">
        <f t="shared" si="27"/>
        <v>0</v>
      </c>
      <c r="AC209" s="67">
        <f t="shared" si="27"/>
        <v>0</v>
      </c>
      <c r="AD209" s="67">
        <f t="shared" si="27"/>
        <v>0</v>
      </c>
      <c r="AE209" s="67">
        <f t="shared" si="27"/>
        <v>0</v>
      </c>
      <c r="AF209" s="67">
        <f t="shared" si="27"/>
        <v>0</v>
      </c>
      <c r="AG209" s="66"/>
    </row>
    <row r="210" spans="1:33" s="33" customFormat="1">
      <c r="A210" s="32" t="s">
        <v>212</v>
      </c>
      <c r="B210" s="95">
        <v>49.79</v>
      </c>
      <c r="C210" s="95">
        <v>46.77</v>
      </c>
      <c r="D210" s="95">
        <v>47.6</v>
      </c>
      <c r="E210" s="95">
        <v>49.56</v>
      </c>
      <c r="F210" s="95">
        <v>47.29</v>
      </c>
      <c r="G210" s="95">
        <v>35.979999999999997</v>
      </c>
      <c r="H210" s="95">
        <v>0.09</v>
      </c>
      <c r="I210" s="94">
        <v>50.54</v>
      </c>
      <c r="J210" s="95">
        <v>46.48</v>
      </c>
      <c r="K210" s="95">
        <v>48.99</v>
      </c>
      <c r="L210" s="95">
        <v>49.36</v>
      </c>
      <c r="M210" s="95">
        <v>48.19</v>
      </c>
      <c r="N210" s="95">
        <v>48.66</v>
      </c>
      <c r="O210" s="94">
        <v>51.2</v>
      </c>
      <c r="P210" s="94">
        <v>53.3</v>
      </c>
      <c r="Q210" s="94">
        <v>56.03</v>
      </c>
      <c r="R210" s="94">
        <v>54.26</v>
      </c>
      <c r="S210" s="94">
        <v>50.67</v>
      </c>
      <c r="T210" s="94">
        <v>50.49</v>
      </c>
      <c r="U210" s="95">
        <v>48.04</v>
      </c>
      <c r="V210" s="95">
        <v>49.1</v>
      </c>
      <c r="W210" s="95">
        <v>48.36</v>
      </c>
      <c r="X210" s="95">
        <v>34.799999999999997</v>
      </c>
      <c r="Y210" s="69"/>
      <c r="Z210" s="69"/>
      <c r="AA210" s="69"/>
      <c r="AB210" s="69"/>
      <c r="AC210" s="69"/>
      <c r="AD210" s="69"/>
      <c r="AE210" s="69"/>
      <c r="AF210" s="69"/>
      <c r="AG210" s="70">
        <f t="shared" ref="AG210:AG215" si="28">AVERAGE(B210:AF210)</f>
        <v>46.328260869565213</v>
      </c>
    </row>
    <row r="211" spans="1:33" s="33" customFormat="1">
      <c r="A211" s="32" t="s">
        <v>213</v>
      </c>
      <c r="B211" s="95">
        <v>7.0000000000000007E-2</v>
      </c>
      <c r="C211" s="95">
        <v>0.05</v>
      </c>
      <c r="D211" s="95">
        <v>0.04</v>
      </c>
      <c r="E211" s="95">
        <v>0.06</v>
      </c>
      <c r="F211" s="95">
        <v>7.0000000000000007E-2</v>
      </c>
      <c r="G211" s="95">
        <v>0.03</v>
      </c>
      <c r="H211" s="95">
        <v>0.09</v>
      </c>
      <c r="I211" s="95">
        <v>0.1</v>
      </c>
      <c r="J211" s="95">
        <v>0.06</v>
      </c>
      <c r="K211" s="95">
        <v>0.05</v>
      </c>
      <c r="L211" s="95">
        <v>0.43</v>
      </c>
      <c r="M211" s="95">
        <v>0.18</v>
      </c>
      <c r="N211" s="94">
        <v>0.97</v>
      </c>
      <c r="O211" s="94">
        <v>0.51</v>
      </c>
      <c r="P211" s="95">
        <v>0.23</v>
      </c>
      <c r="Q211" s="94">
        <v>0.53</v>
      </c>
      <c r="R211" s="95">
        <v>0.19</v>
      </c>
      <c r="S211" s="95">
        <v>0.11</v>
      </c>
      <c r="T211" s="95">
        <v>7.0000000000000007E-2</v>
      </c>
      <c r="U211" s="95">
        <v>7.0000000000000007E-2</v>
      </c>
      <c r="V211" s="95">
        <v>7.0000000000000007E-2</v>
      </c>
      <c r="W211" s="95">
        <v>0.06</v>
      </c>
      <c r="X211" s="95">
        <v>0.02</v>
      </c>
      <c r="Y211" s="69"/>
      <c r="Z211" s="69"/>
      <c r="AA211" s="69"/>
      <c r="AB211" s="69"/>
      <c r="AC211" s="69"/>
      <c r="AD211" s="69"/>
      <c r="AE211" s="69"/>
      <c r="AF211" s="69"/>
      <c r="AG211" s="70">
        <f t="shared" si="28"/>
        <v>0.17652173913043473</v>
      </c>
    </row>
    <row r="212" spans="1:33" s="33" customFormat="1">
      <c r="A212" s="32" t="s">
        <v>214</v>
      </c>
      <c r="B212" s="96">
        <v>9.41</v>
      </c>
      <c r="C212" s="96">
        <v>8.5500000000000007</v>
      </c>
      <c r="D212" s="96">
        <v>7.9</v>
      </c>
      <c r="E212" s="96">
        <v>7.1</v>
      </c>
      <c r="F212" s="96">
        <v>7.31</v>
      </c>
      <c r="G212" s="96">
        <v>3.44</v>
      </c>
      <c r="H212" s="96">
        <v>8.1</v>
      </c>
      <c r="I212" s="96">
        <v>8.1300000000000008</v>
      </c>
      <c r="J212" s="96">
        <v>6.75</v>
      </c>
      <c r="K212" s="96">
        <v>6.87</v>
      </c>
      <c r="L212" s="96">
        <v>7.31</v>
      </c>
      <c r="M212" s="96">
        <v>6.27</v>
      </c>
      <c r="N212" s="96">
        <v>6.65</v>
      </c>
      <c r="O212" s="96">
        <v>8.4499999999999993</v>
      </c>
      <c r="P212" s="96">
        <v>7.29</v>
      </c>
      <c r="Q212" s="96">
        <v>8.6199999999999992</v>
      </c>
      <c r="R212" s="96">
        <v>8.75</v>
      </c>
      <c r="S212" s="96">
        <v>7.25</v>
      </c>
      <c r="T212" s="96">
        <v>6.61</v>
      </c>
      <c r="U212" s="96">
        <v>5.77</v>
      </c>
      <c r="V212" s="96">
        <v>8.08</v>
      </c>
      <c r="W212" s="96">
        <v>7.84</v>
      </c>
      <c r="X212" s="96">
        <v>2.27</v>
      </c>
      <c r="Y212" s="69"/>
      <c r="Z212" s="69"/>
      <c r="AA212" s="69"/>
      <c r="AB212" s="69"/>
      <c r="AC212" s="69"/>
      <c r="AD212" s="69"/>
      <c r="AE212" s="69"/>
      <c r="AF212" s="69"/>
      <c r="AG212" s="70">
        <f t="shared" si="28"/>
        <v>7.1617391304347864</v>
      </c>
    </row>
    <row r="213" spans="1:33" s="33" customFormat="1">
      <c r="A213" s="32" t="s">
        <v>215</v>
      </c>
      <c r="B213" s="95">
        <v>0.74</v>
      </c>
      <c r="C213" s="95">
        <v>0.39</v>
      </c>
      <c r="D213" s="95">
        <v>0.37</v>
      </c>
      <c r="E213" s="95">
        <v>0.63</v>
      </c>
      <c r="F213" s="95">
        <v>0.67</v>
      </c>
      <c r="G213" s="95">
        <v>0.13</v>
      </c>
      <c r="H213" s="95">
        <v>0.56999999999999995</v>
      </c>
      <c r="I213" s="95">
        <v>1.1000000000000001</v>
      </c>
      <c r="J213" s="95">
        <v>0.41</v>
      </c>
      <c r="K213" s="95">
        <v>0.45</v>
      </c>
      <c r="L213" s="95">
        <v>3.43</v>
      </c>
      <c r="M213" s="95">
        <v>1.8</v>
      </c>
      <c r="N213" s="95">
        <v>4.2300000000000004</v>
      </c>
      <c r="O213" s="95">
        <v>2.06</v>
      </c>
      <c r="P213" s="95">
        <v>1.1299999999999999</v>
      </c>
      <c r="Q213" s="95">
        <v>2.3199999999999998</v>
      </c>
      <c r="R213" s="95">
        <v>0.77</v>
      </c>
      <c r="S213" s="95">
        <v>0.63</v>
      </c>
      <c r="T213" s="95">
        <v>0.41</v>
      </c>
      <c r="U213" s="95">
        <v>0.49</v>
      </c>
      <c r="V213" s="95">
        <v>0.57999999999999996</v>
      </c>
      <c r="W213" s="95">
        <v>0.63</v>
      </c>
      <c r="X213" s="95">
        <v>0.11</v>
      </c>
      <c r="Y213" s="69"/>
      <c r="Z213" s="69"/>
      <c r="AA213" s="69"/>
      <c r="AB213" s="69"/>
      <c r="AC213" s="69"/>
      <c r="AD213" s="69"/>
      <c r="AE213" s="69"/>
      <c r="AF213" s="69"/>
      <c r="AG213" s="70">
        <f t="shared" si="28"/>
        <v>1.0456521739130431</v>
      </c>
    </row>
    <row r="214" spans="1:33" s="33" customFormat="1">
      <c r="A214" s="32" t="s">
        <v>216</v>
      </c>
      <c r="B214" s="94">
        <v>28.23</v>
      </c>
      <c r="C214" s="94">
        <v>24.57</v>
      </c>
      <c r="D214" s="94">
        <v>27.14</v>
      </c>
      <c r="E214" s="94">
        <v>28.33</v>
      </c>
      <c r="F214" s="94">
        <v>26.64</v>
      </c>
      <c r="G214" s="95">
        <v>16.78</v>
      </c>
      <c r="H214" s="94">
        <v>29.58</v>
      </c>
      <c r="I214" s="94">
        <v>29.08</v>
      </c>
      <c r="J214" s="94">
        <v>25.62</v>
      </c>
      <c r="K214" s="94">
        <v>28.1</v>
      </c>
      <c r="L214" s="94">
        <v>27.91</v>
      </c>
      <c r="M214" s="94">
        <v>27.11</v>
      </c>
      <c r="N214" s="94">
        <v>25.75</v>
      </c>
      <c r="O214" s="94">
        <v>28.39</v>
      </c>
      <c r="P214" s="94">
        <v>26.97</v>
      </c>
      <c r="Q214" s="94">
        <v>28.54</v>
      </c>
      <c r="R214" s="94">
        <v>29.08</v>
      </c>
      <c r="S214" s="94">
        <v>26.19</v>
      </c>
      <c r="T214" s="94">
        <v>26.65</v>
      </c>
      <c r="U214" s="94">
        <v>22.21</v>
      </c>
      <c r="V214" s="94">
        <v>28.44</v>
      </c>
      <c r="W214" s="94">
        <v>28.06</v>
      </c>
      <c r="X214" s="95">
        <v>16.579999999999998</v>
      </c>
      <c r="Y214" s="69"/>
      <c r="Z214" s="69"/>
      <c r="AA214" s="69"/>
      <c r="AB214" s="69"/>
      <c r="AC214" s="69"/>
      <c r="AD214" s="69"/>
      <c r="AE214" s="69"/>
      <c r="AF214" s="69"/>
      <c r="AG214" s="70">
        <f t="shared" si="28"/>
        <v>26.345652173913045</v>
      </c>
    </row>
    <row r="215" spans="1:33" ht="30">
      <c r="A215" s="1" t="s">
        <v>468</v>
      </c>
      <c r="B215" s="59">
        <v>176.72736</v>
      </c>
      <c r="C215" s="59">
        <v>175.41187020000001</v>
      </c>
      <c r="D215" s="59">
        <v>176.79798049999999</v>
      </c>
      <c r="E215" s="59">
        <v>177.715788</v>
      </c>
      <c r="F215" s="59">
        <v>175.88662110000001</v>
      </c>
      <c r="G215" s="59">
        <v>180.0007209</v>
      </c>
      <c r="H215" s="59">
        <v>198.6769845</v>
      </c>
      <c r="I215" s="59">
        <v>181.72740300000001</v>
      </c>
      <c r="J215" s="59">
        <v>271.35074129999998</v>
      </c>
      <c r="K215" s="59">
        <v>162.09175500000001</v>
      </c>
      <c r="L215" s="59">
        <v>192.0002484</v>
      </c>
      <c r="M215" s="59">
        <v>176.5285236</v>
      </c>
      <c r="N215" s="59">
        <v>176.75738670000001</v>
      </c>
      <c r="O215" s="59">
        <v>191.0407118</v>
      </c>
      <c r="P215" s="59">
        <v>162.12690000000001</v>
      </c>
      <c r="Q215" s="59">
        <v>162.36125999999999</v>
      </c>
      <c r="R215" s="59">
        <v>178.4446614</v>
      </c>
      <c r="S215" s="59">
        <v>228.36849749999999</v>
      </c>
      <c r="T215" s="59">
        <v>186.535629</v>
      </c>
      <c r="U215" s="59">
        <v>152.98184879999999</v>
      </c>
      <c r="V215" s="59">
        <v>168.466872</v>
      </c>
      <c r="W215" s="59">
        <v>103.8959505</v>
      </c>
      <c r="X215" s="59">
        <v>9.3099495000000001</v>
      </c>
      <c r="Y215" s="59"/>
      <c r="Z215" s="59"/>
      <c r="AA215" s="59"/>
      <c r="AB215" s="59"/>
      <c r="AC215" s="59"/>
      <c r="AD215" s="59"/>
      <c r="AE215" s="59"/>
      <c r="AF215" s="59"/>
      <c r="AG215" s="59">
        <f t="shared" si="28"/>
        <v>172.40024624782612</v>
      </c>
    </row>
    <row r="216" spans="1:33">
      <c r="A216" s="1" t="s">
        <v>299</v>
      </c>
      <c r="B216" s="59"/>
      <c r="C216" s="59"/>
      <c r="D216" s="59"/>
      <c r="E216" s="59">
        <v>7.2924000000000003E-2</v>
      </c>
      <c r="F216" s="59">
        <v>5.4476549999999999E-2</v>
      </c>
      <c r="G216" s="59">
        <v>9.1213500000000003E-2</v>
      </c>
      <c r="H216" s="59">
        <v>4.0977E-2</v>
      </c>
      <c r="I216" s="59"/>
      <c r="J216" s="59"/>
      <c r="K216" s="59"/>
      <c r="L216" s="59"/>
      <c r="M216" s="59"/>
      <c r="N216" s="59"/>
      <c r="O216" s="59">
        <v>3.9280500000000003E-2</v>
      </c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</row>
    <row r="217" spans="1:33">
      <c r="A217" s="1" t="s">
        <v>333</v>
      </c>
      <c r="B217" s="59"/>
      <c r="C217" s="59">
        <v>1.8132300000000001E-2</v>
      </c>
      <c r="D217" s="59">
        <v>1.8205949999999999E-2</v>
      </c>
      <c r="E217" s="59"/>
      <c r="F217" s="59">
        <v>1.8158850000000001E-2</v>
      </c>
      <c r="G217" s="59"/>
      <c r="H217" s="59">
        <v>4.0977E-2</v>
      </c>
      <c r="I217" s="59"/>
      <c r="J217" s="59"/>
      <c r="K217" s="59"/>
      <c r="L217" s="59">
        <v>9.8603250000000003E-2</v>
      </c>
      <c r="M217" s="59">
        <v>0.1270773</v>
      </c>
      <c r="N217" s="59">
        <v>9.0719250000000001E-2</v>
      </c>
      <c r="O217" s="59">
        <v>5.8920750000000001E-2</v>
      </c>
      <c r="P217" s="59">
        <v>1.6740000000000001E-2</v>
      </c>
      <c r="Q217" s="59"/>
      <c r="R217" s="59"/>
      <c r="S217" s="59"/>
      <c r="T217" s="59">
        <v>3.8524500000000003E-2</v>
      </c>
      <c r="U217" s="59">
        <v>6.3795599999999994E-2</v>
      </c>
      <c r="V217" s="59">
        <v>6.9686399999999996E-2</v>
      </c>
      <c r="W217" s="59">
        <v>2.15955E-2</v>
      </c>
      <c r="X217" s="59">
        <v>0</v>
      </c>
      <c r="Y217" s="59"/>
      <c r="Z217" s="59"/>
      <c r="AA217" s="59"/>
      <c r="AB217" s="59"/>
      <c r="AC217" s="59"/>
      <c r="AD217" s="59"/>
      <c r="AE217" s="59"/>
      <c r="AF217" s="59"/>
      <c r="AG217" s="59"/>
    </row>
    <row r="218" spans="1:33">
      <c r="A218" s="1" t="s">
        <v>367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>
        <v>3.3390000000000003E-2</v>
      </c>
      <c r="L218" s="59">
        <v>1.9720649999999999E-2</v>
      </c>
      <c r="M218" s="59">
        <v>5.4461700000000002E-2</v>
      </c>
      <c r="N218" s="59">
        <v>3.6287699999999999E-2</v>
      </c>
      <c r="O218" s="59"/>
      <c r="P218" s="59"/>
      <c r="Q218" s="59"/>
      <c r="R218" s="59"/>
      <c r="S218" s="59">
        <v>4.6917E-2</v>
      </c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</row>
    <row r="219" spans="1:33">
      <c r="A219" s="1" t="s">
        <v>401</v>
      </c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</row>
    <row r="220" spans="1:33" s="6" customFormat="1">
      <c r="A220" s="1" t="s">
        <v>435</v>
      </c>
      <c r="B220" s="59">
        <v>0.12767999999999999</v>
      </c>
      <c r="C220" s="59">
        <v>0.1450584</v>
      </c>
      <c r="D220" s="59">
        <v>0.27308925000000001</v>
      </c>
      <c r="E220" s="59">
        <v>0.109386</v>
      </c>
      <c r="F220" s="59">
        <v>0.14527080000000001</v>
      </c>
      <c r="G220" s="59">
        <v>0.16418430000000001</v>
      </c>
      <c r="H220" s="59">
        <v>0.18439649999999999</v>
      </c>
      <c r="I220" s="59">
        <v>0.1501104</v>
      </c>
      <c r="J220" s="59">
        <v>0.25050329999999998</v>
      </c>
      <c r="K220" s="59">
        <v>0.16694999999999999</v>
      </c>
      <c r="L220" s="59">
        <v>0.17748585</v>
      </c>
      <c r="M220" s="59">
        <v>0.23600070000000001</v>
      </c>
      <c r="N220" s="59">
        <v>0.16329465000000001</v>
      </c>
      <c r="O220" s="59">
        <v>0.235683</v>
      </c>
      <c r="P220" s="59">
        <v>0.13392000000000001</v>
      </c>
      <c r="Q220" s="59">
        <v>0.25109999999999999</v>
      </c>
      <c r="R220" s="59">
        <v>7.3328400000000002E-2</v>
      </c>
      <c r="S220" s="59">
        <v>0.28150199999999997</v>
      </c>
      <c r="T220" s="59">
        <v>0.36598275000000002</v>
      </c>
      <c r="U220" s="59">
        <v>0.27113130000000002</v>
      </c>
      <c r="V220" s="59">
        <v>0.1567944</v>
      </c>
      <c r="W220" s="59">
        <v>0.14037074999999999</v>
      </c>
      <c r="X220" s="59">
        <v>3.3820200000000002E-2</v>
      </c>
      <c r="Y220" s="59"/>
      <c r="Z220" s="59"/>
      <c r="AA220" s="59"/>
      <c r="AB220" s="59"/>
      <c r="AC220" s="59"/>
      <c r="AD220" s="59"/>
      <c r="AE220" s="59"/>
      <c r="AF220" s="59"/>
      <c r="AG220" s="58"/>
    </row>
    <row r="221" spans="1:33" s="49" customFormat="1">
      <c r="A221" s="48" t="s">
        <v>217</v>
      </c>
      <c r="B221" s="67">
        <f t="shared" ref="B221:AF221" si="29">SUM(B215:B220)</f>
        <v>176.85504</v>
      </c>
      <c r="C221" s="67">
        <f t="shared" si="29"/>
        <v>175.57506090000001</v>
      </c>
      <c r="D221" s="67">
        <f t="shared" si="29"/>
        <v>177.0892757</v>
      </c>
      <c r="E221" s="67">
        <f t="shared" si="29"/>
        <v>177.898098</v>
      </c>
      <c r="F221" s="67">
        <f t="shared" si="29"/>
        <v>176.1045273</v>
      </c>
      <c r="G221" s="67">
        <f t="shared" si="29"/>
        <v>180.2561187</v>
      </c>
      <c r="H221" s="67">
        <f t="shared" si="29"/>
        <v>198.94333499999999</v>
      </c>
      <c r="I221" s="67">
        <f t="shared" si="29"/>
        <v>181.8775134</v>
      </c>
      <c r="J221" s="67">
        <f t="shared" si="29"/>
        <v>271.60124459999997</v>
      </c>
      <c r="K221" s="67">
        <f t="shared" si="29"/>
        <v>162.29209500000002</v>
      </c>
      <c r="L221" s="67">
        <f t="shared" si="29"/>
        <v>192.29605815000002</v>
      </c>
      <c r="M221" s="67">
        <f t="shared" si="29"/>
        <v>176.94606329999999</v>
      </c>
      <c r="N221" s="67">
        <f t="shared" si="29"/>
        <v>177.04768830000003</v>
      </c>
      <c r="O221" s="67">
        <f t="shared" si="29"/>
        <v>191.37459604999998</v>
      </c>
      <c r="P221" s="67">
        <f t="shared" si="29"/>
        <v>162.27755999999999</v>
      </c>
      <c r="Q221" s="67">
        <f t="shared" si="29"/>
        <v>162.61236</v>
      </c>
      <c r="R221" s="67">
        <f t="shared" si="29"/>
        <v>178.51798980000001</v>
      </c>
      <c r="S221" s="67">
        <f t="shared" si="29"/>
        <v>228.69691649999999</v>
      </c>
      <c r="T221" s="67">
        <f t="shared" si="29"/>
        <v>186.94013624999999</v>
      </c>
      <c r="U221" s="67">
        <f t="shared" si="29"/>
        <v>153.31677569999999</v>
      </c>
      <c r="V221" s="67">
        <f t="shared" si="29"/>
        <v>168.69335279999999</v>
      </c>
      <c r="W221" s="67">
        <f t="shared" si="29"/>
        <v>104.05791675</v>
      </c>
      <c r="X221" s="67">
        <f t="shared" si="29"/>
        <v>9.3437696999999993</v>
      </c>
      <c r="Y221" s="67">
        <f t="shared" si="29"/>
        <v>0</v>
      </c>
      <c r="Z221" s="67">
        <f t="shared" si="29"/>
        <v>0</v>
      </c>
      <c r="AA221" s="67">
        <f t="shared" si="29"/>
        <v>0</v>
      </c>
      <c r="AB221" s="67">
        <f t="shared" si="29"/>
        <v>0</v>
      </c>
      <c r="AC221" s="67">
        <f t="shared" si="29"/>
        <v>0</v>
      </c>
      <c r="AD221" s="67">
        <f t="shared" si="29"/>
        <v>0</v>
      </c>
      <c r="AE221" s="67">
        <f t="shared" si="29"/>
        <v>0</v>
      </c>
      <c r="AF221" s="67">
        <f t="shared" si="29"/>
        <v>0</v>
      </c>
      <c r="AG221" s="66"/>
    </row>
    <row r="222" spans="1:33" s="33" customFormat="1">
      <c r="A222" s="32" t="s">
        <v>219</v>
      </c>
      <c r="B222" s="94">
        <v>51.17</v>
      </c>
      <c r="C222" s="94">
        <v>51.7</v>
      </c>
      <c r="D222" s="94">
        <v>52.56</v>
      </c>
      <c r="E222" s="94">
        <v>53.89</v>
      </c>
      <c r="F222" s="94">
        <v>51.32</v>
      </c>
      <c r="G222" s="94">
        <v>52.57</v>
      </c>
      <c r="H222" s="95">
        <v>46.63</v>
      </c>
      <c r="I222" s="94">
        <v>53.12</v>
      </c>
      <c r="J222" s="94">
        <v>51.19</v>
      </c>
      <c r="K222" s="94">
        <v>52.53</v>
      </c>
      <c r="L222" s="94">
        <v>51.01</v>
      </c>
      <c r="M222" s="94">
        <v>50.43</v>
      </c>
      <c r="N222" s="95">
        <v>47.13</v>
      </c>
      <c r="O222" s="94">
        <v>53.37</v>
      </c>
      <c r="P222" s="95">
        <v>48.34</v>
      </c>
      <c r="Q222" s="94">
        <v>56.96</v>
      </c>
      <c r="R222" s="94">
        <v>55.71</v>
      </c>
      <c r="S222" s="94">
        <v>51.89</v>
      </c>
      <c r="T222" s="94">
        <v>54.9</v>
      </c>
      <c r="U222" s="94">
        <v>55.39</v>
      </c>
      <c r="V222" s="95">
        <v>49.24</v>
      </c>
      <c r="W222" s="95">
        <v>48.72</v>
      </c>
      <c r="X222" s="95">
        <v>32.200000000000003</v>
      </c>
      <c r="Y222" s="69"/>
      <c r="Z222" s="69"/>
      <c r="AA222" s="69"/>
      <c r="AB222" s="69"/>
      <c r="AC222" s="69"/>
      <c r="AD222" s="69"/>
      <c r="AE222" s="69"/>
      <c r="AF222" s="69"/>
      <c r="AG222" s="70">
        <f>AVERAGE(B222:AF222)</f>
        <v>50.955217391304352</v>
      </c>
    </row>
    <row r="223" spans="1:33" s="33" customFormat="1">
      <c r="A223" s="32" t="s">
        <v>220</v>
      </c>
      <c r="B223" s="95">
        <v>0.17</v>
      </c>
      <c r="C223" s="95">
        <v>0.16</v>
      </c>
      <c r="D223" s="95">
        <v>0.1</v>
      </c>
      <c r="E223" s="95">
        <v>0.13</v>
      </c>
      <c r="F223" s="95">
        <v>0.11</v>
      </c>
      <c r="G223" s="95">
        <v>0.06</v>
      </c>
      <c r="H223" s="95">
        <v>0.05</v>
      </c>
      <c r="I223" s="95">
        <v>0.05</v>
      </c>
      <c r="J223" s="95">
        <v>0.09</v>
      </c>
      <c r="K223" s="95">
        <v>0.34</v>
      </c>
      <c r="L223" s="95">
        <v>0.18</v>
      </c>
      <c r="M223" s="95">
        <v>0.28999999999999998</v>
      </c>
      <c r="N223" s="95">
        <v>0.14000000000000001</v>
      </c>
      <c r="O223" s="95">
        <v>0.37</v>
      </c>
      <c r="P223" s="95">
        <v>0.13</v>
      </c>
      <c r="Q223" s="95">
        <v>0.22</v>
      </c>
      <c r="R223" s="95">
        <v>0.11</v>
      </c>
      <c r="S223" s="95">
        <v>0.03</v>
      </c>
      <c r="T223" s="95">
        <v>0.13</v>
      </c>
      <c r="U223" s="95">
        <v>0.04</v>
      </c>
      <c r="V223" s="95">
        <v>0.09</v>
      </c>
      <c r="W223" s="95">
        <v>0.05</v>
      </c>
      <c r="X223" s="95">
        <v>7.0000000000000007E-2</v>
      </c>
      <c r="Y223" s="69"/>
      <c r="Z223" s="69"/>
      <c r="AA223" s="69"/>
      <c r="AB223" s="69"/>
      <c r="AC223" s="69"/>
      <c r="AD223" s="69"/>
      <c r="AE223" s="69"/>
      <c r="AF223" s="69"/>
      <c r="AG223" s="70">
        <f>AVERAGE(B223:AF223)</f>
        <v>0.13521739130434779</v>
      </c>
    </row>
    <row r="224" spans="1:33" s="33" customFormat="1">
      <c r="A224" s="32" t="s">
        <v>221</v>
      </c>
      <c r="B224" s="96">
        <v>7.07</v>
      </c>
      <c r="C224" s="96">
        <v>8.52</v>
      </c>
      <c r="D224" s="96">
        <v>7.99</v>
      </c>
      <c r="E224" s="96">
        <v>8.24</v>
      </c>
      <c r="F224" s="96">
        <v>8.4499999999999993</v>
      </c>
      <c r="G224" s="96">
        <v>6.56</v>
      </c>
      <c r="H224" s="96">
        <v>6.98</v>
      </c>
      <c r="I224" s="96">
        <v>8.44</v>
      </c>
      <c r="J224" s="96">
        <v>9.06</v>
      </c>
      <c r="K224" s="96">
        <v>9.19</v>
      </c>
      <c r="L224" s="96">
        <v>8.09</v>
      </c>
      <c r="M224" s="96">
        <v>7.59</v>
      </c>
      <c r="N224" s="96">
        <v>7.01</v>
      </c>
      <c r="O224" s="96">
        <v>9.44</v>
      </c>
      <c r="P224" s="96">
        <v>7.25</v>
      </c>
      <c r="Q224" s="96">
        <v>9.2799999999999994</v>
      </c>
      <c r="R224" s="96">
        <v>9.34</v>
      </c>
      <c r="S224" s="96">
        <v>7.07</v>
      </c>
      <c r="T224" s="96">
        <v>7.99</v>
      </c>
      <c r="U224" s="96">
        <v>8.84</v>
      </c>
      <c r="V224" s="96">
        <v>9.93</v>
      </c>
      <c r="W224" s="96">
        <v>8.91</v>
      </c>
      <c r="X224" s="96">
        <v>2.12</v>
      </c>
      <c r="Y224" s="69"/>
      <c r="Z224" s="69"/>
      <c r="AA224" s="69"/>
      <c r="AB224" s="69"/>
      <c r="AC224" s="69"/>
      <c r="AD224" s="69"/>
      <c r="AE224" s="69"/>
      <c r="AF224" s="69"/>
      <c r="AG224" s="70">
        <f>AVERAGE(B224:AF224)</f>
        <v>7.9721739130434788</v>
      </c>
    </row>
    <row r="225" spans="1:33" s="33" customFormat="1">
      <c r="A225" s="32" t="s">
        <v>222</v>
      </c>
      <c r="B225" s="95">
        <v>3.16</v>
      </c>
      <c r="C225" s="95">
        <v>2.67</v>
      </c>
      <c r="D225" s="95">
        <v>1.85</v>
      </c>
      <c r="E225" s="95">
        <v>1.6</v>
      </c>
      <c r="F225" s="95">
        <v>2.4300000000000002</v>
      </c>
      <c r="G225" s="95">
        <v>1.26</v>
      </c>
      <c r="H225" s="95">
        <v>0.62</v>
      </c>
      <c r="I225" s="95">
        <v>0.89</v>
      </c>
      <c r="J225" s="95">
        <v>0.56999999999999995</v>
      </c>
      <c r="K225" s="95">
        <v>2.42</v>
      </c>
      <c r="L225" s="95">
        <v>2.74</v>
      </c>
      <c r="M225" s="95">
        <v>2.83</v>
      </c>
      <c r="N225" s="95">
        <v>2.1800000000000002</v>
      </c>
      <c r="O225" s="95">
        <v>3.08</v>
      </c>
      <c r="P225" s="95">
        <v>0.95</v>
      </c>
      <c r="Q225" s="95">
        <v>0.95</v>
      </c>
      <c r="R225" s="95">
        <v>0.71</v>
      </c>
      <c r="S225" s="95">
        <v>0.75</v>
      </c>
      <c r="T225" s="95">
        <v>0.91</v>
      </c>
      <c r="U225" s="95">
        <v>1.07</v>
      </c>
      <c r="V225" s="95">
        <v>0.95</v>
      </c>
      <c r="W225" s="95">
        <v>0.8</v>
      </c>
      <c r="X225" s="95">
        <v>2.3199999999999998</v>
      </c>
      <c r="Y225" s="69"/>
      <c r="Z225" s="69"/>
      <c r="AA225" s="69"/>
      <c r="AB225" s="69"/>
      <c r="AC225" s="69"/>
      <c r="AD225" s="69"/>
      <c r="AE225" s="69"/>
      <c r="AF225" s="69"/>
      <c r="AG225" s="70">
        <f>AVERAGE(B225:AF225)</f>
        <v>1.639565217391304</v>
      </c>
    </row>
    <row r="226" spans="1:33" s="33" customFormat="1">
      <c r="A226" s="32" t="s">
        <v>223</v>
      </c>
      <c r="B226" s="94">
        <v>31.71</v>
      </c>
      <c r="C226" s="94">
        <v>29.75</v>
      </c>
      <c r="D226" s="94">
        <v>29.86</v>
      </c>
      <c r="E226" s="94">
        <v>32.340000000000003</v>
      </c>
      <c r="F226" s="94">
        <v>28.55</v>
      </c>
      <c r="G226" s="94">
        <v>30.83</v>
      </c>
      <c r="H226" s="94">
        <v>24.71</v>
      </c>
      <c r="I226" s="94">
        <v>28.46</v>
      </c>
      <c r="J226" s="94">
        <v>28.11</v>
      </c>
      <c r="K226" s="94">
        <v>28.49</v>
      </c>
      <c r="L226" s="94">
        <v>26.04</v>
      </c>
      <c r="M226" s="94">
        <v>26.31</v>
      </c>
      <c r="N226" s="94">
        <v>23.66</v>
      </c>
      <c r="O226" s="94">
        <v>22.91</v>
      </c>
      <c r="P226" s="95">
        <v>19.3</v>
      </c>
      <c r="Q226" s="94">
        <v>25.8</v>
      </c>
      <c r="R226" s="94">
        <v>25.27</v>
      </c>
      <c r="S226" s="94">
        <v>24.38</v>
      </c>
      <c r="T226" s="94">
        <v>24.6</v>
      </c>
      <c r="U226" s="94">
        <v>24.59</v>
      </c>
      <c r="V226" s="94">
        <v>24.74</v>
      </c>
      <c r="W226" s="94">
        <v>24.89</v>
      </c>
      <c r="X226" s="95">
        <v>15.51</v>
      </c>
      <c r="Y226" s="69"/>
      <c r="Z226" s="69"/>
      <c r="AA226" s="69"/>
      <c r="AB226" s="69"/>
      <c r="AC226" s="69"/>
      <c r="AD226" s="69"/>
      <c r="AE226" s="69"/>
      <c r="AF226" s="69"/>
      <c r="AG226" s="70">
        <f>AVERAGE(B226:AF226)</f>
        <v>26.122173913043486</v>
      </c>
    </row>
    <row r="227" spans="1:33" s="31" customFormat="1">
      <c r="A227" s="1" t="s">
        <v>469</v>
      </c>
      <c r="B227" s="59">
        <v>7.5457695999999999</v>
      </c>
      <c r="C227" s="59">
        <v>13.517819599999999</v>
      </c>
      <c r="D227" s="59">
        <v>15.4246664</v>
      </c>
      <c r="E227" s="59">
        <v>16.230167999999999</v>
      </c>
      <c r="F227" s="59">
        <v>15.511153999999999</v>
      </c>
      <c r="G227" s="59">
        <v>13.4296916</v>
      </c>
      <c r="H227" s="59">
        <v>14.755240799999999</v>
      </c>
      <c r="I227" s="59">
        <v>15.325618</v>
      </c>
      <c r="J227" s="59">
        <v>15.085324999999999</v>
      </c>
      <c r="K227" s="59">
        <v>16.088562</v>
      </c>
      <c r="L227" s="59">
        <v>15.6312368</v>
      </c>
      <c r="M227" s="59">
        <v>16.3421272</v>
      </c>
      <c r="N227" s="59">
        <v>17.218567799999999</v>
      </c>
      <c r="O227" s="59">
        <v>16.410561999999999</v>
      </c>
      <c r="P227" s="59">
        <v>15.7726094</v>
      </c>
      <c r="Q227" s="59">
        <v>16.5503556</v>
      </c>
      <c r="R227" s="59">
        <v>14.5384872</v>
      </c>
      <c r="S227" s="59">
        <v>17.2008148</v>
      </c>
      <c r="T227" s="59">
        <v>15.711276</v>
      </c>
      <c r="U227" s="59">
        <v>15.8630736</v>
      </c>
      <c r="V227" s="59">
        <v>15.4106632</v>
      </c>
      <c r="W227" s="59">
        <v>14.864139399999999</v>
      </c>
      <c r="X227" s="59">
        <v>6.7518599999999998</v>
      </c>
      <c r="Y227" s="59"/>
      <c r="Z227" s="59"/>
      <c r="AA227" s="59"/>
      <c r="AB227" s="59"/>
      <c r="AC227" s="59"/>
      <c r="AD227" s="59"/>
      <c r="AE227" s="59"/>
      <c r="AF227" s="59"/>
      <c r="AG227" s="61"/>
    </row>
    <row r="228" spans="1:33" s="31" customFormat="1">
      <c r="A228" s="1" t="s">
        <v>300</v>
      </c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>
        <v>1.66544E-2</v>
      </c>
      <c r="O228" s="59"/>
      <c r="P228" s="59"/>
      <c r="Q228" s="59"/>
      <c r="R228" s="59"/>
      <c r="S228" s="59">
        <v>1.4596400000000001E-2</v>
      </c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61"/>
    </row>
    <row r="229" spans="1:33" s="31" customFormat="1">
      <c r="A229" s="1" t="s">
        <v>334</v>
      </c>
      <c r="B229" s="59"/>
      <c r="C229" s="59"/>
      <c r="D229" s="59"/>
      <c r="E229" s="59"/>
      <c r="F229" s="59"/>
      <c r="G229" s="59"/>
      <c r="H229" s="59">
        <v>1.02384E-2</v>
      </c>
      <c r="I229" s="59"/>
      <c r="J229" s="59"/>
      <c r="K229" s="59"/>
      <c r="L229" s="59">
        <v>1.19924E-2</v>
      </c>
      <c r="M229" s="59"/>
      <c r="N229" s="59">
        <v>2.91452E-2</v>
      </c>
      <c r="O229" s="59">
        <v>2.5031999999999999E-2</v>
      </c>
      <c r="P229" s="59"/>
      <c r="Q229" s="59">
        <v>1.2439199999999999E-2</v>
      </c>
      <c r="R229" s="59"/>
      <c r="S229" s="59">
        <v>1.4596400000000001E-2</v>
      </c>
      <c r="T229" s="59"/>
      <c r="U229" s="59"/>
      <c r="V229" s="59">
        <v>2.92264E-2</v>
      </c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61"/>
    </row>
    <row r="230" spans="1:33" s="31" customFormat="1">
      <c r="A230" s="1" t="s">
        <v>368</v>
      </c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61"/>
    </row>
    <row r="231" spans="1:33" s="31" customFormat="1">
      <c r="A231" s="1" t="s">
        <v>402</v>
      </c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61"/>
    </row>
    <row r="232" spans="1:33" s="35" customFormat="1">
      <c r="A232" s="1" t="s">
        <v>436</v>
      </c>
      <c r="B232" s="59">
        <v>7.686992</v>
      </c>
      <c r="C232" s="59">
        <v>6.7589097999999996</v>
      </c>
      <c r="D232" s="59">
        <v>4.7309548000000001</v>
      </c>
      <c r="E232" s="59">
        <v>4.0340879999999997</v>
      </c>
      <c r="F232" s="59">
        <v>4.5604031999999997</v>
      </c>
      <c r="G232" s="59">
        <v>3.7486624000000002</v>
      </c>
      <c r="H232" s="59">
        <v>1.6961615999999999</v>
      </c>
      <c r="I232" s="59">
        <v>0.83426420000000001</v>
      </c>
      <c r="J232" s="59">
        <v>0.85397999999999996</v>
      </c>
      <c r="K232" s="59">
        <v>0.48768719999999999</v>
      </c>
      <c r="L232" s="59">
        <v>0.90799600000000003</v>
      </c>
      <c r="M232" s="59">
        <v>1.4793807999999999</v>
      </c>
      <c r="N232" s="59">
        <v>2.9665650000000001</v>
      </c>
      <c r="O232" s="59">
        <v>3.788176</v>
      </c>
      <c r="P232" s="59">
        <v>4.225365</v>
      </c>
      <c r="Q232" s="59">
        <v>3.503708</v>
      </c>
      <c r="R232" s="59">
        <v>3.8475364000000001</v>
      </c>
      <c r="S232" s="59">
        <v>3.0881812000000002</v>
      </c>
      <c r="T232" s="59">
        <v>4.39724</v>
      </c>
      <c r="U232" s="59">
        <v>4.0815191999999998</v>
      </c>
      <c r="V232" s="59">
        <v>4.6678736000000001</v>
      </c>
      <c r="W232" s="59">
        <v>3.2769835999999999</v>
      </c>
      <c r="X232" s="59">
        <v>3.4889844000000001</v>
      </c>
      <c r="Y232" s="59"/>
      <c r="Z232" s="59"/>
      <c r="AA232" s="59"/>
      <c r="AB232" s="59"/>
      <c r="AC232" s="59"/>
      <c r="AD232" s="59"/>
      <c r="AE232" s="59"/>
      <c r="AF232" s="59"/>
      <c r="AG232" s="61"/>
    </row>
    <row r="233" spans="1:33" s="49" customFormat="1">
      <c r="A233" s="48" t="s">
        <v>224</v>
      </c>
      <c r="B233" s="67">
        <f t="shared" ref="B233:AF233" si="30">SUM(B227:B232)</f>
        <v>15.2327616</v>
      </c>
      <c r="C233" s="67">
        <f t="shared" si="30"/>
        <v>20.276729400000001</v>
      </c>
      <c r="D233" s="67">
        <f t="shared" si="30"/>
        <v>20.155621199999999</v>
      </c>
      <c r="E233" s="67">
        <f t="shared" si="30"/>
        <v>20.264256</v>
      </c>
      <c r="F233" s="67">
        <f t="shared" si="30"/>
        <v>20.071557200000001</v>
      </c>
      <c r="G233" s="67">
        <f t="shared" si="30"/>
        <v>17.178353999999999</v>
      </c>
      <c r="H233" s="67">
        <f t="shared" si="30"/>
        <v>16.461640799999998</v>
      </c>
      <c r="I233" s="67">
        <f t="shared" si="30"/>
        <v>16.159882200000002</v>
      </c>
      <c r="J233" s="67">
        <f t="shared" si="30"/>
        <v>15.939304999999999</v>
      </c>
      <c r="K233" s="67">
        <f t="shared" si="30"/>
        <v>16.576249199999999</v>
      </c>
      <c r="L233" s="67">
        <f t="shared" si="30"/>
        <v>16.551225200000001</v>
      </c>
      <c r="M233" s="67">
        <f t="shared" si="30"/>
        <v>17.821508000000001</v>
      </c>
      <c r="N233" s="67">
        <f t="shared" si="30"/>
        <v>20.230932399999997</v>
      </c>
      <c r="O233" s="67">
        <f t="shared" si="30"/>
        <v>20.223769999999998</v>
      </c>
      <c r="P233" s="67">
        <f t="shared" si="30"/>
        <v>19.9979744</v>
      </c>
      <c r="Q233" s="67">
        <f t="shared" si="30"/>
        <v>20.066502799999999</v>
      </c>
      <c r="R233" s="67">
        <f t="shared" si="30"/>
        <v>18.386023600000001</v>
      </c>
      <c r="S233" s="67">
        <f t="shared" si="30"/>
        <v>20.318188799999998</v>
      </c>
      <c r="T233" s="67">
        <f t="shared" si="30"/>
        <v>20.108516000000002</v>
      </c>
      <c r="U233" s="67">
        <f t="shared" si="30"/>
        <v>19.944592799999999</v>
      </c>
      <c r="V233" s="67">
        <f t="shared" si="30"/>
        <v>20.107763200000001</v>
      </c>
      <c r="W233" s="67">
        <f t="shared" si="30"/>
        <v>18.141123</v>
      </c>
      <c r="X233" s="67">
        <f t="shared" si="30"/>
        <v>10.2408444</v>
      </c>
      <c r="Y233" s="67">
        <f t="shared" si="30"/>
        <v>0</v>
      </c>
      <c r="Z233" s="67">
        <f t="shared" si="30"/>
        <v>0</v>
      </c>
      <c r="AA233" s="67">
        <f t="shared" si="30"/>
        <v>0</v>
      </c>
      <c r="AB233" s="67">
        <f t="shared" si="30"/>
        <v>0</v>
      </c>
      <c r="AC233" s="67">
        <f t="shared" si="30"/>
        <v>0</v>
      </c>
      <c r="AD233" s="67">
        <f t="shared" si="30"/>
        <v>0</v>
      </c>
      <c r="AE233" s="67">
        <f t="shared" si="30"/>
        <v>0</v>
      </c>
      <c r="AF233" s="67">
        <f t="shared" si="30"/>
        <v>0</v>
      </c>
      <c r="AG233" s="66"/>
    </row>
    <row r="234" spans="1:33" s="33" customFormat="1">
      <c r="A234" s="32" t="s">
        <v>226</v>
      </c>
      <c r="B234" s="95">
        <v>39.99</v>
      </c>
      <c r="C234" s="95">
        <v>38.909999999999997</v>
      </c>
      <c r="D234" s="95">
        <v>41.67</v>
      </c>
      <c r="E234" s="95">
        <v>40.01</v>
      </c>
      <c r="F234" s="95">
        <v>41.87</v>
      </c>
      <c r="G234" s="95">
        <v>36.659999999999997</v>
      </c>
      <c r="H234" s="95">
        <v>44.39</v>
      </c>
      <c r="I234" s="95">
        <v>44.36</v>
      </c>
      <c r="J234" s="95">
        <v>39.840000000000003</v>
      </c>
      <c r="K234" s="95">
        <v>35.78</v>
      </c>
      <c r="L234" s="95">
        <v>32.07</v>
      </c>
      <c r="M234" s="95">
        <v>31.88</v>
      </c>
      <c r="N234" s="95">
        <v>39.520000000000003</v>
      </c>
      <c r="O234" s="95">
        <v>43.83</v>
      </c>
      <c r="P234" s="95">
        <v>40.17</v>
      </c>
      <c r="Q234" s="95">
        <v>40.26</v>
      </c>
      <c r="R234" s="95">
        <v>40.520000000000003</v>
      </c>
      <c r="S234" s="95">
        <v>44.07</v>
      </c>
      <c r="T234" s="95">
        <v>43.71</v>
      </c>
      <c r="U234" s="95">
        <v>41.62</v>
      </c>
      <c r="V234" s="95">
        <v>44.42</v>
      </c>
      <c r="W234" s="95">
        <v>39.909999999999997</v>
      </c>
      <c r="X234" s="95">
        <v>44.27</v>
      </c>
      <c r="Y234" s="69"/>
      <c r="Z234" s="69"/>
      <c r="AA234" s="69"/>
      <c r="AB234" s="69"/>
      <c r="AC234" s="69"/>
      <c r="AD234" s="69"/>
      <c r="AE234" s="69"/>
      <c r="AF234" s="69"/>
      <c r="AG234" s="70">
        <f t="shared" ref="AG234:AG239" si="31">AVERAGE(B234:AF234)</f>
        <v>40.423043478260865</v>
      </c>
    </row>
    <row r="235" spans="1:33" s="33" customFormat="1">
      <c r="A235" s="32" t="s">
        <v>227</v>
      </c>
      <c r="B235" s="95">
        <v>0.09</v>
      </c>
      <c r="C235" s="95">
        <v>0.06</v>
      </c>
      <c r="D235" s="95">
        <v>0.1</v>
      </c>
      <c r="E235" s="95">
        <v>0.08</v>
      </c>
      <c r="F235" s="95">
        <v>0.11</v>
      </c>
      <c r="G235" s="95">
        <v>0.09</v>
      </c>
      <c r="H235" s="95">
        <v>0.09</v>
      </c>
      <c r="I235" s="95">
        <v>7.0000000000000007E-2</v>
      </c>
      <c r="J235" s="95">
        <v>0.11</v>
      </c>
      <c r="K235" s="95">
        <v>0.09</v>
      </c>
      <c r="L235" s="95">
        <v>0.08</v>
      </c>
      <c r="M235" s="95">
        <v>0.04</v>
      </c>
      <c r="N235" s="95">
        <v>7.0000000000000007E-2</v>
      </c>
      <c r="O235" s="95">
        <v>0.08</v>
      </c>
      <c r="P235" s="95">
        <v>7.0000000000000007E-2</v>
      </c>
      <c r="Q235" s="95">
        <v>0.05</v>
      </c>
      <c r="R235" s="95">
        <v>0.06</v>
      </c>
      <c r="S235" s="95">
        <v>0.09</v>
      </c>
      <c r="T235" s="95">
        <v>0.08</v>
      </c>
      <c r="U235" s="95">
        <v>0.09</v>
      </c>
      <c r="V235" s="95">
        <v>0.12</v>
      </c>
      <c r="W235" s="95">
        <v>0.05</v>
      </c>
      <c r="X235" s="95">
        <v>0.09</v>
      </c>
      <c r="Y235" s="69"/>
      <c r="Z235" s="69"/>
      <c r="AA235" s="69"/>
      <c r="AB235" s="69"/>
      <c r="AC235" s="69"/>
      <c r="AD235" s="69"/>
      <c r="AE235" s="69"/>
      <c r="AF235" s="69"/>
      <c r="AG235" s="70">
        <f t="shared" si="31"/>
        <v>8.0869565217391318E-2</v>
      </c>
    </row>
    <row r="236" spans="1:33" s="33" customFormat="1">
      <c r="A236" s="32" t="s">
        <v>228</v>
      </c>
      <c r="B236" s="96">
        <v>2.4500000000000002</v>
      </c>
      <c r="C236" s="94">
        <v>1.88</v>
      </c>
      <c r="D236" s="94">
        <v>1.89</v>
      </c>
      <c r="E236" s="94">
        <v>1.83</v>
      </c>
      <c r="F236" s="94">
        <v>1.81</v>
      </c>
      <c r="G236" s="94">
        <v>1.83</v>
      </c>
      <c r="H236" s="96">
        <v>2.04</v>
      </c>
      <c r="I236" s="94">
        <v>1.85</v>
      </c>
      <c r="J236" s="94">
        <v>1.51</v>
      </c>
      <c r="K236" s="94">
        <v>1.36</v>
      </c>
      <c r="L236" s="94">
        <v>1.19</v>
      </c>
      <c r="M236" s="94">
        <v>0.93</v>
      </c>
      <c r="N236" s="94">
        <v>0.79</v>
      </c>
      <c r="O236" s="94">
        <v>1.28</v>
      </c>
      <c r="P236" s="94">
        <v>1.1599999999999999</v>
      </c>
      <c r="Q236" s="94">
        <v>1.1599999999999999</v>
      </c>
      <c r="R236" s="94">
        <v>0.94</v>
      </c>
      <c r="S236" s="94">
        <v>1.22</v>
      </c>
      <c r="T236" s="94">
        <v>1.55</v>
      </c>
      <c r="U236" s="94">
        <v>1.84</v>
      </c>
      <c r="V236" s="96">
        <v>2.14</v>
      </c>
      <c r="W236" s="94">
        <v>1.83</v>
      </c>
      <c r="X236" s="94">
        <v>1.61</v>
      </c>
      <c r="Y236" s="69"/>
      <c r="Z236" s="69"/>
      <c r="AA236" s="69"/>
      <c r="AB236" s="69"/>
      <c r="AC236" s="69"/>
      <c r="AD236" s="69"/>
      <c r="AE236" s="69"/>
      <c r="AF236" s="69"/>
      <c r="AG236" s="70">
        <f t="shared" si="31"/>
        <v>1.5691304347826085</v>
      </c>
    </row>
    <row r="237" spans="1:33" s="33" customFormat="1">
      <c r="A237" s="32" t="s">
        <v>229</v>
      </c>
      <c r="B237" s="95">
        <v>2.59</v>
      </c>
      <c r="C237" s="95">
        <v>2.4300000000000002</v>
      </c>
      <c r="D237" s="95">
        <v>2.56</v>
      </c>
      <c r="E237" s="95">
        <v>2.2000000000000002</v>
      </c>
      <c r="F237" s="95">
        <v>2.33</v>
      </c>
      <c r="G237" s="95">
        <v>2.44</v>
      </c>
      <c r="H237" s="95">
        <v>2.29</v>
      </c>
      <c r="I237" s="95">
        <v>2.7</v>
      </c>
      <c r="J237" s="95">
        <v>3.16</v>
      </c>
      <c r="K237" s="95">
        <v>3.65</v>
      </c>
      <c r="L237" s="95">
        <v>1.6</v>
      </c>
      <c r="M237" s="95">
        <v>1.68</v>
      </c>
      <c r="N237" s="95">
        <v>1.45</v>
      </c>
      <c r="O237" s="95">
        <v>1.87</v>
      </c>
      <c r="P237" s="95">
        <v>1.5</v>
      </c>
      <c r="Q237" s="95">
        <v>1.36</v>
      </c>
      <c r="R237" s="95">
        <v>1.02</v>
      </c>
      <c r="S237" s="95">
        <v>0.91</v>
      </c>
      <c r="T237" s="95">
        <v>1.24</v>
      </c>
      <c r="U237" s="95">
        <v>2.34</v>
      </c>
      <c r="V237" s="95">
        <v>2.4900000000000002</v>
      </c>
      <c r="W237" s="95">
        <v>1.88</v>
      </c>
      <c r="X237" s="95">
        <v>2.11</v>
      </c>
      <c r="Y237" s="69"/>
      <c r="Z237" s="69"/>
      <c r="AA237" s="69"/>
      <c r="AB237" s="69"/>
      <c r="AC237" s="69"/>
      <c r="AD237" s="69"/>
      <c r="AE237" s="69"/>
      <c r="AF237" s="69"/>
      <c r="AG237" s="70">
        <f t="shared" si="31"/>
        <v>2.0782608695652174</v>
      </c>
    </row>
    <row r="238" spans="1:33" s="33" customFormat="1">
      <c r="A238" s="32" t="s">
        <v>230</v>
      </c>
      <c r="B238" s="95">
        <v>16.79</v>
      </c>
      <c r="C238" s="95">
        <v>16.079999999999998</v>
      </c>
      <c r="D238" s="95">
        <v>16.809999999999999</v>
      </c>
      <c r="E238" s="95">
        <v>16.5</v>
      </c>
      <c r="F238" s="95">
        <v>17.48</v>
      </c>
      <c r="G238" s="95">
        <v>16.239999999999998</v>
      </c>
      <c r="H238" s="94">
        <v>22.09</v>
      </c>
      <c r="I238" s="94">
        <v>20.41</v>
      </c>
      <c r="J238" s="95">
        <v>18.920000000000002</v>
      </c>
      <c r="K238" s="95">
        <v>16.39</v>
      </c>
      <c r="L238" s="95">
        <v>15.43</v>
      </c>
      <c r="M238" s="95">
        <v>14.6</v>
      </c>
      <c r="N238" s="94">
        <v>23.88</v>
      </c>
      <c r="O238" s="94">
        <v>25.57</v>
      </c>
      <c r="P238" s="94">
        <v>24.46</v>
      </c>
      <c r="Q238" s="94">
        <v>23.67</v>
      </c>
      <c r="R238" s="94">
        <v>21.16</v>
      </c>
      <c r="S238" s="94">
        <v>24.82</v>
      </c>
      <c r="T238" s="94">
        <v>25.47</v>
      </c>
      <c r="U238" s="94">
        <v>26.02</v>
      </c>
      <c r="V238" s="94">
        <v>28.12</v>
      </c>
      <c r="W238" s="94">
        <v>22.41</v>
      </c>
      <c r="X238" s="94">
        <v>27.95</v>
      </c>
      <c r="Y238" s="69"/>
      <c r="Z238" s="69"/>
      <c r="AA238" s="69"/>
      <c r="AB238" s="69"/>
      <c r="AC238" s="69"/>
      <c r="AD238" s="69"/>
      <c r="AE238" s="69"/>
      <c r="AF238" s="69"/>
      <c r="AG238" s="70">
        <f t="shared" si="31"/>
        <v>20.924782608695651</v>
      </c>
    </row>
    <row r="239" spans="1:33">
      <c r="A239" s="1" t="s">
        <v>470</v>
      </c>
      <c r="B239" s="59">
        <v>3.2055630000000002</v>
      </c>
      <c r="C239" s="59">
        <v>3.0033850000000002</v>
      </c>
      <c r="D239" s="59">
        <v>2.4912000000000001</v>
      </c>
      <c r="E239" s="59">
        <v>2.8546320000000001</v>
      </c>
      <c r="F239" s="59">
        <v>2.4258929999999999</v>
      </c>
      <c r="G239" s="59">
        <v>2.914304</v>
      </c>
      <c r="H239" s="59">
        <v>2.499228</v>
      </c>
      <c r="I239" s="59">
        <v>2.8460480000000001</v>
      </c>
      <c r="J239" s="59">
        <v>2.5466280000000001</v>
      </c>
      <c r="K239" s="59">
        <v>2.926993</v>
      </c>
      <c r="L239" s="59">
        <v>3.12297</v>
      </c>
      <c r="M239" s="59">
        <v>3.1582110000000001</v>
      </c>
      <c r="N239" s="59">
        <v>2.7914599999999998</v>
      </c>
      <c r="O239" s="59">
        <v>2.9030399999999998</v>
      </c>
      <c r="P239" s="59">
        <v>2.874336</v>
      </c>
      <c r="Q239" s="59">
        <v>3.0502560000000001</v>
      </c>
      <c r="R239" s="59">
        <v>3.0339719999999999</v>
      </c>
      <c r="S239" s="59">
        <v>2.9723489999999999</v>
      </c>
      <c r="T239" s="59">
        <v>2.7291599999999998</v>
      </c>
      <c r="U239" s="59">
        <v>2.808459</v>
      </c>
      <c r="V239" s="59">
        <v>2.7980800000000001</v>
      </c>
      <c r="W239" s="59">
        <v>2.9203649999999999</v>
      </c>
      <c r="X239" s="59">
        <v>2.8416809999999999</v>
      </c>
      <c r="Y239" s="59"/>
      <c r="Z239" s="59"/>
      <c r="AA239" s="59"/>
      <c r="AB239" s="59"/>
      <c r="AC239" s="59"/>
      <c r="AD239" s="59"/>
      <c r="AE239" s="59"/>
      <c r="AF239" s="59"/>
      <c r="AG239" s="59">
        <f t="shared" si="31"/>
        <v>2.8573136086956517</v>
      </c>
    </row>
    <row r="240" spans="1:33">
      <c r="A240" s="1" t="s">
        <v>301</v>
      </c>
      <c r="B240" s="59">
        <v>0.62813699999999995</v>
      </c>
      <c r="C240" s="59">
        <v>0.56516900000000003</v>
      </c>
      <c r="D240" s="59">
        <v>0.61760999999999999</v>
      </c>
      <c r="E240" s="59">
        <v>0.64583100000000004</v>
      </c>
      <c r="F240" s="59">
        <v>0.56699100000000002</v>
      </c>
      <c r="G240" s="59">
        <v>0.57204600000000005</v>
      </c>
      <c r="H240" s="59">
        <v>0.49071599999999999</v>
      </c>
      <c r="I240" s="59">
        <v>0.550848</v>
      </c>
      <c r="J240" s="59">
        <v>0.425292</v>
      </c>
      <c r="K240" s="59">
        <v>0.61540600000000001</v>
      </c>
      <c r="L240" s="59">
        <v>0.64236700000000002</v>
      </c>
      <c r="M240" s="59">
        <v>0.60411300000000001</v>
      </c>
      <c r="N240" s="59">
        <v>0.45212000000000002</v>
      </c>
      <c r="O240" s="59">
        <v>0.51321600000000001</v>
      </c>
      <c r="P240" s="59">
        <v>0.61430399999999996</v>
      </c>
      <c r="Q240" s="59">
        <v>0.61819199999999996</v>
      </c>
      <c r="R240" s="59">
        <v>0.53931600000000002</v>
      </c>
      <c r="S240" s="59">
        <v>0.69278399999999996</v>
      </c>
      <c r="T240" s="59">
        <v>0.59889899999999996</v>
      </c>
      <c r="U240" s="59">
        <v>0.454123</v>
      </c>
      <c r="V240" s="59">
        <v>0.53503999999999996</v>
      </c>
      <c r="W240" s="59">
        <v>0.51610999999999996</v>
      </c>
      <c r="X240" s="59">
        <v>0.81817700000000004</v>
      </c>
      <c r="Y240" s="59"/>
      <c r="Z240" s="59"/>
      <c r="AA240" s="59"/>
      <c r="AB240" s="59"/>
      <c r="AC240" s="59"/>
      <c r="AD240" s="59"/>
      <c r="AE240" s="59"/>
      <c r="AF240" s="59"/>
      <c r="AG240" s="59"/>
    </row>
    <row r="241" spans="1:33">
      <c r="A241" s="1" t="s">
        <v>335</v>
      </c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</row>
    <row r="242" spans="1:33">
      <c r="A242" s="1" t="s">
        <v>369</v>
      </c>
      <c r="B242" s="59">
        <v>4.373367</v>
      </c>
      <c r="C242" s="59">
        <v>4.2727959999999996</v>
      </c>
      <c r="D242" s="59">
        <v>4.0793400000000002</v>
      </c>
      <c r="E242" s="59">
        <v>4.6210829999999996</v>
      </c>
      <c r="F242" s="59">
        <v>4.1786459999999996</v>
      </c>
      <c r="G242" s="59">
        <v>4.1323920000000003</v>
      </c>
      <c r="H242" s="59">
        <v>3.845844</v>
      </c>
      <c r="I242" s="59">
        <v>3.6378919999999999</v>
      </c>
      <c r="J242" s="59">
        <v>3.097458</v>
      </c>
      <c r="K242" s="59">
        <v>1.5639449999999999</v>
      </c>
      <c r="L242" s="59"/>
      <c r="M242" s="59"/>
      <c r="N242" s="59"/>
      <c r="O242" s="59">
        <v>0.28511999999999998</v>
      </c>
      <c r="P242" s="59">
        <v>0.34886400000000001</v>
      </c>
      <c r="Q242" s="59"/>
      <c r="R242" s="59"/>
      <c r="S242" s="59"/>
      <c r="T242" s="59"/>
      <c r="U242" s="59"/>
      <c r="V242" s="59"/>
      <c r="W242" s="59">
        <v>6.132E-2</v>
      </c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</row>
    <row r="243" spans="1:33">
      <c r="A243" s="1" t="s">
        <v>403</v>
      </c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</row>
    <row r="244" spans="1:33" s="6" customFormat="1">
      <c r="A244" s="1" t="s">
        <v>437</v>
      </c>
      <c r="B244" s="59">
        <v>20.333355000000001</v>
      </c>
      <c r="C244" s="59">
        <v>20.837278000000001</v>
      </c>
      <c r="D244" s="59">
        <v>17.887335</v>
      </c>
      <c r="E244" s="59">
        <v>20.448366</v>
      </c>
      <c r="F244" s="59">
        <v>17.858922</v>
      </c>
      <c r="G244" s="59">
        <v>19.762623999999999</v>
      </c>
      <c r="H244" s="59">
        <v>20.464569000000001</v>
      </c>
      <c r="I244" s="59">
        <v>20.407197</v>
      </c>
      <c r="J244" s="59">
        <v>18.384912</v>
      </c>
      <c r="K244" s="59">
        <v>19.090301</v>
      </c>
      <c r="L244" s="59">
        <v>20.040327000000001</v>
      </c>
      <c r="M244" s="59">
        <v>18.610249</v>
      </c>
      <c r="N244" s="59">
        <v>18.948399999999999</v>
      </c>
      <c r="O244" s="59">
        <v>18.2088</v>
      </c>
      <c r="P244" s="59">
        <v>18.815904</v>
      </c>
      <c r="Q244" s="59">
        <v>18.861215999999999</v>
      </c>
      <c r="R244" s="59">
        <v>18.093924000000001</v>
      </c>
      <c r="S244" s="59">
        <v>17.803529999999999</v>
      </c>
      <c r="T244" s="59">
        <v>18.970189000000001</v>
      </c>
      <c r="U244" s="59">
        <v>19.699805000000001</v>
      </c>
      <c r="V244" s="59">
        <v>19.79392</v>
      </c>
      <c r="W244" s="59">
        <v>19.990320000000001</v>
      </c>
      <c r="X244" s="59">
        <v>19.951129999999999</v>
      </c>
      <c r="Y244" s="59"/>
      <c r="Z244" s="59"/>
      <c r="AA244" s="59"/>
      <c r="AB244" s="59"/>
      <c r="AC244" s="59"/>
      <c r="AD244" s="59"/>
      <c r="AE244" s="59"/>
      <c r="AF244" s="59"/>
      <c r="AG244" s="58"/>
    </row>
    <row r="245" spans="1:33" s="49" customFormat="1">
      <c r="A245" s="48" t="s">
        <v>231</v>
      </c>
      <c r="B245" s="67">
        <f t="shared" ref="B245:AF245" si="32">SUM(B239:B244)</f>
        <v>28.540422</v>
      </c>
      <c r="C245" s="67">
        <f t="shared" si="32"/>
        <v>28.678628000000003</v>
      </c>
      <c r="D245" s="67">
        <f t="shared" si="32"/>
        <v>25.075485</v>
      </c>
      <c r="E245" s="67">
        <f t="shared" si="32"/>
        <v>28.569911999999999</v>
      </c>
      <c r="F245" s="67">
        <f t="shared" si="32"/>
        <v>25.030452</v>
      </c>
      <c r="G245" s="67">
        <f t="shared" si="32"/>
        <v>27.381366</v>
      </c>
      <c r="H245" s="67">
        <f t="shared" si="32"/>
        <v>27.300357000000002</v>
      </c>
      <c r="I245" s="67">
        <f t="shared" si="32"/>
        <v>27.441984999999999</v>
      </c>
      <c r="J245" s="67">
        <f t="shared" si="32"/>
        <v>24.45429</v>
      </c>
      <c r="K245" s="67">
        <f t="shared" si="32"/>
        <v>24.196645</v>
      </c>
      <c r="L245" s="67">
        <f t="shared" si="32"/>
        <v>23.805664</v>
      </c>
      <c r="M245" s="67">
        <f t="shared" si="32"/>
        <v>22.372572999999999</v>
      </c>
      <c r="N245" s="67">
        <f t="shared" si="32"/>
        <v>22.191980000000001</v>
      </c>
      <c r="O245" s="67">
        <f t="shared" si="32"/>
        <v>21.910176</v>
      </c>
      <c r="P245" s="67">
        <f t="shared" si="32"/>
        <v>22.653407999999999</v>
      </c>
      <c r="Q245" s="67">
        <f t="shared" si="32"/>
        <v>22.529664</v>
      </c>
      <c r="R245" s="67">
        <f t="shared" si="32"/>
        <v>21.667211999999999</v>
      </c>
      <c r="S245" s="67">
        <f t="shared" si="32"/>
        <v>21.468662999999999</v>
      </c>
      <c r="T245" s="67">
        <f t="shared" si="32"/>
        <v>22.298248000000001</v>
      </c>
      <c r="U245" s="67">
        <f t="shared" si="32"/>
        <v>22.962387</v>
      </c>
      <c r="V245" s="67">
        <f t="shared" si="32"/>
        <v>23.127040000000001</v>
      </c>
      <c r="W245" s="67">
        <f t="shared" si="32"/>
        <v>23.488115000000001</v>
      </c>
      <c r="X245" s="67">
        <f t="shared" si="32"/>
        <v>23.610987999999999</v>
      </c>
      <c r="Y245" s="67">
        <f t="shared" si="32"/>
        <v>0</v>
      </c>
      <c r="Z245" s="67">
        <f t="shared" si="32"/>
        <v>0</v>
      </c>
      <c r="AA245" s="67">
        <f t="shared" si="32"/>
        <v>0</v>
      </c>
      <c r="AB245" s="67">
        <f t="shared" si="32"/>
        <v>0</v>
      </c>
      <c r="AC245" s="67">
        <f t="shared" si="32"/>
        <v>0</v>
      </c>
      <c r="AD245" s="67">
        <f t="shared" si="32"/>
        <v>0</v>
      </c>
      <c r="AE245" s="67">
        <f t="shared" si="32"/>
        <v>0</v>
      </c>
      <c r="AF245" s="67">
        <f t="shared" si="32"/>
        <v>0</v>
      </c>
      <c r="AG245" s="66"/>
    </row>
    <row r="246" spans="1:33" s="38" customFormat="1">
      <c r="A246" s="37" t="s">
        <v>124</v>
      </c>
      <c r="B246" s="94">
        <v>50.68</v>
      </c>
      <c r="C246" s="95">
        <v>45</v>
      </c>
      <c r="D246" s="95">
        <v>42.73</v>
      </c>
      <c r="E246" s="95">
        <v>26.3</v>
      </c>
      <c r="F246" s="95">
        <v>40.54</v>
      </c>
      <c r="G246" s="95">
        <v>38.880000000000003</v>
      </c>
      <c r="H246" s="95">
        <v>42.01</v>
      </c>
      <c r="I246" s="95">
        <v>45.39</v>
      </c>
      <c r="J246" s="95">
        <v>44.69</v>
      </c>
      <c r="K246" s="95">
        <v>46.33</v>
      </c>
      <c r="L246" s="95">
        <v>46.35</v>
      </c>
      <c r="M246" s="95">
        <v>43.92</v>
      </c>
      <c r="N246" s="95">
        <v>43.43</v>
      </c>
      <c r="O246" s="95">
        <v>44.78</v>
      </c>
      <c r="P246" s="95">
        <v>43</v>
      </c>
      <c r="Q246" s="95">
        <v>44.96</v>
      </c>
      <c r="R246" s="95">
        <v>47.11</v>
      </c>
      <c r="S246" s="94">
        <v>55.07</v>
      </c>
      <c r="T246" s="94">
        <v>60.48</v>
      </c>
      <c r="U246" s="94">
        <v>55.87</v>
      </c>
      <c r="V246" s="94">
        <v>52.44</v>
      </c>
      <c r="W246" s="94">
        <v>51.28</v>
      </c>
      <c r="X246" s="95">
        <v>48.24</v>
      </c>
      <c r="Y246" s="69"/>
      <c r="Z246" s="69"/>
      <c r="AA246" s="69"/>
      <c r="AB246" s="69"/>
      <c r="AC246" s="69"/>
      <c r="AD246" s="69"/>
      <c r="AE246" s="69"/>
      <c r="AF246" s="69"/>
      <c r="AG246" s="68">
        <f t="shared" ref="AG246:AG251" si="33">AVERAGE(B246:AF246)</f>
        <v>46.064347826086959</v>
      </c>
    </row>
    <row r="247" spans="1:33" s="38" customFormat="1">
      <c r="A247" s="37" t="s">
        <v>125</v>
      </c>
      <c r="B247" s="95">
        <v>0.23</v>
      </c>
      <c r="C247" s="95">
        <v>0.16</v>
      </c>
      <c r="D247" s="95">
        <v>0.2</v>
      </c>
      <c r="E247" s="95">
        <v>0.1</v>
      </c>
      <c r="F247" s="95">
        <v>0.24</v>
      </c>
      <c r="G247" s="95">
        <v>0.14000000000000001</v>
      </c>
      <c r="H247" s="95">
        <v>0.28999999999999998</v>
      </c>
      <c r="I247" s="95">
        <v>0.1</v>
      </c>
      <c r="J247" s="95">
        <v>0.21</v>
      </c>
      <c r="K247" s="95">
        <v>0.15</v>
      </c>
      <c r="L247" s="95">
        <v>0.04</v>
      </c>
      <c r="M247" s="95">
        <v>0.13</v>
      </c>
      <c r="N247" s="95">
        <v>0.19</v>
      </c>
      <c r="O247" s="95">
        <v>0.17</v>
      </c>
      <c r="P247" s="95">
        <v>0.15</v>
      </c>
      <c r="Q247" s="95">
        <v>0.09</v>
      </c>
      <c r="R247" s="95">
        <v>0.17</v>
      </c>
      <c r="S247" s="95">
        <v>0.17</v>
      </c>
      <c r="T247" s="95">
        <v>0.16</v>
      </c>
      <c r="U247" s="95">
        <v>0.26</v>
      </c>
      <c r="V247" s="95">
        <v>0.2</v>
      </c>
      <c r="W247" s="95">
        <v>0.17</v>
      </c>
      <c r="X247" s="95">
        <v>0.11</v>
      </c>
      <c r="Y247" s="69"/>
      <c r="Z247" s="69"/>
      <c r="AA247" s="69"/>
      <c r="AB247" s="69"/>
      <c r="AC247" s="69"/>
      <c r="AD247" s="69"/>
      <c r="AE247" s="69"/>
      <c r="AF247" s="69"/>
      <c r="AG247" s="68">
        <f t="shared" si="33"/>
        <v>0.16652173913043478</v>
      </c>
    </row>
    <row r="248" spans="1:33" s="38" customFormat="1">
      <c r="A248" s="37" t="s">
        <v>126</v>
      </c>
      <c r="B248" s="96">
        <v>3.95</v>
      </c>
      <c r="C248" s="96">
        <v>2.93</v>
      </c>
      <c r="D248" s="96">
        <v>4.37</v>
      </c>
      <c r="E248" s="96">
        <v>3.01</v>
      </c>
      <c r="F248" s="96">
        <v>6.84</v>
      </c>
      <c r="G248" s="96">
        <v>6.13</v>
      </c>
      <c r="H248" s="96">
        <v>7.3</v>
      </c>
      <c r="I248" s="96">
        <v>4.41</v>
      </c>
      <c r="J248" s="96">
        <v>7.39</v>
      </c>
      <c r="K248" s="96">
        <v>5.2</v>
      </c>
      <c r="L248" s="94">
        <v>1.75</v>
      </c>
      <c r="M248" s="94">
        <v>1.85</v>
      </c>
      <c r="N248" s="96">
        <v>2.0099999999999998</v>
      </c>
      <c r="O248" s="96">
        <v>4.07</v>
      </c>
      <c r="P248" s="96">
        <v>2.87</v>
      </c>
      <c r="Q248" s="96">
        <v>3.25</v>
      </c>
      <c r="R248" s="96">
        <v>3.5</v>
      </c>
      <c r="S248" s="96">
        <v>6.41</v>
      </c>
      <c r="T248" s="96">
        <v>6.33</v>
      </c>
      <c r="U248" s="96">
        <v>7.11</v>
      </c>
      <c r="V248" s="96">
        <v>7.72</v>
      </c>
      <c r="W248" s="96">
        <v>6.5</v>
      </c>
      <c r="X248" s="96">
        <v>2.06</v>
      </c>
      <c r="Y248" s="69"/>
      <c r="Z248" s="69"/>
      <c r="AA248" s="69"/>
      <c r="AB248" s="69"/>
      <c r="AC248" s="69"/>
      <c r="AD248" s="69"/>
      <c r="AE248" s="69"/>
      <c r="AF248" s="69"/>
      <c r="AG248" s="68">
        <f t="shared" si="33"/>
        <v>4.6504347826086958</v>
      </c>
    </row>
    <row r="249" spans="1:33" s="38" customFormat="1">
      <c r="A249" s="37" t="s">
        <v>127</v>
      </c>
      <c r="B249" s="95">
        <v>5.46</v>
      </c>
      <c r="C249" s="95">
        <v>2.5</v>
      </c>
      <c r="D249" s="95">
        <v>7.74</v>
      </c>
      <c r="E249" s="95">
        <v>3.52</v>
      </c>
      <c r="F249" s="95">
        <v>10.18</v>
      </c>
      <c r="G249" s="95">
        <v>8.76</v>
      </c>
      <c r="H249" s="95">
        <v>8.9499999999999993</v>
      </c>
      <c r="I249" s="95">
        <v>5.48</v>
      </c>
      <c r="J249" s="95">
        <v>13.91</v>
      </c>
      <c r="K249" s="95">
        <v>7.58</v>
      </c>
      <c r="L249" s="95">
        <v>2.4</v>
      </c>
      <c r="M249" s="95">
        <v>3.13</v>
      </c>
      <c r="N249" s="95">
        <v>5</v>
      </c>
      <c r="O249" s="95">
        <v>6.08</v>
      </c>
      <c r="P249" s="95">
        <v>4.03</v>
      </c>
      <c r="Q249" s="95">
        <v>4.01</v>
      </c>
      <c r="R249" s="95">
        <v>5.14</v>
      </c>
      <c r="S249" s="95">
        <v>2.62</v>
      </c>
      <c r="T249" s="95">
        <v>3.18</v>
      </c>
      <c r="U249" s="95">
        <v>4.8099999999999996</v>
      </c>
      <c r="V249" s="95">
        <v>3.95</v>
      </c>
      <c r="W249" s="95">
        <v>3.68</v>
      </c>
      <c r="X249" s="95">
        <v>3</v>
      </c>
      <c r="Y249" s="69"/>
      <c r="Z249" s="69"/>
      <c r="AA249" s="69"/>
      <c r="AB249" s="69"/>
      <c r="AC249" s="69"/>
      <c r="AD249" s="69"/>
      <c r="AE249" s="69"/>
      <c r="AF249" s="69"/>
      <c r="AG249" s="68">
        <f t="shared" si="33"/>
        <v>5.4395652173913058</v>
      </c>
    </row>
    <row r="250" spans="1:33" s="38" customFormat="1">
      <c r="A250" s="37" t="s">
        <v>128</v>
      </c>
      <c r="B250" s="94">
        <v>27.85</v>
      </c>
      <c r="C250" s="95">
        <v>19.63</v>
      </c>
      <c r="D250" s="94">
        <v>22.03</v>
      </c>
      <c r="E250" s="95">
        <v>11.25</v>
      </c>
      <c r="F250" s="94">
        <v>20.79</v>
      </c>
      <c r="G250" s="94">
        <v>20.440000000000001</v>
      </c>
      <c r="H250" s="94">
        <v>22.34</v>
      </c>
      <c r="I250" s="94">
        <v>26.35</v>
      </c>
      <c r="J250" s="94">
        <v>24.89</v>
      </c>
      <c r="K250" s="94">
        <v>25.45</v>
      </c>
      <c r="L250" s="94">
        <v>26.84</v>
      </c>
      <c r="M250" s="94">
        <v>25.09</v>
      </c>
      <c r="N250" s="94">
        <v>24.44</v>
      </c>
      <c r="O250" s="94">
        <v>24.54</v>
      </c>
      <c r="P250" s="94">
        <v>26.57</v>
      </c>
      <c r="Q250" s="94">
        <v>28.91</v>
      </c>
      <c r="R250" s="94">
        <v>30.16</v>
      </c>
      <c r="S250" s="94">
        <v>29.47</v>
      </c>
      <c r="T250" s="94">
        <v>36.9</v>
      </c>
      <c r="U250" s="94">
        <v>31.09</v>
      </c>
      <c r="V250" s="94">
        <v>32.770000000000003</v>
      </c>
      <c r="W250" s="94">
        <v>30.37</v>
      </c>
      <c r="X250" s="94">
        <v>30.52</v>
      </c>
      <c r="Y250" s="69"/>
      <c r="Z250" s="69"/>
      <c r="AA250" s="69"/>
      <c r="AB250" s="69"/>
      <c r="AC250" s="69"/>
      <c r="AD250" s="69"/>
      <c r="AE250" s="69"/>
      <c r="AF250" s="69"/>
      <c r="AG250" s="68">
        <f t="shared" si="33"/>
        <v>26.03</v>
      </c>
    </row>
    <row r="251" spans="1:33" s="31" customFormat="1">
      <c r="A251" s="31" t="s">
        <v>471</v>
      </c>
      <c r="B251" s="59">
        <v>9.4414517999999994</v>
      </c>
      <c r="C251" s="59">
        <v>13.1423448</v>
      </c>
      <c r="D251" s="59">
        <v>10.0125204</v>
      </c>
      <c r="E251" s="59">
        <v>7.0485961000000001</v>
      </c>
      <c r="F251" s="59">
        <v>5.5234275999999998</v>
      </c>
      <c r="G251" s="59">
        <v>5.1764419999999998</v>
      </c>
      <c r="H251" s="59">
        <v>4.3918775999999999</v>
      </c>
      <c r="I251" s="59">
        <v>5.6075708999999998</v>
      </c>
      <c r="J251" s="59">
        <v>3.8319960000000002</v>
      </c>
      <c r="K251" s="59">
        <v>11.4408558</v>
      </c>
      <c r="L251" s="59">
        <v>11.542</v>
      </c>
      <c r="M251" s="59">
        <v>3.9360558999999999</v>
      </c>
      <c r="N251" s="59">
        <v>4.6894127000000001</v>
      </c>
      <c r="O251" s="59">
        <v>11.5108488</v>
      </c>
      <c r="P251" s="59">
        <v>6.5402123999999997</v>
      </c>
      <c r="Q251" s="59">
        <v>6.9101052000000003</v>
      </c>
      <c r="R251" s="59">
        <v>7.3337991999999996</v>
      </c>
      <c r="S251" s="59">
        <v>12.054</v>
      </c>
      <c r="T251" s="59">
        <v>8.9420000000000002</v>
      </c>
      <c r="U251" s="59">
        <v>9.4480000000000004</v>
      </c>
      <c r="V251" s="59">
        <v>9.3160000000000007</v>
      </c>
      <c r="W251" s="59">
        <v>9.1419999999999995</v>
      </c>
      <c r="X251" s="59">
        <v>9.24</v>
      </c>
      <c r="Y251" s="59"/>
      <c r="Z251" s="59"/>
      <c r="AA251" s="59"/>
      <c r="AB251" s="59"/>
      <c r="AC251" s="59"/>
      <c r="AD251" s="59"/>
      <c r="AE251" s="59"/>
      <c r="AF251" s="59"/>
      <c r="AG251" s="61">
        <f t="shared" si="33"/>
        <v>8.0965877043478276</v>
      </c>
    </row>
    <row r="252" spans="1:33" s="31" customFormat="1">
      <c r="A252" s="31" t="s">
        <v>302</v>
      </c>
      <c r="B252" s="59"/>
      <c r="C252" s="59"/>
      <c r="D252" s="59"/>
      <c r="E252" s="59">
        <v>5.5468000000000002E-3</v>
      </c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61"/>
    </row>
    <row r="253" spans="1:33" s="31" customFormat="1">
      <c r="A253" s="31" t="s">
        <v>336</v>
      </c>
      <c r="B253" s="59">
        <v>1.2595800000000001E-2</v>
      </c>
      <c r="C253" s="59">
        <v>2.6405399999999999E-2</v>
      </c>
      <c r="D253" s="59"/>
      <c r="E253" s="59"/>
      <c r="F253" s="59"/>
      <c r="G253" s="59">
        <v>5.7580000000000001E-3</v>
      </c>
      <c r="H253" s="59">
        <v>5.7863999999999997E-3</v>
      </c>
      <c r="I253" s="59"/>
      <c r="J253" s="59"/>
      <c r="K253" s="59"/>
      <c r="L253" s="59">
        <v>4.0000000000000001E-3</v>
      </c>
      <c r="M253" s="59"/>
      <c r="N253" s="59"/>
      <c r="O253" s="59"/>
      <c r="P253" s="59"/>
      <c r="Q253" s="59">
        <v>7.2528000000000002E-3</v>
      </c>
      <c r="R253" s="59"/>
      <c r="S253" s="59"/>
      <c r="T253" s="59"/>
      <c r="U253" s="59"/>
      <c r="V253" s="59"/>
      <c r="W253" s="59"/>
      <c r="X253" s="59">
        <v>0.01</v>
      </c>
      <c r="Y253" s="59"/>
      <c r="Z253" s="59"/>
      <c r="AA253" s="59"/>
      <c r="AB253" s="59"/>
      <c r="AC253" s="59"/>
      <c r="AD253" s="59"/>
      <c r="AE253" s="59"/>
      <c r="AF253" s="59"/>
      <c r="AG253" s="61"/>
    </row>
    <row r="254" spans="1:33" s="31" customFormat="1">
      <c r="A254" s="31" t="s">
        <v>370</v>
      </c>
      <c r="B254" s="59">
        <v>7.1976000000000002E-3</v>
      </c>
      <c r="C254" s="59">
        <v>1.6974900000000001E-2</v>
      </c>
      <c r="D254" s="59">
        <v>5.5749E-2</v>
      </c>
      <c r="E254" s="59">
        <v>4.8534500000000001E-2</v>
      </c>
      <c r="F254" s="59">
        <v>2.6526600000000001E-2</v>
      </c>
      <c r="G254" s="59">
        <v>8.0612000000000003E-2</v>
      </c>
      <c r="H254" s="59">
        <v>9.1135800000000003E-2</v>
      </c>
      <c r="I254" s="59">
        <v>5.5292399999999998E-2</v>
      </c>
      <c r="J254" s="59">
        <v>3.4574399999999998E-2</v>
      </c>
      <c r="K254" s="59">
        <v>3.7996200000000001E-2</v>
      </c>
      <c r="L254" s="59">
        <v>7.0000000000000007E-2</v>
      </c>
      <c r="M254" s="59">
        <v>2.3893500000000002E-2</v>
      </c>
      <c r="N254" s="59">
        <v>8.8538099999999995E-2</v>
      </c>
      <c r="O254" s="59">
        <v>5.9993999999999999E-2</v>
      </c>
      <c r="P254" s="59">
        <v>5.4396E-2</v>
      </c>
      <c r="Q254" s="59">
        <v>2.1758400000000001E-2</v>
      </c>
      <c r="R254" s="59">
        <v>4.9985000000000002E-2</v>
      </c>
      <c r="S254" s="59">
        <v>0.04</v>
      </c>
      <c r="T254" s="59">
        <v>2.8000000000000001E-2</v>
      </c>
      <c r="U254" s="59">
        <v>6.4000000000000001E-2</v>
      </c>
      <c r="V254" s="59">
        <v>6.8000000000000005E-2</v>
      </c>
      <c r="W254" s="59">
        <v>5.6000000000000001E-2</v>
      </c>
      <c r="X254" s="59">
        <v>3.7999999999999999E-2</v>
      </c>
      <c r="Y254" s="59"/>
      <c r="Z254" s="59"/>
      <c r="AA254" s="59"/>
      <c r="AB254" s="59"/>
      <c r="AC254" s="59"/>
      <c r="AD254" s="59"/>
      <c r="AE254" s="59"/>
      <c r="AF254" s="59"/>
      <c r="AG254" s="61"/>
    </row>
    <row r="255" spans="1:33" s="31" customFormat="1">
      <c r="A255" s="31" t="s">
        <v>404</v>
      </c>
      <c r="B255" s="59"/>
      <c r="C255" s="59"/>
      <c r="D255" s="59">
        <v>1.30081E-2</v>
      </c>
      <c r="E255" s="59"/>
      <c r="F255" s="59"/>
      <c r="G255" s="59">
        <v>1.1516E-2</v>
      </c>
      <c r="H255" s="59"/>
      <c r="I255" s="59">
        <v>9.2154000000000003E-3</v>
      </c>
      <c r="J255" s="59"/>
      <c r="K255" s="59">
        <v>1.5998399999999999E-2</v>
      </c>
      <c r="L255" s="59"/>
      <c r="M255" s="59"/>
      <c r="N255" s="59"/>
      <c r="O255" s="59"/>
      <c r="P255" s="59"/>
      <c r="Q255" s="59"/>
      <c r="R255" s="59">
        <v>1.7994599999999999E-2</v>
      </c>
      <c r="S255" s="59">
        <v>4.3999999999999997E-2</v>
      </c>
      <c r="T255" s="59">
        <v>6.4000000000000001E-2</v>
      </c>
      <c r="U255" s="59">
        <v>0.04</v>
      </c>
      <c r="V255" s="59">
        <v>2.1999999999999999E-2</v>
      </c>
      <c r="W255" s="59">
        <v>1.6E-2</v>
      </c>
      <c r="X255" s="59"/>
      <c r="Y255" s="59"/>
      <c r="Z255" s="59"/>
      <c r="AA255" s="59"/>
      <c r="AB255" s="59"/>
      <c r="AC255" s="59"/>
      <c r="AD255" s="59"/>
      <c r="AE255" s="59"/>
      <c r="AF255" s="59"/>
      <c r="AG255" s="61"/>
    </row>
    <row r="256" spans="1:33" s="35" customFormat="1">
      <c r="A256" s="31" t="s">
        <v>438</v>
      </c>
      <c r="B256" s="59">
        <v>8.4553805999999998</v>
      </c>
      <c r="C256" s="59">
        <v>5.6469833999999999</v>
      </c>
      <c r="D256" s="59">
        <v>8.4775645999999991</v>
      </c>
      <c r="E256" s="59">
        <v>6.7587757999999996</v>
      </c>
      <c r="F256" s="59">
        <v>9.1074660000000005</v>
      </c>
      <c r="G256" s="59">
        <v>9.0616524999999992</v>
      </c>
      <c r="H256" s="59">
        <v>9.8614721999999997</v>
      </c>
      <c r="I256" s="59">
        <v>9.6469878999999992</v>
      </c>
      <c r="J256" s="59">
        <v>10.4717214</v>
      </c>
      <c r="K256" s="59">
        <v>8.2811717999999992</v>
      </c>
      <c r="L256" s="59">
        <v>8.2859999999999996</v>
      </c>
      <c r="M256" s="59">
        <v>11.900555900000001</v>
      </c>
      <c r="N256" s="59">
        <v>10.6416583</v>
      </c>
      <c r="O256" s="59">
        <v>8.3171681999999993</v>
      </c>
      <c r="P256" s="59">
        <v>11.430412799999999</v>
      </c>
      <c r="Q256" s="59">
        <v>11.076838800000001</v>
      </c>
      <c r="R256" s="59">
        <v>12.518243399999999</v>
      </c>
      <c r="S256" s="59">
        <v>7.3079999999999998</v>
      </c>
      <c r="T256" s="59">
        <v>10.256</v>
      </c>
      <c r="U256" s="59">
        <v>9.64</v>
      </c>
      <c r="V256" s="59">
        <v>10.086</v>
      </c>
      <c r="W256" s="59">
        <v>10.18</v>
      </c>
      <c r="X256" s="59">
        <v>10.65</v>
      </c>
      <c r="Y256" s="59"/>
      <c r="Z256" s="59"/>
      <c r="AA256" s="59"/>
      <c r="AB256" s="59"/>
      <c r="AC256" s="59"/>
      <c r="AD256" s="59"/>
      <c r="AE256" s="59"/>
      <c r="AF256" s="59"/>
      <c r="AG256" s="61"/>
    </row>
    <row r="257" spans="1:33" s="49" customFormat="1">
      <c r="A257" s="48" t="s">
        <v>129</v>
      </c>
      <c r="B257" s="67">
        <f t="shared" ref="B257:I257" si="34">SUM(B251:B256)</f>
        <v>17.916625799999998</v>
      </c>
      <c r="C257" s="67">
        <f t="shared" si="34"/>
        <v>18.832708499999999</v>
      </c>
      <c r="D257" s="67">
        <f t="shared" si="34"/>
        <v>18.5588421</v>
      </c>
      <c r="E257" s="67">
        <f t="shared" si="34"/>
        <v>13.8614532</v>
      </c>
      <c r="F257" s="67">
        <f t="shared" si="34"/>
        <v>14.657420200000001</v>
      </c>
      <c r="G257" s="67">
        <f t="shared" si="34"/>
        <v>14.3359805</v>
      </c>
      <c r="H257" s="67">
        <f t="shared" si="34"/>
        <v>14.350272</v>
      </c>
      <c r="I257" s="67">
        <f t="shared" si="34"/>
        <v>15.319066599999999</v>
      </c>
      <c r="J257" s="67">
        <f>SUM(J252:J256)</f>
        <v>10.5062958</v>
      </c>
      <c r="K257" s="67">
        <f t="shared" ref="K257:AF257" si="35">SUM(K251:K256)</f>
        <v>19.7760222</v>
      </c>
      <c r="L257" s="67">
        <f t="shared" si="35"/>
        <v>19.902000000000001</v>
      </c>
      <c r="M257" s="67">
        <f t="shared" si="35"/>
        <v>15.8605053</v>
      </c>
      <c r="N257" s="67">
        <f t="shared" si="35"/>
        <v>15.419609099999999</v>
      </c>
      <c r="O257" s="67">
        <f t="shared" si="35"/>
        <v>19.888010999999999</v>
      </c>
      <c r="P257" s="67">
        <f t="shared" si="35"/>
        <v>18.025021199999998</v>
      </c>
      <c r="Q257" s="67">
        <f t="shared" si="35"/>
        <v>18.015955200000001</v>
      </c>
      <c r="R257" s="67">
        <f t="shared" si="35"/>
        <v>19.920022199999998</v>
      </c>
      <c r="S257" s="67">
        <f t="shared" si="35"/>
        <v>19.445999999999998</v>
      </c>
      <c r="T257" s="67">
        <f t="shared" si="35"/>
        <v>19.29</v>
      </c>
      <c r="U257" s="67">
        <f t="shared" si="35"/>
        <v>19.192</v>
      </c>
      <c r="V257" s="67">
        <f t="shared" si="35"/>
        <v>19.492000000000001</v>
      </c>
      <c r="W257" s="67">
        <f t="shared" si="35"/>
        <v>19.393999999999998</v>
      </c>
      <c r="X257" s="67">
        <f t="shared" si="35"/>
        <v>19.938000000000002</v>
      </c>
      <c r="Y257" s="67">
        <f t="shared" si="35"/>
        <v>0</v>
      </c>
      <c r="Z257" s="67">
        <f t="shared" si="35"/>
        <v>0</v>
      </c>
      <c r="AA257" s="67">
        <f t="shared" si="35"/>
        <v>0</v>
      </c>
      <c r="AB257" s="67">
        <f t="shared" si="35"/>
        <v>0</v>
      </c>
      <c r="AC257" s="67">
        <f t="shared" si="35"/>
        <v>0</v>
      </c>
      <c r="AD257" s="67">
        <f t="shared" si="35"/>
        <v>0</v>
      </c>
      <c r="AE257" s="67">
        <f t="shared" si="35"/>
        <v>0</v>
      </c>
      <c r="AF257" s="67">
        <f t="shared" si="35"/>
        <v>0</v>
      </c>
      <c r="AG257" s="66"/>
    </row>
    <row r="258" spans="1:33" s="38" customFormat="1">
      <c r="A258" s="37" t="s">
        <v>233</v>
      </c>
      <c r="B258" s="94">
        <v>57.13</v>
      </c>
      <c r="C258" s="94">
        <v>58.6</v>
      </c>
      <c r="D258" s="94">
        <v>54.58</v>
      </c>
      <c r="E258" s="94">
        <v>54.35</v>
      </c>
      <c r="F258" s="94">
        <v>51.03</v>
      </c>
      <c r="G258" s="94">
        <v>52.24</v>
      </c>
      <c r="H258" s="94">
        <v>50.17</v>
      </c>
      <c r="I258" s="95">
        <v>49.64</v>
      </c>
      <c r="J258" s="94">
        <v>51.75</v>
      </c>
      <c r="K258" s="94">
        <v>61.11</v>
      </c>
      <c r="L258" s="94">
        <v>59.3</v>
      </c>
      <c r="M258" s="94">
        <v>50</v>
      </c>
      <c r="N258" s="94">
        <v>56.89</v>
      </c>
      <c r="O258" s="94">
        <v>68.150000000000006</v>
      </c>
      <c r="P258" s="94">
        <v>70.459999999999994</v>
      </c>
      <c r="Q258" s="94">
        <v>70.39</v>
      </c>
      <c r="R258" s="94">
        <v>73.849999999999994</v>
      </c>
      <c r="S258" s="94">
        <v>70.2</v>
      </c>
      <c r="T258" s="94">
        <v>70</v>
      </c>
      <c r="U258" s="94">
        <v>66.739999999999995</v>
      </c>
      <c r="V258" s="94">
        <v>65.45</v>
      </c>
      <c r="W258" s="94">
        <v>63.8</v>
      </c>
      <c r="X258" s="94">
        <v>63.82</v>
      </c>
      <c r="Y258" s="69"/>
      <c r="Z258" s="69"/>
      <c r="AA258" s="69"/>
      <c r="AB258" s="69"/>
      <c r="AC258" s="69"/>
      <c r="AD258" s="69"/>
      <c r="AE258" s="69"/>
      <c r="AF258" s="69"/>
      <c r="AG258" s="68">
        <f t="shared" ref="AG258:AG263" si="36">AVERAGE(B258:AF258)</f>
        <v>60.419565217391302</v>
      </c>
    </row>
    <row r="259" spans="1:33" s="38" customFormat="1">
      <c r="A259" s="37" t="s">
        <v>234</v>
      </c>
      <c r="B259" s="95">
        <v>0.03</v>
      </c>
      <c r="C259" s="95">
        <v>0</v>
      </c>
      <c r="D259" s="95">
        <v>0.01</v>
      </c>
      <c r="E259" s="95">
        <v>0.16</v>
      </c>
      <c r="F259" s="95">
        <v>0.18</v>
      </c>
      <c r="G259" s="95">
        <v>0.01</v>
      </c>
      <c r="H259" s="95">
        <v>0.08</v>
      </c>
      <c r="I259" s="95">
        <v>0.14000000000000001</v>
      </c>
      <c r="J259" s="95">
        <v>0.1</v>
      </c>
      <c r="K259" s="95">
        <v>0.02</v>
      </c>
      <c r="L259" s="95">
        <v>0.09</v>
      </c>
      <c r="M259" s="95">
        <v>0.09</v>
      </c>
      <c r="N259" s="95">
        <v>0.02</v>
      </c>
      <c r="O259" s="95">
        <v>0</v>
      </c>
      <c r="P259" s="95">
        <v>0.01</v>
      </c>
      <c r="Q259" s="95">
        <v>0</v>
      </c>
      <c r="R259" s="95">
        <v>0</v>
      </c>
      <c r="S259" s="95">
        <v>0.01</v>
      </c>
      <c r="T259" s="95">
        <v>0.02</v>
      </c>
      <c r="U259" s="95">
        <v>0</v>
      </c>
      <c r="V259" s="95">
        <v>0.01</v>
      </c>
      <c r="W259" s="95">
        <v>0.01</v>
      </c>
      <c r="X259" s="95">
        <v>0.01</v>
      </c>
      <c r="Y259" s="69"/>
      <c r="Z259" s="69"/>
      <c r="AA259" s="69"/>
      <c r="AB259" s="69"/>
      <c r="AC259" s="69"/>
      <c r="AD259" s="69"/>
      <c r="AE259" s="69"/>
      <c r="AF259" s="69"/>
      <c r="AG259" s="68">
        <f t="shared" si="36"/>
        <v>4.3478260869565216E-2</v>
      </c>
    </row>
    <row r="260" spans="1:33" s="38" customFormat="1">
      <c r="A260" s="37" t="s">
        <v>235</v>
      </c>
      <c r="B260" s="94">
        <v>0.59</v>
      </c>
      <c r="C260" s="94">
        <v>0.32</v>
      </c>
      <c r="D260" s="94">
        <v>0.28000000000000003</v>
      </c>
      <c r="E260" s="96">
        <v>4.12</v>
      </c>
      <c r="F260" s="96">
        <v>3.92</v>
      </c>
      <c r="G260" s="94">
        <v>0.64</v>
      </c>
      <c r="H260" s="94">
        <v>1.45</v>
      </c>
      <c r="I260" s="94">
        <v>1.18</v>
      </c>
      <c r="J260" s="94">
        <v>1.2</v>
      </c>
      <c r="K260" s="94">
        <v>0.64</v>
      </c>
      <c r="L260" s="94">
        <v>1.67</v>
      </c>
      <c r="M260" s="96">
        <v>2.1800000000000002</v>
      </c>
      <c r="N260" s="94">
        <v>0.26</v>
      </c>
      <c r="O260" s="94">
        <v>0.34</v>
      </c>
      <c r="P260" s="94">
        <v>0.21</v>
      </c>
      <c r="Q260" s="94">
        <v>0.31</v>
      </c>
      <c r="R260" s="94">
        <v>0.84</v>
      </c>
      <c r="S260" s="94">
        <v>1.01</v>
      </c>
      <c r="T260" s="94">
        <v>0.95</v>
      </c>
      <c r="U260" s="94">
        <v>0.77</v>
      </c>
      <c r="V260" s="94">
        <v>0.74</v>
      </c>
      <c r="W260" s="94">
        <v>0.59</v>
      </c>
      <c r="X260" s="94">
        <v>0.47</v>
      </c>
      <c r="Y260" s="69"/>
      <c r="Z260" s="69"/>
      <c r="AA260" s="69"/>
      <c r="AB260" s="69"/>
      <c r="AC260" s="69"/>
      <c r="AD260" s="69"/>
      <c r="AE260" s="69"/>
      <c r="AF260" s="69"/>
      <c r="AG260" s="68">
        <f t="shared" si="36"/>
        <v>1.0730434782608693</v>
      </c>
    </row>
    <row r="261" spans="1:33" s="38" customFormat="1">
      <c r="A261" s="37" t="s">
        <v>236</v>
      </c>
      <c r="B261" s="95">
        <v>0.55000000000000004</v>
      </c>
      <c r="C261" s="95">
        <v>0.24</v>
      </c>
      <c r="D261" s="95">
        <v>0.4</v>
      </c>
      <c r="E261" s="95">
        <v>8.34</v>
      </c>
      <c r="F261" s="95">
        <v>7.72</v>
      </c>
      <c r="G261" s="95">
        <v>0.83</v>
      </c>
      <c r="H261" s="95">
        <v>2.16</v>
      </c>
      <c r="I261" s="95">
        <v>2.6</v>
      </c>
      <c r="J261" s="95">
        <v>3.42</v>
      </c>
      <c r="K261" s="95">
        <v>1.79</v>
      </c>
      <c r="L261" s="95">
        <v>4.32</v>
      </c>
      <c r="M261" s="95">
        <v>3.67</v>
      </c>
      <c r="N261" s="95">
        <v>0.22</v>
      </c>
      <c r="O261" s="95">
        <v>0.34</v>
      </c>
      <c r="P261" s="95">
        <v>0.24</v>
      </c>
      <c r="Q261" s="95">
        <v>0.53</v>
      </c>
      <c r="R261" s="95">
        <v>0.59</v>
      </c>
      <c r="S261" s="95">
        <v>0.45</v>
      </c>
      <c r="T261" s="95">
        <v>1.64</v>
      </c>
      <c r="U261" s="95">
        <v>0.79</v>
      </c>
      <c r="V261" s="95">
        <v>0.78</v>
      </c>
      <c r="W261" s="95">
        <v>0.91</v>
      </c>
      <c r="X261" s="95">
        <v>0.75</v>
      </c>
      <c r="Y261" s="69"/>
      <c r="Z261" s="69"/>
      <c r="AA261" s="69"/>
      <c r="AB261" s="69"/>
      <c r="AC261" s="69"/>
      <c r="AD261" s="69"/>
      <c r="AE261" s="69"/>
      <c r="AF261" s="69"/>
      <c r="AG261" s="68">
        <f t="shared" si="36"/>
        <v>1.881739130434783</v>
      </c>
    </row>
    <row r="262" spans="1:33" s="38" customFormat="1">
      <c r="A262" s="37" t="s">
        <v>237</v>
      </c>
      <c r="B262" s="94">
        <v>36.42</v>
      </c>
      <c r="C262" s="94">
        <v>38.42</v>
      </c>
      <c r="D262" s="94">
        <v>31.84</v>
      </c>
      <c r="E262" s="94">
        <v>30.98</v>
      </c>
      <c r="F262" s="94">
        <v>28.35</v>
      </c>
      <c r="G262" s="94">
        <v>28.54</v>
      </c>
      <c r="H262" s="94">
        <v>27.81</v>
      </c>
      <c r="I262" s="94">
        <v>29.3</v>
      </c>
      <c r="J262" s="94">
        <v>32.659999999999997</v>
      </c>
      <c r="K262" s="94">
        <v>42.2</v>
      </c>
      <c r="L262" s="94">
        <v>43</v>
      </c>
      <c r="M262" s="94">
        <v>30.8</v>
      </c>
      <c r="N262" s="94">
        <v>40.58</v>
      </c>
      <c r="O262" s="94">
        <v>55.22</v>
      </c>
      <c r="P262" s="94">
        <v>58.18</v>
      </c>
      <c r="Q262" s="94">
        <v>57.92</v>
      </c>
      <c r="R262" s="94">
        <v>63.88</v>
      </c>
      <c r="S262" s="94">
        <v>62.62</v>
      </c>
      <c r="T262" s="94">
        <v>59.5</v>
      </c>
      <c r="U262" s="94">
        <v>56.39</v>
      </c>
      <c r="V262" s="94">
        <v>54.54</v>
      </c>
      <c r="W262" s="94">
        <v>53.6</v>
      </c>
      <c r="X262" s="94">
        <v>52.78</v>
      </c>
      <c r="Y262" s="69"/>
      <c r="Z262" s="69"/>
      <c r="AA262" s="69"/>
      <c r="AB262" s="69"/>
      <c r="AC262" s="69"/>
      <c r="AD262" s="69"/>
      <c r="AE262" s="69"/>
      <c r="AF262" s="69"/>
      <c r="AG262" s="68">
        <f t="shared" si="36"/>
        <v>44.153478260869562</v>
      </c>
    </row>
    <row r="263" spans="1:33" s="31" customFormat="1">
      <c r="A263" s="31" t="s">
        <v>472</v>
      </c>
      <c r="B263" s="59">
        <v>1.82585</v>
      </c>
      <c r="C263" s="59">
        <v>1.6835039999999999</v>
      </c>
      <c r="D263" s="59">
        <v>1.5329759999999999</v>
      </c>
      <c r="E263" s="59">
        <v>1.9315450000000001</v>
      </c>
      <c r="F263" s="59">
        <v>1.1392420000000001</v>
      </c>
      <c r="G263" s="59">
        <v>1.6625399999999999</v>
      </c>
      <c r="H263" s="59">
        <v>1.5564480000000001</v>
      </c>
      <c r="I263" s="59">
        <v>1.5625739999999999</v>
      </c>
      <c r="J263" s="59">
        <v>1.4184650000000001</v>
      </c>
      <c r="K263" s="59">
        <v>1.5764020000000001</v>
      </c>
      <c r="L263" s="59">
        <v>1.420523</v>
      </c>
      <c r="M263" s="59">
        <v>1.32552</v>
      </c>
      <c r="N263" s="59">
        <v>1.1838900000000001</v>
      </c>
      <c r="O263" s="59">
        <v>1.3391960000000001</v>
      </c>
      <c r="P263" s="59">
        <v>1.304324</v>
      </c>
      <c r="Q263" s="59">
        <v>1.2611669999999999</v>
      </c>
      <c r="R263" s="59">
        <v>0.47499799999999998</v>
      </c>
      <c r="S263" s="59">
        <v>0.40294799999999997</v>
      </c>
      <c r="T263" s="59">
        <v>0.51136499999999996</v>
      </c>
      <c r="U263" s="59">
        <v>0.53439099999999995</v>
      </c>
      <c r="V263" s="59">
        <v>0.440994</v>
      </c>
      <c r="W263" s="59">
        <v>0.40771200000000002</v>
      </c>
      <c r="X263" s="59">
        <v>0.53856000000000004</v>
      </c>
      <c r="Y263" s="59"/>
      <c r="Z263" s="59"/>
      <c r="AA263" s="59"/>
      <c r="AB263" s="59"/>
      <c r="AC263" s="59"/>
      <c r="AD263" s="59"/>
      <c r="AE263" s="59"/>
      <c r="AF263" s="59"/>
      <c r="AG263" s="61">
        <f t="shared" si="36"/>
        <v>1.1754406086956524</v>
      </c>
    </row>
    <row r="264" spans="1:33" s="31" customFormat="1">
      <c r="A264" s="31" t="s">
        <v>303</v>
      </c>
      <c r="B264" s="59"/>
      <c r="C264" s="59"/>
      <c r="D264" s="59"/>
      <c r="E264" s="59">
        <v>4.3064999999999999E-2</v>
      </c>
      <c r="F264" s="59">
        <v>2.2360000000000001E-2</v>
      </c>
      <c r="G264" s="59"/>
      <c r="H264" s="59"/>
      <c r="I264" s="59"/>
      <c r="J264" s="59">
        <v>9.4959999999999992E-3</v>
      </c>
      <c r="K264" s="59">
        <v>1.4102999999999999E-2</v>
      </c>
      <c r="L264" s="59">
        <v>7.345E-3</v>
      </c>
      <c r="M264" s="59">
        <v>1.3860000000000001E-2</v>
      </c>
      <c r="N264" s="59"/>
      <c r="O264" s="59"/>
      <c r="P264" s="59"/>
      <c r="Q264" s="59">
        <v>7.0260000000000001E-3</v>
      </c>
      <c r="R264" s="59">
        <v>1.4066E-2</v>
      </c>
      <c r="S264" s="59">
        <v>6.6420000000000003E-3</v>
      </c>
      <c r="T264" s="59">
        <v>1.4234999999999999E-2</v>
      </c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61"/>
    </row>
    <row r="265" spans="1:33" s="31" customFormat="1">
      <c r="A265" s="31" t="s">
        <v>337</v>
      </c>
      <c r="B265" s="59">
        <v>1.325E-2</v>
      </c>
      <c r="C265" s="59">
        <v>1.299E-2</v>
      </c>
      <c r="D265" s="59">
        <v>5.2319999999999998E-2</v>
      </c>
      <c r="E265" s="59">
        <v>0.15471499999999999</v>
      </c>
      <c r="F265" s="59">
        <v>7.6023999999999994E-2</v>
      </c>
      <c r="G265" s="59">
        <v>3.6299999999999999E-2</v>
      </c>
      <c r="H265" s="59">
        <v>0.117552</v>
      </c>
      <c r="I265" s="59">
        <v>0.178756</v>
      </c>
      <c r="J265" s="59">
        <v>9.1398999999999994E-2</v>
      </c>
      <c r="K265" s="59">
        <v>6.268E-2</v>
      </c>
      <c r="L265" s="59">
        <v>0.11164399999999999</v>
      </c>
      <c r="M265" s="59">
        <v>0.10332</v>
      </c>
      <c r="N265" s="59">
        <v>7.6379999999999998E-3</v>
      </c>
      <c r="O265" s="59">
        <v>2.1641000000000001E-2</v>
      </c>
      <c r="P265" s="59">
        <v>7.554E-3</v>
      </c>
      <c r="Q265" s="59">
        <v>1.2881E-2</v>
      </c>
      <c r="R265" s="59">
        <v>1.4066E-2</v>
      </c>
      <c r="S265" s="59">
        <v>1.4390999999999999E-2</v>
      </c>
      <c r="T265" s="59">
        <v>4.2705E-2</v>
      </c>
      <c r="U265" s="59">
        <v>7.7770000000000001E-3</v>
      </c>
      <c r="V265" s="59"/>
      <c r="W265" s="59"/>
      <c r="X265" s="59">
        <v>5.4400000000000004E-3</v>
      </c>
      <c r="Y265" s="59"/>
      <c r="Z265" s="59"/>
      <c r="AA265" s="59"/>
      <c r="AB265" s="59"/>
      <c r="AC265" s="59"/>
      <c r="AD265" s="59"/>
      <c r="AE265" s="59"/>
      <c r="AF265" s="59"/>
      <c r="AG265" s="61"/>
    </row>
    <row r="266" spans="1:33" s="31" customFormat="1">
      <c r="A266" s="31" t="s">
        <v>371</v>
      </c>
      <c r="B266" s="59">
        <v>8.745E-2</v>
      </c>
      <c r="C266" s="59">
        <v>7.6641000000000001E-2</v>
      </c>
      <c r="D266" s="59">
        <v>6.2784000000000006E-2</v>
      </c>
      <c r="E266" s="59">
        <v>1.595</v>
      </c>
      <c r="F266" s="59">
        <v>0.62496200000000002</v>
      </c>
      <c r="G266" s="59">
        <v>0.15487999999999999</v>
      </c>
      <c r="H266" s="59">
        <v>0.80203199999999997</v>
      </c>
      <c r="I266" s="59">
        <v>1.735166</v>
      </c>
      <c r="J266" s="59">
        <v>0.43919000000000002</v>
      </c>
      <c r="K266" s="59">
        <v>8.4617999999999999E-2</v>
      </c>
      <c r="L266" s="59">
        <v>0.13955500000000001</v>
      </c>
      <c r="M266" s="59">
        <v>5.1659999999999998E-2</v>
      </c>
      <c r="N266" s="59">
        <v>0.108205</v>
      </c>
      <c r="O266" s="59">
        <v>0.13875699999999999</v>
      </c>
      <c r="P266" s="59">
        <v>7.6799000000000006E-2</v>
      </c>
      <c r="Q266" s="59">
        <v>5.6208000000000001E-2</v>
      </c>
      <c r="R266" s="59">
        <v>5.6264000000000002E-2</v>
      </c>
      <c r="S266" s="59">
        <v>6.8634000000000001E-2</v>
      </c>
      <c r="T266" s="59">
        <v>4.2705E-2</v>
      </c>
      <c r="U266" s="59">
        <v>4.8883999999999997E-2</v>
      </c>
      <c r="V266" s="59">
        <v>6.5820000000000004E-2</v>
      </c>
      <c r="W266" s="59">
        <v>5.3704000000000002E-2</v>
      </c>
      <c r="X266" s="59">
        <v>7.7247999999999997E-2</v>
      </c>
      <c r="Y266" s="59"/>
      <c r="Z266" s="59"/>
      <c r="AA266" s="59"/>
      <c r="AB266" s="59"/>
      <c r="AC266" s="59"/>
      <c r="AD266" s="59"/>
      <c r="AE266" s="59"/>
      <c r="AF266" s="59"/>
      <c r="AG266" s="61"/>
    </row>
    <row r="267" spans="1:33" s="31" customFormat="1">
      <c r="A267" s="31" t="s">
        <v>405</v>
      </c>
      <c r="B267" s="59">
        <v>2.7824999999999999E-2</v>
      </c>
      <c r="C267" s="59">
        <v>1.9484999999999999E-2</v>
      </c>
      <c r="D267" s="59">
        <v>2.2235999999999999E-2</v>
      </c>
      <c r="E267" s="59">
        <v>1.0495099999999999</v>
      </c>
      <c r="F267" s="59">
        <v>0.52769600000000005</v>
      </c>
      <c r="G267" s="59">
        <v>2.4199999999999999E-2</v>
      </c>
      <c r="H267" s="59">
        <v>0.48211199999999999</v>
      </c>
      <c r="I267" s="59">
        <v>0.89378000000000002</v>
      </c>
      <c r="J267" s="59">
        <v>0.231465</v>
      </c>
      <c r="K267" s="59">
        <v>9.0885999999999995E-2</v>
      </c>
      <c r="L267" s="59">
        <v>1.123785</v>
      </c>
      <c r="M267" s="59">
        <v>0.68544000000000005</v>
      </c>
      <c r="N267" s="59">
        <v>1.273E-2</v>
      </c>
      <c r="O267" s="59">
        <v>7.6379999999999998E-3</v>
      </c>
      <c r="P267" s="59">
        <v>7.554E-3</v>
      </c>
      <c r="Q267" s="59"/>
      <c r="R267" s="59"/>
      <c r="S267" s="59">
        <v>2.7675000000000002E-2</v>
      </c>
      <c r="T267" s="59">
        <v>0.11497499999999999</v>
      </c>
      <c r="U267" s="59">
        <v>7.7770000000000001E-3</v>
      </c>
      <c r="V267" s="59">
        <v>2.1940000000000001E-2</v>
      </c>
      <c r="W267" s="59">
        <v>2.9592E-2</v>
      </c>
      <c r="X267" s="59">
        <v>1.0880000000000001E-2</v>
      </c>
      <c r="Y267" s="59"/>
      <c r="Z267" s="59"/>
      <c r="AA267" s="59"/>
      <c r="AB267" s="59"/>
      <c r="AC267" s="59"/>
      <c r="AD267" s="59"/>
      <c r="AE267" s="59"/>
      <c r="AF267" s="59"/>
      <c r="AG267" s="61"/>
    </row>
    <row r="268" spans="1:33" s="35" customFormat="1">
      <c r="A268" s="31" t="s">
        <v>439</v>
      </c>
      <c r="B268" s="59">
        <v>11.221425</v>
      </c>
      <c r="C268" s="59">
        <v>11.164904999999999</v>
      </c>
      <c r="D268" s="59">
        <v>11.391372</v>
      </c>
      <c r="E268" s="59">
        <v>11.118745000000001</v>
      </c>
      <c r="F268" s="59">
        <v>8.7271079999999994</v>
      </c>
      <c r="G268" s="59">
        <v>10.156739999999999</v>
      </c>
      <c r="H268" s="59">
        <v>11.713536</v>
      </c>
      <c r="I268" s="59">
        <v>10.814738</v>
      </c>
      <c r="J268" s="59">
        <v>9.6253829999999994</v>
      </c>
      <c r="K268" s="59">
        <v>13.786466000000001</v>
      </c>
      <c r="L268" s="59">
        <v>11.847485000000001</v>
      </c>
      <c r="M268" s="59">
        <v>10.35468</v>
      </c>
      <c r="N268" s="59">
        <v>11.411172000000001</v>
      </c>
      <c r="O268" s="59">
        <v>11.216403</v>
      </c>
      <c r="P268" s="59">
        <v>11.150963000000001</v>
      </c>
      <c r="Q268" s="59">
        <v>10.361008</v>
      </c>
      <c r="R268" s="59">
        <v>10.24113</v>
      </c>
      <c r="S268" s="59">
        <v>10.508751</v>
      </c>
      <c r="T268" s="59">
        <v>10.150650000000001</v>
      </c>
      <c r="U268" s="59">
        <v>10.461176</v>
      </c>
      <c r="V268" s="59">
        <v>10.351292000000001</v>
      </c>
      <c r="W268" s="59">
        <v>10.362679999999999</v>
      </c>
      <c r="X268" s="59">
        <v>10.196736</v>
      </c>
      <c r="Y268" s="59"/>
      <c r="Z268" s="59"/>
      <c r="AA268" s="59"/>
      <c r="AB268" s="59"/>
      <c r="AC268" s="59"/>
      <c r="AD268" s="59"/>
      <c r="AE268" s="59"/>
      <c r="AF268" s="59"/>
      <c r="AG268" s="61"/>
    </row>
    <row r="269" spans="1:33" s="49" customFormat="1">
      <c r="A269" s="48" t="s">
        <v>238</v>
      </c>
      <c r="B269" s="67">
        <f t="shared" ref="B269:AF269" si="37">SUM(B263:B268)</f>
        <v>13.175800000000001</v>
      </c>
      <c r="C269" s="67">
        <f t="shared" si="37"/>
        <v>12.957524999999999</v>
      </c>
      <c r="D269" s="67">
        <f t="shared" si="37"/>
        <v>13.061688</v>
      </c>
      <c r="E269" s="67">
        <f t="shared" si="37"/>
        <v>15.892580000000001</v>
      </c>
      <c r="F269" s="67">
        <f t="shared" si="37"/>
        <v>11.117391999999999</v>
      </c>
      <c r="G269" s="67">
        <f t="shared" si="37"/>
        <v>12.034659999999999</v>
      </c>
      <c r="H269" s="67">
        <f t="shared" si="37"/>
        <v>14.671679999999999</v>
      </c>
      <c r="I269" s="67">
        <f t="shared" si="37"/>
        <v>15.185014000000001</v>
      </c>
      <c r="J269" s="67">
        <f t="shared" si="37"/>
        <v>11.815397999999998</v>
      </c>
      <c r="K269" s="67">
        <f t="shared" si="37"/>
        <v>15.615155000000001</v>
      </c>
      <c r="L269" s="67">
        <f t="shared" si="37"/>
        <v>14.650337</v>
      </c>
      <c r="M269" s="67">
        <f t="shared" si="37"/>
        <v>12.53448</v>
      </c>
      <c r="N269" s="67">
        <f t="shared" si="37"/>
        <v>12.723635000000002</v>
      </c>
      <c r="O269" s="67">
        <f t="shared" si="37"/>
        <v>12.723635</v>
      </c>
      <c r="P269" s="67">
        <f t="shared" si="37"/>
        <v>12.547194000000001</v>
      </c>
      <c r="Q269" s="67">
        <f t="shared" si="37"/>
        <v>11.69829</v>
      </c>
      <c r="R269" s="67">
        <f t="shared" si="37"/>
        <v>10.800523999999999</v>
      </c>
      <c r="S269" s="67">
        <f t="shared" si="37"/>
        <v>11.029040999999999</v>
      </c>
      <c r="T269" s="67">
        <f t="shared" si="37"/>
        <v>10.876635</v>
      </c>
      <c r="U269" s="67">
        <f t="shared" si="37"/>
        <v>11.060005</v>
      </c>
      <c r="V269" s="67">
        <f t="shared" si="37"/>
        <v>10.880046</v>
      </c>
      <c r="W269" s="67">
        <f t="shared" si="37"/>
        <v>10.853688</v>
      </c>
      <c r="X269" s="67">
        <f t="shared" si="37"/>
        <v>10.828863999999999</v>
      </c>
      <c r="Y269" s="67">
        <f t="shared" si="37"/>
        <v>0</v>
      </c>
      <c r="Z269" s="67">
        <f t="shared" si="37"/>
        <v>0</v>
      </c>
      <c r="AA269" s="67">
        <f t="shared" si="37"/>
        <v>0</v>
      </c>
      <c r="AB269" s="67">
        <f t="shared" si="37"/>
        <v>0</v>
      </c>
      <c r="AC269" s="67">
        <f t="shared" si="37"/>
        <v>0</v>
      </c>
      <c r="AD269" s="67">
        <f t="shared" si="37"/>
        <v>0</v>
      </c>
      <c r="AE269" s="67">
        <f t="shared" si="37"/>
        <v>0</v>
      </c>
      <c r="AF269" s="67">
        <f t="shared" si="37"/>
        <v>0</v>
      </c>
      <c r="AG269" s="66"/>
    </row>
    <row r="270" spans="1:33" s="38" customFormat="1">
      <c r="A270" s="37" t="s">
        <v>240</v>
      </c>
      <c r="B270" s="95">
        <v>43.12</v>
      </c>
      <c r="C270" s="95">
        <v>37.94</v>
      </c>
      <c r="D270" s="95">
        <v>39.299999999999997</v>
      </c>
      <c r="E270" s="95">
        <v>36.32</v>
      </c>
      <c r="F270" s="95">
        <v>44.46</v>
      </c>
      <c r="G270" s="95">
        <v>45.26</v>
      </c>
      <c r="H270" s="95">
        <v>48.47</v>
      </c>
      <c r="I270" s="95">
        <v>49.95</v>
      </c>
      <c r="J270" s="95">
        <v>49.95</v>
      </c>
      <c r="K270" s="95">
        <v>49.57</v>
      </c>
      <c r="L270" s="95">
        <v>47.18</v>
      </c>
      <c r="M270" s="95">
        <v>41.47</v>
      </c>
      <c r="N270" s="95">
        <v>44.15</v>
      </c>
      <c r="O270" s="94">
        <v>51.49</v>
      </c>
      <c r="P270" s="95">
        <v>47.63</v>
      </c>
      <c r="Q270" s="95">
        <v>47.94</v>
      </c>
      <c r="R270" s="95">
        <v>46.65</v>
      </c>
      <c r="S270" s="95">
        <v>47.57</v>
      </c>
      <c r="T270" s="95">
        <v>44.18</v>
      </c>
      <c r="U270" s="95">
        <v>34.4</v>
      </c>
      <c r="V270" s="95">
        <v>31.8</v>
      </c>
      <c r="W270" s="95">
        <v>27.99</v>
      </c>
      <c r="X270" s="95">
        <v>38.549999999999997</v>
      </c>
      <c r="Y270" s="69"/>
      <c r="Z270" s="69"/>
      <c r="AA270" s="69"/>
      <c r="AB270" s="69"/>
      <c r="AC270" s="69"/>
      <c r="AD270" s="69"/>
      <c r="AE270" s="69"/>
      <c r="AF270" s="69"/>
      <c r="AG270" s="68">
        <f t="shared" ref="AG270:AG275" si="38">AVERAGE(B270:AF270)</f>
        <v>43.275652173913038</v>
      </c>
    </row>
    <row r="271" spans="1:33" s="38" customFormat="1">
      <c r="A271" s="37" t="s">
        <v>241</v>
      </c>
      <c r="B271" s="95">
        <v>0.22</v>
      </c>
      <c r="C271" s="95">
        <v>0.21</v>
      </c>
      <c r="D271" s="95">
        <v>0.25</v>
      </c>
      <c r="E271" s="95">
        <v>0.2</v>
      </c>
      <c r="F271" s="95">
        <v>0.19</v>
      </c>
      <c r="G271" s="95">
        <v>0.23</v>
      </c>
      <c r="H271" s="95">
        <v>0.25</v>
      </c>
      <c r="I271" s="95">
        <v>0.21</v>
      </c>
      <c r="J271" s="95">
        <v>0.17</v>
      </c>
      <c r="K271" s="95">
        <v>0.28999999999999998</v>
      </c>
      <c r="L271" s="95">
        <v>0.28000000000000003</v>
      </c>
      <c r="M271" s="95">
        <v>0.2</v>
      </c>
      <c r="N271" s="95">
        <v>0.21</v>
      </c>
      <c r="O271" s="95">
        <v>0.24</v>
      </c>
      <c r="P271" s="95">
        <v>0.23</v>
      </c>
      <c r="Q271" s="95">
        <v>0.19</v>
      </c>
      <c r="R271" s="95">
        <v>0.23</v>
      </c>
      <c r="S271" s="95">
        <v>0.2</v>
      </c>
      <c r="T271" s="95">
        <v>0.2</v>
      </c>
      <c r="U271" s="95">
        <v>0.13</v>
      </c>
      <c r="V271" s="95">
        <v>0.15</v>
      </c>
      <c r="W271" s="95">
        <v>0.12</v>
      </c>
      <c r="X271" s="95">
        <v>0.12</v>
      </c>
      <c r="Y271" s="69"/>
      <c r="Z271" s="69"/>
      <c r="AA271" s="69"/>
      <c r="AB271" s="69"/>
      <c r="AC271" s="69"/>
      <c r="AD271" s="69"/>
      <c r="AE271" s="69"/>
      <c r="AF271" s="69"/>
      <c r="AG271" s="68">
        <f t="shared" si="38"/>
        <v>0.20521739130434785</v>
      </c>
    </row>
    <row r="272" spans="1:33" s="38" customFormat="1">
      <c r="A272" s="37" t="s">
        <v>242</v>
      </c>
      <c r="B272" s="96">
        <v>6.22</v>
      </c>
      <c r="C272" s="96">
        <v>4.75</v>
      </c>
      <c r="D272" s="96">
        <v>4.28</v>
      </c>
      <c r="E272" s="96">
        <v>2.97</v>
      </c>
      <c r="F272" s="96">
        <v>4.9400000000000004</v>
      </c>
      <c r="G272" s="96">
        <v>5.13</v>
      </c>
      <c r="H272" s="96">
        <v>5.73</v>
      </c>
      <c r="I272" s="96">
        <v>5.16</v>
      </c>
      <c r="J272" s="96">
        <v>5.22</v>
      </c>
      <c r="K272" s="96">
        <v>5.32</v>
      </c>
      <c r="L272" s="96">
        <v>5.64</v>
      </c>
      <c r="M272" s="96">
        <v>4.05</v>
      </c>
      <c r="N272" s="96">
        <v>3.98</v>
      </c>
      <c r="O272" s="96">
        <v>4.46</v>
      </c>
      <c r="P272" s="96">
        <v>4.75</v>
      </c>
      <c r="Q272" s="96">
        <v>5.36</v>
      </c>
      <c r="R272" s="96">
        <v>5.8</v>
      </c>
      <c r="S272" s="96">
        <v>4.24</v>
      </c>
      <c r="T272" s="96">
        <v>4.8099999999999996</v>
      </c>
      <c r="U272" s="96">
        <v>3.81</v>
      </c>
      <c r="V272" s="96">
        <v>3.95</v>
      </c>
      <c r="W272" s="96">
        <v>2.88</v>
      </c>
      <c r="X272" s="96">
        <v>2.09</v>
      </c>
      <c r="Y272" s="69"/>
      <c r="Z272" s="69"/>
      <c r="AA272" s="69"/>
      <c r="AB272" s="69"/>
      <c r="AC272" s="69"/>
      <c r="AD272" s="69"/>
      <c r="AE272" s="69"/>
      <c r="AF272" s="69"/>
      <c r="AG272" s="68">
        <f t="shared" si="38"/>
        <v>4.5886956521739117</v>
      </c>
    </row>
    <row r="273" spans="1:33" s="38" customFormat="1">
      <c r="A273" s="37" t="s">
        <v>243</v>
      </c>
      <c r="B273" s="95">
        <v>7.42</v>
      </c>
      <c r="C273" s="95">
        <v>6.72</v>
      </c>
      <c r="D273" s="95">
        <v>9.6</v>
      </c>
      <c r="E273" s="95">
        <v>6.02</v>
      </c>
      <c r="F273" s="95">
        <v>8.65</v>
      </c>
      <c r="G273" s="95">
        <v>6.49</v>
      </c>
      <c r="H273" s="95">
        <v>6.44</v>
      </c>
      <c r="I273" s="95">
        <v>7.13</v>
      </c>
      <c r="J273" s="95">
        <v>8.9499999999999993</v>
      </c>
      <c r="K273" s="95">
        <v>10.52</v>
      </c>
      <c r="L273" s="95">
        <v>10.75</v>
      </c>
      <c r="M273" s="95">
        <v>9.07</v>
      </c>
      <c r="N273" s="95">
        <v>8.6199999999999992</v>
      </c>
      <c r="O273" s="95">
        <v>6.72</v>
      </c>
      <c r="P273" s="95">
        <v>5.87</v>
      </c>
      <c r="Q273" s="95">
        <v>6.12</v>
      </c>
      <c r="R273" s="95">
        <v>6.99</v>
      </c>
      <c r="S273" s="95">
        <v>5.62</v>
      </c>
      <c r="T273" s="95">
        <v>5.64</v>
      </c>
      <c r="U273" s="95">
        <v>5.84</v>
      </c>
      <c r="V273" s="95">
        <v>5.31</v>
      </c>
      <c r="W273" s="95">
        <v>4.7300000000000004</v>
      </c>
      <c r="X273" s="95">
        <v>5.74</v>
      </c>
      <c r="Y273" s="69"/>
      <c r="Z273" s="69"/>
      <c r="AA273" s="69"/>
      <c r="AB273" s="69"/>
      <c r="AC273" s="69"/>
      <c r="AD273" s="69"/>
      <c r="AE273" s="69"/>
      <c r="AF273" s="69"/>
      <c r="AG273" s="68">
        <f t="shared" si="38"/>
        <v>7.172173913043479</v>
      </c>
    </row>
    <row r="274" spans="1:33" s="38" customFormat="1">
      <c r="A274" s="37" t="s">
        <v>244</v>
      </c>
      <c r="B274" s="94">
        <v>21.49</v>
      </c>
      <c r="C274" s="95">
        <v>17.27</v>
      </c>
      <c r="D274" s="95">
        <v>18.32</v>
      </c>
      <c r="E274" s="95">
        <v>15.17</v>
      </c>
      <c r="F274" s="94">
        <v>21.88</v>
      </c>
      <c r="G274" s="94">
        <v>22.2</v>
      </c>
      <c r="H274" s="94">
        <v>24.66</v>
      </c>
      <c r="I274" s="94">
        <v>25.41</v>
      </c>
      <c r="J274" s="94">
        <v>24.66</v>
      </c>
      <c r="K274" s="94">
        <v>25.41</v>
      </c>
      <c r="L274" s="94">
        <v>26.82</v>
      </c>
      <c r="M274" s="95">
        <v>19.52</v>
      </c>
      <c r="N274" s="94">
        <v>26.22</v>
      </c>
      <c r="O274" s="94">
        <v>29.12</v>
      </c>
      <c r="P274" s="94">
        <v>29</v>
      </c>
      <c r="Q274" s="94">
        <v>28.81</v>
      </c>
      <c r="R274" s="94">
        <v>26.37</v>
      </c>
      <c r="S274" s="94">
        <v>27.97</v>
      </c>
      <c r="T274" s="94">
        <v>24.66</v>
      </c>
      <c r="U274" s="95">
        <v>18.09</v>
      </c>
      <c r="V274" s="95">
        <v>17.21</v>
      </c>
      <c r="W274" s="95">
        <v>13.01</v>
      </c>
      <c r="X274" s="94">
        <v>22.37</v>
      </c>
      <c r="Y274" s="69"/>
      <c r="Z274" s="69"/>
      <c r="AA274" s="69"/>
      <c r="AB274" s="69"/>
      <c r="AC274" s="69"/>
      <c r="AD274" s="69"/>
      <c r="AE274" s="69"/>
      <c r="AF274" s="69"/>
      <c r="AG274" s="68">
        <f t="shared" si="38"/>
        <v>22.853913043478254</v>
      </c>
    </row>
    <row r="275" spans="1:33" s="31" customFormat="1">
      <c r="A275" s="31" t="s">
        <v>473</v>
      </c>
      <c r="B275" s="59">
        <v>0.35567399999999999</v>
      </c>
      <c r="C275" s="59">
        <v>26.675999999999998</v>
      </c>
      <c r="D275" s="59">
        <v>13.337999999999999</v>
      </c>
      <c r="E275" s="59">
        <v>8.8919999999999995</v>
      </c>
      <c r="F275" s="59">
        <v>24.623999999999999</v>
      </c>
      <c r="G275" s="59">
        <v>26.838000000000001</v>
      </c>
      <c r="H275" s="59">
        <v>30.582000000000001</v>
      </c>
      <c r="I275" s="59">
        <v>32.49</v>
      </c>
      <c r="J275" s="59">
        <v>37.097999999999999</v>
      </c>
      <c r="K275" s="59">
        <v>33.857999999999997</v>
      </c>
      <c r="L275" s="59">
        <v>29.07</v>
      </c>
      <c r="M275" s="59">
        <v>32.508000000000003</v>
      </c>
      <c r="N275" s="59">
        <v>23.832000000000001</v>
      </c>
      <c r="O275" s="59">
        <v>20.43</v>
      </c>
      <c r="P275" s="59">
        <v>20.808</v>
      </c>
      <c r="Q275" s="59">
        <v>24.12</v>
      </c>
      <c r="R275" s="59">
        <v>26.64</v>
      </c>
      <c r="S275" s="59">
        <v>17.64</v>
      </c>
      <c r="T275" s="59">
        <v>15.3</v>
      </c>
      <c r="U275" s="59">
        <v>15.821999999999999</v>
      </c>
      <c r="V275" s="59">
        <v>17.405999999999999</v>
      </c>
      <c r="W275" s="59">
        <v>9.1980000000000004</v>
      </c>
      <c r="X275" s="59">
        <v>4.1399999999999997</v>
      </c>
      <c r="Y275" s="59"/>
      <c r="Z275" s="59"/>
      <c r="AA275" s="59"/>
      <c r="AB275" s="59"/>
      <c r="AC275" s="59"/>
      <c r="AD275" s="59"/>
      <c r="AE275" s="59"/>
      <c r="AF275" s="59"/>
      <c r="AG275" s="61">
        <f t="shared" si="38"/>
        <v>21.376768434782605</v>
      </c>
    </row>
    <row r="276" spans="1:33" s="31" customFormat="1">
      <c r="A276" s="31" t="s">
        <v>304</v>
      </c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>
        <v>0.16200000000000001</v>
      </c>
      <c r="Y276" s="59"/>
      <c r="Z276" s="59"/>
      <c r="AA276" s="59"/>
      <c r="AB276" s="59"/>
      <c r="AC276" s="59"/>
      <c r="AD276" s="59"/>
      <c r="AE276" s="59"/>
      <c r="AF276" s="59"/>
      <c r="AG276" s="61"/>
    </row>
    <row r="277" spans="1:33" s="31" customFormat="1">
      <c r="A277" s="31" t="s">
        <v>338</v>
      </c>
      <c r="B277" s="59">
        <v>2.4497000000000001E-2</v>
      </c>
      <c r="C277" s="59">
        <v>1.62</v>
      </c>
      <c r="D277" s="59">
        <v>3.024</v>
      </c>
      <c r="E277" s="59">
        <v>3.0779999999999998</v>
      </c>
      <c r="F277" s="59">
        <v>4.2839999999999998</v>
      </c>
      <c r="G277" s="59">
        <v>5.94</v>
      </c>
      <c r="H277" s="59">
        <v>5.58</v>
      </c>
      <c r="I277" s="59">
        <v>5.3460000000000001</v>
      </c>
      <c r="J277" s="59">
        <v>5.2560000000000002</v>
      </c>
      <c r="K277" s="59">
        <v>2.88</v>
      </c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61"/>
    </row>
    <row r="278" spans="1:33" s="31" customFormat="1">
      <c r="A278" s="31" t="s">
        <v>372</v>
      </c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61"/>
    </row>
    <row r="279" spans="1:33" s="31" customFormat="1">
      <c r="A279" s="31" t="s">
        <v>406</v>
      </c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61"/>
    </row>
    <row r="280" spans="1:33" s="35" customFormat="1">
      <c r="A280" s="31" t="s">
        <v>440</v>
      </c>
      <c r="B280" s="59">
        <v>1.434477</v>
      </c>
      <c r="C280" s="59">
        <v>146.57400000000001</v>
      </c>
      <c r="D280" s="59">
        <v>158.50800000000001</v>
      </c>
      <c r="E280" s="59">
        <v>162.756</v>
      </c>
      <c r="F280" s="59">
        <v>146.952</v>
      </c>
      <c r="G280" s="59">
        <v>142.68600000000001</v>
      </c>
      <c r="H280" s="59">
        <v>138.18600000000001</v>
      </c>
      <c r="I280" s="59">
        <v>137.232</v>
      </c>
      <c r="J280" s="59">
        <v>132.876</v>
      </c>
      <c r="K280" s="59">
        <v>136.81800000000001</v>
      </c>
      <c r="L280" s="59">
        <v>146.68199999999999</v>
      </c>
      <c r="M280" s="59">
        <v>138.97800000000001</v>
      </c>
      <c r="N280" s="59">
        <v>150.84</v>
      </c>
      <c r="O280" s="59">
        <v>141.624</v>
      </c>
      <c r="P280" s="59">
        <v>150.84</v>
      </c>
      <c r="Q280" s="59">
        <v>147.52799999999999</v>
      </c>
      <c r="R280" s="59">
        <v>143.76599999999999</v>
      </c>
      <c r="S280" s="59">
        <v>149.94</v>
      </c>
      <c r="T280" s="59">
        <v>152.55000000000001</v>
      </c>
      <c r="U280" s="59">
        <v>154.33199999999999</v>
      </c>
      <c r="V280" s="59">
        <v>155.286</v>
      </c>
      <c r="W280" s="59">
        <v>162.30600000000001</v>
      </c>
      <c r="X280" s="59">
        <v>162.774</v>
      </c>
      <c r="Y280" s="59"/>
      <c r="Z280" s="59"/>
      <c r="AA280" s="59"/>
      <c r="AB280" s="59"/>
      <c r="AC280" s="59"/>
      <c r="AD280" s="59"/>
      <c r="AE280" s="59"/>
      <c r="AF280" s="59"/>
      <c r="AG280" s="61"/>
    </row>
    <row r="281" spans="1:33" s="49" customFormat="1">
      <c r="A281" s="48" t="s">
        <v>245</v>
      </c>
      <c r="B281" s="67">
        <f t="shared" ref="B281:AF281" si="39">SUM(B275:B280)</f>
        <v>1.814648</v>
      </c>
      <c r="C281" s="67">
        <f t="shared" si="39"/>
        <v>174.87</v>
      </c>
      <c r="D281" s="67">
        <f t="shared" si="39"/>
        <v>174.87</v>
      </c>
      <c r="E281" s="67">
        <f t="shared" si="39"/>
        <v>174.726</v>
      </c>
      <c r="F281" s="67">
        <f t="shared" si="39"/>
        <v>175.85999999999999</v>
      </c>
      <c r="G281" s="67">
        <f t="shared" si="39"/>
        <v>175.464</v>
      </c>
      <c r="H281" s="67">
        <f t="shared" si="39"/>
        <v>174.34800000000001</v>
      </c>
      <c r="I281" s="67">
        <f t="shared" si="39"/>
        <v>175.06799999999998</v>
      </c>
      <c r="J281" s="67">
        <f t="shared" si="39"/>
        <v>175.23000000000002</v>
      </c>
      <c r="K281" s="67">
        <f t="shared" si="39"/>
        <v>173.55600000000001</v>
      </c>
      <c r="L281" s="67">
        <f t="shared" si="39"/>
        <v>175.75199999999998</v>
      </c>
      <c r="M281" s="67">
        <f t="shared" si="39"/>
        <v>171.48600000000002</v>
      </c>
      <c r="N281" s="67">
        <f t="shared" si="39"/>
        <v>174.672</v>
      </c>
      <c r="O281" s="67">
        <f t="shared" si="39"/>
        <v>162.054</v>
      </c>
      <c r="P281" s="67">
        <f t="shared" si="39"/>
        <v>171.648</v>
      </c>
      <c r="Q281" s="67">
        <f t="shared" si="39"/>
        <v>171.648</v>
      </c>
      <c r="R281" s="67">
        <f t="shared" si="39"/>
        <v>170.40600000000001</v>
      </c>
      <c r="S281" s="67">
        <f t="shared" si="39"/>
        <v>167.57999999999998</v>
      </c>
      <c r="T281" s="67">
        <f t="shared" si="39"/>
        <v>167.85000000000002</v>
      </c>
      <c r="U281" s="67">
        <f t="shared" si="39"/>
        <v>170.154</v>
      </c>
      <c r="V281" s="67">
        <f t="shared" si="39"/>
        <v>172.69200000000001</v>
      </c>
      <c r="W281" s="67">
        <f t="shared" si="39"/>
        <v>171.50400000000002</v>
      </c>
      <c r="X281" s="67">
        <f t="shared" si="39"/>
        <v>167.07599999999999</v>
      </c>
      <c r="Y281" s="67">
        <f t="shared" si="39"/>
        <v>0</v>
      </c>
      <c r="Z281" s="67">
        <f t="shared" si="39"/>
        <v>0</v>
      </c>
      <c r="AA281" s="67">
        <f t="shared" si="39"/>
        <v>0</v>
      </c>
      <c r="AB281" s="67">
        <f t="shared" si="39"/>
        <v>0</v>
      </c>
      <c r="AC281" s="67">
        <f t="shared" si="39"/>
        <v>0</v>
      </c>
      <c r="AD281" s="67">
        <f t="shared" si="39"/>
        <v>0</v>
      </c>
      <c r="AE281" s="67">
        <f t="shared" si="39"/>
        <v>0</v>
      </c>
      <c r="AF281" s="67">
        <f t="shared" si="39"/>
        <v>0</v>
      </c>
      <c r="AG281" s="66"/>
    </row>
    <row r="282" spans="1:33" s="38" customFormat="1">
      <c r="A282" s="37" t="s">
        <v>247</v>
      </c>
      <c r="B282" s="94">
        <v>51.84</v>
      </c>
      <c r="C282" s="94">
        <v>51.01</v>
      </c>
      <c r="D282" s="94">
        <v>53.9</v>
      </c>
      <c r="E282" s="94">
        <v>53.57</v>
      </c>
      <c r="F282" s="94">
        <v>53.59</v>
      </c>
      <c r="G282" s="94">
        <v>52.59</v>
      </c>
      <c r="H282" s="94">
        <v>54.16</v>
      </c>
      <c r="I282" s="94">
        <v>54.76</v>
      </c>
      <c r="J282" s="94">
        <v>53.38</v>
      </c>
      <c r="K282" s="94">
        <v>53.73</v>
      </c>
      <c r="L282" s="94">
        <v>51.25</v>
      </c>
      <c r="M282" s="95">
        <v>48.01</v>
      </c>
      <c r="N282" s="95">
        <v>48.63</v>
      </c>
      <c r="O282" s="94">
        <v>52.28</v>
      </c>
      <c r="P282" s="94">
        <v>54.43</v>
      </c>
      <c r="Q282" s="94">
        <v>56.51</v>
      </c>
      <c r="R282" s="94">
        <v>55.72</v>
      </c>
      <c r="S282" s="94">
        <v>57.86</v>
      </c>
      <c r="T282" s="94">
        <v>52.74</v>
      </c>
      <c r="U282" s="95">
        <v>43.3</v>
      </c>
      <c r="V282" s="95">
        <v>43.87</v>
      </c>
      <c r="W282" s="95">
        <v>49.42</v>
      </c>
      <c r="X282" s="94">
        <v>52.32</v>
      </c>
      <c r="Y282" s="69"/>
      <c r="Z282" s="69"/>
      <c r="AA282" s="69"/>
      <c r="AB282" s="69"/>
      <c r="AC282" s="69"/>
      <c r="AD282" s="69"/>
      <c r="AE282" s="69"/>
      <c r="AF282" s="69"/>
      <c r="AG282" s="68">
        <f>AVERAGE(B282:AF282)</f>
        <v>52.124782608695647</v>
      </c>
    </row>
    <row r="283" spans="1:33" s="38" customFormat="1">
      <c r="A283" s="37" t="s">
        <v>248</v>
      </c>
      <c r="B283" s="95">
        <v>0.43</v>
      </c>
      <c r="C283" s="95">
        <v>0.26</v>
      </c>
      <c r="D283" s="95">
        <v>0.21</v>
      </c>
      <c r="E283" s="95">
        <v>0.25</v>
      </c>
      <c r="F283" s="95">
        <v>0.28000000000000003</v>
      </c>
      <c r="G283" s="95">
        <v>0.28000000000000003</v>
      </c>
      <c r="H283" s="95">
        <v>0.28999999999999998</v>
      </c>
      <c r="I283" s="95">
        <v>0.39</v>
      </c>
      <c r="J283" s="95">
        <v>0.28000000000000003</v>
      </c>
      <c r="K283" s="95">
        <v>0.27</v>
      </c>
      <c r="L283" s="95">
        <v>0.28000000000000003</v>
      </c>
      <c r="M283" s="95">
        <v>0.25</v>
      </c>
      <c r="N283" s="95">
        <v>0.28999999999999998</v>
      </c>
      <c r="O283" s="95">
        <v>0.32</v>
      </c>
      <c r="P283" s="95">
        <v>0.26</v>
      </c>
      <c r="Q283" s="95">
        <v>0.25</v>
      </c>
      <c r="R283" s="95">
        <v>0.28999999999999998</v>
      </c>
      <c r="S283" s="95">
        <v>0.24</v>
      </c>
      <c r="T283" s="95">
        <v>0.27</v>
      </c>
      <c r="U283" s="95">
        <v>0.26</v>
      </c>
      <c r="V283" s="95">
        <v>0.24</v>
      </c>
      <c r="W283" s="95">
        <v>0.26</v>
      </c>
      <c r="X283" s="95">
        <v>0.19</v>
      </c>
      <c r="Y283" s="69"/>
      <c r="Z283" s="69"/>
      <c r="AA283" s="69"/>
      <c r="AB283" s="69"/>
      <c r="AC283" s="69"/>
      <c r="AD283" s="69"/>
      <c r="AE283" s="69"/>
      <c r="AF283" s="69"/>
      <c r="AG283" s="68">
        <f>AVERAGE(B283:AF283)</f>
        <v>0.27565217391304353</v>
      </c>
    </row>
    <row r="284" spans="1:33" s="38" customFormat="1">
      <c r="A284" s="37" t="s">
        <v>249</v>
      </c>
      <c r="B284" s="96">
        <v>7.82</v>
      </c>
      <c r="C284" s="96">
        <v>7.87</v>
      </c>
      <c r="D284" s="96">
        <v>6.86</v>
      </c>
      <c r="E284" s="96">
        <v>7.24</v>
      </c>
      <c r="F284" s="96">
        <v>7.14</v>
      </c>
      <c r="G284" s="96">
        <v>7.05</v>
      </c>
      <c r="H284" s="96">
        <v>7.88</v>
      </c>
      <c r="I284" s="96">
        <v>6.79</v>
      </c>
      <c r="J284" s="96">
        <v>7.28</v>
      </c>
      <c r="K284" s="96">
        <v>5.52</v>
      </c>
      <c r="L284" s="96">
        <v>5.13</v>
      </c>
      <c r="M284" s="96">
        <v>4.41</v>
      </c>
      <c r="N284" s="96">
        <v>4.43</v>
      </c>
      <c r="O284" s="96">
        <v>5.36</v>
      </c>
      <c r="P284" s="96">
        <v>5.19</v>
      </c>
      <c r="Q284" s="96">
        <v>5.52</v>
      </c>
      <c r="R284" s="96">
        <v>5.9</v>
      </c>
      <c r="S284" s="96">
        <v>4.93</v>
      </c>
      <c r="T284" s="96">
        <v>6.25</v>
      </c>
      <c r="U284" s="96">
        <v>5.91</v>
      </c>
      <c r="V284" s="96">
        <v>6.07</v>
      </c>
      <c r="W284" s="96">
        <v>6.49</v>
      </c>
      <c r="X284" s="96">
        <v>3.48</v>
      </c>
      <c r="Y284" s="69"/>
      <c r="Z284" s="69"/>
      <c r="AA284" s="69"/>
      <c r="AB284" s="69"/>
      <c r="AC284" s="69"/>
      <c r="AD284" s="69"/>
      <c r="AE284" s="69"/>
      <c r="AF284" s="69"/>
      <c r="AG284" s="68">
        <f>AVERAGE(B284:AF284)</f>
        <v>6.109565217391304</v>
      </c>
    </row>
    <row r="285" spans="1:33" s="38" customFormat="1">
      <c r="A285" s="37" t="s">
        <v>250</v>
      </c>
      <c r="B285" s="95">
        <v>14.41</v>
      </c>
      <c r="C285" s="95">
        <v>9.99</v>
      </c>
      <c r="D285" s="95">
        <v>4.87</v>
      </c>
      <c r="E285" s="95">
        <v>4.57</v>
      </c>
      <c r="F285" s="95">
        <v>4.62</v>
      </c>
      <c r="G285" s="95">
        <v>4.1399999999999997</v>
      </c>
      <c r="H285" s="95">
        <v>4.0199999999999996</v>
      </c>
      <c r="I285" s="95">
        <v>5.29</v>
      </c>
      <c r="J285" s="95">
        <v>4.0199999999999996</v>
      </c>
      <c r="K285" s="95">
        <v>10.88</v>
      </c>
      <c r="L285" s="95">
        <v>9.25</v>
      </c>
      <c r="M285" s="95">
        <v>8.69</v>
      </c>
      <c r="N285" s="95">
        <v>10.62</v>
      </c>
      <c r="O285" s="95">
        <v>11.52</v>
      </c>
      <c r="P285" s="95">
        <v>10.09</v>
      </c>
      <c r="Q285" s="95">
        <v>7.47</v>
      </c>
      <c r="R285" s="95">
        <v>9.68</v>
      </c>
      <c r="S285" s="95">
        <v>8.39</v>
      </c>
      <c r="T285" s="95">
        <v>9.44</v>
      </c>
      <c r="U285" s="95">
        <v>11.45</v>
      </c>
      <c r="V285" s="95">
        <v>10.57</v>
      </c>
      <c r="W285" s="95">
        <v>9.11</v>
      </c>
      <c r="X285" s="95">
        <v>9.3000000000000007</v>
      </c>
      <c r="Y285" s="69"/>
      <c r="Z285" s="69"/>
      <c r="AA285" s="69"/>
      <c r="AB285" s="69"/>
      <c r="AC285" s="69"/>
      <c r="AD285" s="69"/>
      <c r="AE285" s="69"/>
      <c r="AF285" s="69"/>
      <c r="AG285" s="68">
        <f>AVERAGE(B285:AF285)</f>
        <v>8.364782608695652</v>
      </c>
    </row>
    <row r="286" spans="1:33" s="38" customFormat="1">
      <c r="A286" s="37" t="s">
        <v>251</v>
      </c>
      <c r="B286" s="94">
        <v>30.06</v>
      </c>
      <c r="C286" s="94">
        <v>26.82</v>
      </c>
      <c r="D286" s="94">
        <v>26.29</v>
      </c>
      <c r="E286" s="94">
        <v>25.57</v>
      </c>
      <c r="F286" s="94">
        <v>25.68</v>
      </c>
      <c r="G286" s="94">
        <v>25.73</v>
      </c>
      <c r="H286" s="94">
        <v>27.05</v>
      </c>
      <c r="I286" s="94">
        <v>29</v>
      </c>
      <c r="J286" s="94">
        <v>26.8</v>
      </c>
      <c r="K286" s="94">
        <v>34.26</v>
      </c>
      <c r="L286" s="94">
        <v>33.36</v>
      </c>
      <c r="M286" s="94">
        <v>29.91</v>
      </c>
      <c r="N286" s="94">
        <v>29.81</v>
      </c>
      <c r="O286" s="94">
        <v>33.97</v>
      </c>
      <c r="P286" s="94">
        <v>36.5</v>
      </c>
      <c r="Q286" s="94">
        <v>37.58</v>
      </c>
      <c r="R286" s="94">
        <v>36.700000000000003</v>
      </c>
      <c r="S286" s="94">
        <v>40.31</v>
      </c>
      <c r="T286" s="94">
        <v>35.44</v>
      </c>
      <c r="U286" s="94">
        <v>27.36</v>
      </c>
      <c r="V286" s="94">
        <v>28.2</v>
      </c>
      <c r="W286" s="94">
        <v>32.82</v>
      </c>
      <c r="X286" s="94">
        <v>39.200000000000003</v>
      </c>
      <c r="Y286" s="69"/>
      <c r="Z286" s="69"/>
      <c r="AA286" s="69"/>
      <c r="AB286" s="69"/>
      <c r="AC286" s="69"/>
      <c r="AD286" s="69"/>
      <c r="AE286" s="69"/>
      <c r="AF286" s="69"/>
      <c r="AG286" s="68">
        <f>AVERAGE(B286:AF286)</f>
        <v>31.235652173913056</v>
      </c>
    </row>
    <row r="287" spans="1:33" s="31" customFormat="1">
      <c r="A287" s="31" t="s">
        <v>474</v>
      </c>
      <c r="B287" s="59"/>
      <c r="C287" s="59">
        <v>11.490532979999999</v>
      </c>
      <c r="D287" s="59">
        <v>36.133942240000003</v>
      </c>
      <c r="E287" s="59">
        <v>28.775543160000002</v>
      </c>
      <c r="F287" s="59">
        <v>26.815021250000001</v>
      </c>
      <c r="G287" s="59">
        <v>29.646616770000001</v>
      </c>
      <c r="H287" s="59">
        <v>28.462472999999999</v>
      </c>
      <c r="I287" s="59">
        <v>23.157538689999999</v>
      </c>
      <c r="J287" s="59">
        <v>29.64485328</v>
      </c>
      <c r="K287" s="59">
        <v>26.673762180000001</v>
      </c>
      <c r="L287" s="59">
        <v>14.78061089</v>
      </c>
      <c r="M287" s="59">
        <v>15.633682500000001</v>
      </c>
      <c r="N287" s="59">
        <v>9.7293173399999997</v>
      </c>
      <c r="O287" s="59">
        <v>8.35032496</v>
      </c>
      <c r="P287" s="59">
        <v>8.0725754900000002</v>
      </c>
      <c r="Q287" s="59">
        <v>11.575874239999999</v>
      </c>
      <c r="R287" s="59">
        <v>11.1909618</v>
      </c>
      <c r="S287" s="59">
        <v>9.2799916800000002</v>
      </c>
      <c r="T287" s="59">
        <v>7.3546788999999997</v>
      </c>
      <c r="U287" s="59">
        <v>7.4233404700000003</v>
      </c>
      <c r="V287" s="59">
        <v>7.0830168000000002</v>
      </c>
      <c r="W287" s="59">
        <v>10.537008070000001</v>
      </c>
      <c r="X287" s="59">
        <v>3.6737763000000001</v>
      </c>
      <c r="Y287" s="59"/>
      <c r="Z287" s="59"/>
      <c r="AA287" s="59"/>
      <c r="AB287" s="59"/>
      <c r="AC287" s="59"/>
      <c r="AD287" s="59"/>
      <c r="AE287" s="59"/>
      <c r="AF287" s="59"/>
      <c r="AG287" s="61"/>
    </row>
    <row r="288" spans="1:33" s="31" customFormat="1">
      <c r="A288" s="31" t="s">
        <v>305</v>
      </c>
      <c r="B288" s="59">
        <v>0.44286874999999998</v>
      </c>
      <c r="C288" s="59">
        <v>0.61574600999999995</v>
      </c>
      <c r="D288" s="59">
        <v>2.3179764999999999</v>
      </c>
      <c r="E288" s="59">
        <v>1.7694747200000001</v>
      </c>
      <c r="F288" s="59">
        <v>1.5189109999999999</v>
      </c>
      <c r="G288" s="59">
        <v>1.74425838</v>
      </c>
      <c r="H288" s="59">
        <v>1.0460567000000001</v>
      </c>
      <c r="I288" s="59">
        <v>1.39723558</v>
      </c>
      <c r="J288" s="59">
        <v>1.2214916</v>
      </c>
      <c r="K288" s="59">
        <v>0.88192601000000004</v>
      </c>
      <c r="L288" s="59">
        <v>0.50286403999999996</v>
      </c>
      <c r="M288" s="59">
        <v>0.53909249999999997</v>
      </c>
      <c r="N288" s="59">
        <v>0.50262156000000002</v>
      </c>
      <c r="O288" s="59">
        <v>0.48590253</v>
      </c>
      <c r="P288" s="59">
        <v>0.37755920999999998</v>
      </c>
      <c r="Q288" s="59">
        <v>0.34152423999999998</v>
      </c>
      <c r="R288" s="59">
        <v>0.3958218</v>
      </c>
      <c r="S288" s="59">
        <v>0.39565855999999999</v>
      </c>
      <c r="T288" s="59">
        <v>0.25174940000000001</v>
      </c>
      <c r="U288" s="59">
        <v>0.16176771000000001</v>
      </c>
      <c r="V288" s="59">
        <v>0.25168079999999998</v>
      </c>
      <c r="W288" s="59">
        <v>0.3590122</v>
      </c>
      <c r="X288" s="59">
        <v>0.60930923999999997</v>
      </c>
      <c r="Y288" s="59"/>
      <c r="Z288" s="59"/>
      <c r="AA288" s="59"/>
      <c r="AB288" s="59"/>
      <c r="AC288" s="59"/>
      <c r="AD288" s="59"/>
      <c r="AE288" s="59"/>
      <c r="AF288" s="59"/>
      <c r="AG288" s="61"/>
    </row>
    <row r="289" spans="1:33" s="31" customFormat="1">
      <c r="A289" s="31" t="s">
        <v>339</v>
      </c>
      <c r="B289" s="59">
        <v>2.1789142500000001</v>
      </c>
      <c r="C289" s="59">
        <v>2.3103197400000002</v>
      </c>
      <c r="D289" s="59">
        <v>9.3778706399999994</v>
      </c>
      <c r="E289" s="59">
        <v>7.9734257199999998</v>
      </c>
      <c r="F289" s="59">
        <v>8.3696157499999995</v>
      </c>
      <c r="G289" s="59">
        <v>9.4721316000000009</v>
      </c>
      <c r="H289" s="59">
        <v>6.7823397200000004</v>
      </c>
      <c r="I289" s="59">
        <v>6.9486682200000001</v>
      </c>
      <c r="J289" s="59">
        <v>6.5761119199999998</v>
      </c>
      <c r="K289" s="59">
        <v>6.0834896199999999</v>
      </c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61"/>
    </row>
    <row r="290" spans="1:33" s="31" customFormat="1">
      <c r="A290" s="31" t="s">
        <v>373</v>
      </c>
      <c r="B290" s="59">
        <v>3.5960942500000002</v>
      </c>
      <c r="C290" s="59">
        <v>3.5977886699999999</v>
      </c>
      <c r="D290" s="59">
        <v>15.311890480000001</v>
      </c>
      <c r="E290" s="59">
        <v>13.033691839999999</v>
      </c>
      <c r="F290" s="59">
        <v>13.0355855</v>
      </c>
      <c r="G290" s="59">
        <v>11.92679985</v>
      </c>
      <c r="H290" s="59">
        <v>9.0982605999999997</v>
      </c>
      <c r="I290" s="59">
        <v>12.12031535</v>
      </c>
      <c r="J290" s="59">
        <v>9.1886082400000006</v>
      </c>
      <c r="K290" s="59">
        <v>7.1993960000000001</v>
      </c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61"/>
    </row>
    <row r="291" spans="1:33" s="31" customFormat="1">
      <c r="A291" s="31" t="s">
        <v>407</v>
      </c>
      <c r="B291" s="59">
        <v>3.5783795</v>
      </c>
      <c r="C291" s="59">
        <v>0.22899644999999999</v>
      </c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61"/>
    </row>
    <row r="292" spans="1:33" s="35" customFormat="1">
      <c r="A292" s="31" t="s">
        <v>441</v>
      </c>
      <c r="B292" s="59">
        <v>164.53459799999999</v>
      </c>
      <c r="C292" s="59">
        <v>31.621865339999999</v>
      </c>
      <c r="D292" s="59">
        <v>1.82789004</v>
      </c>
      <c r="E292" s="59">
        <v>1.20842176</v>
      </c>
      <c r="F292" s="59">
        <v>1.2380165000000001</v>
      </c>
      <c r="G292" s="59">
        <v>3.8177310900000001</v>
      </c>
      <c r="H292" s="59">
        <v>2.2964593600000001</v>
      </c>
      <c r="I292" s="59">
        <v>2.4803275899999999</v>
      </c>
      <c r="J292" s="59">
        <v>2.0989712800000002</v>
      </c>
      <c r="K292" s="59">
        <v>126.4573907</v>
      </c>
      <c r="L292" s="59">
        <v>149.79960560000001</v>
      </c>
      <c r="M292" s="59">
        <v>149.436441</v>
      </c>
      <c r="N292" s="59">
        <v>154.8612928</v>
      </c>
      <c r="O292" s="59">
        <v>157.61238359999999</v>
      </c>
      <c r="P292" s="59">
        <v>156.2196179</v>
      </c>
      <c r="Q292" s="59">
        <v>151.70866240000001</v>
      </c>
      <c r="R292" s="59">
        <v>153.290988</v>
      </c>
      <c r="S292" s="59">
        <v>155.9254416</v>
      </c>
      <c r="T292" s="59">
        <v>156.83987619999999</v>
      </c>
      <c r="U292" s="59">
        <v>158.47843320000001</v>
      </c>
      <c r="V292" s="59">
        <v>158.8824936</v>
      </c>
      <c r="W292" s="59">
        <v>154.68040640000001</v>
      </c>
      <c r="X292" s="59">
        <v>162.32714989999999</v>
      </c>
      <c r="Y292" s="59"/>
      <c r="Z292" s="59"/>
      <c r="AA292" s="59"/>
      <c r="AB292" s="59"/>
      <c r="AC292" s="59"/>
      <c r="AD292" s="59"/>
      <c r="AE292" s="59"/>
      <c r="AF292" s="59"/>
      <c r="AG292" s="61"/>
    </row>
    <row r="293" spans="1:33" s="49" customFormat="1">
      <c r="A293" s="48" t="s">
        <v>252</v>
      </c>
      <c r="B293" s="67">
        <f t="shared" ref="B293:AF293" si="40">SUM(B287:B292)</f>
        <v>174.33085474999999</v>
      </c>
      <c r="C293" s="67">
        <f t="shared" si="40"/>
        <v>49.86524919</v>
      </c>
      <c r="D293" s="67">
        <f t="shared" si="40"/>
        <v>64.96956990000001</v>
      </c>
      <c r="E293" s="67">
        <f t="shared" si="40"/>
        <v>52.760557200000001</v>
      </c>
      <c r="F293" s="67">
        <f t="shared" si="40"/>
        <v>50.977149999999995</v>
      </c>
      <c r="G293" s="67">
        <f t="shared" si="40"/>
        <v>56.607537690000008</v>
      </c>
      <c r="H293" s="67">
        <f t="shared" si="40"/>
        <v>47.685589379999996</v>
      </c>
      <c r="I293" s="67">
        <f t="shared" si="40"/>
        <v>46.104085429999998</v>
      </c>
      <c r="J293" s="67">
        <f t="shared" si="40"/>
        <v>48.730036320000004</v>
      </c>
      <c r="K293" s="67">
        <f t="shared" si="40"/>
        <v>167.29596451</v>
      </c>
      <c r="L293" s="67">
        <f t="shared" si="40"/>
        <v>165.08308053000002</v>
      </c>
      <c r="M293" s="67">
        <f t="shared" si="40"/>
        <v>165.609216</v>
      </c>
      <c r="N293" s="67">
        <f t="shared" si="40"/>
        <v>165.09323169999999</v>
      </c>
      <c r="O293" s="67">
        <f t="shared" si="40"/>
        <v>166.44861108999999</v>
      </c>
      <c r="P293" s="67">
        <f t="shared" si="40"/>
        <v>164.66975260000001</v>
      </c>
      <c r="Q293" s="67">
        <f t="shared" si="40"/>
        <v>163.62606088000001</v>
      </c>
      <c r="R293" s="67">
        <f t="shared" si="40"/>
        <v>164.87777159999999</v>
      </c>
      <c r="S293" s="67">
        <f t="shared" si="40"/>
        <v>165.60109184000001</v>
      </c>
      <c r="T293" s="67">
        <f t="shared" si="40"/>
        <v>164.4463045</v>
      </c>
      <c r="U293" s="67">
        <f t="shared" si="40"/>
        <v>166.06354138</v>
      </c>
      <c r="V293" s="67">
        <f t="shared" si="40"/>
        <v>166.2171912</v>
      </c>
      <c r="W293" s="67">
        <f t="shared" si="40"/>
        <v>165.57642667000002</v>
      </c>
      <c r="X293" s="67">
        <f t="shared" si="40"/>
        <v>166.61023544</v>
      </c>
      <c r="Y293" s="67">
        <f t="shared" si="40"/>
        <v>0</v>
      </c>
      <c r="Z293" s="67">
        <f t="shared" si="40"/>
        <v>0</v>
      </c>
      <c r="AA293" s="67">
        <f t="shared" si="40"/>
        <v>0</v>
      </c>
      <c r="AB293" s="67">
        <f t="shared" si="40"/>
        <v>0</v>
      </c>
      <c r="AC293" s="67">
        <f t="shared" si="40"/>
        <v>0</v>
      </c>
      <c r="AD293" s="67">
        <f t="shared" si="40"/>
        <v>0</v>
      </c>
      <c r="AE293" s="67">
        <f t="shared" si="40"/>
        <v>0</v>
      </c>
      <c r="AF293" s="67">
        <f t="shared" si="40"/>
        <v>0</v>
      </c>
      <c r="AG293" s="66"/>
    </row>
    <row r="294" spans="1:33" s="38" customFormat="1">
      <c r="A294" s="37" t="s">
        <v>254</v>
      </c>
      <c r="B294" s="94">
        <v>56.34</v>
      </c>
      <c r="C294" s="95">
        <v>45.67</v>
      </c>
      <c r="D294" s="95">
        <v>49.54</v>
      </c>
      <c r="E294" s="95">
        <v>44.2</v>
      </c>
      <c r="F294" s="95">
        <v>49.1</v>
      </c>
      <c r="G294" s="94">
        <v>50.26</v>
      </c>
      <c r="H294" s="94">
        <v>53.93</v>
      </c>
      <c r="I294" s="94">
        <v>50.5</v>
      </c>
      <c r="J294" s="94">
        <v>50.57</v>
      </c>
      <c r="K294" s="94">
        <v>51.45</v>
      </c>
      <c r="L294" s="94">
        <v>50.54</v>
      </c>
      <c r="M294" s="95">
        <v>44.37</v>
      </c>
      <c r="N294" s="95">
        <v>46.34</v>
      </c>
      <c r="O294" s="95">
        <v>49.67</v>
      </c>
      <c r="P294" s="94">
        <v>51.67</v>
      </c>
      <c r="Q294" s="94">
        <v>53.97</v>
      </c>
      <c r="R294" s="94">
        <v>52.87</v>
      </c>
      <c r="S294" s="94">
        <v>55.16</v>
      </c>
      <c r="T294" s="94">
        <v>51.5</v>
      </c>
      <c r="U294" s="95">
        <v>37.32</v>
      </c>
      <c r="V294" s="95">
        <v>39.1</v>
      </c>
      <c r="W294" s="95">
        <v>42.25</v>
      </c>
      <c r="X294" s="95">
        <v>47.21</v>
      </c>
      <c r="Y294" s="69"/>
      <c r="Z294" s="69"/>
      <c r="AA294" s="69"/>
      <c r="AB294" s="69"/>
      <c r="AC294" s="69"/>
      <c r="AD294" s="69"/>
      <c r="AE294" s="69"/>
      <c r="AF294" s="69"/>
      <c r="AG294" s="68">
        <f>AVERAGE(B294:AF294)</f>
        <v>48.849130434782609</v>
      </c>
    </row>
    <row r="295" spans="1:33" s="38" customFormat="1">
      <c r="A295" s="37" t="s">
        <v>255</v>
      </c>
      <c r="B295" s="95">
        <v>0.45</v>
      </c>
      <c r="C295" s="95">
        <v>0.31</v>
      </c>
      <c r="D295" s="94">
        <v>0.51</v>
      </c>
      <c r="E295" s="94">
        <v>0.54</v>
      </c>
      <c r="F295" s="95">
        <v>0.36</v>
      </c>
      <c r="G295" s="95">
        <v>0.34</v>
      </c>
      <c r="H295" s="95">
        <v>0.31</v>
      </c>
      <c r="I295" s="95">
        <v>0.33</v>
      </c>
      <c r="J295" s="95">
        <v>0.33</v>
      </c>
      <c r="K295" s="95">
        <v>0.3</v>
      </c>
      <c r="L295" s="95">
        <v>0.24</v>
      </c>
      <c r="M295" s="95">
        <v>0.31</v>
      </c>
      <c r="N295" s="95">
        <v>0.3</v>
      </c>
      <c r="O295" s="95">
        <v>0.37</v>
      </c>
      <c r="P295" s="95">
        <v>0.3</v>
      </c>
      <c r="Q295" s="95">
        <v>0.26</v>
      </c>
      <c r="R295" s="95">
        <v>0.33</v>
      </c>
      <c r="S295" s="95">
        <v>0.24</v>
      </c>
      <c r="T295" s="95">
        <v>0.32</v>
      </c>
      <c r="U295" s="95">
        <v>0.32</v>
      </c>
      <c r="V295" s="95">
        <v>0.31</v>
      </c>
      <c r="W295" s="95">
        <v>0.31</v>
      </c>
      <c r="X295" s="95">
        <v>0.28999999999999998</v>
      </c>
      <c r="Y295" s="69"/>
      <c r="Z295" s="69"/>
      <c r="AA295" s="69"/>
      <c r="AB295" s="69"/>
      <c r="AC295" s="69"/>
      <c r="AD295" s="69"/>
      <c r="AE295" s="69"/>
      <c r="AF295" s="69"/>
      <c r="AG295" s="68">
        <f>AVERAGE(B295:AF295)</f>
        <v>0.33391304347826084</v>
      </c>
    </row>
    <row r="296" spans="1:33" s="38" customFormat="1">
      <c r="A296" s="37" t="s">
        <v>256</v>
      </c>
      <c r="B296" s="96">
        <v>9.8699999999999992</v>
      </c>
      <c r="C296" s="96">
        <v>7.15</v>
      </c>
      <c r="D296" s="96">
        <v>7.51</v>
      </c>
      <c r="E296" s="96">
        <v>5.74</v>
      </c>
      <c r="F296" s="96">
        <v>7.36</v>
      </c>
      <c r="G296" s="96">
        <v>7.16</v>
      </c>
      <c r="H296" s="96">
        <v>7.11</v>
      </c>
      <c r="I296" s="96">
        <v>6.43</v>
      </c>
      <c r="J296" s="96">
        <v>5.64</v>
      </c>
      <c r="K296" s="96">
        <v>5.25</v>
      </c>
      <c r="L296" s="96">
        <v>5.17</v>
      </c>
      <c r="M296" s="96">
        <v>4.0199999999999996</v>
      </c>
      <c r="N296" s="96">
        <v>4.2</v>
      </c>
      <c r="O296" s="96">
        <v>4.91</v>
      </c>
      <c r="P296" s="96">
        <v>5.48</v>
      </c>
      <c r="Q296" s="96">
        <v>5.97</v>
      </c>
      <c r="R296" s="96">
        <v>5.83</v>
      </c>
      <c r="S296" s="96">
        <v>4.3899999999999997</v>
      </c>
      <c r="T296" s="96">
        <v>6.33</v>
      </c>
      <c r="U296" s="96">
        <v>6.18</v>
      </c>
      <c r="V296" s="96">
        <v>6.41</v>
      </c>
      <c r="W296" s="96">
        <v>6.98</v>
      </c>
      <c r="X296" s="96">
        <v>3.77</v>
      </c>
      <c r="Y296" s="69"/>
      <c r="Z296" s="69"/>
      <c r="AA296" s="69"/>
      <c r="AB296" s="69"/>
      <c r="AC296" s="69"/>
      <c r="AD296" s="69"/>
      <c r="AE296" s="69"/>
      <c r="AF296" s="69"/>
      <c r="AG296" s="68">
        <f>AVERAGE(B296:AF296)</f>
        <v>6.0373913043478256</v>
      </c>
    </row>
    <row r="297" spans="1:33" s="38" customFormat="1">
      <c r="A297" s="37" t="s">
        <v>257</v>
      </c>
      <c r="B297" s="95">
        <v>17.37</v>
      </c>
      <c r="C297" s="95">
        <v>10.8</v>
      </c>
      <c r="D297" s="95">
        <v>17.350000000000001</v>
      </c>
      <c r="E297" s="95">
        <v>11.12</v>
      </c>
      <c r="F297" s="95">
        <v>14.28</v>
      </c>
      <c r="G297" s="95">
        <v>11.57</v>
      </c>
      <c r="H297" s="95">
        <v>9.31</v>
      </c>
      <c r="I297" s="95">
        <v>9.9600000000000009</v>
      </c>
      <c r="J297" s="95">
        <v>9.9700000000000006</v>
      </c>
      <c r="K297" s="95">
        <v>12.19</v>
      </c>
      <c r="L297" s="95">
        <v>11.3</v>
      </c>
      <c r="M297" s="95">
        <v>8.4</v>
      </c>
      <c r="N297" s="95">
        <v>9.5399999999999991</v>
      </c>
      <c r="O297" s="95">
        <v>10.81</v>
      </c>
      <c r="P297" s="95">
        <v>11.96</v>
      </c>
      <c r="Q297" s="95">
        <v>9.6</v>
      </c>
      <c r="R297" s="95">
        <v>9.56</v>
      </c>
      <c r="S297" s="95">
        <v>8.11</v>
      </c>
      <c r="T297" s="95">
        <v>9.6</v>
      </c>
      <c r="U297" s="95">
        <v>13.444000000000001</v>
      </c>
      <c r="V297" s="95">
        <v>12.19</v>
      </c>
      <c r="W297" s="95">
        <v>10.92</v>
      </c>
      <c r="X297" s="95">
        <v>10.72</v>
      </c>
      <c r="Y297" s="69"/>
      <c r="Z297" s="69"/>
      <c r="AA297" s="69"/>
      <c r="AB297" s="69"/>
      <c r="AC297" s="69"/>
      <c r="AD297" s="69"/>
      <c r="AE297" s="69"/>
      <c r="AF297" s="69"/>
      <c r="AG297" s="68">
        <f>AVERAGE(B297:AF297)</f>
        <v>11.307565217391305</v>
      </c>
    </row>
    <row r="298" spans="1:33" s="38" customFormat="1">
      <c r="A298" s="37" t="s">
        <v>258</v>
      </c>
      <c r="B298" s="94">
        <v>34.18</v>
      </c>
      <c r="C298" s="94">
        <v>21.11</v>
      </c>
      <c r="D298" s="94">
        <v>27.63</v>
      </c>
      <c r="E298" s="94">
        <v>22.67</v>
      </c>
      <c r="F298" s="94">
        <v>28.19</v>
      </c>
      <c r="G298" s="94">
        <v>29.8</v>
      </c>
      <c r="H298" s="94">
        <v>34.1</v>
      </c>
      <c r="I298" s="94">
        <v>31.36</v>
      </c>
      <c r="J298" s="94">
        <v>31.27</v>
      </c>
      <c r="K298" s="94">
        <v>33.119999999999997</v>
      </c>
      <c r="L298" s="94">
        <v>33.67</v>
      </c>
      <c r="M298" s="94">
        <v>26.52</v>
      </c>
      <c r="N298" s="94">
        <v>27.46</v>
      </c>
      <c r="O298" s="94">
        <v>31.59</v>
      </c>
      <c r="P298" s="94">
        <v>33.54</v>
      </c>
      <c r="Q298" s="94">
        <v>35.26</v>
      </c>
      <c r="R298" s="94">
        <v>33.25</v>
      </c>
      <c r="S298" s="94">
        <v>38.4</v>
      </c>
      <c r="T298" s="94">
        <v>32.81</v>
      </c>
      <c r="U298" s="94">
        <v>21.06</v>
      </c>
      <c r="V298" s="94">
        <v>23.27</v>
      </c>
      <c r="W298" s="94">
        <v>25.08</v>
      </c>
      <c r="X298" s="94">
        <v>32.630000000000003</v>
      </c>
      <c r="Y298" s="69"/>
      <c r="Z298" s="69"/>
      <c r="AA298" s="69"/>
      <c r="AB298" s="69"/>
      <c r="AC298" s="69"/>
      <c r="AD298" s="69"/>
      <c r="AE298" s="69"/>
      <c r="AF298" s="69"/>
      <c r="AG298" s="68">
        <f>AVERAGE(B298:AF298)</f>
        <v>29.911739130434785</v>
      </c>
    </row>
    <row r="299" spans="1:33" s="31" customFormat="1">
      <c r="A299" s="31" t="s">
        <v>475</v>
      </c>
      <c r="B299" s="59">
        <v>2.0542486499999999</v>
      </c>
      <c r="C299" s="59">
        <v>2.2887415400000002</v>
      </c>
      <c r="D299" s="59">
        <v>2.6046618499999998</v>
      </c>
      <c r="E299" s="59">
        <v>2.9247304000000001</v>
      </c>
      <c r="F299" s="59">
        <v>2.19298416</v>
      </c>
      <c r="G299" s="59">
        <v>2.2414081800000001</v>
      </c>
      <c r="H299" s="59">
        <v>2.9750700000000001</v>
      </c>
      <c r="I299" s="59">
        <v>1.8353711699999999</v>
      </c>
      <c r="J299" s="59">
        <v>3.8587642799999999</v>
      </c>
      <c r="K299" s="59">
        <v>3.81610176</v>
      </c>
      <c r="L299" s="59">
        <v>2.4669818399999999</v>
      </c>
      <c r="M299" s="59">
        <v>3.64196864</v>
      </c>
      <c r="N299" s="59">
        <v>5.9106657399999998</v>
      </c>
      <c r="O299" s="59">
        <v>3.0153236400000001</v>
      </c>
      <c r="P299" s="59">
        <v>2.6118819800000002</v>
      </c>
      <c r="Q299" s="59">
        <v>3.7809241999999998</v>
      </c>
      <c r="R299" s="59">
        <v>6.0991383099999998</v>
      </c>
      <c r="S299" s="59">
        <v>3.9790698</v>
      </c>
      <c r="T299" s="59">
        <v>3.1416184199999999</v>
      </c>
      <c r="U299" s="59">
        <v>3.5012902399999999</v>
      </c>
      <c r="V299" s="59">
        <v>3.5225021999999999</v>
      </c>
      <c r="W299" s="59">
        <v>5.4004679299999996</v>
      </c>
      <c r="X299" s="59">
        <v>4.1007475800000002</v>
      </c>
      <c r="Y299" s="59"/>
      <c r="Z299" s="59"/>
      <c r="AA299" s="59"/>
      <c r="AB299" s="59"/>
      <c r="AC299" s="59"/>
      <c r="AD299" s="59"/>
      <c r="AE299" s="59"/>
      <c r="AF299" s="59"/>
      <c r="AG299" s="61"/>
    </row>
    <row r="300" spans="1:33" s="31" customFormat="1">
      <c r="A300" s="31" t="s">
        <v>306</v>
      </c>
      <c r="B300" s="59">
        <v>0.13214465</v>
      </c>
      <c r="C300" s="59">
        <v>0.39543701999999997</v>
      </c>
      <c r="D300" s="59">
        <v>0.36009150000000001</v>
      </c>
      <c r="E300" s="59">
        <v>0.1917856</v>
      </c>
      <c r="F300" s="59">
        <v>0.14380224</v>
      </c>
      <c r="G300" s="59">
        <v>0.22773666000000001</v>
      </c>
      <c r="H300" s="59"/>
      <c r="I300" s="59">
        <v>0.14395068</v>
      </c>
      <c r="J300" s="59">
        <v>0.19173983999999999</v>
      </c>
      <c r="K300" s="59"/>
      <c r="L300" s="59">
        <v>0.1197564</v>
      </c>
      <c r="M300" s="59">
        <v>0.26356352</v>
      </c>
      <c r="N300" s="59">
        <v>0.19182688000000001</v>
      </c>
      <c r="O300" s="59">
        <v>0.22734583</v>
      </c>
      <c r="P300" s="59"/>
      <c r="Q300" s="59"/>
      <c r="R300" s="59">
        <v>0.19172143999999999</v>
      </c>
      <c r="S300" s="59">
        <v>0.15580695</v>
      </c>
      <c r="T300" s="59">
        <v>7.1945460000000003E-2</v>
      </c>
      <c r="U300" s="59"/>
      <c r="V300" s="59"/>
      <c r="W300" s="59"/>
      <c r="X300" s="59">
        <v>0.3597147</v>
      </c>
      <c r="Y300" s="59"/>
      <c r="Z300" s="59"/>
      <c r="AA300" s="59"/>
      <c r="AB300" s="59"/>
      <c r="AC300" s="59"/>
      <c r="AD300" s="59"/>
      <c r="AE300" s="59"/>
      <c r="AF300" s="59"/>
      <c r="AG300" s="61"/>
    </row>
    <row r="301" spans="1:33" s="31" customFormat="1">
      <c r="A301" s="31" t="s">
        <v>340</v>
      </c>
      <c r="B301" s="59">
        <v>0.30032874999999998</v>
      </c>
      <c r="C301" s="59">
        <v>1.3780380999999999</v>
      </c>
      <c r="D301" s="59">
        <v>1.3683476999999999</v>
      </c>
      <c r="E301" s="59">
        <v>0.85104860000000004</v>
      </c>
      <c r="F301" s="59">
        <v>0.56322543999999997</v>
      </c>
      <c r="G301" s="59">
        <v>1.12669716</v>
      </c>
      <c r="H301" s="59">
        <v>0.69578249999999997</v>
      </c>
      <c r="I301" s="59">
        <v>0.74374518000000001</v>
      </c>
      <c r="J301" s="59">
        <v>0.73100814000000003</v>
      </c>
      <c r="K301" s="59">
        <v>0.73201952000000003</v>
      </c>
      <c r="L301" s="59">
        <v>0.52692815999999998</v>
      </c>
      <c r="M301" s="59">
        <v>1.1381152000000001</v>
      </c>
      <c r="N301" s="59">
        <v>0.85123177999999999</v>
      </c>
      <c r="O301" s="59">
        <v>0.8375899</v>
      </c>
      <c r="P301" s="59">
        <v>0.23962220000000001</v>
      </c>
      <c r="Q301" s="59">
        <v>0.22733405000000001</v>
      </c>
      <c r="R301" s="59">
        <v>0.68300762999999998</v>
      </c>
      <c r="S301" s="59">
        <v>0.3835248</v>
      </c>
      <c r="T301" s="59">
        <v>0.32375457000000002</v>
      </c>
      <c r="U301" s="59">
        <v>0.19185152</v>
      </c>
      <c r="V301" s="59">
        <v>0.1078317</v>
      </c>
      <c r="W301" s="59">
        <v>0.20356531</v>
      </c>
      <c r="X301" s="59">
        <v>0.73141988999999996</v>
      </c>
      <c r="Y301" s="59"/>
      <c r="Z301" s="59"/>
      <c r="AA301" s="59"/>
      <c r="AB301" s="59"/>
      <c r="AC301" s="59"/>
      <c r="AD301" s="59"/>
      <c r="AE301" s="59"/>
      <c r="AF301" s="59"/>
      <c r="AG301" s="61"/>
    </row>
    <row r="302" spans="1:33" s="31" customFormat="1">
      <c r="A302" s="31" t="s">
        <v>374</v>
      </c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61"/>
    </row>
    <row r="303" spans="1:33" s="31" customFormat="1">
      <c r="A303" s="31" t="s">
        <v>408</v>
      </c>
      <c r="B303" s="59">
        <v>0.90098624999999999</v>
      </c>
      <c r="C303" s="59">
        <v>1.98916804</v>
      </c>
      <c r="D303" s="59">
        <v>2.8687289499999999</v>
      </c>
      <c r="E303" s="59">
        <v>1.5702446000000001</v>
      </c>
      <c r="F303" s="59">
        <v>1.0185991999999999</v>
      </c>
      <c r="G303" s="59">
        <v>1.51025364</v>
      </c>
      <c r="H303" s="59">
        <v>1.0196812500000001</v>
      </c>
      <c r="I303" s="59">
        <v>1.33154379</v>
      </c>
      <c r="J303" s="59">
        <v>1.16242278</v>
      </c>
      <c r="K303" s="59">
        <v>1.200032</v>
      </c>
      <c r="L303" s="59">
        <v>0.67063583999999998</v>
      </c>
      <c r="M303" s="59">
        <v>3.06692096</v>
      </c>
      <c r="N303" s="59">
        <v>1.9782147000000001</v>
      </c>
      <c r="O303" s="59">
        <v>1.59142081</v>
      </c>
      <c r="P303" s="59">
        <v>0.39537663000000001</v>
      </c>
      <c r="Q303" s="59">
        <v>0.22733405000000001</v>
      </c>
      <c r="R303" s="59">
        <v>0.61111209</v>
      </c>
      <c r="S303" s="59">
        <v>0.719109</v>
      </c>
      <c r="T303" s="59">
        <v>0.49162730999999998</v>
      </c>
      <c r="U303" s="59">
        <v>0.28777728000000002</v>
      </c>
      <c r="V303" s="59">
        <v>0.29953249999999998</v>
      </c>
      <c r="W303" s="59">
        <v>0.25146302999999998</v>
      </c>
      <c r="X303" s="59">
        <v>1.09113459</v>
      </c>
      <c r="Y303" s="59"/>
      <c r="Z303" s="59"/>
      <c r="AA303" s="59"/>
      <c r="AB303" s="59"/>
      <c r="AC303" s="59"/>
      <c r="AD303" s="59"/>
      <c r="AE303" s="59"/>
      <c r="AF303" s="59"/>
      <c r="AG303" s="61"/>
    </row>
    <row r="304" spans="1:33" s="35" customFormat="1">
      <c r="A304" s="31" t="s">
        <v>442</v>
      </c>
      <c r="B304" s="59">
        <v>115.29020060000001</v>
      </c>
      <c r="C304" s="59">
        <v>111.52522260000001</v>
      </c>
      <c r="D304" s="59">
        <v>110.53608749999999</v>
      </c>
      <c r="E304" s="59">
        <v>112.2065626</v>
      </c>
      <c r="F304" s="59">
        <v>114.0711269</v>
      </c>
      <c r="G304" s="59">
        <v>113.1371755</v>
      </c>
      <c r="H304" s="59">
        <v>112.908705</v>
      </c>
      <c r="I304" s="59">
        <v>114.0809139</v>
      </c>
      <c r="J304" s="59">
        <v>111.6644893</v>
      </c>
      <c r="K304" s="59">
        <v>111.9869862</v>
      </c>
      <c r="L304" s="59">
        <v>114.1877274</v>
      </c>
      <c r="M304" s="59">
        <v>109.0673766</v>
      </c>
      <c r="N304" s="59">
        <v>108.4301439</v>
      </c>
      <c r="O304" s="59">
        <v>111.99773519999999</v>
      </c>
      <c r="P304" s="59">
        <v>114.9228071</v>
      </c>
      <c r="Q304" s="59">
        <v>113.439691</v>
      </c>
      <c r="R304" s="59">
        <v>109.712594</v>
      </c>
      <c r="S304" s="59">
        <v>113.0439348</v>
      </c>
      <c r="T304" s="59">
        <v>113.9855905</v>
      </c>
      <c r="U304" s="59">
        <v>114.1516544</v>
      </c>
      <c r="V304" s="59">
        <v>114.2656581</v>
      </c>
      <c r="W304" s="59">
        <v>111.68550860000001</v>
      </c>
      <c r="X304" s="59">
        <v>110.92402300000001</v>
      </c>
      <c r="Y304" s="59"/>
      <c r="Z304" s="59"/>
      <c r="AA304" s="59"/>
      <c r="AB304" s="59"/>
      <c r="AC304" s="59"/>
      <c r="AD304" s="59"/>
      <c r="AE304" s="59"/>
      <c r="AF304" s="59"/>
      <c r="AG304" s="61"/>
    </row>
    <row r="305" spans="1:33" s="49" customFormat="1">
      <c r="A305" s="48" t="s">
        <v>259</v>
      </c>
      <c r="B305" s="67">
        <f t="shared" ref="B305:AF305" si="41">SUM(B299:B304)</f>
        <v>118.67790890000001</v>
      </c>
      <c r="C305" s="67">
        <f t="shared" si="41"/>
        <v>117.57660730000001</v>
      </c>
      <c r="D305" s="67">
        <f t="shared" si="41"/>
        <v>117.73791749999999</v>
      </c>
      <c r="E305" s="67">
        <f t="shared" si="41"/>
        <v>117.7443718</v>
      </c>
      <c r="F305" s="67">
        <f t="shared" si="41"/>
        <v>117.98973794</v>
      </c>
      <c r="G305" s="67">
        <f t="shared" si="41"/>
        <v>118.24327114</v>
      </c>
      <c r="H305" s="67">
        <f t="shared" si="41"/>
        <v>117.59923875</v>
      </c>
      <c r="I305" s="67">
        <f t="shared" si="41"/>
        <v>118.13552471999999</v>
      </c>
      <c r="J305" s="67">
        <f t="shared" si="41"/>
        <v>117.60842434</v>
      </c>
      <c r="K305" s="67">
        <f t="shared" si="41"/>
        <v>117.73513948</v>
      </c>
      <c r="L305" s="67">
        <f t="shared" si="41"/>
        <v>117.97202964</v>
      </c>
      <c r="M305" s="67">
        <f t="shared" si="41"/>
        <v>117.17794492</v>
      </c>
      <c r="N305" s="67">
        <f t="shared" si="41"/>
        <v>117.362083</v>
      </c>
      <c r="O305" s="67">
        <f t="shared" si="41"/>
        <v>117.66941537999999</v>
      </c>
      <c r="P305" s="67">
        <f t="shared" si="41"/>
        <v>118.16968790999999</v>
      </c>
      <c r="Q305" s="67">
        <f t="shared" si="41"/>
        <v>117.67528329999999</v>
      </c>
      <c r="R305" s="67">
        <f t="shared" si="41"/>
        <v>117.29757346999999</v>
      </c>
      <c r="S305" s="67">
        <f t="shared" si="41"/>
        <v>118.28144535</v>
      </c>
      <c r="T305" s="67">
        <f t="shared" si="41"/>
        <v>118.01453626</v>
      </c>
      <c r="U305" s="67">
        <f t="shared" si="41"/>
        <v>118.13257344</v>
      </c>
      <c r="V305" s="67">
        <f t="shared" si="41"/>
        <v>118.19552449999999</v>
      </c>
      <c r="W305" s="67">
        <f t="shared" si="41"/>
        <v>117.54100487000001</v>
      </c>
      <c r="X305" s="67">
        <f t="shared" si="41"/>
        <v>117.20703976</v>
      </c>
      <c r="Y305" s="67">
        <f t="shared" si="41"/>
        <v>0</v>
      </c>
      <c r="Z305" s="67">
        <f t="shared" si="41"/>
        <v>0</v>
      </c>
      <c r="AA305" s="67">
        <f t="shared" si="41"/>
        <v>0</v>
      </c>
      <c r="AB305" s="67">
        <f t="shared" si="41"/>
        <v>0</v>
      </c>
      <c r="AC305" s="67">
        <f t="shared" si="41"/>
        <v>0</v>
      </c>
      <c r="AD305" s="67">
        <f t="shared" si="41"/>
        <v>0</v>
      </c>
      <c r="AE305" s="67">
        <f t="shared" si="41"/>
        <v>0</v>
      </c>
      <c r="AF305" s="67">
        <f t="shared" si="41"/>
        <v>0</v>
      </c>
      <c r="AG305" s="66"/>
    </row>
    <row r="306" spans="1:33" s="38" customFormat="1">
      <c r="A306" s="37" t="s">
        <v>261</v>
      </c>
      <c r="B306" s="95">
        <v>44.66</v>
      </c>
      <c r="C306" s="95">
        <v>45.41</v>
      </c>
      <c r="D306" s="95">
        <v>46.87</v>
      </c>
      <c r="E306" s="95">
        <v>46.12</v>
      </c>
      <c r="F306" s="95">
        <v>45.26</v>
      </c>
      <c r="G306" s="95">
        <v>42.72</v>
      </c>
      <c r="H306" s="94">
        <v>56.89</v>
      </c>
      <c r="I306" s="94">
        <v>58.76</v>
      </c>
      <c r="J306" s="94">
        <v>57.08</v>
      </c>
      <c r="K306" s="94">
        <v>57.19</v>
      </c>
      <c r="L306" s="94">
        <v>51.58</v>
      </c>
      <c r="M306" s="94">
        <v>59.24</v>
      </c>
      <c r="N306" s="94">
        <v>51</v>
      </c>
      <c r="O306" s="94">
        <v>54.48</v>
      </c>
      <c r="P306" s="94">
        <v>53.76</v>
      </c>
      <c r="Q306" s="94">
        <v>67.94</v>
      </c>
      <c r="R306" s="94">
        <v>64.459999999999994</v>
      </c>
      <c r="S306" s="94">
        <v>68.58</v>
      </c>
      <c r="T306" s="94">
        <v>66.42</v>
      </c>
      <c r="U306" s="94">
        <v>62.08</v>
      </c>
      <c r="V306" s="94">
        <v>57.79</v>
      </c>
      <c r="W306" s="95">
        <v>48.78</v>
      </c>
      <c r="X306" s="95">
        <v>47.11</v>
      </c>
      <c r="Y306" s="69"/>
      <c r="Z306" s="69"/>
      <c r="AA306" s="69"/>
      <c r="AB306" s="69"/>
      <c r="AC306" s="69"/>
      <c r="AD306" s="69"/>
      <c r="AE306" s="69"/>
      <c r="AF306" s="69"/>
      <c r="AG306" s="68">
        <f>AVERAGE(B306:AF306)</f>
        <v>54.529565217391294</v>
      </c>
    </row>
    <row r="307" spans="1:33" s="38" customFormat="1">
      <c r="A307" s="37" t="s">
        <v>262</v>
      </c>
      <c r="B307" s="95">
        <v>0.19</v>
      </c>
      <c r="C307" s="95">
        <v>0.3</v>
      </c>
      <c r="D307" s="94">
        <v>0.76</v>
      </c>
      <c r="E307" s="95">
        <v>0.06</v>
      </c>
      <c r="F307" s="95">
        <v>0.06</v>
      </c>
      <c r="G307" s="95">
        <v>0.2</v>
      </c>
      <c r="H307" s="95">
        <v>0.18</v>
      </c>
      <c r="I307" s="95">
        <v>0.19</v>
      </c>
      <c r="J307" s="95">
        <v>0.21</v>
      </c>
      <c r="K307" s="95">
        <v>0.37</v>
      </c>
      <c r="L307" s="95">
        <v>0.37</v>
      </c>
      <c r="M307" s="95">
        <v>0.24</v>
      </c>
      <c r="N307" s="95">
        <v>0.32</v>
      </c>
      <c r="O307" s="95">
        <v>0.34</v>
      </c>
      <c r="P307" s="95">
        <v>0.17</v>
      </c>
      <c r="Q307" s="95">
        <v>0.18</v>
      </c>
      <c r="R307" s="95">
        <v>0.33</v>
      </c>
      <c r="S307" s="95">
        <v>0.08</v>
      </c>
      <c r="T307" s="95">
        <v>0.16</v>
      </c>
      <c r="U307" s="95">
        <v>0.25</v>
      </c>
      <c r="V307" s="95">
        <v>0.24</v>
      </c>
      <c r="W307" s="95">
        <v>0.36</v>
      </c>
      <c r="X307" s="95">
        <v>0.45</v>
      </c>
      <c r="Y307" s="69"/>
      <c r="Z307" s="69"/>
      <c r="AA307" s="69"/>
      <c r="AB307" s="69"/>
      <c r="AC307" s="69"/>
      <c r="AD307" s="69"/>
      <c r="AE307" s="69"/>
      <c r="AF307" s="69"/>
      <c r="AG307" s="68">
        <f>AVERAGE(B307:AF307)</f>
        <v>0.26130434782608697</v>
      </c>
    </row>
    <row r="308" spans="1:33" s="38" customFormat="1">
      <c r="A308" s="37" t="s">
        <v>263</v>
      </c>
      <c r="B308" s="96">
        <v>5.15</v>
      </c>
      <c r="C308" s="96">
        <v>3.44</v>
      </c>
      <c r="D308" s="96">
        <v>7.18</v>
      </c>
      <c r="E308" s="96">
        <v>10.1</v>
      </c>
      <c r="F308" s="96">
        <v>8.15</v>
      </c>
      <c r="G308" s="96">
        <v>6.12</v>
      </c>
      <c r="H308" s="96">
        <v>4.58</v>
      </c>
      <c r="I308" s="96">
        <v>3.45</v>
      </c>
      <c r="J308" s="96">
        <v>4.3499999999999996</v>
      </c>
      <c r="K308" s="96">
        <v>4.5199999999999996</v>
      </c>
      <c r="L308" s="96">
        <v>4.88</v>
      </c>
      <c r="M308" s="96">
        <v>4.84</v>
      </c>
      <c r="N308" s="96">
        <v>4.29</v>
      </c>
      <c r="O308" s="96">
        <v>4.16</v>
      </c>
      <c r="P308" s="96">
        <v>3.57</v>
      </c>
      <c r="Q308" s="96">
        <v>3.09</v>
      </c>
      <c r="R308" s="96">
        <v>3.28</v>
      </c>
      <c r="S308" s="94">
        <v>1.99</v>
      </c>
      <c r="T308" s="96">
        <v>2.3199999999999998</v>
      </c>
      <c r="U308" s="96">
        <v>2.68</v>
      </c>
      <c r="V308" s="96">
        <v>2.56</v>
      </c>
      <c r="W308" s="96">
        <v>4.2300000000000004</v>
      </c>
      <c r="X308" s="96">
        <v>3.91</v>
      </c>
      <c r="Y308" s="69"/>
      <c r="Z308" s="69"/>
      <c r="AA308" s="69"/>
      <c r="AB308" s="69"/>
      <c r="AC308" s="69"/>
      <c r="AD308" s="69"/>
      <c r="AE308" s="69"/>
      <c r="AF308" s="69"/>
      <c r="AG308" s="68">
        <f>AVERAGE(B308:AF308)</f>
        <v>4.4713043478260861</v>
      </c>
    </row>
    <row r="309" spans="1:33" s="38" customFormat="1">
      <c r="A309" s="37" t="s">
        <v>264</v>
      </c>
      <c r="B309" s="95">
        <v>9.48</v>
      </c>
      <c r="C309" s="95">
        <v>7</v>
      </c>
      <c r="D309" s="95">
        <v>14.45</v>
      </c>
      <c r="E309" s="95">
        <v>19.05</v>
      </c>
      <c r="F309" s="95">
        <v>15.34</v>
      </c>
      <c r="G309" s="95">
        <v>9.02</v>
      </c>
      <c r="H309" s="95">
        <v>9.4700000000000006</v>
      </c>
      <c r="I309" s="95">
        <v>7.44</v>
      </c>
      <c r="J309" s="95">
        <v>12.08</v>
      </c>
      <c r="K309" s="95">
        <v>11.08</v>
      </c>
      <c r="L309" s="95">
        <v>10.89</v>
      </c>
      <c r="M309" s="95">
        <v>10.38</v>
      </c>
      <c r="N309" s="95">
        <v>9.9600000000000009</v>
      </c>
      <c r="O309" s="95">
        <v>9.1300000000000008</v>
      </c>
      <c r="P309" s="95">
        <v>6.72</v>
      </c>
      <c r="Q309" s="95">
        <v>6.17</v>
      </c>
      <c r="R309" s="95">
        <v>7.38</v>
      </c>
      <c r="S309" s="95">
        <v>4.3099999999999996</v>
      </c>
      <c r="T309" s="95">
        <v>4.8499999999999996</v>
      </c>
      <c r="U309" s="95">
        <v>6.42</v>
      </c>
      <c r="V309" s="95">
        <v>5.69</v>
      </c>
      <c r="W309" s="95">
        <v>11.41</v>
      </c>
      <c r="X309" s="95">
        <v>10.19</v>
      </c>
      <c r="Y309" s="69"/>
      <c r="Z309" s="69"/>
      <c r="AA309" s="69"/>
      <c r="AB309" s="69"/>
      <c r="AC309" s="69"/>
      <c r="AD309" s="69"/>
      <c r="AE309" s="69"/>
      <c r="AF309" s="69"/>
      <c r="AG309" s="68">
        <f>AVERAGE(B309:AF309)</f>
        <v>9.4743478260869551</v>
      </c>
    </row>
    <row r="310" spans="1:33" s="38" customFormat="1">
      <c r="A310" s="37" t="s">
        <v>265</v>
      </c>
      <c r="B310" s="94">
        <v>25.79</v>
      </c>
      <c r="C310" s="94">
        <v>28.75</v>
      </c>
      <c r="D310" s="94">
        <v>25.08</v>
      </c>
      <c r="E310" s="94">
        <v>20.96</v>
      </c>
      <c r="F310" s="95">
        <v>19.59</v>
      </c>
      <c r="G310" s="95">
        <v>18.57</v>
      </c>
      <c r="H310" s="94">
        <v>33.65</v>
      </c>
      <c r="I310" s="94">
        <v>38.85</v>
      </c>
      <c r="J310" s="94">
        <v>37.61</v>
      </c>
      <c r="K310" s="94">
        <v>37.69</v>
      </c>
      <c r="L310" s="94">
        <v>31.94</v>
      </c>
      <c r="M310" s="94">
        <v>40.840000000000003</v>
      </c>
      <c r="N310" s="94">
        <v>32.24</v>
      </c>
      <c r="O310" s="94">
        <v>33.04</v>
      </c>
      <c r="P310" s="94">
        <v>35</v>
      </c>
      <c r="Q310" s="94">
        <v>49.56</v>
      </c>
      <c r="R310" s="94">
        <v>45.37</v>
      </c>
      <c r="S310" s="94">
        <v>52.87</v>
      </c>
      <c r="T310" s="94">
        <v>51.2</v>
      </c>
      <c r="U310" s="94">
        <v>46.59</v>
      </c>
      <c r="V310" s="94">
        <v>41.57</v>
      </c>
      <c r="W310" s="94">
        <v>30.12</v>
      </c>
      <c r="X310" s="94">
        <v>28.72</v>
      </c>
      <c r="Y310" s="69"/>
      <c r="Z310" s="69"/>
      <c r="AA310" s="69"/>
      <c r="AB310" s="69"/>
      <c r="AC310" s="69"/>
      <c r="AD310" s="69"/>
      <c r="AE310" s="69"/>
      <c r="AF310" s="69"/>
      <c r="AG310" s="68">
        <f>AVERAGE(B310:AF310)</f>
        <v>35.026086956521752</v>
      </c>
    </row>
    <row r="311" spans="1:33" s="31" customFormat="1">
      <c r="A311" s="31" t="s">
        <v>476</v>
      </c>
      <c r="B311" s="59">
        <v>0.19925200000000001</v>
      </c>
      <c r="C311" s="59">
        <v>9.7125000000000003E-2</v>
      </c>
      <c r="D311" s="59">
        <v>0.13825200000000001</v>
      </c>
      <c r="E311" s="59">
        <v>8.7695999999999996E-2</v>
      </c>
      <c r="F311" s="59">
        <v>0.108724</v>
      </c>
      <c r="G311" s="59">
        <v>0.182528</v>
      </c>
      <c r="H311" s="59">
        <v>0.20336000000000001</v>
      </c>
      <c r="I311" s="59">
        <v>0.123872</v>
      </c>
      <c r="J311" s="59">
        <v>0.13031999999999999</v>
      </c>
      <c r="K311" s="59">
        <v>6.8975999999999996E-2</v>
      </c>
      <c r="L311" s="59">
        <v>6.9519999999999998E-2</v>
      </c>
      <c r="M311" s="59">
        <v>6.8110000000000004E-2</v>
      </c>
      <c r="N311" s="59">
        <v>0.15370900000000001</v>
      </c>
      <c r="O311" s="59">
        <v>0.14760000000000001</v>
      </c>
      <c r="P311" s="59">
        <v>5.3533999999999998E-2</v>
      </c>
      <c r="Q311" s="59">
        <v>3.9239999999999997E-2</v>
      </c>
      <c r="R311" s="59">
        <v>0.11311300000000001</v>
      </c>
      <c r="S311" s="59">
        <v>0.137984</v>
      </c>
      <c r="T311" s="59">
        <v>0.31463999999999998</v>
      </c>
      <c r="U311" s="59">
        <v>0.110848</v>
      </c>
      <c r="V311" s="59">
        <v>7.5768000000000002E-2</v>
      </c>
      <c r="W311" s="59">
        <v>0.15206700000000001</v>
      </c>
      <c r="X311" s="59">
        <v>0.133164</v>
      </c>
      <c r="Y311" s="59"/>
      <c r="Z311" s="59"/>
      <c r="AA311" s="59"/>
      <c r="AB311" s="59"/>
      <c r="AC311" s="59"/>
      <c r="AD311" s="59"/>
      <c r="AE311" s="59"/>
      <c r="AF311" s="59"/>
      <c r="AG311" s="61"/>
    </row>
    <row r="312" spans="1:33" s="31" customFormat="1">
      <c r="A312" s="31" t="s">
        <v>307</v>
      </c>
      <c r="B312" s="59">
        <v>0.10693800000000001</v>
      </c>
      <c r="C312" s="59">
        <v>0.123</v>
      </c>
      <c r="D312" s="59">
        <v>0.23322999999999999</v>
      </c>
      <c r="E312" s="59">
        <v>7.9056000000000001E-2</v>
      </c>
      <c r="F312" s="59">
        <v>0.14614199999999999</v>
      </c>
      <c r="G312" s="59">
        <v>0.222272</v>
      </c>
      <c r="H312" s="59">
        <v>0.128576</v>
      </c>
      <c r="I312" s="59">
        <v>0.13904</v>
      </c>
      <c r="J312" s="59">
        <v>0.120546</v>
      </c>
      <c r="K312" s="59">
        <v>0.107296</v>
      </c>
      <c r="L312" s="59">
        <v>0.23068</v>
      </c>
      <c r="M312" s="59">
        <v>0.18778900000000001</v>
      </c>
      <c r="N312" s="59">
        <v>6.6952999999999999E-2</v>
      </c>
      <c r="O312" s="59">
        <v>5.7599999999999998E-2</v>
      </c>
      <c r="P312" s="59">
        <v>5.3533999999999998E-2</v>
      </c>
      <c r="Q312" s="59">
        <v>2.0601000000000001E-2</v>
      </c>
      <c r="R312" s="59">
        <v>6.9608000000000003E-2</v>
      </c>
      <c r="S312" s="59">
        <v>6.1935999999999998E-2</v>
      </c>
      <c r="T312" s="59">
        <v>6.7544999999999994E-2</v>
      </c>
      <c r="U312" s="59">
        <v>3.6372000000000002E-2</v>
      </c>
      <c r="V312" s="59">
        <v>8.3886000000000002E-2</v>
      </c>
      <c r="W312" s="59">
        <v>9.0537000000000006E-2</v>
      </c>
      <c r="X312" s="59">
        <v>0.18370800000000001</v>
      </c>
      <c r="Y312" s="59"/>
      <c r="Z312" s="59"/>
      <c r="AA312" s="59"/>
      <c r="AB312" s="59"/>
      <c r="AC312" s="59"/>
      <c r="AD312" s="59"/>
      <c r="AE312" s="59"/>
      <c r="AF312" s="59"/>
      <c r="AG312" s="61"/>
    </row>
    <row r="313" spans="1:33" s="31" customFormat="1">
      <c r="A313" s="31" t="s">
        <v>341</v>
      </c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61"/>
    </row>
    <row r="314" spans="1:33" s="31" customFormat="1">
      <c r="A314" s="31" t="s">
        <v>375</v>
      </c>
      <c r="B314" s="59">
        <v>0.71017799999999998</v>
      </c>
      <c r="C314" s="59">
        <v>0.91837500000000005</v>
      </c>
      <c r="D314" s="59">
        <v>2.1614520000000002</v>
      </c>
      <c r="E314" s="59">
        <v>0.11620800000000001</v>
      </c>
      <c r="F314" s="59">
        <v>0.452546</v>
      </c>
      <c r="G314" s="59">
        <v>2.7173120000000002</v>
      </c>
      <c r="H314" s="59">
        <v>1.923392</v>
      </c>
      <c r="I314" s="59">
        <v>2.3826399999999999</v>
      </c>
      <c r="J314" s="59">
        <v>1.513884</v>
      </c>
      <c r="K314" s="59">
        <v>1.893008</v>
      </c>
      <c r="L314" s="59">
        <v>1.6242399999999999</v>
      </c>
      <c r="M314" s="59">
        <v>1.8487</v>
      </c>
      <c r="N314" s="59">
        <v>1.765296</v>
      </c>
      <c r="O314" s="59">
        <v>1.3266</v>
      </c>
      <c r="P314" s="59">
        <v>1.2774319999999999</v>
      </c>
      <c r="Q314" s="59">
        <v>1.572543</v>
      </c>
      <c r="R314" s="59">
        <v>0.80840199999999995</v>
      </c>
      <c r="S314" s="59">
        <v>0</v>
      </c>
      <c r="T314" s="59">
        <v>0.29241</v>
      </c>
      <c r="U314" s="59">
        <v>0.87292800000000004</v>
      </c>
      <c r="V314" s="59">
        <v>1.0562419999999999</v>
      </c>
      <c r="W314" s="59">
        <v>0.89218500000000001</v>
      </c>
      <c r="X314" s="59">
        <v>1.0536479999999999</v>
      </c>
      <c r="Y314" s="59"/>
      <c r="Z314" s="59"/>
      <c r="AA314" s="59"/>
      <c r="AB314" s="59"/>
      <c r="AC314" s="59"/>
      <c r="AD314" s="59"/>
      <c r="AE314" s="59"/>
      <c r="AF314" s="59"/>
      <c r="AG314" s="61"/>
    </row>
    <row r="315" spans="1:33" s="31" customFormat="1">
      <c r="A315" s="31" t="s">
        <v>409</v>
      </c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61"/>
    </row>
    <row r="316" spans="1:33" s="35" customFormat="1">
      <c r="A316" s="31" t="s">
        <v>443</v>
      </c>
      <c r="B316" s="59">
        <v>3.5006200000000001</v>
      </c>
      <c r="C316" s="59">
        <v>2.577</v>
      </c>
      <c r="D316" s="59">
        <v>3.026932</v>
      </c>
      <c r="E316" s="59">
        <v>4.0076640000000001</v>
      </c>
      <c r="F316" s="59">
        <v>6.2438640000000003</v>
      </c>
      <c r="G316" s="59">
        <v>10.911936000000001</v>
      </c>
      <c r="H316" s="59">
        <v>10.558975999999999</v>
      </c>
      <c r="I316" s="59">
        <v>9.3750879999999999</v>
      </c>
      <c r="J316" s="59">
        <v>8.8747919999999993</v>
      </c>
      <c r="K316" s="59">
        <v>7.3641459999999999</v>
      </c>
      <c r="L316" s="59">
        <v>5.7938599999999996</v>
      </c>
      <c r="M316" s="59">
        <v>7.5582640000000003</v>
      </c>
      <c r="N316" s="59">
        <v>7.0366660000000003</v>
      </c>
      <c r="O316" s="59">
        <v>6.1712999999999996</v>
      </c>
      <c r="P316" s="59">
        <v>7.0443360000000004</v>
      </c>
      <c r="Q316" s="59">
        <v>7.8882209999999997</v>
      </c>
      <c r="R316" s="59">
        <v>6.5621359999999997</v>
      </c>
      <c r="S316" s="59">
        <v>7.4338879999999996</v>
      </c>
      <c r="T316" s="59">
        <v>7.7026950000000003</v>
      </c>
      <c r="U316" s="59">
        <v>7.4908999999999999</v>
      </c>
      <c r="V316" s="59">
        <v>7.5831140000000001</v>
      </c>
      <c r="W316" s="59">
        <v>7.2403230000000001</v>
      </c>
      <c r="X316" s="59">
        <v>7.3473480000000002</v>
      </c>
      <c r="Y316" s="59"/>
      <c r="Z316" s="59"/>
      <c r="AA316" s="59"/>
      <c r="AB316" s="59"/>
      <c r="AC316" s="59"/>
      <c r="AD316" s="59"/>
      <c r="AE316" s="59"/>
      <c r="AF316" s="59"/>
      <c r="AG316" s="61"/>
    </row>
    <row r="317" spans="1:33" s="49" customFormat="1">
      <c r="A317" s="48" t="s">
        <v>266</v>
      </c>
      <c r="B317" s="67">
        <f t="shared" ref="B317:AF317" si="42">SUM(B311:B316)</f>
        <v>4.5169879999999996</v>
      </c>
      <c r="C317" s="67">
        <f t="shared" si="42"/>
        <v>3.7155</v>
      </c>
      <c r="D317" s="67">
        <f t="shared" si="42"/>
        <v>5.5598659999999995</v>
      </c>
      <c r="E317" s="67">
        <f t="shared" si="42"/>
        <v>4.2906240000000002</v>
      </c>
      <c r="F317" s="67">
        <f t="shared" si="42"/>
        <v>6.951276</v>
      </c>
      <c r="G317" s="67">
        <f t="shared" si="42"/>
        <v>14.034048</v>
      </c>
      <c r="H317" s="67">
        <f t="shared" si="42"/>
        <v>12.814304</v>
      </c>
      <c r="I317" s="67">
        <f t="shared" si="42"/>
        <v>12.02064</v>
      </c>
      <c r="J317" s="67">
        <f t="shared" si="42"/>
        <v>10.639541999999999</v>
      </c>
      <c r="K317" s="67">
        <f t="shared" si="42"/>
        <v>9.4334260000000008</v>
      </c>
      <c r="L317" s="67">
        <f t="shared" si="42"/>
        <v>7.7182999999999993</v>
      </c>
      <c r="M317" s="67">
        <f t="shared" si="42"/>
        <v>9.6628629999999998</v>
      </c>
      <c r="N317" s="67">
        <f t="shared" si="42"/>
        <v>9.0226240000000004</v>
      </c>
      <c r="O317" s="67">
        <f t="shared" si="42"/>
        <v>7.7030999999999992</v>
      </c>
      <c r="P317" s="67">
        <f t="shared" si="42"/>
        <v>8.4288360000000004</v>
      </c>
      <c r="Q317" s="67">
        <f t="shared" si="42"/>
        <v>9.5206049999999998</v>
      </c>
      <c r="R317" s="67">
        <f t="shared" si="42"/>
        <v>7.5532589999999997</v>
      </c>
      <c r="S317" s="67">
        <f t="shared" si="42"/>
        <v>7.6338079999999993</v>
      </c>
      <c r="T317" s="67">
        <f t="shared" si="42"/>
        <v>8.3772900000000003</v>
      </c>
      <c r="U317" s="67">
        <f t="shared" si="42"/>
        <v>8.5110480000000006</v>
      </c>
      <c r="V317" s="67">
        <f t="shared" si="42"/>
        <v>8.7990099999999991</v>
      </c>
      <c r="W317" s="67">
        <f t="shared" si="42"/>
        <v>8.3751119999999997</v>
      </c>
      <c r="X317" s="67">
        <f t="shared" si="42"/>
        <v>8.7178679999999993</v>
      </c>
      <c r="Y317" s="67">
        <f t="shared" si="42"/>
        <v>0</v>
      </c>
      <c r="Z317" s="67">
        <f t="shared" si="42"/>
        <v>0</v>
      </c>
      <c r="AA317" s="67">
        <f t="shared" si="42"/>
        <v>0</v>
      </c>
      <c r="AB317" s="67">
        <f t="shared" si="42"/>
        <v>0</v>
      </c>
      <c r="AC317" s="67">
        <f t="shared" si="42"/>
        <v>0</v>
      </c>
      <c r="AD317" s="67">
        <f t="shared" si="42"/>
        <v>0</v>
      </c>
      <c r="AE317" s="67">
        <f t="shared" si="42"/>
        <v>0</v>
      </c>
      <c r="AF317" s="67">
        <f t="shared" si="42"/>
        <v>0</v>
      </c>
      <c r="AG317" s="66"/>
    </row>
    <row r="318" spans="1:33" s="38" customFormat="1">
      <c r="A318" s="37" t="s">
        <v>268</v>
      </c>
      <c r="B318" s="95">
        <v>36.869999999999997</v>
      </c>
      <c r="C318" s="95">
        <v>37.86</v>
      </c>
      <c r="D318" s="95">
        <v>46.85</v>
      </c>
      <c r="E318" s="95">
        <v>44.08</v>
      </c>
      <c r="F318" s="95">
        <v>41.44</v>
      </c>
      <c r="G318" s="95">
        <v>42.84</v>
      </c>
      <c r="H318" s="94">
        <v>51.14</v>
      </c>
      <c r="I318" s="94">
        <v>54.26</v>
      </c>
      <c r="J318" s="95">
        <v>45.47</v>
      </c>
      <c r="K318" s="95">
        <v>40.67</v>
      </c>
      <c r="L318" s="95">
        <v>47.72</v>
      </c>
      <c r="M318" s="95">
        <v>46.25</v>
      </c>
      <c r="N318" s="95">
        <v>45.23</v>
      </c>
      <c r="O318" s="95">
        <v>49.72</v>
      </c>
      <c r="P318" s="94">
        <v>50.75</v>
      </c>
      <c r="Q318" s="94">
        <v>53.37</v>
      </c>
      <c r="R318" s="95">
        <v>49.48</v>
      </c>
      <c r="S318" s="94">
        <v>50.27</v>
      </c>
      <c r="T318" s="94">
        <v>50.6</v>
      </c>
      <c r="U318" s="95">
        <v>47.85</v>
      </c>
      <c r="V318" s="95">
        <v>47.81</v>
      </c>
      <c r="W318" s="95">
        <v>49.89</v>
      </c>
      <c r="X318" s="94">
        <v>51.62</v>
      </c>
      <c r="Y318" s="69"/>
      <c r="Z318" s="69"/>
      <c r="AA318" s="69"/>
      <c r="AB318" s="69"/>
      <c r="AC318" s="69"/>
      <c r="AD318" s="69"/>
      <c r="AE318" s="69"/>
      <c r="AF318" s="69"/>
      <c r="AG318" s="68">
        <f>AVERAGE(B318:AF318)</f>
        <v>47.045217391304348</v>
      </c>
    </row>
    <row r="319" spans="1:33" s="38" customFormat="1">
      <c r="A319" s="37" t="s">
        <v>269</v>
      </c>
      <c r="B319" s="95">
        <v>7.0000000000000007E-2</v>
      </c>
      <c r="C319" s="95">
        <v>0.09</v>
      </c>
      <c r="D319" s="95">
        <v>0.02</v>
      </c>
      <c r="E319" s="95">
        <v>0.16</v>
      </c>
      <c r="F319" s="95">
        <v>7.0000000000000007E-2</v>
      </c>
      <c r="G319" s="95">
        <v>0.08</v>
      </c>
      <c r="H319" s="95">
        <v>0.16</v>
      </c>
      <c r="I319" s="95">
        <v>0.23</v>
      </c>
      <c r="J319" s="95">
        <v>0.13</v>
      </c>
      <c r="K319" s="95">
        <v>0.03</v>
      </c>
      <c r="L319" s="95">
        <v>0.15</v>
      </c>
      <c r="M319" s="95">
        <v>0.11</v>
      </c>
      <c r="N319" s="95">
        <v>0.14000000000000001</v>
      </c>
      <c r="O319" s="95">
        <v>0.16</v>
      </c>
      <c r="P319" s="95">
        <v>0.23</v>
      </c>
      <c r="Q319" s="95">
        <v>0.18</v>
      </c>
      <c r="R319" s="95">
        <v>0.18</v>
      </c>
      <c r="S319" s="95">
        <v>0.12</v>
      </c>
      <c r="T319" s="95">
        <v>0.1</v>
      </c>
      <c r="U319" s="95">
        <v>0.13</v>
      </c>
      <c r="V319" s="95">
        <v>0.1</v>
      </c>
      <c r="W319" s="95">
        <v>0.06</v>
      </c>
      <c r="X319" s="95">
        <v>0.11</v>
      </c>
      <c r="Y319" s="69"/>
      <c r="Z319" s="69"/>
      <c r="AA319" s="69"/>
      <c r="AB319" s="69"/>
      <c r="AC319" s="69"/>
      <c r="AD319" s="69"/>
      <c r="AE319" s="69"/>
      <c r="AF319" s="69"/>
      <c r="AG319" s="68">
        <f>AVERAGE(B319:AF319)</f>
        <v>0.12217391304347826</v>
      </c>
    </row>
    <row r="320" spans="1:33" s="38" customFormat="1">
      <c r="A320" s="37" t="s">
        <v>270</v>
      </c>
      <c r="B320" s="94">
        <v>1.58</v>
      </c>
      <c r="C320" s="94">
        <v>1.42</v>
      </c>
      <c r="D320" s="94">
        <v>1.31</v>
      </c>
      <c r="E320" s="96">
        <v>2.13</v>
      </c>
      <c r="F320" s="94">
        <v>1.74</v>
      </c>
      <c r="G320" s="96">
        <v>2.79</v>
      </c>
      <c r="H320" s="96">
        <v>3.11</v>
      </c>
      <c r="I320" s="96">
        <v>2.75</v>
      </c>
      <c r="J320" s="96">
        <v>3.14</v>
      </c>
      <c r="K320" s="96">
        <v>2.86</v>
      </c>
      <c r="L320" s="96">
        <v>2.89</v>
      </c>
      <c r="M320" s="96">
        <v>2.06</v>
      </c>
      <c r="N320" s="96">
        <v>2.7</v>
      </c>
      <c r="O320" s="96">
        <v>3.09</v>
      </c>
      <c r="P320" s="96">
        <v>2.02</v>
      </c>
      <c r="Q320" s="96">
        <v>2.69</v>
      </c>
      <c r="R320" s="96">
        <v>2.9</v>
      </c>
      <c r="S320" s="94">
        <v>1.77</v>
      </c>
      <c r="T320" s="94">
        <v>1.59</v>
      </c>
      <c r="U320" s="96">
        <v>2.16</v>
      </c>
      <c r="V320" s="94">
        <v>1.88</v>
      </c>
      <c r="W320" s="94">
        <v>1.37</v>
      </c>
      <c r="X320" s="94">
        <v>1.1200000000000001</v>
      </c>
      <c r="Y320" s="69"/>
      <c r="Z320" s="69"/>
      <c r="AA320" s="69"/>
      <c r="AB320" s="69"/>
      <c r="AC320" s="69"/>
      <c r="AD320" s="69"/>
      <c r="AE320" s="69"/>
      <c r="AF320" s="69"/>
      <c r="AG320" s="68">
        <f>AVERAGE(B320:AF320)</f>
        <v>2.2204347826086956</v>
      </c>
    </row>
    <row r="321" spans="1:33" s="38" customFormat="1">
      <c r="A321" s="37" t="s">
        <v>271</v>
      </c>
      <c r="B321" s="95">
        <v>2.36</v>
      </c>
      <c r="C321" s="95">
        <v>2.25</v>
      </c>
      <c r="D321" s="95">
        <v>2.58</v>
      </c>
      <c r="E321" s="95">
        <v>4.79</v>
      </c>
      <c r="F321" s="95">
        <v>3.7</v>
      </c>
      <c r="G321" s="95">
        <v>4.93</v>
      </c>
      <c r="H321" s="95">
        <v>4.62</v>
      </c>
      <c r="I321" s="95">
        <v>7.76</v>
      </c>
      <c r="J321" s="95">
        <v>8.91</v>
      </c>
      <c r="K321" s="95">
        <v>6.91</v>
      </c>
      <c r="L321" s="95">
        <v>7.97</v>
      </c>
      <c r="M321" s="95">
        <v>6.69</v>
      </c>
      <c r="N321" s="95">
        <v>7.27</v>
      </c>
      <c r="O321" s="95">
        <v>7.03</v>
      </c>
      <c r="P321" s="95">
        <v>4.33</v>
      </c>
      <c r="Q321" s="95">
        <v>4.87</v>
      </c>
      <c r="R321" s="95">
        <v>5.47</v>
      </c>
      <c r="S321" s="95">
        <v>3.44</v>
      </c>
      <c r="T321" s="95">
        <v>2.35</v>
      </c>
      <c r="U321" s="95">
        <v>4.22</v>
      </c>
      <c r="V321" s="95">
        <v>3.09</v>
      </c>
      <c r="W321" s="95">
        <v>2.46</v>
      </c>
      <c r="X321" s="95">
        <v>3.46</v>
      </c>
      <c r="Y321" s="69"/>
      <c r="Z321" s="69"/>
      <c r="AA321" s="69"/>
      <c r="AB321" s="69"/>
      <c r="AC321" s="69"/>
      <c r="AD321" s="69"/>
      <c r="AE321" s="69"/>
      <c r="AF321" s="69"/>
      <c r="AG321" s="68">
        <f>AVERAGE(B321:AF321)</f>
        <v>4.8460869565217379</v>
      </c>
    </row>
    <row r="322" spans="1:33" s="38" customFormat="1">
      <c r="A322" s="37" t="s">
        <v>272</v>
      </c>
      <c r="B322" s="95">
        <v>12.45</v>
      </c>
      <c r="C322" s="95">
        <v>13.38</v>
      </c>
      <c r="D322" s="95">
        <v>16.079999999999998</v>
      </c>
      <c r="E322" s="94">
        <v>21.33</v>
      </c>
      <c r="F322" s="95">
        <v>13.26</v>
      </c>
      <c r="G322" s="95">
        <v>15.7</v>
      </c>
      <c r="H322" s="94">
        <v>27.65</v>
      </c>
      <c r="I322" s="94">
        <v>30.75</v>
      </c>
      <c r="J322" s="94">
        <v>27.95</v>
      </c>
      <c r="K322" s="94">
        <v>23.47</v>
      </c>
      <c r="L322" s="94">
        <v>30.88</v>
      </c>
      <c r="M322" s="94">
        <v>28.45</v>
      </c>
      <c r="N322" s="94">
        <v>26.48</v>
      </c>
      <c r="O322" s="94">
        <v>31.56</v>
      </c>
      <c r="P322" s="94">
        <v>35.21</v>
      </c>
      <c r="Q322" s="94">
        <v>35.78</v>
      </c>
      <c r="R322" s="94">
        <v>31.35</v>
      </c>
      <c r="S322" s="94">
        <v>34.409999999999997</v>
      </c>
      <c r="T322" s="94">
        <v>37.68</v>
      </c>
      <c r="U322" s="94">
        <v>33.94</v>
      </c>
      <c r="V322" s="94">
        <v>33.549999999999997</v>
      </c>
      <c r="W322" s="94">
        <v>34.159999999999997</v>
      </c>
      <c r="X322" s="94">
        <v>37.549999999999997</v>
      </c>
      <c r="Y322" s="69"/>
      <c r="Z322" s="69"/>
      <c r="AA322" s="69"/>
      <c r="AB322" s="69"/>
      <c r="AC322" s="69"/>
      <c r="AD322" s="69"/>
      <c r="AE322" s="69"/>
      <c r="AF322" s="69"/>
      <c r="AG322" s="68">
        <f>AVERAGE(B322:AF322)</f>
        <v>27.522608695652167</v>
      </c>
    </row>
    <row r="323" spans="1:33" s="31" customFormat="1">
      <c r="A323" s="31" t="s">
        <v>477</v>
      </c>
      <c r="B323" s="59">
        <v>1.4321649999999999</v>
      </c>
      <c r="C323" s="59">
        <v>1.5431820000000001</v>
      </c>
      <c r="D323" s="59">
        <v>1.27725</v>
      </c>
      <c r="E323" s="59">
        <v>1.479357</v>
      </c>
      <c r="F323" s="59">
        <v>1.00553</v>
      </c>
      <c r="G323" s="59">
        <v>0.82132499999999997</v>
      </c>
      <c r="H323" s="59">
        <v>1.604328</v>
      </c>
      <c r="I323" s="59">
        <v>1.5565199999999999</v>
      </c>
      <c r="J323" s="59">
        <v>1.2771779999999999</v>
      </c>
      <c r="K323" s="59">
        <v>1.668922</v>
      </c>
      <c r="L323" s="59">
        <v>1.4612320000000001</v>
      </c>
      <c r="M323" s="59">
        <v>1.6062460000000001</v>
      </c>
      <c r="N323" s="59">
        <v>2.4330240000000001</v>
      </c>
      <c r="O323" s="59">
        <v>1.744073</v>
      </c>
      <c r="P323" s="59">
        <v>1.8720129999999999</v>
      </c>
      <c r="Q323" s="59">
        <v>1.629348</v>
      </c>
      <c r="R323" s="59">
        <v>2.1334930000000001</v>
      </c>
      <c r="S323" s="59">
        <v>2.4696099999999999</v>
      </c>
      <c r="T323" s="59">
        <v>2.24112</v>
      </c>
      <c r="U323" s="59">
        <v>1.922944</v>
      </c>
      <c r="V323" s="59">
        <v>1.8476589999999999</v>
      </c>
      <c r="W323" s="59">
        <v>1.7232719999999999</v>
      </c>
      <c r="X323" s="59">
        <v>1.616576</v>
      </c>
      <c r="Y323" s="59"/>
      <c r="Z323" s="59"/>
      <c r="AA323" s="59"/>
      <c r="AB323" s="59"/>
      <c r="AC323" s="59"/>
      <c r="AD323" s="59"/>
      <c r="AE323" s="59"/>
      <c r="AF323" s="59"/>
      <c r="AG323" s="61"/>
    </row>
    <row r="324" spans="1:33" s="31" customFormat="1">
      <c r="A324" s="31" t="s">
        <v>308</v>
      </c>
      <c r="B324" s="59">
        <v>0.20408499999999999</v>
      </c>
      <c r="C324" s="59">
        <v>0.215834</v>
      </c>
      <c r="D324" s="59">
        <v>0.50762499999999999</v>
      </c>
      <c r="E324" s="59">
        <v>0.27402300000000002</v>
      </c>
      <c r="F324" s="59">
        <v>0.40533799999999998</v>
      </c>
      <c r="G324" s="59">
        <v>0.315135</v>
      </c>
      <c r="H324" s="59">
        <v>0.22165599999999999</v>
      </c>
      <c r="I324" s="59">
        <v>0.23688000000000001</v>
      </c>
      <c r="J324" s="59">
        <v>0.19345200000000001</v>
      </c>
      <c r="K324" s="59">
        <v>0.26081300000000002</v>
      </c>
      <c r="L324" s="59">
        <v>0.30801800000000001</v>
      </c>
      <c r="M324" s="59">
        <v>0.27825299999999997</v>
      </c>
      <c r="N324" s="59">
        <v>0.30873600000000001</v>
      </c>
      <c r="O324" s="59">
        <v>0.26608199999999999</v>
      </c>
      <c r="P324" s="59">
        <v>0.18120700000000001</v>
      </c>
      <c r="Q324" s="59">
        <v>0.18349799999999999</v>
      </c>
      <c r="R324" s="59">
        <v>0.232046</v>
      </c>
      <c r="S324" s="59">
        <v>0.23236000000000001</v>
      </c>
      <c r="T324" s="59">
        <v>0.25391999999999998</v>
      </c>
      <c r="U324" s="59">
        <v>0.240368</v>
      </c>
      <c r="V324" s="59">
        <v>0.29627399999999998</v>
      </c>
      <c r="W324" s="59">
        <v>0.24779999999999999</v>
      </c>
      <c r="X324" s="59">
        <v>0.35664200000000001</v>
      </c>
      <c r="Y324" s="59"/>
      <c r="Z324" s="59"/>
      <c r="AA324" s="59"/>
      <c r="AB324" s="59"/>
      <c r="AC324" s="59"/>
      <c r="AD324" s="59"/>
      <c r="AE324" s="59"/>
      <c r="AF324" s="59"/>
      <c r="AG324" s="61"/>
    </row>
    <row r="325" spans="1:33" s="31" customFormat="1">
      <c r="A325" s="31" t="s">
        <v>342</v>
      </c>
      <c r="B325" s="59"/>
      <c r="C325" s="59"/>
      <c r="D325" s="59"/>
      <c r="E325" s="59"/>
      <c r="F325" s="59">
        <v>1.1462E-2</v>
      </c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61"/>
    </row>
    <row r="326" spans="1:33" s="31" customFormat="1">
      <c r="A326" s="31" t="s">
        <v>376</v>
      </c>
      <c r="B326" s="59"/>
      <c r="C326" s="59">
        <v>0.162964</v>
      </c>
      <c r="D326" s="59">
        <v>2.1614999999999999E-2</v>
      </c>
      <c r="E326" s="59">
        <v>0.10373400000000001</v>
      </c>
      <c r="F326" s="59">
        <v>2.1361000000000002E-2</v>
      </c>
      <c r="G326" s="59">
        <v>0.15157499999999999</v>
      </c>
      <c r="H326" s="59">
        <v>1.0629599999999999</v>
      </c>
      <c r="I326" s="59">
        <v>2.1075599999999999</v>
      </c>
      <c r="J326" s="59">
        <v>0.26056800000000002</v>
      </c>
      <c r="K326" s="59">
        <v>0</v>
      </c>
      <c r="L326" s="59">
        <v>2.5611999999999999E-2</v>
      </c>
      <c r="M326" s="59"/>
      <c r="N326" s="59"/>
      <c r="O326" s="59"/>
      <c r="P326" s="59"/>
      <c r="Q326" s="59"/>
      <c r="R326" s="59"/>
      <c r="S326" s="59"/>
      <c r="T326" s="59">
        <v>7.3600000000000002E-3</v>
      </c>
      <c r="U326" s="59"/>
      <c r="V326" s="59"/>
      <c r="W326" s="59">
        <v>2.1947999999999999E-2</v>
      </c>
      <c r="X326" s="59">
        <v>0</v>
      </c>
      <c r="Y326" s="59"/>
      <c r="Z326" s="59"/>
      <c r="AA326" s="59"/>
      <c r="AB326" s="59"/>
      <c r="AC326" s="59"/>
      <c r="AD326" s="59"/>
      <c r="AE326" s="59"/>
      <c r="AF326" s="59"/>
      <c r="AG326" s="61"/>
    </row>
    <row r="327" spans="1:33" s="31" customFormat="1">
      <c r="A327" s="31" t="s">
        <v>410</v>
      </c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>
        <v>7.2399999999999999E-3</v>
      </c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61"/>
    </row>
    <row r="328" spans="1:33" s="35" customFormat="1">
      <c r="A328" s="31" t="s">
        <v>444</v>
      </c>
      <c r="B328" s="59">
        <v>4.2239050000000002</v>
      </c>
      <c r="C328" s="59">
        <v>4.2445279999999999</v>
      </c>
      <c r="D328" s="59">
        <v>4.6616350000000004</v>
      </c>
      <c r="E328" s="59">
        <v>2.6442990000000002</v>
      </c>
      <c r="F328" s="59">
        <v>3.6839909999999998</v>
      </c>
      <c r="G328" s="59">
        <v>5.4179250000000003</v>
      </c>
      <c r="H328" s="59">
        <v>5.0577120000000004</v>
      </c>
      <c r="I328" s="59">
        <v>4.3789199999999999</v>
      </c>
      <c r="J328" s="59">
        <v>4.7336520000000002</v>
      </c>
      <c r="K328" s="59">
        <v>4.9125639999999997</v>
      </c>
      <c r="L328" s="59">
        <v>4.7739419999999999</v>
      </c>
      <c r="M328" s="59">
        <v>5.1372549999999997</v>
      </c>
      <c r="N328" s="59">
        <v>4.7055360000000004</v>
      </c>
      <c r="O328" s="59">
        <v>4.9290599999999998</v>
      </c>
      <c r="P328" s="59">
        <v>4.6349030000000004</v>
      </c>
      <c r="Q328" s="59">
        <v>5.1093840000000004</v>
      </c>
      <c r="R328" s="59">
        <v>4.8071950000000001</v>
      </c>
      <c r="S328" s="59">
        <v>4.9329400000000003</v>
      </c>
      <c r="T328" s="59">
        <v>4.7656000000000001</v>
      </c>
      <c r="U328" s="59">
        <v>4.9811199999999998</v>
      </c>
      <c r="V328" s="59">
        <v>5.1383640000000002</v>
      </c>
      <c r="W328" s="59">
        <v>4.9567079999999999</v>
      </c>
      <c r="X328" s="59">
        <v>5.3684799999999999</v>
      </c>
      <c r="Y328" s="59"/>
      <c r="Z328" s="59"/>
      <c r="AA328" s="59"/>
      <c r="AB328" s="59"/>
      <c r="AC328" s="59"/>
      <c r="AD328" s="59"/>
      <c r="AE328" s="59"/>
      <c r="AF328" s="59"/>
      <c r="AG328" s="61"/>
    </row>
    <row r="329" spans="1:33" s="49" customFormat="1">
      <c r="A329" s="48" t="s">
        <v>273</v>
      </c>
      <c r="B329" s="67">
        <f t="shared" ref="B329:AF329" si="43">SUM(B323:B328)</f>
        <v>5.8601550000000007</v>
      </c>
      <c r="C329" s="67">
        <f t="shared" si="43"/>
        <v>6.1665080000000003</v>
      </c>
      <c r="D329" s="67">
        <f t="shared" si="43"/>
        <v>6.4681250000000006</v>
      </c>
      <c r="E329" s="67">
        <f t="shared" si="43"/>
        <v>4.5014130000000003</v>
      </c>
      <c r="F329" s="67">
        <f t="shared" si="43"/>
        <v>5.1276820000000001</v>
      </c>
      <c r="G329" s="67">
        <f t="shared" si="43"/>
        <v>6.7059600000000001</v>
      </c>
      <c r="H329" s="67">
        <f t="shared" si="43"/>
        <v>7.9466560000000008</v>
      </c>
      <c r="I329" s="67">
        <f t="shared" si="43"/>
        <v>8.2798799999999986</v>
      </c>
      <c r="J329" s="67">
        <f t="shared" si="43"/>
        <v>6.4648500000000002</v>
      </c>
      <c r="K329" s="67">
        <f t="shared" si="43"/>
        <v>6.8422989999999997</v>
      </c>
      <c r="L329" s="67">
        <f t="shared" si="43"/>
        <v>6.5688040000000001</v>
      </c>
      <c r="M329" s="67">
        <f t="shared" si="43"/>
        <v>7.0217539999999996</v>
      </c>
      <c r="N329" s="67">
        <f t="shared" si="43"/>
        <v>7.4472960000000006</v>
      </c>
      <c r="O329" s="67">
        <f t="shared" si="43"/>
        <v>6.9392149999999999</v>
      </c>
      <c r="P329" s="67">
        <f t="shared" si="43"/>
        <v>6.6881230000000009</v>
      </c>
      <c r="Q329" s="67">
        <f t="shared" si="43"/>
        <v>6.9222300000000008</v>
      </c>
      <c r="R329" s="67">
        <f t="shared" si="43"/>
        <v>7.1727340000000002</v>
      </c>
      <c r="S329" s="67">
        <f t="shared" si="43"/>
        <v>7.6349099999999996</v>
      </c>
      <c r="T329" s="67">
        <f t="shared" si="43"/>
        <v>7.2679999999999998</v>
      </c>
      <c r="U329" s="67">
        <f t="shared" si="43"/>
        <v>7.1516719999999996</v>
      </c>
      <c r="V329" s="67">
        <f t="shared" si="43"/>
        <v>7.2822969999999998</v>
      </c>
      <c r="W329" s="67">
        <f t="shared" si="43"/>
        <v>6.9497280000000003</v>
      </c>
      <c r="X329" s="67">
        <f t="shared" si="43"/>
        <v>7.3416980000000001</v>
      </c>
      <c r="Y329" s="67">
        <f t="shared" si="43"/>
        <v>0</v>
      </c>
      <c r="Z329" s="67">
        <f t="shared" si="43"/>
        <v>0</v>
      </c>
      <c r="AA329" s="67">
        <f t="shared" si="43"/>
        <v>0</v>
      </c>
      <c r="AB329" s="67">
        <f t="shared" si="43"/>
        <v>0</v>
      </c>
      <c r="AC329" s="67">
        <f t="shared" si="43"/>
        <v>0</v>
      </c>
      <c r="AD329" s="67">
        <f t="shared" si="43"/>
        <v>0</v>
      </c>
      <c r="AE329" s="67">
        <f t="shared" si="43"/>
        <v>0</v>
      </c>
      <c r="AF329" s="67">
        <f t="shared" si="43"/>
        <v>0</v>
      </c>
      <c r="AG329" s="66"/>
    </row>
    <row r="330" spans="1:33" s="49" customFormat="1">
      <c r="A330" s="4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6"/>
    </row>
    <row r="331" spans="1:33" s="6" customFormat="1">
      <c r="A331" s="7"/>
      <c r="B331" s="59"/>
      <c r="C331" s="59"/>
      <c r="D331" s="59"/>
      <c r="E331" s="59"/>
      <c r="F331" s="59"/>
      <c r="G331" s="50"/>
      <c r="H331" s="50"/>
      <c r="I331" s="50"/>
      <c r="J331" s="50"/>
      <c r="K331" s="50"/>
      <c r="L331" s="50"/>
      <c r="M331" s="62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9"/>
    </row>
    <row r="332" spans="1:33" s="6" customFormat="1" ht="4.5" customHeight="1">
      <c r="A332" s="7"/>
      <c r="B332" s="59"/>
      <c r="C332" s="59"/>
      <c r="D332" s="59"/>
      <c r="E332" s="59"/>
      <c r="F332" s="59"/>
      <c r="G332" s="50"/>
      <c r="H332" s="50"/>
      <c r="I332" s="50"/>
      <c r="J332" s="50"/>
      <c r="K332" s="50"/>
      <c r="L332" s="50"/>
      <c r="M332" s="62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9"/>
    </row>
    <row r="333" spans="1:33" s="27" customFormat="1">
      <c r="A333" s="26" t="s">
        <v>1</v>
      </c>
      <c r="B333" s="64">
        <f>B209+B197+B185+B173+B221+B233+B245+B257+B269+B281+B293+B305+B317+B329</f>
        <v>752.16852286999995</v>
      </c>
      <c r="C333" s="64">
        <f t="shared" ref="C333:AF333" si="44">C209+C197+C185+C173+C221+C233+C245+C257+C269+C281+C293+C305+C317+C329</f>
        <v>823.55708873000003</v>
      </c>
      <c r="D333" s="64">
        <f t="shared" si="44"/>
        <v>833.47458694999989</v>
      </c>
      <c r="E333" s="64">
        <f t="shared" si="44"/>
        <v>827.55358654999986</v>
      </c>
      <c r="F333" s="64">
        <f t="shared" si="44"/>
        <v>834.92905171999996</v>
      </c>
      <c r="G333" s="64">
        <f t="shared" si="44"/>
        <v>871.74955161000003</v>
      </c>
      <c r="H333" s="64">
        <f t="shared" si="44"/>
        <v>866.28537388000007</v>
      </c>
      <c r="I333" s="64">
        <f t="shared" si="44"/>
        <v>839.84563558999992</v>
      </c>
      <c r="J333" s="64">
        <f t="shared" si="44"/>
        <v>917.73624891999998</v>
      </c>
      <c r="K333" s="64">
        <f t="shared" si="44"/>
        <v>964.45812656000021</v>
      </c>
      <c r="L333" s="64">
        <f t="shared" si="44"/>
        <v>1006.1157546799999</v>
      </c>
      <c r="M333" s="64">
        <f t="shared" si="44"/>
        <v>982.92272421999996</v>
      </c>
      <c r="N333" s="64">
        <f t="shared" si="44"/>
        <v>956.99926049999999</v>
      </c>
      <c r="O333" s="64">
        <f t="shared" si="44"/>
        <v>1001.0612008699998</v>
      </c>
      <c r="P333" s="64">
        <f t="shared" si="44"/>
        <v>954.71760354000014</v>
      </c>
      <c r="Q333" s="64">
        <f t="shared" si="44"/>
        <v>1005.4379971900003</v>
      </c>
      <c r="R333" s="64">
        <f t="shared" si="44"/>
        <v>1025.0336728699999</v>
      </c>
      <c r="S333" s="64">
        <f t="shared" si="44"/>
        <v>1071.5156740900002</v>
      </c>
      <c r="T333" s="64">
        <f t="shared" si="44"/>
        <v>1029.0181145700001</v>
      </c>
      <c r="U333" s="64">
        <f t="shared" si="44"/>
        <v>992.13854781999987</v>
      </c>
      <c r="V333" s="64">
        <f t="shared" si="44"/>
        <v>1010.2395742599999</v>
      </c>
      <c r="W333" s="64">
        <f t="shared" si="44"/>
        <v>785.93437485000004</v>
      </c>
      <c r="X333" s="64">
        <f t="shared" si="44"/>
        <v>691.69224629999997</v>
      </c>
      <c r="Y333" s="64">
        <f t="shared" si="44"/>
        <v>0</v>
      </c>
      <c r="Z333" s="64">
        <f t="shared" si="44"/>
        <v>0</v>
      </c>
      <c r="AA333" s="64">
        <f t="shared" si="44"/>
        <v>0</v>
      </c>
      <c r="AB333" s="64">
        <f t="shared" si="44"/>
        <v>0</v>
      </c>
      <c r="AC333" s="64">
        <f t="shared" si="44"/>
        <v>0</v>
      </c>
      <c r="AD333" s="64">
        <f t="shared" si="44"/>
        <v>0</v>
      </c>
      <c r="AE333" s="64">
        <f t="shared" si="44"/>
        <v>0</v>
      </c>
      <c r="AF333" s="64">
        <f t="shared" si="44"/>
        <v>0</v>
      </c>
      <c r="AG333" s="63"/>
    </row>
    <row r="334" spans="1:33" s="27" customFormat="1">
      <c r="A334" s="26" t="s">
        <v>12</v>
      </c>
      <c r="B334" s="64">
        <f>SUM(B333:AF333)</f>
        <v>21044.58451914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5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3"/>
    </row>
    <row r="335" spans="1:33" s="27" customFormat="1">
      <c r="A335" s="26" t="s">
        <v>28</v>
      </c>
      <c r="B335" s="64">
        <f>B334+(INDEX(B333:AF333,COUNTIF(B333:AF333,"&gt;0")))*(30-COUNTIF(B333:AF333,"&gt;0"))</f>
        <v>25886.43024324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5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3"/>
    </row>
    <row r="336" spans="1:33" s="6" customFormat="1">
      <c r="A336" s="7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62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9"/>
      <c r="AC336" s="59"/>
      <c r="AD336" s="59"/>
      <c r="AE336" s="59"/>
      <c r="AF336" s="59"/>
      <c r="AG336" s="59"/>
    </row>
    <row r="337" spans="1:33" s="16" customFormat="1">
      <c r="A337" s="15" t="s">
        <v>2</v>
      </c>
      <c r="B337" s="57">
        <f t="shared" ref="B337:AF338" si="45">B157-B333</f>
        <v>1135.2832371300001</v>
      </c>
      <c r="C337" s="57">
        <f t="shared" si="45"/>
        <v>856.73051126999985</v>
      </c>
      <c r="D337" s="57">
        <f t="shared" si="45"/>
        <v>1088.0909730500002</v>
      </c>
      <c r="E337" s="57">
        <f t="shared" si="45"/>
        <v>986.80998345000035</v>
      </c>
      <c r="F337" s="57">
        <f t="shared" si="45"/>
        <v>899.22240827999985</v>
      </c>
      <c r="G337" s="57">
        <f t="shared" si="45"/>
        <v>749.00780838999958</v>
      </c>
      <c r="H337" s="57">
        <f t="shared" si="45"/>
        <v>1108.4189561200001</v>
      </c>
      <c r="I337" s="57">
        <f t="shared" si="45"/>
        <v>872.23101441000051</v>
      </c>
      <c r="J337" s="57">
        <f t="shared" si="45"/>
        <v>969.87912108000023</v>
      </c>
      <c r="K337" s="57">
        <f t="shared" si="45"/>
        <v>1099.60877344</v>
      </c>
      <c r="L337" s="57">
        <f t="shared" si="45"/>
        <v>1265.5354053199994</v>
      </c>
      <c r="M337" s="57">
        <f t="shared" si="45"/>
        <v>1058.9507557799998</v>
      </c>
      <c r="N337" s="57">
        <f t="shared" si="45"/>
        <v>855.93185949999975</v>
      </c>
      <c r="O337" s="57">
        <f t="shared" si="45"/>
        <v>955.73705913000026</v>
      </c>
      <c r="P337" s="57">
        <f t="shared" si="45"/>
        <v>763.78172645999996</v>
      </c>
      <c r="Q337" s="57">
        <f t="shared" si="45"/>
        <v>745.16789481000001</v>
      </c>
      <c r="R337" s="57">
        <f t="shared" si="45"/>
        <v>942.89126713000019</v>
      </c>
      <c r="S337" s="57">
        <f t="shared" si="45"/>
        <v>771.22988590999989</v>
      </c>
      <c r="T337" s="57">
        <f t="shared" si="45"/>
        <v>582.19595543000014</v>
      </c>
      <c r="U337" s="57">
        <f t="shared" si="45"/>
        <v>677.00917218000006</v>
      </c>
      <c r="V337" s="57">
        <f t="shared" si="45"/>
        <v>794.98665574000006</v>
      </c>
      <c r="W337" s="57">
        <f t="shared" si="45"/>
        <v>627.43457515000023</v>
      </c>
      <c r="X337" s="57">
        <f t="shared" si="45"/>
        <v>115.16458370000009</v>
      </c>
      <c r="Y337" s="57">
        <f t="shared" si="45"/>
        <v>899.30983000000003</v>
      </c>
      <c r="Z337" s="57">
        <f t="shared" si="45"/>
        <v>0</v>
      </c>
      <c r="AA337" s="57">
        <f t="shared" si="45"/>
        <v>0</v>
      </c>
      <c r="AB337" s="57">
        <f t="shared" si="45"/>
        <v>0</v>
      </c>
      <c r="AC337" s="57">
        <f t="shared" si="45"/>
        <v>0</v>
      </c>
      <c r="AD337" s="57">
        <f t="shared" si="45"/>
        <v>0</v>
      </c>
      <c r="AE337" s="57">
        <f t="shared" si="45"/>
        <v>0</v>
      </c>
      <c r="AF337" s="57">
        <f t="shared" si="45"/>
        <v>0</v>
      </c>
      <c r="AG337" s="56"/>
    </row>
    <row r="338" spans="1:33" s="16" customFormat="1">
      <c r="A338" s="15" t="s">
        <v>13</v>
      </c>
      <c r="B338" s="57">
        <f t="shared" si="45"/>
        <v>20820.609412860002</v>
      </c>
      <c r="C338" s="57">
        <f t="shared" si="45"/>
        <v>0</v>
      </c>
      <c r="D338" s="57">
        <f t="shared" si="45"/>
        <v>0</v>
      </c>
      <c r="E338" s="57">
        <f t="shared" si="45"/>
        <v>0</v>
      </c>
      <c r="F338" s="57">
        <f t="shared" si="45"/>
        <v>0</v>
      </c>
      <c r="G338" s="57">
        <f t="shared" si="45"/>
        <v>0</v>
      </c>
      <c r="H338" s="57">
        <f t="shared" si="45"/>
        <v>0</v>
      </c>
      <c r="I338" s="57">
        <f t="shared" si="45"/>
        <v>0</v>
      </c>
      <c r="J338" s="57">
        <f t="shared" si="45"/>
        <v>0</v>
      </c>
      <c r="K338" s="57">
        <f t="shared" si="45"/>
        <v>0</v>
      </c>
      <c r="L338" s="57">
        <f t="shared" si="45"/>
        <v>0</v>
      </c>
      <c r="M338" s="57">
        <f t="shared" si="45"/>
        <v>0</v>
      </c>
      <c r="N338" s="57">
        <f t="shared" si="45"/>
        <v>0</v>
      </c>
      <c r="O338" s="57">
        <f t="shared" si="45"/>
        <v>0</v>
      </c>
      <c r="P338" s="57">
        <f t="shared" si="45"/>
        <v>0</v>
      </c>
      <c r="Q338" s="57">
        <f t="shared" si="45"/>
        <v>0</v>
      </c>
      <c r="R338" s="57">
        <f t="shared" si="45"/>
        <v>0</v>
      </c>
      <c r="S338" s="57">
        <f t="shared" si="45"/>
        <v>0</v>
      </c>
      <c r="T338" s="57">
        <f t="shared" si="45"/>
        <v>0</v>
      </c>
      <c r="U338" s="57">
        <f t="shared" si="45"/>
        <v>0</v>
      </c>
      <c r="V338" s="57">
        <f t="shared" si="45"/>
        <v>0</v>
      </c>
      <c r="W338" s="57">
        <f t="shared" si="45"/>
        <v>0</v>
      </c>
      <c r="X338" s="57">
        <f t="shared" si="45"/>
        <v>0</v>
      </c>
      <c r="Y338" s="57">
        <f t="shared" si="45"/>
        <v>0</v>
      </c>
      <c r="Z338" s="57">
        <f t="shared" si="45"/>
        <v>0</v>
      </c>
      <c r="AA338" s="57">
        <f t="shared" si="45"/>
        <v>0</v>
      </c>
      <c r="AB338" s="57">
        <f t="shared" si="45"/>
        <v>0</v>
      </c>
      <c r="AC338" s="57">
        <f t="shared" si="45"/>
        <v>0</v>
      </c>
      <c r="AD338" s="57">
        <f t="shared" si="45"/>
        <v>0</v>
      </c>
      <c r="AE338" s="57">
        <f t="shared" si="45"/>
        <v>0</v>
      </c>
      <c r="AF338" s="57">
        <f t="shared" si="45"/>
        <v>0</v>
      </c>
      <c r="AG338" s="56"/>
    </row>
    <row r="339" spans="1:33" s="16" customFormat="1">
      <c r="A339" s="15" t="s">
        <v>14</v>
      </c>
      <c r="B339" s="57">
        <f>B159-B335</f>
        <v>21374.622668759999</v>
      </c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6"/>
      <c r="AC339" s="56"/>
      <c r="AD339" s="56"/>
      <c r="AE339" s="56"/>
      <c r="AF339" s="56"/>
      <c r="AG339" s="56"/>
    </row>
    <row r="340" spans="1:33" s="6" customFormat="1">
      <c r="A340" s="7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9"/>
      <c r="AC340" s="59"/>
      <c r="AD340" s="59"/>
      <c r="AE340" s="59"/>
      <c r="AF340" s="59"/>
      <c r="AG340" s="59"/>
    </row>
    <row r="341" spans="1:33">
      <c r="A341" s="5" t="s">
        <v>6</v>
      </c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9"/>
      <c r="AC341" s="50"/>
      <c r="AD341" s="50"/>
      <c r="AE341" s="60"/>
      <c r="AF341" s="60"/>
      <c r="AG341" s="5"/>
    </row>
    <row r="342" spans="1:33">
      <c r="A342" s="1" t="s">
        <v>133</v>
      </c>
      <c r="B342" s="58">
        <f t="shared" ref="B342:AF342" si="46">B9</f>
        <v>325.14</v>
      </c>
      <c r="C342" s="58">
        <f t="shared" si="46"/>
        <v>201.97</v>
      </c>
      <c r="D342" s="58">
        <f t="shared" si="46"/>
        <v>481.85</v>
      </c>
      <c r="E342" s="58">
        <f t="shared" si="46"/>
        <v>382.75</v>
      </c>
      <c r="F342" s="58">
        <f t="shared" si="46"/>
        <v>207.94</v>
      </c>
      <c r="G342" s="58">
        <f t="shared" si="46"/>
        <v>267.68</v>
      </c>
      <c r="H342" s="58">
        <f t="shared" si="46"/>
        <v>344.08</v>
      </c>
      <c r="I342" s="58">
        <f t="shared" si="46"/>
        <v>260</v>
      </c>
      <c r="J342" s="58">
        <f t="shared" si="46"/>
        <v>319.10000000000002</v>
      </c>
      <c r="K342" s="58">
        <f t="shared" si="46"/>
        <v>257.79000000000002</v>
      </c>
      <c r="L342" s="58">
        <f t="shared" si="46"/>
        <v>376.08</v>
      </c>
      <c r="M342" s="58">
        <f t="shared" si="46"/>
        <v>318.20999999999998</v>
      </c>
      <c r="N342" s="58">
        <f t="shared" si="46"/>
        <v>242.39</v>
      </c>
      <c r="O342" s="58">
        <f t="shared" si="46"/>
        <v>387.48</v>
      </c>
      <c r="P342" s="58">
        <f t="shared" si="46"/>
        <v>325.95</v>
      </c>
      <c r="Q342" s="58">
        <f t="shared" si="46"/>
        <v>408.81</v>
      </c>
      <c r="R342" s="58">
        <f t="shared" si="46"/>
        <v>440.22</v>
      </c>
      <c r="S342" s="58">
        <f t="shared" si="46"/>
        <v>358.7</v>
      </c>
      <c r="T342" s="58">
        <f t="shared" si="46"/>
        <v>262.49</v>
      </c>
      <c r="U342" s="58">
        <f t="shared" si="46"/>
        <v>261.39999999999998</v>
      </c>
      <c r="V342" s="58">
        <f t="shared" si="46"/>
        <v>342.83</v>
      </c>
      <c r="W342" s="58">
        <f t="shared" si="46"/>
        <v>239.95</v>
      </c>
      <c r="X342" s="58">
        <f t="shared" si="46"/>
        <v>7.53</v>
      </c>
      <c r="Y342" s="58">
        <f t="shared" si="46"/>
        <v>10.89</v>
      </c>
      <c r="Z342" s="58">
        <f t="shared" si="46"/>
        <v>0</v>
      </c>
      <c r="AA342" s="58">
        <f t="shared" si="46"/>
        <v>0</v>
      </c>
      <c r="AB342" s="58">
        <f t="shared" si="46"/>
        <v>0</v>
      </c>
      <c r="AC342" s="58">
        <f t="shared" si="46"/>
        <v>0</v>
      </c>
      <c r="AD342" s="58">
        <f t="shared" si="46"/>
        <v>0</v>
      </c>
      <c r="AE342" s="58">
        <f t="shared" si="46"/>
        <v>0</v>
      </c>
      <c r="AF342" s="58">
        <f t="shared" si="46"/>
        <v>0</v>
      </c>
    </row>
    <row r="343" spans="1:33">
      <c r="A343" s="8" t="s">
        <v>136</v>
      </c>
      <c r="B343" s="58">
        <f t="shared" ref="B343:AF343" si="47">B17</f>
        <v>14.1073</v>
      </c>
      <c r="C343" s="58">
        <f t="shared" si="47"/>
        <v>17.259400000000003</v>
      </c>
      <c r="D343" s="58">
        <f t="shared" si="47"/>
        <v>19.561199999999999</v>
      </c>
      <c r="E343" s="58">
        <f t="shared" si="47"/>
        <v>19.831399999999999</v>
      </c>
      <c r="F343" s="58">
        <f t="shared" si="47"/>
        <v>25.772900000000003</v>
      </c>
      <c r="G343" s="58">
        <f t="shared" si="47"/>
        <v>15.736699999999999</v>
      </c>
      <c r="H343" s="58">
        <f t="shared" si="47"/>
        <v>20.940100000000001</v>
      </c>
      <c r="I343" s="58">
        <f t="shared" si="47"/>
        <v>32.1265</v>
      </c>
      <c r="J343" s="58">
        <f t="shared" si="47"/>
        <v>14.218299999999997</v>
      </c>
      <c r="K343" s="58">
        <f t="shared" si="47"/>
        <v>35.690100000000001</v>
      </c>
      <c r="L343" s="58">
        <f t="shared" si="47"/>
        <v>86.734099999999998</v>
      </c>
      <c r="M343" s="58">
        <f t="shared" si="47"/>
        <v>72.545200000000008</v>
      </c>
      <c r="N343" s="58">
        <f t="shared" si="47"/>
        <v>86.778500000000022</v>
      </c>
      <c r="O343" s="58">
        <f t="shared" si="47"/>
        <v>53.1175</v>
      </c>
      <c r="P343" s="58">
        <f t="shared" si="47"/>
        <v>24.468200000000003</v>
      </c>
      <c r="Q343" s="58">
        <f t="shared" si="47"/>
        <v>23.917200000000001</v>
      </c>
      <c r="R343" s="58">
        <f t="shared" si="47"/>
        <v>21.783000000000001</v>
      </c>
      <c r="S343" s="58">
        <f t="shared" si="47"/>
        <v>13.669</v>
      </c>
      <c r="T343" s="58">
        <f t="shared" si="47"/>
        <v>9.291500000000001</v>
      </c>
      <c r="U343" s="58">
        <f t="shared" si="47"/>
        <v>3.1505000000000001</v>
      </c>
      <c r="V343" s="58">
        <f t="shared" si="47"/>
        <v>6.12</v>
      </c>
      <c r="W343" s="58">
        <f t="shared" si="47"/>
        <v>3.3839999999999999</v>
      </c>
      <c r="X343" s="58">
        <f t="shared" si="47"/>
        <v>0.48799999999999999</v>
      </c>
      <c r="Y343" s="58">
        <f t="shared" si="47"/>
        <v>1.28</v>
      </c>
      <c r="Z343" s="58">
        <f t="shared" si="47"/>
        <v>0</v>
      </c>
      <c r="AA343" s="58">
        <f t="shared" si="47"/>
        <v>0</v>
      </c>
      <c r="AB343" s="58">
        <f t="shared" si="47"/>
        <v>0</v>
      </c>
      <c r="AC343" s="58">
        <f t="shared" si="47"/>
        <v>0</v>
      </c>
      <c r="AD343" s="58">
        <f t="shared" si="47"/>
        <v>0</v>
      </c>
      <c r="AE343" s="58">
        <f t="shared" si="47"/>
        <v>0</v>
      </c>
      <c r="AF343" s="58">
        <f t="shared" si="47"/>
        <v>0</v>
      </c>
      <c r="AG343" s="8"/>
    </row>
    <row r="344" spans="1:33">
      <c r="A344" s="9" t="s">
        <v>139</v>
      </c>
      <c r="B344" s="58">
        <f t="shared" ref="B344:AF344" si="48">B25</f>
        <v>27.232960000000002</v>
      </c>
      <c r="C344" s="58">
        <f t="shared" si="48"/>
        <v>34.429200000000002</v>
      </c>
      <c r="D344" s="58">
        <f t="shared" si="48"/>
        <v>60.878360000000001</v>
      </c>
      <c r="E344" s="58">
        <f t="shared" si="48"/>
        <v>61.623170000000002</v>
      </c>
      <c r="F344" s="58">
        <f t="shared" si="48"/>
        <v>59.418559999999999</v>
      </c>
      <c r="G344" s="58">
        <f t="shared" si="48"/>
        <v>47.761659999999999</v>
      </c>
      <c r="H344" s="58">
        <f t="shared" si="48"/>
        <v>65.163240000000002</v>
      </c>
      <c r="I344" s="58">
        <f t="shared" si="48"/>
        <v>61.60821</v>
      </c>
      <c r="J344" s="58">
        <f t="shared" si="48"/>
        <v>48.412980000000005</v>
      </c>
      <c r="K344" s="58">
        <f t="shared" si="48"/>
        <v>72.213669999999993</v>
      </c>
      <c r="L344" s="58">
        <f t="shared" si="48"/>
        <v>99.767060000000001</v>
      </c>
      <c r="M344" s="58">
        <f t="shared" si="48"/>
        <v>94.308779999999999</v>
      </c>
      <c r="N344" s="58">
        <f t="shared" si="48"/>
        <v>57.846119999999992</v>
      </c>
      <c r="O344" s="58">
        <f t="shared" si="48"/>
        <v>58.464440000000003</v>
      </c>
      <c r="P344" s="58">
        <f t="shared" si="48"/>
        <v>42.570570000000004</v>
      </c>
      <c r="Q344" s="58">
        <f t="shared" si="48"/>
        <v>40.363659999999996</v>
      </c>
      <c r="R344" s="58">
        <f t="shared" si="48"/>
        <v>57.586440000000003</v>
      </c>
      <c r="S344" s="58">
        <f t="shared" si="48"/>
        <v>47.267560000000003</v>
      </c>
      <c r="T344" s="58">
        <f t="shared" si="48"/>
        <v>41.121570000000006</v>
      </c>
      <c r="U344" s="58">
        <f t="shared" si="48"/>
        <v>44.145719999999997</v>
      </c>
      <c r="V344" s="58">
        <f t="shared" si="48"/>
        <v>48.718730000000001</v>
      </c>
      <c r="W344" s="58">
        <f t="shared" si="48"/>
        <v>60.894449999999999</v>
      </c>
      <c r="X344" s="58">
        <f t="shared" si="48"/>
        <v>65.877830000000003</v>
      </c>
      <c r="Y344" s="58">
        <f t="shared" si="48"/>
        <v>71.56083000000001</v>
      </c>
      <c r="Z344" s="58">
        <f t="shared" si="48"/>
        <v>0</v>
      </c>
      <c r="AA344" s="58">
        <f t="shared" si="48"/>
        <v>0</v>
      </c>
      <c r="AB344" s="58">
        <f t="shared" si="48"/>
        <v>0</v>
      </c>
      <c r="AC344" s="58">
        <f t="shared" si="48"/>
        <v>0</v>
      </c>
      <c r="AD344" s="58">
        <f t="shared" si="48"/>
        <v>0</v>
      </c>
      <c r="AE344" s="58">
        <f t="shared" si="48"/>
        <v>0</v>
      </c>
      <c r="AF344" s="58">
        <f t="shared" si="48"/>
        <v>0</v>
      </c>
      <c r="AG344" s="9"/>
    </row>
    <row r="345" spans="1:33">
      <c r="A345" s="9" t="s">
        <v>142</v>
      </c>
      <c r="B345" s="58">
        <f t="shared" ref="B345:AF345" si="49">B33</f>
        <v>1.24</v>
      </c>
      <c r="C345" s="58">
        <f t="shared" si="49"/>
        <v>1.91</v>
      </c>
      <c r="D345" s="58">
        <f t="shared" si="49"/>
        <v>5.7599999999999989</v>
      </c>
      <c r="E345" s="58">
        <f t="shared" si="49"/>
        <v>6.6899999999999995</v>
      </c>
      <c r="F345" s="58">
        <f t="shared" si="49"/>
        <v>14.249999999999998</v>
      </c>
      <c r="G345" s="58">
        <f t="shared" si="49"/>
        <v>15.059999999999999</v>
      </c>
      <c r="H345" s="58">
        <f t="shared" si="49"/>
        <v>12.18</v>
      </c>
      <c r="I345" s="58">
        <f t="shared" si="49"/>
        <v>9.1100000000000012</v>
      </c>
      <c r="J345" s="58">
        <f t="shared" si="49"/>
        <v>4.8499999999999996</v>
      </c>
      <c r="K345" s="58">
        <f t="shared" si="49"/>
        <v>13</v>
      </c>
      <c r="L345" s="58">
        <f t="shared" si="49"/>
        <v>12.58</v>
      </c>
      <c r="M345" s="58">
        <f t="shared" si="49"/>
        <v>15.52</v>
      </c>
      <c r="N345" s="58">
        <f t="shared" si="49"/>
        <v>11.5</v>
      </c>
      <c r="O345" s="58">
        <f t="shared" si="49"/>
        <v>12.459999999999999</v>
      </c>
      <c r="P345" s="58">
        <f t="shared" si="49"/>
        <v>6.98</v>
      </c>
      <c r="Q345" s="58">
        <f t="shared" si="49"/>
        <v>6.79</v>
      </c>
      <c r="R345" s="58">
        <f t="shared" si="49"/>
        <v>15.440000000000001</v>
      </c>
      <c r="S345" s="58">
        <f t="shared" si="49"/>
        <v>13.71</v>
      </c>
      <c r="T345" s="58">
        <f t="shared" si="49"/>
        <v>9.5399999999999991</v>
      </c>
      <c r="U345" s="58">
        <f t="shared" si="49"/>
        <v>8.6</v>
      </c>
      <c r="V345" s="58">
        <f t="shared" si="49"/>
        <v>4.3000000000000007</v>
      </c>
      <c r="W345" s="58">
        <f t="shared" si="49"/>
        <v>7.75</v>
      </c>
      <c r="X345" s="58">
        <f t="shared" si="49"/>
        <v>8.5399999999999991</v>
      </c>
      <c r="Y345" s="58">
        <f t="shared" si="49"/>
        <v>13.39</v>
      </c>
      <c r="Z345" s="58">
        <f t="shared" si="49"/>
        <v>0</v>
      </c>
      <c r="AA345" s="58">
        <f t="shared" si="49"/>
        <v>0</v>
      </c>
      <c r="AB345" s="58">
        <f t="shared" si="49"/>
        <v>0</v>
      </c>
      <c r="AC345" s="58">
        <f t="shared" si="49"/>
        <v>0</v>
      </c>
      <c r="AD345" s="58">
        <f t="shared" si="49"/>
        <v>0</v>
      </c>
      <c r="AE345" s="58">
        <f t="shared" si="49"/>
        <v>0</v>
      </c>
      <c r="AF345" s="58">
        <f t="shared" si="49"/>
        <v>0</v>
      </c>
      <c r="AG345" s="9"/>
    </row>
    <row r="346" spans="1:33">
      <c r="A346" s="9" t="s">
        <v>145</v>
      </c>
      <c r="B346" s="58">
        <f t="shared" ref="B346:AF346" si="50">B41</f>
        <v>781.41000000000008</v>
      </c>
      <c r="C346" s="58">
        <f t="shared" si="50"/>
        <v>714</v>
      </c>
      <c r="D346" s="58">
        <f t="shared" si="50"/>
        <v>803.65</v>
      </c>
      <c r="E346" s="58">
        <f t="shared" si="50"/>
        <v>848.24</v>
      </c>
      <c r="F346" s="58">
        <f t="shared" si="50"/>
        <v>870.84</v>
      </c>
      <c r="G346" s="58">
        <f t="shared" si="50"/>
        <v>819.19</v>
      </c>
      <c r="H346" s="58">
        <f t="shared" si="50"/>
        <v>1049.44</v>
      </c>
      <c r="I346" s="58">
        <f t="shared" si="50"/>
        <v>886.95</v>
      </c>
      <c r="J346" s="58">
        <f t="shared" si="50"/>
        <v>976.81</v>
      </c>
      <c r="K346" s="58">
        <f t="shared" si="50"/>
        <v>990.03</v>
      </c>
      <c r="L346" s="58">
        <f t="shared" si="50"/>
        <v>1025.52</v>
      </c>
      <c r="M346" s="58">
        <f t="shared" si="50"/>
        <v>868.23</v>
      </c>
      <c r="N346" s="58">
        <f t="shared" si="50"/>
        <v>725.55</v>
      </c>
      <c r="O346" s="58">
        <f t="shared" si="50"/>
        <v>847.07999999999993</v>
      </c>
      <c r="P346" s="58">
        <f t="shared" si="50"/>
        <v>784.74</v>
      </c>
      <c r="Q346" s="58">
        <f t="shared" si="50"/>
        <v>781.1400000000001</v>
      </c>
      <c r="R346" s="58">
        <f t="shared" si="50"/>
        <v>886.59999999999991</v>
      </c>
      <c r="S346" s="58">
        <f t="shared" si="50"/>
        <v>851.13000000000011</v>
      </c>
      <c r="T346" s="58">
        <f t="shared" si="50"/>
        <v>663.12</v>
      </c>
      <c r="U346" s="58">
        <f t="shared" si="50"/>
        <v>555.38</v>
      </c>
      <c r="V346" s="58">
        <f t="shared" si="50"/>
        <v>728.72</v>
      </c>
      <c r="W346" s="58">
        <f t="shared" si="50"/>
        <v>618.18000000000006</v>
      </c>
      <c r="X346" s="58">
        <f t="shared" si="50"/>
        <v>209.36</v>
      </c>
      <c r="Y346" s="58">
        <f t="shared" si="50"/>
        <v>315.31</v>
      </c>
      <c r="Z346" s="58">
        <f t="shared" si="50"/>
        <v>0</v>
      </c>
      <c r="AA346" s="58">
        <f t="shared" si="50"/>
        <v>0</v>
      </c>
      <c r="AB346" s="58">
        <f t="shared" si="50"/>
        <v>0</v>
      </c>
      <c r="AC346" s="58">
        <f t="shared" si="50"/>
        <v>0</v>
      </c>
      <c r="AD346" s="58">
        <f t="shared" si="50"/>
        <v>0</v>
      </c>
      <c r="AE346" s="58">
        <f t="shared" si="50"/>
        <v>0</v>
      </c>
      <c r="AF346" s="58">
        <f t="shared" si="50"/>
        <v>0</v>
      </c>
      <c r="AG346" s="9"/>
    </row>
    <row r="347" spans="1:33">
      <c r="A347" s="9" t="s">
        <v>148</v>
      </c>
      <c r="B347" s="58">
        <f t="shared" ref="B347:AF347" si="51">B49</f>
        <v>19.420000000000002</v>
      </c>
      <c r="C347" s="58">
        <f t="shared" si="51"/>
        <v>17.329999999999998</v>
      </c>
      <c r="D347" s="58">
        <f t="shared" si="51"/>
        <v>12.33</v>
      </c>
      <c r="E347" s="58">
        <f t="shared" si="51"/>
        <v>12.2</v>
      </c>
      <c r="F347" s="58">
        <f t="shared" si="51"/>
        <v>13.35</v>
      </c>
      <c r="G347" s="58">
        <f t="shared" si="51"/>
        <v>9.32</v>
      </c>
      <c r="H347" s="58">
        <f t="shared" si="51"/>
        <v>18.14</v>
      </c>
      <c r="I347" s="58">
        <f t="shared" si="51"/>
        <v>18.670000000000002</v>
      </c>
      <c r="J347" s="58">
        <f t="shared" si="51"/>
        <v>14.46</v>
      </c>
      <c r="K347" s="58">
        <f t="shared" si="51"/>
        <v>21.610000000000003</v>
      </c>
      <c r="L347" s="58">
        <f t="shared" si="51"/>
        <v>16.39</v>
      </c>
      <c r="M347" s="58">
        <f t="shared" si="51"/>
        <v>22.59</v>
      </c>
      <c r="N347" s="58">
        <f t="shared" si="51"/>
        <v>18.330000000000002</v>
      </c>
      <c r="O347" s="58">
        <f t="shared" si="51"/>
        <v>19.149999999999999</v>
      </c>
      <c r="P347" s="58">
        <f t="shared" si="51"/>
        <v>21.71</v>
      </c>
      <c r="Q347" s="58">
        <f t="shared" si="51"/>
        <v>15.969999999999999</v>
      </c>
      <c r="R347" s="58">
        <f t="shared" si="51"/>
        <v>13.66</v>
      </c>
      <c r="S347" s="58">
        <f t="shared" si="51"/>
        <v>22.38</v>
      </c>
      <c r="T347" s="58">
        <f t="shared" si="51"/>
        <v>12.129999999999999</v>
      </c>
      <c r="U347" s="58">
        <f t="shared" si="51"/>
        <v>5.0299999999999994</v>
      </c>
      <c r="V347" s="58">
        <f t="shared" si="51"/>
        <v>7.23</v>
      </c>
      <c r="W347" s="58">
        <f t="shared" si="51"/>
        <v>8.17</v>
      </c>
      <c r="X347" s="58">
        <f t="shared" si="51"/>
        <v>8.18</v>
      </c>
      <c r="Y347" s="58">
        <f t="shared" si="51"/>
        <v>8.82</v>
      </c>
      <c r="Z347" s="58">
        <f t="shared" si="51"/>
        <v>0</v>
      </c>
      <c r="AA347" s="58">
        <f t="shared" si="51"/>
        <v>0</v>
      </c>
      <c r="AB347" s="58">
        <f t="shared" si="51"/>
        <v>0</v>
      </c>
      <c r="AC347" s="58">
        <f t="shared" si="51"/>
        <v>0</v>
      </c>
      <c r="AD347" s="58">
        <f t="shared" si="51"/>
        <v>0</v>
      </c>
      <c r="AE347" s="58">
        <f t="shared" si="51"/>
        <v>0</v>
      </c>
      <c r="AF347" s="58">
        <f t="shared" si="51"/>
        <v>0</v>
      </c>
      <c r="AG347" s="9"/>
    </row>
    <row r="348" spans="1:33">
      <c r="A348" s="79" t="s">
        <v>151</v>
      </c>
      <c r="B348" s="58">
        <f t="shared" ref="B348:AF348" si="52">B57</f>
        <v>174.17349999999999</v>
      </c>
      <c r="C348" s="58">
        <f t="shared" si="52"/>
        <v>153.26599999999999</v>
      </c>
      <c r="D348" s="58">
        <f t="shared" si="52"/>
        <v>107.96</v>
      </c>
      <c r="E348" s="58">
        <f t="shared" si="52"/>
        <v>127.646</v>
      </c>
      <c r="F348" s="58">
        <f t="shared" si="52"/>
        <v>150.483</v>
      </c>
      <c r="G348" s="58">
        <f t="shared" si="52"/>
        <v>112.979</v>
      </c>
      <c r="H348" s="58">
        <f t="shared" si="52"/>
        <v>105.434</v>
      </c>
      <c r="I348" s="58">
        <f t="shared" si="52"/>
        <v>77.944500000000005</v>
      </c>
      <c r="J348" s="58">
        <f t="shared" si="52"/>
        <v>91.146499999999989</v>
      </c>
      <c r="K348" s="58">
        <f t="shared" si="52"/>
        <v>137.8295</v>
      </c>
      <c r="L348" s="58">
        <f t="shared" si="52"/>
        <v>141.339</v>
      </c>
      <c r="M348" s="58">
        <f t="shared" si="52"/>
        <v>153.5855</v>
      </c>
      <c r="N348" s="58">
        <f t="shared" si="52"/>
        <v>126.0775</v>
      </c>
      <c r="O348" s="58">
        <f t="shared" si="52"/>
        <v>109.062</v>
      </c>
      <c r="P348" s="58">
        <f t="shared" si="52"/>
        <v>117.4365</v>
      </c>
      <c r="Q348" s="58">
        <f t="shared" si="52"/>
        <v>89.980500000000006</v>
      </c>
      <c r="R348" s="58">
        <f t="shared" si="52"/>
        <v>125.61750000000001</v>
      </c>
      <c r="S348" s="58">
        <f t="shared" si="52"/>
        <v>120.19</v>
      </c>
      <c r="T348" s="58">
        <f t="shared" si="52"/>
        <v>154.358</v>
      </c>
      <c r="U348" s="58">
        <f t="shared" si="52"/>
        <v>211.51650000000001</v>
      </c>
      <c r="V348" s="58">
        <f t="shared" si="52"/>
        <v>169.6395</v>
      </c>
      <c r="W348" s="58">
        <f t="shared" si="52"/>
        <v>120.0895</v>
      </c>
      <c r="X348" s="58">
        <f t="shared" si="52"/>
        <v>131.05500000000001</v>
      </c>
      <c r="Y348" s="58">
        <f t="shared" si="52"/>
        <v>147.21300000000002</v>
      </c>
      <c r="Z348" s="58">
        <f t="shared" si="52"/>
        <v>0</v>
      </c>
      <c r="AA348" s="58">
        <f t="shared" si="52"/>
        <v>0</v>
      </c>
      <c r="AB348" s="58">
        <f t="shared" si="52"/>
        <v>0</v>
      </c>
      <c r="AC348" s="58">
        <f t="shared" si="52"/>
        <v>0</v>
      </c>
      <c r="AD348" s="58">
        <f t="shared" si="52"/>
        <v>0</v>
      </c>
      <c r="AE348" s="58">
        <f t="shared" si="52"/>
        <v>0</v>
      </c>
      <c r="AF348" s="58">
        <f t="shared" si="52"/>
        <v>0</v>
      </c>
      <c r="AG348" s="9"/>
    </row>
    <row r="349" spans="1:33">
      <c r="A349" s="9" t="s">
        <v>154</v>
      </c>
      <c r="B349" s="58">
        <f t="shared" ref="B349:AF349" si="53">B65</f>
        <v>77.84</v>
      </c>
      <c r="C349" s="58">
        <f t="shared" si="53"/>
        <v>130.66999999999999</v>
      </c>
      <c r="D349" s="58">
        <f t="shared" si="53"/>
        <v>103.5</v>
      </c>
      <c r="E349" s="58">
        <f t="shared" si="53"/>
        <v>52.65</v>
      </c>
      <c r="F349" s="58">
        <f t="shared" si="53"/>
        <v>61.45</v>
      </c>
      <c r="G349" s="58">
        <f t="shared" si="53"/>
        <v>66.98</v>
      </c>
      <c r="H349" s="58">
        <f t="shared" si="53"/>
        <v>71.430000000000007</v>
      </c>
      <c r="I349" s="58">
        <f t="shared" si="53"/>
        <v>101.87</v>
      </c>
      <c r="J349" s="58">
        <f t="shared" si="53"/>
        <v>140.6</v>
      </c>
      <c r="K349" s="58">
        <f t="shared" si="53"/>
        <v>164.55</v>
      </c>
      <c r="L349" s="58">
        <f t="shared" si="53"/>
        <v>103.6</v>
      </c>
      <c r="M349" s="58">
        <f t="shared" si="53"/>
        <v>94.02</v>
      </c>
      <c r="N349" s="58">
        <f t="shared" si="53"/>
        <v>96.59</v>
      </c>
      <c r="O349" s="58">
        <f t="shared" si="53"/>
        <v>84.31</v>
      </c>
      <c r="P349" s="58">
        <f t="shared" si="53"/>
        <v>74.09</v>
      </c>
      <c r="Q349" s="58">
        <f t="shared" si="53"/>
        <v>107.55</v>
      </c>
      <c r="R349" s="58">
        <f t="shared" si="53"/>
        <v>94.08</v>
      </c>
      <c r="S349" s="58">
        <f t="shared" si="53"/>
        <v>117.23</v>
      </c>
      <c r="T349" s="58">
        <f t="shared" si="53"/>
        <v>116.66</v>
      </c>
      <c r="U349" s="58">
        <f t="shared" si="53"/>
        <v>137.77000000000001</v>
      </c>
      <c r="V349" s="58">
        <f t="shared" si="53"/>
        <v>113.02</v>
      </c>
      <c r="W349" s="58">
        <f t="shared" si="53"/>
        <v>75.39</v>
      </c>
      <c r="X349" s="58">
        <f t="shared" si="53"/>
        <v>111.71</v>
      </c>
      <c r="Y349" s="58">
        <f t="shared" si="53"/>
        <v>125.11</v>
      </c>
      <c r="Z349" s="58">
        <f t="shared" si="53"/>
        <v>0</v>
      </c>
      <c r="AA349" s="58">
        <f t="shared" si="53"/>
        <v>0</v>
      </c>
      <c r="AB349" s="58">
        <f t="shared" si="53"/>
        <v>0</v>
      </c>
      <c r="AC349" s="58">
        <f t="shared" si="53"/>
        <v>0</v>
      </c>
      <c r="AD349" s="58">
        <f t="shared" si="53"/>
        <v>0</v>
      </c>
      <c r="AE349" s="58">
        <f t="shared" si="53"/>
        <v>0</v>
      </c>
      <c r="AF349" s="58">
        <f t="shared" si="53"/>
        <v>0</v>
      </c>
      <c r="AG349" s="9"/>
    </row>
    <row r="350" spans="1:33">
      <c r="A350" s="9" t="s">
        <v>157</v>
      </c>
      <c r="B350" s="58">
        <f t="shared" ref="B350:AF350" si="54">B73</f>
        <v>10.85</v>
      </c>
      <c r="C350" s="58">
        <f t="shared" si="54"/>
        <v>12.42</v>
      </c>
      <c r="D350" s="58">
        <f t="shared" si="54"/>
        <v>11.32</v>
      </c>
      <c r="E350" s="58">
        <f t="shared" si="54"/>
        <v>11.7</v>
      </c>
      <c r="F350" s="58">
        <f t="shared" si="54"/>
        <v>12.33</v>
      </c>
      <c r="G350" s="58">
        <f t="shared" si="54"/>
        <v>15.11</v>
      </c>
      <c r="H350" s="58">
        <f t="shared" si="54"/>
        <v>13.43</v>
      </c>
      <c r="I350" s="58">
        <f t="shared" si="54"/>
        <v>0.03</v>
      </c>
      <c r="J350" s="58">
        <f t="shared" si="54"/>
        <v>14.18</v>
      </c>
      <c r="K350" s="58">
        <f t="shared" si="54"/>
        <v>14.66</v>
      </c>
      <c r="L350" s="58">
        <f t="shared" si="54"/>
        <v>16.760000000000002</v>
      </c>
      <c r="M350" s="58">
        <f t="shared" si="54"/>
        <v>15.61</v>
      </c>
      <c r="N350" s="58">
        <f t="shared" si="54"/>
        <v>5.07</v>
      </c>
      <c r="O350" s="58">
        <f t="shared" si="54"/>
        <v>0</v>
      </c>
      <c r="P350" s="58">
        <f t="shared" si="54"/>
        <v>0</v>
      </c>
      <c r="Q350" s="58">
        <f t="shared" si="54"/>
        <v>0</v>
      </c>
      <c r="R350" s="58">
        <f t="shared" si="54"/>
        <v>0</v>
      </c>
      <c r="S350" s="58">
        <f t="shared" si="54"/>
        <v>0</v>
      </c>
      <c r="T350" s="58">
        <f t="shared" si="54"/>
        <v>0</v>
      </c>
      <c r="U350" s="58">
        <f t="shared" si="54"/>
        <v>0</v>
      </c>
      <c r="V350" s="58">
        <f t="shared" si="54"/>
        <v>0</v>
      </c>
      <c r="W350" s="58">
        <f t="shared" si="54"/>
        <v>0</v>
      </c>
      <c r="X350" s="58">
        <f t="shared" si="54"/>
        <v>0.01</v>
      </c>
      <c r="Y350" s="58">
        <f t="shared" si="54"/>
        <v>0.02</v>
      </c>
      <c r="Z350" s="58">
        <f t="shared" si="54"/>
        <v>0</v>
      </c>
      <c r="AA350" s="58">
        <f t="shared" si="54"/>
        <v>0</v>
      </c>
      <c r="AB350" s="58">
        <f t="shared" si="54"/>
        <v>0</v>
      </c>
      <c r="AC350" s="58">
        <f t="shared" si="54"/>
        <v>0</v>
      </c>
      <c r="AD350" s="58">
        <f t="shared" si="54"/>
        <v>0</v>
      </c>
      <c r="AE350" s="58">
        <f t="shared" si="54"/>
        <v>0</v>
      </c>
      <c r="AF350" s="58">
        <f t="shared" si="54"/>
        <v>0</v>
      </c>
      <c r="AG350" s="9"/>
    </row>
    <row r="351" spans="1:33" s="31" customFormat="1">
      <c r="A351" s="35" t="s">
        <v>163</v>
      </c>
      <c r="B351" s="61">
        <f t="shared" ref="B351:AF351" si="55">B81</f>
        <v>0</v>
      </c>
      <c r="C351" s="61">
        <f t="shared" si="55"/>
        <v>0</v>
      </c>
      <c r="D351" s="61">
        <f t="shared" si="55"/>
        <v>0</v>
      </c>
      <c r="E351" s="61">
        <f t="shared" si="55"/>
        <v>0</v>
      </c>
      <c r="F351" s="61">
        <f t="shared" si="55"/>
        <v>0</v>
      </c>
      <c r="G351" s="61">
        <f t="shared" si="55"/>
        <v>0</v>
      </c>
      <c r="H351" s="61">
        <f t="shared" si="55"/>
        <v>0</v>
      </c>
      <c r="I351" s="61">
        <f t="shared" si="55"/>
        <v>0</v>
      </c>
      <c r="J351" s="61">
        <f t="shared" si="55"/>
        <v>0</v>
      </c>
      <c r="K351" s="61">
        <f t="shared" si="55"/>
        <v>0</v>
      </c>
      <c r="L351" s="61">
        <f t="shared" si="55"/>
        <v>0</v>
      </c>
      <c r="M351" s="61">
        <f t="shared" si="55"/>
        <v>0</v>
      </c>
      <c r="N351" s="61">
        <f t="shared" si="55"/>
        <v>0</v>
      </c>
      <c r="O351" s="61">
        <f t="shared" si="55"/>
        <v>0</v>
      </c>
      <c r="P351" s="61">
        <f t="shared" si="55"/>
        <v>0</v>
      </c>
      <c r="Q351" s="61">
        <f t="shared" si="55"/>
        <v>0</v>
      </c>
      <c r="R351" s="61">
        <f t="shared" si="55"/>
        <v>0</v>
      </c>
      <c r="S351" s="61">
        <f t="shared" si="55"/>
        <v>0</v>
      </c>
      <c r="T351" s="61">
        <f t="shared" si="55"/>
        <v>0</v>
      </c>
      <c r="U351" s="61">
        <f t="shared" si="55"/>
        <v>0</v>
      </c>
      <c r="V351" s="61">
        <f t="shared" si="55"/>
        <v>0</v>
      </c>
      <c r="W351" s="61">
        <f t="shared" si="55"/>
        <v>0</v>
      </c>
      <c r="X351" s="61">
        <f t="shared" si="55"/>
        <v>0</v>
      </c>
      <c r="Y351" s="61">
        <f t="shared" si="55"/>
        <v>0</v>
      </c>
      <c r="Z351" s="61">
        <f t="shared" si="55"/>
        <v>0</v>
      </c>
      <c r="AA351" s="61">
        <f t="shared" si="55"/>
        <v>0</v>
      </c>
      <c r="AB351" s="61">
        <f t="shared" si="55"/>
        <v>0</v>
      </c>
      <c r="AC351" s="61">
        <f t="shared" si="55"/>
        <v>0</v>
      </c>
      <c r="AD351" s="61">
        <f t="shared" si="55"/>
        <v>0</v>
      </c>
      <c r="AE351" s="61">
        <f t="shared" si="55"/>
        <v>0</v>
      </c>
      <c r="AF351" s="61">
        <f t="shared" si="55"/>
        <v>0</v>
      </c>
      <c r="AG351" s="35"/>
    </row>
    <row r="352" spans="1:33" s="31" customFormat="1">
      <c r="A352" s="35" t="s">
        <v>166</v>
      </c>
      <c r="B352" s="61">
        <f t="shared" ref="B352:AF352" si="56">B89</f>
        <v>29.659999999999997</v>
      </c>
      <c r="C352" s="61">
        <f t="shared" si="56"/>
        <v>29.589999999999996</v>
      </c>
      <c r="D352" s="61">
        <f t="shared" si="56"/>
        <v>31.58</v>
      </c>
      <c r="E352" s="61">
        <f t="shared" si="56"/>
        <v>29.35</v>
      </c>
      <c r="F352" s="61">
        <f t="shared" si="56"/>
        <v>27.96</v>
      </c>
      <c r="G352" s="61">
        <f t="shared" si="56"/>
        <v>35.909999999999997</v>
      </c>
      <c r="H352" s="61">
        <f t="shared" si="56"/>
        <v>31.689999999999998</v>
      </c>
      <c r="I352" s="61">
        <f t="shared" si="56"/>
        <v>27.73</v>
      </c>
      <c r="J352" s="61">
        <f t="shared" si="56"/>
        <v>29.3</v>
      </c>
      <c r="K352" s="61">
        <f t="shared" si="56"/>
        <v>30.25</v>
      </c>
      <c r="L352" s="61">
        <f t="shared" si="56"/>
        <v>29.090000000000003</v>
      </c>
      <c r="M352" s="61">
        <f t="shared" si="56"/>
        <v>25.96</v>
      </c>
      <c r="N352" s="61">
        <f t="shared" si="56"/>
        <v>26.22</v>
      </c>
      <c r="O352" s="61">
        <f t="shared" si="56"/>
        <v>31.770000000000003</v>
      </c>
      <c r="P352" s="61">
        <f t="shared" si="56"/>
        <v>26.33</v>
      </c>
      <c r="Q352" s="61">
        <f t="shared" si="56"/>
        <v>25.57</v>
      </c>
      <c r="R352" s="61">
        <f t="shared" si="56"/>
        <v>32.229999999999997</v>
      </c>
      <c r="S352" s="61">
        <f t="shared" si="56"/>
        <v>30.869999999999997</v>
      </c>
      <c r="T352" s="61">
        <f t="shared" si="56"/>
        <v>55.23</v>
      </c>
      <c r="U352" s="61">
        <f t="shared" si="56"/>
        <v>28.29</v>
      </c>
      <c r="V352" s="61">
        <f t="shared" si="56"/>
        <v>25.32</v>
      </c>
      <c r="W352" s="61">
        <f t="shared" si="56"/>
        <v>15.149999999999999</v>
      </c>
      <c r="X352" s="61">
        <f t="shared" si="56"/>
        <v>14.91</v>
      </c>
      <c r="Y352" s="61">
        <f t="shared" si="56"/>
        <v>18.62</v>
      </c>
      <c r="Z352" s="61">
        <f t="shared" si="56"/>
        <v>0</v>
      </c>
      <c r="AA352" s="61">
        <f t="shared" si="56"/>
        <v>0</v>
      </c>
      <c r="AB352" s="61">
        <f t="shared" si="56"/>
        <v>0</v>
      </c>
      <c r="AC352" s="61">
        <f t="shared" si="56"/>
        <v>0</v>
      </c>
      <c r="AD352" s="61">
        <f t="shared" si="56"/>
        <v>0</v>
      </c>
      <c r="AE352" s="61">
        <f t="shared" si="56"/>
        <v>0</v>
      </c>
      <c r="AF352" s="61">
        <f t="shared" si="56"/>
        <v>0</v>
      </c>
      <c r="AG352" s="35"/>
    </row>
    <row r="353" spans="1:33" s="31" customFormat="1">
      <c r="A353" s="35" t="s">
        <v>169</v>
      </c>
      <c r="B353" s="61">
        <f t="shared" ref="B353:AF353" si="57">B97</f>
        <v>42.91</v>
      </c>
      <c r="C353" s="61">
        <f t="shared" si="57"/>
        <v>47.47</v>
      </c>
      <c r="D353" s="61">
        <f t="shared" si="57"/>
        <v>34.479999999999997</v>
      </c>
      <c r="E353" s="61">
        <f t="shared" si="57"/>
        <v>28.03</v>
      </c>
      <c r="F353" s="61">
        <f t="shared" si="57"/>
        <v>46.57</v>
      </c>
      <c r="G353" s="61">
        <f t="shared" si="57"/>
        <v>21.09</v>
      </c>
      <c r="H353" s="61">
        <f t="shared" si="57"/>
        <v>28.65</v>
      </c>
      <c r="I353" s="61">
        <f t="shared" si="57"/>
        <v>13.15</v>
      </c>
      <c r="J353" s="61">
        <f t="shared" si="57"/>
        <v>27</v>
      </c>
      <c r="K353" s="61">
        <f t="shared" si="57"/>
        <v>29.021999999999998</v>
      </c>
      <c r="L353" s="61">
        <f t="shared" si="57"/>
        <v>32.904000000000003</v>
      </c>
      <c r="M353" s="61">
        <f t="shared" si="57"/>
        <v>64.548000000000002</v>
      </c>
      <c r="N353" s="61">
        <f t="shared" si="57"/>
        <v>65.963999999999999</v>
      </c>
      <c r="O353" s="61">
        <f t="shared" si="57"/>
        <v>52.787999999999997</v>
      </c>
      <c r="P353" s="61">
        <f t="shared" si="57"/>
        <v>69.707999999999998</v>
      </c>
      <c r="Q353" s="61">
        <f t="shared" si="57"/>
        <v>45.582000000000001</v>
      </c>
      <c r="R353" s="61">
        <f t="shared" si="57"/>
        <v>64.47</v>
      </c>
      <c r="S353" s="61">
        <f t="shared" si="57"/>
        <v>53.466000000000001</v>
      </c>
      <c r="T353" s="61">
        <f t="shared" si="57"/>
        <v>49.427999999999997</v>
      </c>
      <c r="U353" s="61">
        <f t="shared" si="57"/>
        <v>64.091999999999999</v>
      </c>
      <c r="V353" s="61">
        <f t="shared" si="57"/>
        <v>55.037999999999997</v>
      </c>
      <c r="W353" s="61">
        <f t="shared" si="57"/>
        <v>40.146000000000001</v>
      </c>
      <c r="X353" s="61">
        <f t="shared" si="57"/>
        <v>47.19</v>
      </c>
      <c r="Y353" s="61">
        <f t="shared" si="57"/>
        <v>0</v>
      </c>
      <c r="Z353" s="61">
        <f t="shared" si="57"/>
        <v>0</v>
      </c>
      <c r="AA353" s="61">
        <f t="shared" si="57"/>
        <v>0</v>
      </c>
      <c r="AB353" s="61">
        <f t="shared" si="57"/>
        <v>0</v>
      </c>
      <c r="AC353" s="61">
        <f t="shared" si="57"/>
        <v>0</v>
      </c>
      <c r="AD353" s="61">
        <f t="shared" si="57"/>
        <v>0</v>
      </c>
      <c r="AE353" s="61">
        <f t="shared" si="57"/>
        <v>0</v>
      </c>
      <c r="AF353" s="61">
        <f t="shared" si="57"/>
        <v>0</v>
      </c>
      <c r="AG353" s="35"/>
    </row>
    <row r="354" spans="1:33" s="31" customFormat="1">
      <c r="A354" s="35" t="s">
        <v>172</v>
      </c>
      <c r="B354" s="61">
        <f t="shared" ref="B354:AF354" si="58">B105</f>
        <v>7.09</v>
      </c>
      <c r="C354" s="61">
        <f t="shared" si="58"/>
        <v>13.280000000000001</v>
      </c>
      <c r="D354" s="61">
        <f t="shared" si="58"/>
        <v>17.95</v>
      </c>
      <c r="E354" s="61">
        <f t="shared" si="58"/>
        <v>14.8</v>
      </c>
      <c r="F354" s="61">
        <f t="shared" si="58"/>
        <v>14.59</v>
      </c>
      <c r="G354" s="61">
        <f t="shared" si="58"/>
        <v>17.59</v>
      </c>
      <c r="H354" s="61">
        <f t="shared" si="58"/>
        <v>16.41</v>
      </c>
      <c r="I354" s="61">
        <f t="shared" si="58"/>
        <v>13.66</v>
      </c>
      <c r="J354" s="61">
        <f t="shared" si="58"/>
        <v>13.31</v>
      </c>
      <c r="K354" s="61">
        <f t="shared" si="58"/>
        <v>19</v>
      </c>
      <c r="L354" s="61">
        <f t="shared" si="58"/>
        <v>16.309999999999999</v>
      </c>
      <c r="M354" s="61">
        <f t="shared" si="58"/>
        <v>20.329999999999998</v>
      </c>
      <c r="N354" s="61">
        <f t="shared" si="58"/>
        <v>13.92</v>
      </c>
      <c r="O354" s="61">
        <f t="shared" si="58"/>
        <v>18.53</v>
      </c>
      <c r="P354" s="61">
        <f t="shared" si="58"/>
        <v>16.48</v>
      </c>
      <c r="Q354" s="61">
        <f t="shared" si="58"/>
        <v>17.2</v>
      </c>
      <c r="R354" s="61">
        <f t="shared" si="58"/>
        <v>16.88</v>
      </c>
      <c r="S354" s="61">
        <f t="shared" si="58"/>
        <v>13.57</v>
      </c>
      <c r="T354" s="61">
        <f t="shared" si="58"/>
        <v>12.53</v>
      </c>
      <c r="U354" s="61">
        <f t="shared" si="58"/>
        <v>6.21</v>
      </c>
      <c r="V354" s="61">
        <f t="shared" si="58"/>
        <v>8.98</v>
      </c>
      <c r="W354" s="61">
        <f t="shared" si="58"/>
        <v>9.48</v>
      </c>
      <c r="X354" s="61">
        <f t="shared" si="58"/>
        <v>7.41</v>
      </c>
      <c r="Y354" s="61">
        <f t="shared" si="58"/>
        <v>33.39</v>
      </c>
      <c r="Z354" s="61">
        <f t="shared" si="58"/>
        <v>0</v>
      </c>
      <c r="AA354" s="61">
        <f t="shared" si="58"/>
        <v>0</v>
      </c>
      <c r="AB354" s="61">
        <f t="shared" si="58"/>
        <v>0</v>
      </c>
      <c r="AC354" s="61">
        <f t="shared" si="58"/>
        <v>0</v>
      </c>
      <c r="AD354" s="61">
        <f t="shared" si="58"/>
        <v>0</v>
      </c>
      <c r="AE354" s="61">
        <f t="shared" si="58"/>
        <v>0</v>
      </c>
      <c r="AF354" s="61">
        <f t="shared" si="58"/>
        <v>0</v>
      </c>
      <c r="AG354" s="35"/>
    </row>
    <row r="355" spans="1:33" s="31" customFormat="1">
      <c r="A355" s="35" t="s">
        <v>175</v>
      </c>
      <c r="B355" s="61">
        <f t="shared" ref="B355:AF355" si="59">B113</f>
        <v>102.88</v>
      </c>
      <c r="C355" s="61">
        <f t="shared" si="59"/>
        <v>78.83</v>
      </c>
      <c r="D355" s="61">
        <f t="shared" si="59"/>
        <v>64.509999999999991</v>
      </c>
      <c r="E355" s="61">
        <f t="shared" si="59"/>
        <v>0</v>
      </c>
      <c r="F355" s="61">
        <f t="shared" si="59"/>
        <v>0</v>
      </c>
      <c r="G355" s="61">
        <f t="shared" si="59"/>
        <v>0</v>
      </c>
      <c r="H355" s="61">
        <f t="shared" si="59"/>
        <v>0</v>
      </c>
      <c r="I355" s="61">
        <f t="shared" si="59"/>
        <v>0</v>
      </c>
      <c r="J355" s="61">
        <f t="shared" si="59"/>
        <v>0</v>
      </c>
      <c r="K355" s="61">
        <f t="shared" si="59"/>
        <v>0</v>
      </c>
      <c r="L355" s="61">
        <f t="shared" si="59"/>
        <v>0</v>
      </c>
      <c r="M355" s="61">
        <f t="shared" si="59"/>
        <v>0</v>
      </c>
      <c r="N355" s="61">
        <f t="shared" si="59"/>
        <v>0</v>
      </c>
      <c r="O355" s="61">
        <f t="shared" si="59"/>
        <v>0</v>
      </c>
      <c r="P355" s="61">
        <f t="shared" si="59"/>
        <v>0</v>
      </c>
      <c r="Q355" s="61">
        <f t="shared" si="59"/>
        <v>0</v>
      </c>
      <c r="R355" s="61">
        <f t="shared" si="59"/>
        <v>0</v>
      </c>
      <c r="S355" s="61">
        <f t="shared" si="59"/>
        <v>0</v>
      </c>
      <c r="T355" s="61">
        <f t="shared" si="59"/>
        <v>0</v>
      </c>
      <c r="U355" s="61">
        <f t="shared" si="59"/>
        <v>0</v>
      </c>
      <c r="V355" s="61">
        <f t="shared" si="59"/>
        <v>0</v>
      </c>
      <c r="W355" s="61">
        <f t="shared" si="59"/>
        <v>0</v>
      </c>
      <c r="X355" s="61">
        <f t="shared" si="59"/>
        <v>0</v>
      </c>
      <c r="Y355" s="61">
        <f t="shared" si="59"/>
        <v>0</v>
      </c>
      <c r="Z355" s="61">
        <f t="shared" si="59"/>
        <v>0</v>
      </c>
      <c r="AA355" s="61">
        <f t="shared" si="59"/>
        <v>0</v>
      </c>
      <c r="AB355" s="61">
        <f t="shared" si="59"/>
        <v>0</v>
      </c>
      <c r="AC355" s="61">
        <f t="shared" si="59"/>
        <v>0</v>
      </c>
      <c r="AD355" s="61">
        <f t="shared" si="59"/>
        <v>0</v>
      </c>
      <c r="AE355" s="61">
        <f t="shared" si="59"/>
        <v>0</v>
      </c>
      <c r="AF355" s="61">
        <f t="shared" si="59"/>
        <v>0</v>
      </c>
      <c r="AG355" s="35"/>
    </row>
    <row r="356" spans="1:33" s="31" customFormat="1">
      <c r="A356" s="35" t="s">
        <v>178</v>
      </c>
      <c r="B356" s="61">
        <f t="shared" ref="B356:AF356" si="60">B121</f>
        <v>68.53</v>
      </c>
      <c r="C356" s="61">
        <f t="shared" si="60"/>
        <v>46.59</v>
      </c>
      <c r="D356" s="61">
        <f t="shared" si="60"/>
        <v>32.99</v>
      </c>
      <c r="E356" s="61">
        <f t="shared" si="60"/>
        <v>44.88</v>
      </c>
      <c r="F356" s="61">
        <f t="shared" si="60"/>
        <v>40.200000000000003</v>
      </c>
      <c r="G356" s="61">
        <f t="shared" si="60"/>
        <v>23.87</v>
      </c>
      <c r="H356" s="61">
        <f t="shared" si="60"/>
        <v>34.799999999999997</v>
      </c>
      <c r="I356" s="61">
        <f t="shared" si="60"/>
        <v>35.75</v>
      </c>
      <c r="J356" s="61">
        <f t="shared" si="60"/>
        <v>35.92</v>
      </c>
      <c r="K356" s="61">
        <f t="shared" si="60"/>
        <v>50.42</v>
      </c>
      <c r="L356" s="61">
        <f t="shared" si="60"/>
        <v>65.42</v>
      </c>
      <c r="M356" s="61">
        <f t="shared" si="60"/>
        <v>64.680000000000007</v>
      </c>
      <c r="N356" s="61">
        <f t="shared" si="60"/>
        <v>96.16</v>
      </c>
      <c r="O356" s="61">
        <f t="shared" si="60"/>
        <v>80.23</v>
      </c>
      <c r="P356" s="61">
        <f t="shared" si="60"/>
        <v>41.55</v>
      </c>
      <c r="Q356" s="61">
        <f t="shared" si="60"/>
        <v>40.409999999999997</v>
      </c>
      <c r="R356" s="61">
        <f t="shared" si="60"/>
        <v>36.119999999999997</v>
      </c>
      <c r="S356" s="61">
        <f t="shared" si="60"/>
        <v>35.69</v>
      </c>
      <c r="T356" s="61">
        <f t="shared" si="60"/>
        <v>72.33</v>
      </c>
      <c r="U356" s="61">
        <f t="shared" si="60"/>
        <v>56.36</v>
      </c>
      <c r="V356" s="61">
        <f t="shared" si="60"/>
        <v>24.24</v>
      </c>
      <c r="W356" s="61">
        <f t="shared" si="60"/>
        <v>13.49</v>
      </c>
      <c r="X356" s="61">
        <f t="shared" si="60"/>
        <v>17.47</v>
      </c>
      <c r="Y356" s="61">
        <f t="shared" si="60"/>
        <v>24.34</v>
      </c>
      <c r="Z356" s="61">
        <f t="shared" si="60"/>
        <v>0</v>
      </c>
      <c r="AA356" s="61">
        <f t="shared" si="60"/>
        <v>0</v>
      </c>
      <c r="AB356" s="61">
        <f t="shared" si="60"/>
        <v>0</v>
      </c>
      <c r="AC356" s="61">
        <f t="shared" si="60"/>
        <v>0</v>
      </c>
      <c r="AD356" s="61">
        <f t="shared" si="60"/>
        <v>0</v>
      </c>
      <c r="AE356" s="61">
        <f t="shared" si="60"/>
        <v>0</v>
      </c>
      <c r="AF356" s="61">
        <f t="shared" si="60"/>
        <v>0</v>
      </c>
      <c r="AG356" s="35"/>
    </row>
    <row r="357" spans="1:33" s="31" customFormat="1">
      <c r="A357" s="35" t="s">
        <v>181</v>
      </c>
      <c r="B357" s="61">
        <f t="shared" ref="B357:AF357" si="61">B129</f>
        <v>33.03</v>
      </c>
      <c r="C357" s="61">
        <f t="shared" si="61"/>
        <v>22.87</v>
      </c>
      <c r="D357" s="61">
        <f t="shared" si="61"/>
        <v>18.63</v>
      </c>
      <c r="E357" s="61">
        <f t="shared" si="61"/>
        <v>18.297000000000001</v>
      </c>
      <c r="F357" s="61">
        <f t="shared" si="61"/>
        <v>27.510999999999999</v>
      </c>
      <c r="G357" s="61">
        <f t="shared" si="61"/>
        <v>40.234999999999999</v>
      </c>
      <c r="H357" s="61">
        <f t="shared" si="61"/>
        <v>40.616</v>
      </c>
      <c r="I357" s="61">
        <f t="shared" si="61"/>
        <v>50.372</v>
      </c>
      <c r="J357" s="61">
        <f t="shared" si="61"/>
        <v>43.124000000000002</v>
      </c>
      <c r="K357" s="61">
        <f t="shared" si="61"/>
        <v>60.951000000000001</v>
      </c>
      <c r="L357" s="61">
        <f t="shared" si="61"/>
        <v>50.095999999999997</v>
      </c>
      <c r="M357" s="61">
        <f t="shared" si="61"/>
        <v>30.88</v>
      </c>
      <c r="N357" s="61">
        <f t="shared" si="61"/>
        <v>30.62</v>
      </c>
      <c r="O357" s="61">
        <f t="shared" si="61"/>
        <v>35.520000000000003</v>
      </c>
      <c r="P357" s="61">
        <f t="shared" si="61"/>
        <v>40.279000000000003</v>
      </c>
      <c r="Q357" s="61">
        <f t="shared" si="61"/>
        <v>35.832000000000001</v>
      </c>
      <c r="R357" s="61">
        <f t="shared" si="61"/>
        <v>36.639000000000003</v>
      </c>
      <c r="S357" s="61">
        <f t="shared" si="61"/>
        <v>35.057000000000002</v>
      </c>
      <c r="T357" s="61">
        <f t="shared" si="61"/>
        <v>30.265000000000001</v>
      </c>
      <c r="U357" s="61">
        <f t="shared" si="61"/>
        <v>33.017000000000003</v>
      </c>
      <c r="V357" s="61">
        <f t="shared" si="61"/>
        <v>40.86</v>
      </c>
      <c r="W357" s="61">
        <f t="shared" si="61"/>
        <v>38.363999999999997</v>
      </c>
      <c r="X357" s="61">
        <f t="shared" si="61"/>
        <v>38.076000000000001</v>
      </c>
      <c r="Y357" s="61">
        <f t="shared" si="61"/>
        <v>0</v>
      </c>
      <c r="Z357" s="61">
        <f t="shared" si="61"/>
        <v>0</v>
      </c>
      <c r="AA357" s="61">
        <f t="shared" si="61"/>
        <v>0</v>
      </c>
      <c r="AB357" s="61">
        <f t="shared" si="61"/>
        <v>0</v>
      </c>
      <c r="AC357" s="61">
        <f t="shared" si="61"/>
        <v>0</v>
      </c>
      <c r="AD357" s="61">
        <f t="shared" si="61"/>
        <v>0</v>
      </c>
      <c r="AE357" s="61">
        <f t="shared" si="61"/>
        <v>0</v>
      </c>
      <c r="AF357" s="61">
        <f t="shared" si="61"/>
        <v>0</v>
      </c>
      <c r="AG357" s="35"/>
    </row>
    <row r="358" spans="1:33" s="31" customFormat="1">
      <c r="A358" s="35" t="s">
        <v>184</v>
      </c>
      <c r="B358" s="61">
        <f t="shared" ref="B358:AF358" si="62">B137</f>
        <v>31.29</v>
      </c>
      <c r="C358" s="61">
        <f t="shared" si="62"/>
        <v>33.58</v>
      </c>
      <c r="D358" s="61">
        <f t="shared" si="62"/>
        <v>32.42</v>
      </c>
      <c r="E358" s="61">
        <f t="shared" si="62"/>
        <v>36.94</v>
      </c>
      <c r="F358" s="61">
        <f t="shared" si="62"/>
        <v>26.89</v>
      </c>
      <c r="G358" s="61">
        <f t="shared" si="62"/>
        <v>39.119999999999997</v>
      </c>
      <c r="H358" s="61">
        <f t="shared" si="62"/>
        <v>41.898989999999998</v>
      </c>
      <c r="I358" s="61">
        <f t="shared" si="62"/>
        <v>35.251440000000002</v>
      </c>
      <c r="J358" s="61">
        <f t="shared" si="62"/>
        <v>34.433590000000002</v>
      </c>
      <c r="K358" s="61">
        <f t="shared" si="62"/>
        <v>42.971629999999998</v>
      </c>
      <c r="L358" s="61">
        <f t="shared" si="62"/>
        <v>40.1</v>
      </c>
      <c r="M358" s="61">
        <f t="shared" si="62"/>
        <v>32.65</v>
      </c>
      <c r="N358" s="61">
        <f t="shared" si="62"/>
        <v>32.82</v>
      </c>
      <c r="O358" s="61">
        <f t="shared" si="62"/>
        <v>37.273319999999998</v>
      </c>
      <c r="P358" s="61">
        <f t="shared" si="62"/>
        <v>35.844059999999999</v>
      </c>
      <c r="Q358" s="61">
        <f t="shared" si="62"/>
        <v>36.287531999999999</v>
      </c>
      <c r="R358" s="61">
        <f t="shared" si="62"/>
        <v>46.37</v>
      </c>
      <c r="S358" s="61">
        <f t="shared" si="62"/>
        <v>49.42</v>
      </c>
      <c r="T358" s="61">
        <f t="shared" si="62"/>
        <v>48.07</v>
      </c>
      <c r="U358" s="61">
        <f t="shared" si="62"/>
        <v>51.33</v>
      </c>
      <c r="V358" s="61">
        <f t="shared" si="62"/>
        <v>49.23</v>
      </c>
      <c r="W358" s="61">
        <f t="shared" si="62"/>
        <v>31.95</v>
      </c>
      <c r="X358" s="61">
        <f t="shared" si="62"/>
        <v>23.58</v>
      </c>
      <c r="Y358" s="61">
        <f t="shared" si="62"/>
        <v>0</v>
      </c>
      <c r="Z358" s="61">
        <f t="shared" si="62"/>
        <v>0</v>
      </c>
      <c r="AA358" s="61">
        <f t="shared" si="62"/>
        <v>0</v>
      </c>
      <c r="AB358" s="61">
        <f t="shared" si="62"/>
        <v>0</v>
      </c>
      <c r="AC358" s="61">
        <f t="shared" si="62"/>
        <v>0</v>
      </c>
      <c r="AD358" s="61">
        <f t="shared" si="62"/>
        <v>0</v>
      </c>
      <c r="AE358" s="61">
        <f t="shared" si="62"/>
        <v>0</v>
      </c>
      <c r="AF358" s="61">
        <f t="shared" si="62"/>
        <v>0</v>
      </c>
      <c r="AG358" s="35"/>
    </row>
    <row r="359" spans="1:33" s="31" customFormat="1">
      <c r="A359" s="35" t="s">
        <v>187</v>
      </c>
      <c r="B359" s="61">
        <f t="shared" ref="B359:AF359" si="63">B145</f>
        <v>59.828000000000003</v>
      </c>
      <c r="C359" s="61">
        <f t="shared" si="63"/>
        <v>54.162999999999997</v>
      </c>
      <c r="D359" s="61">
        <f t="shared" si="63"/>
        <v>38.276000000000003</v>
      </c>
      <c r="E359" s="61">
        <f t="shared" si="63"/>
        <v>66.295999999999992</v>
      </c>
      <c r="F359" s="61">
        <f t="shared" si="63"/>
        <v>79.655999999999992</v>
      </c>
      <c r="G359" s="61">
        <f t="shared" si="63"/>
        <v>43.695</v>
      </c>
      <c r="H359" s="61">
        <f t="shared" si="63"/>
        <v>43.832000000000001</v>
      </c>
      <c r="I359" s="61">
        <f t="shared" si="63"/>
        <v>48.384</v>
      </c>
      <c r="J359" s="61">
        <f t="shared" si="63"/>
        <v>46.199999999999996</v>
      </c>
      <c r="K359" s="61">
        <f t="shared" si="63"/>
        <v>70.183999999999997</v>
      </c>
      <c r="L359" s="61">
        <f t="shared" si="63"/>
        <v>90.781000000000006</v>
      </c>
      <c r="M359" s="61">
        <f t="shared" si="63"/>
        <v>68.956000000000003</v>
      </c>
      <c r="N359" s="61">
        <f t="shared" si="63"/>
        <v>115.125</v>
      </c>
      <c r="O359" s="61">
        <f t="shared" si="63"/>
        <v>90.748000000000005</v>
      </c>
      <c r="P359" s="61">
        <f t="shared" si="63"/>
        <v>55.467999999999996</v>
      </c>
      <c r="Q359" s="61">
        <f t="shared" si="63"/>
        <v>49.713000000000001</v>
      </c>
      <c r="R359" s="61">
        <f t="shared" si="63"/>
        <v>49.473999999999997</v>
      </c>
      <c r="S359" s="61">
        <f t="shared" si="63"/>
        <v>52.281000000000006</v>
      </c>
      <c r="T359" s="61">
        <f t="shared" si="63"/>
        <v>48.524999999999999</v>
      </c>
      <c r="U359" s="61">
        <f t="shared" si="63"/>
        <v>153.10599999999999</v>
      </c>
      <c r="V359" s="61">
        <f t="shared" si="63"/>
        <v>150.07500000000002</v>
      </c>
      <c r="W359" s="61">
        <f t="shared" si="63"/>
        <v>98.676000000000002</v>
      </c>
      <c r="X359" s="61">
        <f t="shared" si="63"/>
        <v>87.795000000000002</v>
      </c>
      <c r="Y359" s="61">
        <f t="shared" si="63"/>
        <v>129.36600000000001</v>
      </c>
      <c r="Z359" s="61">
        <f t="shared" si="63"/>
        <v>0</v>
      </c>
      <c r="AA359" s="61">
        <f t="shared" si="63"/>
        <v>0</v>
      </c>
      <c r="AB359" s="61">
        <f t="shared" si="63"/>
        <v>0</v>
      </c>
      <c r="AC359" s="61">
        <f t="shared" si="63"/>
        <v>0</v>
      </c>
      <c r="AD359" s="61">
        <f t="shared" si="63"/>
        <v>0</v>
      </c>
      <c r="AE359" s="61">
        <f t="shared" si="63"/>
        <v>0</v>
      </c>
      <c r="AF359" s="61">
        <f t="shared" si="63"/>
        <v>0</v>
      </c>
      <c r="AG359" s="35"/>
    </row>
    <row r="360" spans="1:33" s="31" customFormat="1">
      <c r="A360" s="35" t="s">
        <v>190</v>
      </c>
      <c r="B360" s="61">
        <f>B153</f>
        <v>80.819999999999993</v>
      </c>
      <c r="C360" s="61">
        <f t="shared" ref="C360:AF360" si="64">C153</f>
        <v>70.66</v>
      </c>
      <c r="D360" s="61">
        <f t="shared" si="64"/>
        <v>43.92</v>
      </c>
      <c r="E360" s="61">
        <f t="shared" si="64"/>
        <v>52.44</v>
      </c>
      <c r="F360" s="61">
        <f t="shared" si="64"/>
        <v>54.94</v>
      </c>
      <c r="G360" s="61">
        <f t="shared" si="64"/>
        <v>29.43</v>
      </c>
      <c r="H360" s="61">
        <f t="shared" si="64"/>
        <v>36.57</v>
      </c>
      <c r="I360" s="61">
        <f t="shared" si="64"/>
        <v>39.47</v>
      </c>
      <c r="J360" s="61">
        <f t="shared" si="64"/>
        <v>34.549999999999997</v>
      </c>
      <c r="K360" s="61">
        <f t="shared" si="64"/>
        <v>53.895000000000003</v>
      </c>
      <c r="L360" s="61">
        <f t="shared" si="64"/>
        <v>68.180000000000007</v>
      </c>
      <c r="M360" s="61">
        <f t="shared" si="64"/>
        <v>79.25</v>
      </c>
      <c r="N360" s="61">
        <f t="shared" si="64"/>
        <v>61.97</v>
      </c>
      <c r="O360" s="61">
        <f t="shared" si="64"/>
        <v>38.814999999999998</v>
      </c>
      <c r="P360" s="61">
        <f t="shared" si="64"/>
        <v>34.895000000000003</v>
      </c>
      <c r="Q360" s="61">
        <f t="shared" si="64"/>
        <v>25.49</v>
      </c>
      <c r="R360" s="61">
        <f t="shared" si="64"/>
        <v>30.754999999999999</v>
      </c>
      <c r="S360" s="61">
        <f t="shared" si="64"/>
        <v>28.114999999999998</v>
      </c>
      <c r="T360" s="61">
        <f t="shared" si="64"/>
        <v>26.125</v>
      </c>
      <c r="U360" s="61">
        <f t="shared" si="64"/>
        <v>49.75</v>
      </c>
      <c r="V360" s="61">
        <f t="shared" si="64"/>
        <v>30.905000000000001</v>
      </c>
      <c r="W360" s="61">
        <f t="shared" si="64"/>
        <v>32.305</v>
      </c>
      <c r="X360" s="61">
        <f t="shared" si="64"/>
        <v>27.675000000000001</v>
      </c>
      <c r="Y360" s="61">
        <f t="shared" si="64"/>
        <v>0</v>
      </c>
      <c r="Z360" s="61">
        <f t="shared" si="64"/>
        <v>0</v>
      </c>
      <c r="AA360" s="61">
        <f t="shared" si="64"/>
        <v>0</v>
      </c>
      <c r="AB360" s="61">
        <f t="shared" si="64"/>
        <v>0</v>
      </c>
      <c r="AC360" s="61">
        <f t="shared" si="64"/>
        <v>0</v>
      </c>
      <c r="AD360" s="61">
        <f t="shared" si="64"/>
        <v>0</v>
      </c>
      <c r="AE360" s="61">
        <f t="shared" si="64"/>
        <v>0</v>
      </c>
      <c r="AF360" s="61">
        <f t="shared" si="64"/>
        <v>0</v>
      </c>
      <c r="AG360" s="35"/>
    </row>
    <row r="361" spans="1:33" s="14" customFormat="1">
      <c r="A361" s="13" t="s">
        <v>7</v>
      </c>
      <c r="B361" s="57">
        <f>SUM(B342:B360)</f>
        <v>1887.4517600000001</v>
      </c>
      <c r="C361" s="57">
        <f t="shared" ref="C361:AF361" si="65">SUM(C342:C360)</f>
        <v>1680.2875999999999</v>
      </c>
      <c r="D361" s="57">
        <f t="shared" si="65"/>
        <v>1921.5655600000002</v>
      </c>
      <c r="E361" s="57">
        <f t="shared" si="65"/>
        <v>1814.3635700000002</v>
      </c>
      <c r="F361" s="57">
        <f t="shared" si="65"/>
        <v>1734.1514599999998</v>
      </c>
      <c r="G361" s="57">
        <f t="shared" si="65"/>
        <v>1620.7573599999996</v>
      </c>
      <c r="H361" s="57">
        <f t="shared" si="65"/>
        <v>1974.7043300000003</v>
      </c>
      <c r="I361" s="57">
        <f t="shared" si="65"/>
        <v>1712.0766500000004</v>
      </c>
      <c r="J361" s="57">
        <f t="shared" si="65"/>
        <v>1887.6153700000002</v>
      </c>
      <c r="K361" s="57">
        <f t="shared" si="65"/>
        <v>2064.0669000000003</v>
      </c>
      <c r="L361" s="57">
        <f t="shared" si="65"/>
        <v>2271.6511599999994</v>
      </c>
      <c r="M361" s="57">
        <f t="shared" si="65"/>
        <v>2041.8734799999997</v>
      </c>
      <c r="N361" s="57">
        <f t="shared" si="65"/>
        <v>1812.9311199999997</v>
      </c>
      <c r="O361" s="57">
        <f t="shared" si="65"/>
        <v>1956.79826</v>
      </c>
      <c r="P361" s="57">
        <f t="shared" si="65"/>
        <v>1718.4993300000001</v>
      </c>
      <c r="Q361" s="57">
        <f t="shared" si="65"/>
        <v>1750.6058920000003</v>
      </c>
      <c r="R361" s="57">
        <f t="shared" si="65"/>
        <v>1967.9249400000001</v>
      </c>
      <c r="S361" s="57">
        <f t="shared" si="65"/>
        <v>1842.7455600000001</v>
      </c>
      <c r="T361" s="57">
        <f t="shared" si="65"/>
        <v>1611.2140700000002</v>
      </c>
      <c r="U361" s="57">
        <f t="shared" si="65"/>
        <v>1669.1477199999999</v>
      </c>
      <c r="V361" s="57">
        <f t="shared" si="65"/>
        <v>1805.22623</v>
      </c>
      <c r="W361" s="57">
        <f t="shared" si="65"/>
        <v>1413.3689500000003</v>
      </c>
      <c r="X361" s="57">
        <f t="shared" si="65"/>
        <v>806.85683000000006</v>
      </c>
      <c r="Y361" s="57">
        <f t="shared" si="65"/>
        <v>899.30983000000003</v>
      </c>
      <c r="Z361" s="57">
        <f t="shared" si="65"/>
        <v>0</v>
      </c>
      <c r="AA361" s="57">
        <f t="shared" si="65"/>
        <v>0</v>
      </c>
      <c r="AB361" s="57">
        <f t="shared" si="65"/>
        <v>0</v>
      </c>
      <c r="AC361" s="57">
        <f t="shared" si="65"/>
        <v>0</v>
      </c>
      <c r="AD361" s="57">
        <f t="shared" si="65"/>
        <v>0</v>
      </c>
      <c r="AE361" s="57">
        <f t="shared" si="65"/>
        <v>0</v>
      </c>
      <c r="AF361" s="57">
        <f t="shared" si="65"/>
        <v>0</v>
      </c>
      <c r="AG361" s="56"/>
    </row>
    <row r="362" spans="1:33">
      <c r="A362" s="5" t="s">
        <v>8</v>
      </c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9"/>
      <c r="AC362" s="50"/>
      <c r="AD362" s="50"/>
      <c r="AE362" s="60"/>
      <c r="AF362" s="60"/>
      <c r="AG362" s="59"/>
    </row>
    <row r="363" spans="1:33">
      <c r="A363" s="1" t="s">
        <v>478</v>
      </c>
      <c r="B363" s="58">
        <f>B3+B11+B19+B27+B35+B43+B51+B59+B67+B75+B83+B91+B99+B107+B115+B123+B131+B139+B147</f>
        <v>450.95599999999996</v>
      </c>
      <c r="C363" s="58">
        <f t="shared" ref="C363:F363" si="66">C3+C11+C19+C27+C35+C43+C51+C59+C67+C75+C83+C91+C99+C107+C115+C123+C131+C139+C147</f>
        <v>375.39600000000002</v>
      </c>
      <c r="D363" s="58">
        <f t="shared" si="66"/>
        <v>503.62599999999992</v>
      </c>
      <c r="E363" s="58">
        <f t="shared" si="66"/>
        <v>391.95000000000005</v>
      </c>
      <c r="F363" s="58">
        <f t="shared" si="66"/>
        <v>497.25</v>
      </c>
      <c r="G363" s="58">
        <f>G3+G11+G19+G27+G35+G43+G51+G59+G67+G75+G83+G91+G99+G107+G115+G123+G131+G139+G147</f>
        <v>382.65</v>
      </c>
      <c r="H363" s="58">
        <f t="shared" ref="H363:Q363" si="67">H3+H11+H19+H27+H35+H43+H51+H59+H67+H75+H83+H91+H99+H107+H115+H123+H131+H139+H147</f>
        <v>547.56999999999994</v>
      </c>
      <c r="I363" s="58">
        <f t="shared" si="67"/>
        <v>544.50599999999997</v>
      </c>
      <c r="J363" s="58">
        <f t="shared" si="67"/>
        <v>550.56599999999992</v>
      </c>
      <c r="K363" s="58">
        <f t="shared" si="67"/>
        <v>586.60400000000004</v>
      </c>
      <c r="L363" s="58">
        <f t="shared" si="67"/>
        <v>643.57399999999996</v>
      </c>
      <c r="M363" s="58">
        <f t="shared" si="67"/>
        <v>523.78200000000004</v>
      </c>
      <c r="N363" s="58">
        <f t="shared" si="67"/>
        <v>509.71</v>
      </c>
      <c r="O363" s="58">
        <f t="shared" si="67"/>
        <v>510.12200000000001</v>
      </c>
      <c r="P363" s="58">
        <f t="shared" si="67"/>
        <v>426.59399999999999</v>
      </c>
      <c r="Q363" s="58">
        <f t="shared" si="67"/>
        <v>419.834</v>
      </c>
      <c r="R363" s="58">
        <f t="shared" ref="R363:AF363" si="68">R3+R11+R19+R27+R35+R43+R51+R59+R67+R75+R83+R91+R99+R107+R115+R123+R131+R139+R147</f>
        <v>508.09800000000001</v>
      </c>
      <c r="S363" s="58">
        <f t="shared" si="68"/>
        <v>495.93200000000007</v>
      </c>
      <c r="T363" s="58">
        <f t="shared" si="68"/>
        <v>410.19199999999995</v>
      </c>
      <c r="U363" s="58">
        <f t="shared" si="68"/>
        <v>328.02000000000004</v>
      </c>
      <c r="V363" s="58">
        <f t="shared" si="68"/>
        <v>481.47999999999996</v>
      </c>
      <c r="W363" s="58">
        <f t="shared" si="68"/>
        <v>360.48</v>
      </c>
      <c r="X363" s="58">
        <f t="shared" si="68"/>
        <v>24.787999999999997</v>
      </c>
      <c r="Y363" s="58">
        <f t="shared" si="68"/>
        <v>35.835999999999991</v>
      </c>
      <c r="Z363" s="58">
        <f t="shared" si="68"/>
        <v>0</v>
      </c>
      <c r="AA363" s="58">
        <f t="shared" si="68"/>
        <v>0</v>
      </c>
      <c r="AB363" s="58">
        <f t="shared" si="68"/>
        <v>0</v>
      </c>
      <c r="AC363" s="58">
        <f t="shared" si="68"/>
        <v>0</v>
      </c>
      <c r="AD363" s="58">
        <f t="shared" si="68"/>
        <v>0</v>
      </c>
      <c r="AE363" s="58">
        <f t="shared" si="68"/>
        <v>0</v>
      </c>
      <c r="AF363" s="58">
        <f t="shared" si="68"/>
        <v>0</v>
      </c>
      <c r="AG363" s="59"/>
    </row>
    <row r="364" spans="1:33">
      <c r="A364" s="1" t="s">
        <v>309</v>
      </c>
      <c r="B364" s="58">
        <f t="shared" ref="B364:F368" si="69">B4+B12+B20+B28+B36+B44+B52+B60+B68+B76+B84+B92+B100+B108+B116+B124+B132+B140+B148</f>
        <v>13.13068</v>
      </c>
      <c r="C364" s="58">
        <f t="shared" si="69"/>
        <v>27.898139999999998</v>
      </c>
      <c r="D364" s="58">
        <f t="shared" si="69"/>
        <v>31.494830000000004</v>
      </c>
      <c r="E364" s="58">
        <f t="shared" si="69"/>
        <v>25.800140000000003</v>
      </c>
      <c r="F364" s="58">
        <f t="shared" si="69"/>
        <v>26.534089999999999</v>
      </c>
      <c r="G364" s="58">
        <f t="shared" ref="G364:P364" si="70">G4+G12+G20+G28+G36+G44+G52+G60+G68+G76+G84+G92+G100+G108+G116+G124+G132+G140+G148</f>
        <v>22.372610000000002</v>
      </c>
      <c r="H364" s="58">
        <f t="shared" si="70"/>
        <v>19.688870000000001</v>
      </c>
      <c r="I364" s="58">
        <f t="shared" si="70"/>
        <v>15.98423</v>
      </c>
      <c r="J364" s="58">
        <f t="shared" si="70"/>
        <v>15.303190000000001</v>
      </c>
      <c r="K364" s="58">
        <f t="shared" si="70"/>
        <v>15.21458</v>
      </c>
      <c r="L364" s="58">
        <f t="shared" si="70"/>
        <v>23.326050000000002</v>
      </c>
      <c r="M364" s="58">
        <f t="shared" si="70"/>
        <v>26.559660000000001</v>
      </c>
      <c r="N364" s="58">
        <f t="shared" si="70"/>
        <v>16.688249999999996</v>
      </c>
      <c r="O364" s="58">
        <f t="shared" si="70"/>
        <v>19.930259999999997</v>
      </c>
      <c r="P364" s="58">
        <f t="shared" si="70"/>
        <v>13.73268</v>
      </c>
      <c r="Q364" s="58">
        <f t="shared" ref="Q364:AF364" si="71">Q4+Q12+Q20+Q28+Q36+Q44+Q52+Q60+Q68+Q76+Q84+Q92+Q100+Q108+Q116+Q124+Q132+Q140+Q148</f>
        <v>12.521379999999999</v>
      </c>
      <c r="R364" s="58">
        <f t="shared" si="71"/>
        <v>18.665700000000001</v>
      </c>
      <c r="S364" s="58">
        <f t="shared" si="71"/>
        <v>12.6989</v>
      </c>
      <c r="T364" s="58">
        <f t="shared" si="71"/>
        <v>10.93628</v>
      </c>
      <c r="U364" s="58">
        <f t="shared" si="71"/>
        <v>10.258750000000001</v>
      </c>
      <c r="V364" s="58">
        <f t="shared" si="71"/>
        <v>10.084950000000001</v>
      </c>
      <c r="W364" s="58">
        <f t="shared" si="71"/>
        <v>13.976900000000001</v>
      </c>
      <c r="X364" s="58">
        <f t="shared" si="71"/>
        <v>11.02425</v>
      </c>
      <c r="Y364" s="58">
        <f t="shared" si="71"/>
        <v>20.144549999999999</v>
      </c>
      <c r="Z364" s="58">
        <f t="shared" si="71"/>
        <v>0</v>
      </c>
      <c r="AA364" s="58">
        <f t="shared" si="71"/>
        <v>0</v>
      </c>
      <c r="AB364" s="58">
        <f t="shared" si="71"/>
        <v>0</v>
      </c>
      <c r="AC364" s="58">
        <f t="shared" si="71"/>
        <v>0</v>
      </c>
      <c r="AD364" s="58">
        <f t="shared" si="71"/>
        <v>0</v>
      </c>
      <c r="AE364" s="58">
        <f t="shared" si="71"/>
        <v>0</v>
      </c>
      <c r="AF364" s="58">
        <f t="shared" si="71"/>
        <v>0</v>
      </c>
      <c r="AG364" s="59"/>
    </row>
    <row r="365" spans="1:33">
      <c r="A365" s="1" t="s">
        <v>343</v>
      </c>
      <c r="B365" s="58">
        <f t="shared" si="69"/>
        <v>15.47536</v>
      </c>
      <c r="C365" s="58">
        <f t="shared" si="69"/>
        <v>32.861230000000006</v>
      </c>
      <c r="D365" s="58">
        <f t="shared" si="69"/>
        <v>55.682700000000004</v>
      </c>
      <c r="E365" s="58">
        <f t="shared" si="69"/>
        <v>46.416040000000002</v>
      </c>
      <c r="F365" s="58">
        <f t="shared" si="69"/>
        <v>42.767310000000009</v>
      </c>
      <c r="G365" s="58">
        <f t="shared" ref="G365:P365" si="72">G5+G13+G21+G29+G37+G45+G53+G61+G69+G77+G85+G93+G101+G109+G117+G125+G133+G141+G149</f>
        <v>33.488369999999996</v>
      </c>
      <c r="H365" s="58">
        <f t="shared" si="72"/>
        <v>38.947299999999998</v>
      </c>
      <c r="I365" s="58">
        <f t="shared" si="72"/>
        <v>25.09844</v>
      </c>
      <c r="J365" s="58">
        <f t="shared" si="72"/>
        <v>17.691829999999996</v>
      </c>
      <c r="K365" s="58">
        <f t="shared" si="72"/>
        <v>30.566279999999999</v>
      </c>
      <c r="L365" s="58">
        <f t="shared" si="72"/>
        <v>24.854599999999998</v>
      </c>
      <c r="M365" s="58">
        <f t="shared" si="72"/>
        <v>31.740910000000003</v>
      </c>
      <c r="N365" s="58">
        <f t="shared" si="72"/>
        <v>23.555709999999998</v>
      </c>
      <c r="O365" s="58">
        <f t="shared" si="72"/>
        <v>24.71255</v>
      </c>
      <c r="P365" s="58">
        <f t="shared" si="72"/>
        <v>18.120470000000001</v>
      </c>
      <c r="Q365" s="58">
        <f t="shared" ref="Q365:AF365" si="73">Q5+Q13+Q21+Q29+Q37+Q45+Q53+Q61+Q69+Q77+Q85+Q93+Q101+Q109+Q117+Q125+Q133+Q141+Q149</f>
        <v>20.393200000000004</v>
      </c>
      <c r="R365" s="58">
        <f t="shared" si="73"/>
        <v>31.164920000000002</v>
      </c>
      <c r="S365" s="58">
        <f t="shared" si="73"/>
        <v>25.488130000000002</v>
      </c>
      <c r="T365" s="58">
        <f t="shared" si="73"/>
        <v>20.664549999999998</v>
      </c>
      <c r="U365" s="58">
        <f t="shared" si="73"/>
        <v>24.344760000000001</v>
      </c>
      <c r="V365" s="58">
        <f t="shared" si="73"/>
        <v>24.552669999999999</v>
      </c>
      <c r="W365" s="58">
        <f t="shared" si="73"/>
        <v>22.199000000000002</v>
      </c>
      <c r="X365" s="58">
        <f t="shared" si="73"/>
        <v>22.46367</v>
      </c>
      <c r="Y365" s="58">
        <f t="shared" si="73"/>
        <v>34.866040000000005</v>
      </c>
      <c r="Z365" s="58">
        <f t="shared" si="73"/>
        <v>0</v>
      </c>
      <c r="AA365" s="58">
        <f t="shared" si="73"/>
        <v>0</v>
      </c>
      <c r="AB365" s="58">
        <f t="shared" si="73"/>
        <v>0</v>
      </c>
      <c r="AC365" s="58">
        <f t="shared" si="73"/>
        <v>0</v>
      </c>
      <c r="AD365" s="58">
        <f t="shared" si="73"/>
        <v>0</v>
      </c>
      <c r="AE365" s="58">
        <f t="shared" si="73"/>
        <v>0</v>
      </c>
      <c r="AF365" s="58">
        <f t="shared" si="73"/>
        <v>0</v>
      </c>
      <c r="AG365" s="59"/>
    </row>
    <row r="366" spans="1:33">
      <c r="A366" s="1" t="s">
        <v>377</v>
      </c>
      <c r="B366" s="58">
        <f t="shared" si="69"/>
        <v>25.181219999999996</v>
      </c>
      <c r="C366" s="58">
        <f t="shared" si="69"/>
        <v>26.177229999999998</v>
      </c>
      <c r="D366" s="58">
        <f t="shared" si="69"/>
        <v>36.32403</v>
      </c>
      <c r="E366" s="58">
        <f t="shared" si="69"/>
        <v>27.467890000000001</v>
      </c>
      <c r="F366" s="58">
        <f t="shared" si="69"/>
        <v>37.657060000000001</v>
      </c>
      <c r="G366" s="58">
        <f t="shared" ref="G366:P366" si="74">G6+G14+G22+G30+G38+G46+G54+G62+G70+G78+G86+G94+G102+G110+G118+G126+G134+G142+G150</f>
        <v>37.834879999999998</v>
      </c>
      <c r="H366" s="58">
        <f t="shared" si="74"/>
        <v>50.830669999999998</v>
      </c>
      <c r="I366" s="58">
        <f t="shared" si="74"/>
        <v>55.511540000000004</v>
      </c>
      <c r="J366" s="58">
        <f t="shared" si="74"/>
        <v>40.727260000000001</v>
      </c>
      <c r="K366" s="58">
        <f t="shared" si="74"/>
        <v>67.218909999999994</v>
      </c>
      <c r="L366" s="58">
        <f t="shared" si="74"/>
        <v>99.513509999999997</v>
      </c>
      <c r="M366" s="58">
        <f t="shared" si="74"/>
        <v>92.738910000000004</v>
      </c>
      <c r="N366" s="58">
        <f t="shared" si="74"/>
        <v>58.416159999999998</v>
      </c>
      <c r="O366" s="58">
        <f t="shared" si="74"/>
        <v>60.983130000000003</v>
      </c>
      <c r="P366" s="58">
        <f t="shared" si="74"/>
        <v>49.204619999999998</v>
      </c>
      <c r="Q366" s="58">
        <f t="shared" ref="Q366:AF366" si="75">Q6+Q14+Q22+Q30+Q38+Q46+Q54+Q62+Q70+Q78+Q86+Q94+Q102+Q110+Q118+Q126+Q134+Q142+Q150</f>
        <v>44.364280000000001</v>
      </c>
      <c r="R366" s="58">
        <f t="shared" si="75"/>
        <v>43.339820000000003</v>
      </c>
      <c r="S366" s="58">
        <f t="shared" si="75"/>
        <v>36.325530000000001</v>
      </c>
      <c r="T366" s="58">
        <f t="shared" si="75"/>
        <v>31.48274</v>
      </c>
      <c r="U366" s="58">
        <f t="shared" si="75"/>
        <v>26.259499999999996</v>
      </c>
      <c r="V366" s="58">
        <f t="shared" si="75"/>
        <v>29.617109999999997</v>
      </c>
      <c r="W366" s="58">
        <f t="shared" si="75"/>
        <v>44.005789999999998</v>
      </c>
      <c r="X366" s="58">
        <f t="shared" si="75"/>
        <v>47.396259999999998</v>
      </c>
      <c r="Y366" s="58">
        <f t="shared" si="75"/>
        <v>49.375820000000004</v>
      </c>
      <c r="Z366" s="58">
        <f t="shared" si="75"/>
        <v>0</v>
      </c>
      <c r="AA366" s="58">
        <f t="shared" si="75"/>
        <v>0</v>
      </c>
      <c r="AB366" s="58">
        <f t="shared" si="75"/>
        <v>0</v>
      </c>
      <c r="AC366" s="58">
        <f t="shared" si="75"/>
        <v>0</v>
      </c>
      <c r="AD366" s="58">
        <f t="shared" si="75"/>
        <v>0</v>
      </c>
      <c r="AE366" s="58">
        <f t="shared" si="75"/>
        <v>0</v>
      </c>
      <c r="AF366" s="58">
        <f t="shared" si="75"/>
        <v>0</v>
      </c>
      <c r="AG366" s="59"/>
    </row>
    <row r="367" spans="1:33">
      <c r="A367" s="1" t="s">
        <v>411</v>
      </c>
      <c r="B367" s="58">
        <f t="shared" si="69"/>
        <v>2.6870000000000003</v>
      </c>
      <c r="C367" s="58">
        <f t="shared" si="69"/>
        <v>1.5194999999999999</v>
      </c>
      <c r="D367" s="58">
        <f t="shared" si="69"/>
        <v>2.7965000000000004</v>
      </c>
      <c r="E367" s="58">
        <f t="shared" si="69"/>
        <v>2.9790000000000005</v>
      </c>
      <c r="F367" s="58">
        <f t="shared" si="69"/>
        <v>3.7054999999999998</v>
      </c>
      <c r="G367" s="58">
        <f t="shared" ref="G367:P367" si="76">G7+G15+G23+G31+G39+G47+G55+G63+G71+G79+G87+G95+G103+G111+G119+G127+G135+G143+G151</f>
        <v>4.0585000000000004</v>
      </c>
      <c r="H367" s="58">
        <f t="shared" si="76"/>
        <v>4.6864999999999997</v>
      </c>
      <c r="I367" s="58">
        <f t="shared" si="76"/>
        <v>4.7880000000000003</v>
      </c>
      <c r="J367" s="58">
        <f t="shared" si="76"/>
        <v>4.6890000000000001</v>
      </c>
      <c r="K367" s="58">
        <f t="shared" si="76"/>
        <v>3.1240000000000001</v>
      </c>
      <c r="L367" s="58">
        <f t="shared" si="76"/>
        <v>1.5830000000000002</v>
      </c>
      <c r="M367" s="58">
        <f t="shared" si="76"/>
        <v>1.8485</v>
      </c>
      <c r="N367" s="58">
        <f t="shared" si="76"/>
        <v>1.1175000000000002</v>
      </c>
      <c r="O367" s="58">
        <f t="shared" si="76"/>
        <v>1.1985000000000001</v>
      </c>
      <c r="P367" s="58">
        <f t="shared" si="76"/>
        <v>0.47499999999999998</v>
      </c>
      <c r="Q367" s="58">
        <f t="shared" ref="Q367:AF367" si="77">Q7+Q15+Q23+Q31+Q39+Q47+Q55+Q63+Q71+Q79+Q87+Q95+Q103+Q111+Q119+Q127+Q135+Q143+Q151</f>
        <v>1.069</v>
      </c>
      <c r="R367" s="58">
        <f t="shared" si="77"/>
        <v>10.166</v>
      </c>
      <c r="S367" s="58">
        <f t="shared" si="77"/>
        <v>11.749000000000001</v>
      </c>
      <c r="T367" s="58">
        <f t="shared" si="77"/>
        <v>11.982000000000001</v>
      </c>
      <c r="U367" s="58">
        <f t="shared" si="77"/>
        <v>9.1827099999999984</v>
      </c>
      <c r="V367" s="58">
        <f t="shared" si="77"/>
        <v>8.0299999999999994</v>
      </c>
      <c r="W367" s="58">
        <f t="shared" si="77"/>
        <v>8.0087599999999988</v>
      </c>
      <c r="X367" s="58">
        <f t="shared" si="77"/>
        <v>11.431650000000001</v>
      </c>
      <c r="Y367" s="58">
        <f t="shared" si="77"/>
        <v>30.242420000000003</v>
      </c>
      <c r="Z367" s="58">
        <f t="shared" si="77"/>
        <v>0</v>
      </c>
      <c r="AA367" s="58">
        <f t="shared" si="77"/>
        <v>0</v>
      </c>
      <c r="AB367" s="58">
        <f t="shared" si="77"/>
        <v>0</v>
      </c>
      <c r="AC367" s="58">
        <f t="shared" si="77"/>
        <v>0</v>
      </c>
      <c r="AD367" s="58">
        <f t="shared" si="77"/>
        <v>0</v>
      </c>
      <c r="AE367" s="58">
        <f t="shared" si="77"/>
        <v>0</v>
      </c>
      <c r="AF367" s="58">
        <f t="shared" si="77"/>
        <v>0</v>
      </c>
      <c r="AG367" s="59"/>
    </row>
    <row r="368" spans="1:33">
      <c r="A368" s="6" t="s">
        <v>445</v>
      </c>
      <c r="B368" s="58">
        <f t="shared" si="69"/>
        <v>1380.0214999999998</v>
      </c>
      <c r="C368" s="58">
        <f t="shared" si="69"/>
        <v>1216.4355</v>
      </c>
      <c r="D368" s="58">
        <f t="shared" si="69"/>
        <v>1291.6415000000002</v>
      </c>
      <c r="E368" s="58">
        <f t="shared" si="69"/>
        <v>1319.7505000000001</v>
      </c>
      <c r="F368" s="58">
        <f t="shared" si="69"/>
        <v>1126.2375000000002</v>
      </c>
      <c r="G368" s="58">
        <f t="shared" ref="G368:P368" si="78">G8+G16+G24+G32+G40+G48+G56+G64+G72+G80+G88+G96+G104+G112+G120+G128+G136+G144+G152</f>
        <v>1140.3529999999998</v>
      </c>
      <c r="H368" s="58">
        <f t="shared" si="78"/>
        <v>1312.98099</v>
      </c>
      <c r="I368" s="58">
        <f t="shared" si="78"/>
        <v>1066.1884399999999</v>
      </c>
      <c r="J368" s="58">
        <f t="shared" si="78"/>
        <v>1258.6380900000001</v>
      </c>
      <c r="K368" s="58">
        <f t="shared" si="78"/>
        <v>1361.3391300000003</v>
      </c>
      <c r="L368" s="58">
        <f t="shared" si="78"/>
        <v>1478.7999999999997</v>
      </c>
      <c r="M368" s="58">
        <f t="shared" si="78"/>
        <v>1365.2035000000003</v>
      </c>
      <c r="N368" s="58">
        <f t="shared" si="78"/>
        <v>1203.4435000000001</v>
      </c>
      <c r="O368" s="58">
        <f t="shared" si="78"/>
        <v>1339.8518200000001</v>
      </c>
      <c r="P368" s="58">
        <f t="shared" si="78"/>
        <v>1210.37256</v>
      </c>
      <c r="Q368" s="58">
        <f t="shared" ref="Q368:AF368" si="79">Q8+Q16+Q24+Q32+Q40+Q48+Q56+Q64+Q72+Q80+Q88+Q96+Q104+Q112+Q120+Q128+Q136+Q144+Q152</f>
        <v>1252.4240320000004</v>
      </c>
      <c r="R368" s="58">
        <f t="shared" si="79"/>
        <v>1356.4904999999999</v>
      </c>
      <c r="S368" s="58">
        <f t="shared" si="79"/>
        <v>1260.5520000000001</v>
      </c>
      <c r="T368" s="58">
        <f t="shared" si="79"/>
        <v>1125.9565000000002</v>
      </c>
      <c r="U368" s="58">
        <f t="shared" si="79"/>
        <v>1271.0819999999999</v>
      </c>
      <c r="V368" s="58">
        <f t="shared" si="79"/>
        <v>1251.4614999999999</v>
      </c>
      <c r="W368" s="58">
        <f t="shared" si="79"/>
        <v>964.69849999999985</v>
      </c>
      <c r="X368" s="58">
        <f t="shared" si="79"/>
        <v>689.75300000000004</v>
      </c>
      <c r="Y368" s="58">
        <f t="shared" si="79"/>
        <v>728.84500000000003</v>
      </c>
      <c r="Z368" s="58">
        <f t="shared" si="79"/>
        <v>0</v>
      </c>
      <c r="AA368" s="58">
        <f t="shared" si="79"/>
        <v>0</v>
      </c>
      <c r="AB368" s="58">
        <f t="shared" si="79"/>
        <v>0</v>
      </c>
      <c r="AC368" s="58">
        <f t="shared" si="79"/>
        <v>0</v>
      </c>
      <c r="AD368" s="58">
        <f t="shared" si="79"/>
        <v>0</v>
      </c>
      <c r="AE368" s="58">
        <f t="shared" si="79"/>
        <v>0</v>
      </c>
      <c r="AF368" s="58">
        <f t="shared" si="79"/>
        <v>0</v>
      </c>
      <c r="AG368" s="59"/>
    </row>
    <row r="369" spans="1:33" s="14" customFormat="1">
      <c r="A369" s="13" t="s">
        <v>9</v>
      </c>
      <c r="B369" s="57">
        <f t="shared" ref="B369:AF369" si="80">SUM(B363:B368)</f>
        <v>1887.4517599999999</v>
      </c>
      <c r="C369" s="57">
        <f t="shared" si="80"/>
        <v>1680.2876000000001</v>
      </c>
      <c r="D369" s="57">
        <f t="shared" si="80"/>
        <v>1921.56556</v>
      </c>
      <c r="E369" s="57">
        <f t="shared" si="80"/>
        <v>1814.3635700000002</v>
      </c>
      <c r="F369" s="57">
        <f t="shared" si="80"/>
        <v>1734.1514600000003</v>
      </c>
      <c r="G369" s="57">
        <f t="shared" si="80"/>
        <v>1620.7573599999998</v>
      </c>
      <c r="H369" s="57">
        <f t="shared" si="80"/>
        <v>1974.70433</v>
      </c>
      <c r="I369" s="57">
        <f t="shared" si="80"/>
        <v>1712.07665</v>
      </c>
      <c r="J369" s="57">
        <f t="shared" si="80"/>
        <v>1887.61537</v>
      </c>
      <c r="K369" s="57">
        <f t="shared" si="80"/>
        <v>2064.0669000000003</v>
      </c>
      <c r="L369" s="57">
        <f t="shared" si="80"/>
        <v>2271.6511599999994</v>
      </c>
      <c r="M369" s="57">
        <f t="shared" si="80"/>
        <v>2041.8734800000002</v>
      </c>
      <c r="N369" s="57">
        <f t="shared" si="80"/>
        <v>1812.93112</v>
      </c>
      <c r="O369" s="57">
        <f t="shared" si="80"/>
        <v>1956.79826</v>
      </c>
      <c r="P369" s="57">
        <f t="shared" si="80"/>
        <v>1718.4993300000001</v>
      </c>
      <c r="Q369" s="57">
        <f t="shared" si="80"/>
        <v>1750.6058920000005</v>
      </c>
      <c r="R369" s="57">
        <f t="shared" si="80"/>
        <v>1967.9249399999999</v>
      </c>
      <c r="S369" s="57">
        <f t="shared" si="80"/>
        <v>1842.7455600000003</v>
      </c>
      <c r="T369" s="57">
        <f t="shared" si="80"/>
        <v>1611.2140700000002</v>
      </c>
      <c r="U369" s="57">
        <f t="shared" si="80"/>
        <v>1669.1477199999999</v>
      </c>
      <c r="V369" s="57">
        <f t="shared" si="80"/>
        <v>1805.2262299999998</v>
      </c>
      <c r="W369" s="57">
        <f t="shared" si="80"/>
        <v>1413.3689499999998</v>
      </c>
      <c r="X369" s="57">
        <f t="shared" si="80"/>
        <v>806.85683000000006</v>
      </c>
      <c r="Y369" s="57">
        <f t="shared" si="80"/>
        <v>899.30983000000003</v>
      </c>
      <c r="Z369" s="57">
        <f t="shared" si="80"/>
        <v>0</v>
      </c>
      <c r="AA369" s="57">
        <f t="shared" si="80"/>
        <v>0</v>
      </c>
      <c r="AB369" s="57">
        <f t="shared" si="80"/>
        <v>0</v>
      </c>
      <c r="AC369" s="57">
        <f t="shared" si="80"/>
        <v>0</v>
      </c>
      <c r="AD369" s="57">
        <f t="shared" si="80"/>
        <v>0</v>
      </c>
      <c r="AE369" s="57">
        <f t="shared" si="80"/>
        <v>0</v>
      </c>
      <c r="AF369" s="57">
        <f t="shared" si="80"/>
        <v>0</v>
      </c>
      <c r="AG369" s="56"/>
    </row>
    <row r="370" spans="1:33">
      <c r="A370" s="5" t="s">
        <v>158</v>
      </c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9"/>
      <c r="AC370" s="50"/>
      <c r="AD370" s="50"/>
      <c r="AE370" s="60"/>
      <c r="AF370" s="60"/>
      <c r="AG370" s="59"/>
    </row>
    <row r="371" spans="1:33">
      <c r="A371" s="8" t="s">
        <v>123</v>
      </c>
      <c r="B371" s="58">
        <f t="shared" ref="B371:AF371" si="81">B173</f>
        <v>161.11799981999999</v>
      </c>
      <c r="C371" s="58">
        <f t="shared" si="81"/>
        <v>161.41178244</v>
      </c>
      <c r="D371" s="58">
        <f t="shared" si="81"/>
        <v>161.86156654999999</v>
      </c>
      <c r="E371" s="58">
        <f t="shared" si="81"/>
        <v>159.26812035</v>
      </c>
      <c r="F371" s="58">
        <f t="shared" si="81"/>
        <v>160.34598908000001</v>
      </c>
      <c r="G371" s="58">
        <f t="shared" si="81"/>
        <v>161.79262258</v>
      </c>
      <c r="H371" s="58">
        <f t="shared" si="81"/>
        <v>161.39999595</v>
      </c>
      <c r="I371" s="58">
        <f t="shared" si="81"/>
        <v>161.10248924000001</v>
      </c>
      <c r="J371" s="58">
        <f t="shared" si="81"/>
        <v>160.74287686000002</v>
      </c>
      <c r="K371" s="58">
        <f t="shared" si="81"/>
        <v>160.22076317</v>
      </c>
      <c r="L371" s="58">
        <f t="shared" si="81"/>
        <v>158.64938315999999</v>
      </c>
      <c r="M371" s="58">
        <f t="shared" si="81"/>
        <v>156.3693667</v>
      </c>
      <c r="N371" s="58">
        <f t="shared" si="81"/>
        <v>126.43387899999999</v>
      </c>
      <c r="O371" s="58">
        <f t="shared" si="81"/>
        <v>160.57900135</v>
      </c>
      <c r="P371" s="58">
        <f t="shared" si="81"/>
        <v>122.15781943</v>
      </c>
      <c r="Q371" s="58">
        <f t="shared" si="81"/>
        <v>160.59362400999998</v>
      </c>
      <c r="R371" s="58">
        <f t="shared" si="81"/>
        <v>161.10556120000001</v>
      </c>
      <c r="S371" s="58">
        <f t="shared" si="81"/>
        <v>162.1973016</v>
      </c>
      <c r="T371" s="58">
        <f t="shared" si="81"/>
        <v>161.59371356000003</v>
      </c>
      <c r="U371" s="58">
        <f t="shared" si="81"/>
        <v>161.92012650000001</v>
      </c>
      <c r="V371" s="58">
        <f t="shared" si="81"/>
        <v>162.50242655999998</v>
      </c>
      <c r="W371" s="58">
        <f t="shared" si="81"/>
        <v>10.643731559999999</v>
      </c>
      <c r="X371" s="58">
        <f t="shared" si="81"/>
        <v>0</v>
      </c>
      <c r="Y371" s="58">
        <f t="shared" si="81"/>
        <v>0</v>
      </c>
      <c r="Z371" s="58">
        <f t="shared" si="81"/>
        <v>0</v>
      </c>
      <c r="AA371" s="58">
        <f t="shared" si="81"/>
        <v>0</v>
      </c>
      <c r="AB371" s="58">
        <f t="shared" si="81"/>
        <v>0</v>
      </c>
      <c r="AC371" s="58">
        <f t="shared" si="81"/>
        <v>0</v>
      </c>
      <c r="AD371" s="58">
        <f t="shared" si="81"/>
        <v>0</v>
      </c>
      <c r="AE371" s="58">
        <f t="shared" si="81"/>
        <v>0</v>
      </c>
      <c r="AF371" s="58">
        <f t="shared" si="81"/>
        <v>0</v>
      </c>
      <c r="AG371" s="58"/>
    </row>
    <row r="372" spans="1:33">
      <c r="A372" s="9" t="s">
        <v>197</v>
      </c>
      <c r="B372" s="58">
        <f t="shared" ref="B372:AF372" si="82">B185</f>
        <v>0</v>
      </c>
      <c r="C372" s="58">
        <f t="shared" si="82"/>
        <v>0</v>
      </c>
      <c r="D372" s="58">
        <f t="shared" si="82"/>
        <v>0</v>
      </c>
      <c r="E372" s="58">
        <f t="shared" si="82"/>
        <v>0</v>
      </c>
      <c r="F372" s="58">
        <f t="shared" si="82"/>
        <v>0</v>
      </c>
      <c r="G372" s="58">
        <f t="shared" si="82"/>
        <v>0</v>
      </c>
      <c r="H372" s="58">
        <f t="shared" si="82"/>
        <v>0</v>
      </c>
      <c r="I372" s="58">
        <f t="shared" si="82"/>
        <v>0</v>
      </c>
      <c r="J372" s="58">
        <f t="shared" si="82"/>
        <v>0</v>
      </c>
      <c r="K372" s="58">
        <f t="shared" si="82"/>
        <v>0</v>
      </c>
      <c r="L372" s="58">
        <f t="shared" si="82"/>
        <v>0</v>
      </c>
      <c r="M372" s="58">
        <f t="shared" si="82"/>
        <v>0</v>
      </c>
      <c r="N372" s="58">
        <f t="shared" si="82"/>
        <v>0</v>
      </c>
      <c r="O372" s="58">
        <f t="shared" si="82"/>
        <v>0</v>
      </c>
      <c r="P372" s="58">
        <f t="shared" si="82"/>
        <v>0</v>
      </c>
      <c r="Q372" s="58">
        <f t="shared" si="82"/>
        <v>0</v>
      </c>
      <c r="R372" s="58">
        <f t="shared" si="82"/>
        <v>0</v>
      </c>
      <c r="S372" s="58">
        <f t="shared" si="82"/>
        <v>0</v>
      </c>
      <c r="T372" s="58">
        <f t="shared" si="82"/>
        <v>0</v>
      </c>
      <c r="U372" s="58">
        <f t="shared" si="82"/>
        <v>0</v>
      </c>
      <c r="V372" s="58">
        <f t="shared" si="82"/>
        <v>0</v>
      </c>
      <c r="W372" s="58">
        <f t="shared" si="82"/>
        <v>0</v>
      </c>
      <c r="X372" s="58">
        <f t="shared" si="82"/>
        <v>0</v>
      </c>
      <c r="Y372" s="58">
        <f t="shared" si="82"/>
        <v>0</v>
      </c>
      <c r="Z372" s="58">
        <f t="shared" si="82"/>
        <v>0</v>
      </c>
      <c r="AA372" s="58">
        <f t="shared" si="82"/>
        <v>0</v>
      </c>
      <c r="AB372" s="58">
        <f t="shared" si="82"/>
        <v>0</v>
      </c>
      <c r="AC372" s="58">
        <f t="shared" si="82"/>
        <v>0</v>
      </c>
      <c r="AD372" s="58">
        <f t="shared" si="82"/>
        <v>0</v>
      </c>
      <c r="AE372" s="58">
        <f t="shared" si="82"/>
        <v>0</v>
      </c>
      <c r="AF372" s="58">
        <f t="shared" si="82"/>
        <v>0</v>
      </c>
      <c r="AG372" s="58"/>
    </row>
    <row r="373" spans="1:33">
      <c r="A373" s="9" t="s">
        <v>0</v>
      </c>
      <c r="B373" s="58">
        <f t="shared" ref="B373:AF373" si="83">B197</f>
        <v>3.3668180000000003</v>
      </c>
      <c r="C373" s="58">
        <f t="shared" si="83"/>
        <v>4.3932419999999999</v>
      </c>
      <c r="D373" s="58">
        <f t="shared" si="83"/>
        <v>5.4579660000000008</v>
      </c>
      <c r="E373" s="58">
        <f t="shared" si="83"/>
        <v>11.577769999999999</v>
      </c>
      <c r="F373" s="58">
        <f t="shared" si="83"/>
        <v>36.337180000000004</v>
      </c>
      <c r="G373" s="58">
        <f t="shared" si="83"/>
        <v>36.910933</v>
      </c>
      <c r="H373" s="58">
        <f t="shared" si="83"/>
        <v>28.893558999999996</v>
      </c>
      <c r="I373" s="58">
        <f t="shared" si="83"/>
        <v>21.828447000000001</v>
      </c>
      <c r="J373" s="58">
        <f t="shared" si="83"/>
        <v>24.01324</v>
      </c>
      <c r="K373" s="58">
        <f t="shared" si="83"/>
        <v>24.267572999999999</v>
      </c>
      <c r="L373" s="58">
        <f t="shared" si="83"/>
        <v>23.995199999999997</v>
      </c>
      <c r="M373" s="58">
        <f t="shared" si="83"/>
        <v>29.18685</v>
      </c>
      <c r="N373" s="58">
        <f t="shared" si="83"/>
        <v>28.761721999999999</v>
      </c>
      <c r="O373" s="58">
        <f t="shared" si="83"/>
        <v>37.140647999999999</v>
      </c>
      <c r="P373" s="58">
        <f t="shared" si="83"/>
        <v>52.415343</v>
      </c>
      <c r="Q373" s="58">
        <f t="shared" si="83"/>
        <v>56.824691999999999</v>
      </c>
      <c r="R373" s="58">
        <f t="shared" si="83"/>
        <v>55.353496</v>
      </c>
      <c r="S373" s="58">
        <f t="shared" si="83"/>
        <v>50.464427999999998</v>
      </c>
      <c r="T373" s="58">
        <f t="shared" si="83"/>
        <v>49.067774999999997</v>
      </c>
      <c r="U373" s="58">
        <f t="shared" si="83"/>
        <v>41.202832000000001</v>
      </c>
      <c r="V373" s="58">
        <f t="shared" si="83"/>
        <v>42.400770999999999</v>
      </c>
      <c r="W373" s="58">
        <f t="shared" si="83"/>
        <v>44.367049999999999</v>
      </c>
      <c r="X373" s="58">
        <f t="shared" si="83"/>
        <v>56.938708999999996</v>
      </c>
      <c r="Y373" s="58">
        <f t="shared" si="83"/>
        <v>0</v>
      </c>
      <c r="Z373" s="58">
        <f t="shared" si="83"/>
        <v>0</v>
      </c>
      <c r="AA373" s="58">
        <f t="shared" si="83"/>
        <v>0</v>
      </c>
      <c r="AB373" s="58">
        <f t="shared" si="83"/>
        <v>0</v>
      </c>
      <c r="AC373" s="58">
        <f t="shared" si="83"/>
        <v>0</v>
      </c>
      <c r="AD373" s="58">
        <f t="shared" si="83"/>
        <v>0</v>
      </c>
      <c r="AE373" s="58">
        <f t="shared" si="83"/>
        <v>0</v>
      </c>
      <c r="AF373" s="58">
        <f t="shared" si="83"/>
        <v>0</v>
      </c>
      <c r="AG373" s="58"/>
    </row>
    <row r="374" spans="1:33">
      <c r="A374" s="9" t="s">
        <v>211</v>
      </c>
      <c r="B374" s="58">
        <f t="shared" ref="B374:AF374" si="84">B209</f>
        <v>30.762501</v>
      </c>
      <c r="C374" s="58">
        <f t="shared" si="84"/>
        <v>49.237548000000004</v>
      </c>
      <c r="D374" s="58">
        <f t="shared" si="84"/>
        <v>42.608663999999997</v>
      </c>
      <c r="E374" s="58">
        <f t="shared" si="84"/>
        <v>46.198430999999999</v>
      </c>
      <c r="F374" s="58">
        <f t="shared" si="84"/>
        <v>34.358688000000001</v>
      </c>
      <c r="G374" s="58">
        <f t="shared" si="84"/>
        <v>50.804700000000004</v>
      </c>
      <c r="H374" s="58">
        <f t="shared" si="84"/>
        <v>43.870746000000004</v>
      </c>
      <c r="I374" s="58">
        <f t="shared" si="84"/>
        <v>41.323107999999991</v>
      </c>
      <c r="J374" s="58">
        <f t="shared" si="84"/>
        <v>39.990746000000001</v>
      </c>
      <c r="K374" s="58">
        <f t="shared" si="84"/>
        <v>66.650795000000016</v>
      </c>
      <c r="L374" s="58">
        <f t="shared" si="84"/>
        <v>83.171672999999998</v>
      </c>
      <c r="M374" s="58">
        <f t="shared" si="84"/>
        <v>80.87360000000001</v>
      </c>
      <c r="N374" s="58">
        <f t="shared" si="84"/>
        <v>80.592580000000012</v>
      </c>
      <c r="O374" s="58">
        <f t="shared" si="84"/>
        <v>76.407021999999998</v>
      </c>
      <c r="P374" s="58">
        <f t="shared" si="84"/>
        <v>75.038883999999996</v>
      </c>
      <c r="Q374" s="58">
        <f t="shared" si="84"/>
        <v>83.704729999999998</v>
      </c>
      <c r="R374" s="58">
        <f t="shared" si="84"/>
        <v>91.975505999999996</v>
      </c>
      <c r="S374" s="58">
        <f t="shared" si="84"/>
        <v>91.163879999999992</v>
      </c>
      <c r="T374" s="58">
        <f t="shared" si="84"/>
        <v>92.886960000000002</v>
      </c>
      <c r="U374" s="58">
        <f t="shared" si="84"/>
        <v>92.526994000000002</v>
      </c>
      <c r="V374" s="58">
        <f t="shared" si="84"/>
        <v>89.850151999999994</v>
      </c>
      <c r="W374" s="58">
        <f t="shared" si="84"/>
        <v>85.042479</v>
      </c>
      <c r="X374" s="58">
        <f t="shared" si="84"/>
        <v>93.83823000000001</v>
      </c>
      <c r="Y374" s="58">
        <f t="shared" si="84"/>
        <v>0</v>
      </c>
      <c r="Z374" s="58">
        <f t="shared" si="84"/>
        <v>0</v>
      </c>
      <c r="AA374" s="58">
        <f t="shared" si="84"/>
        <v>0</v>
      </c>
      <c r="AB374" s="58">
        <f t="shared" si="84"/>
        <v>0</v>
      </c>
      <c r="AC374" s="58">
        <f t="shared" si="84"/>
        <v>0</v>
      </c>
      <c r="AD374" s="58">
        <f t="shared" si="84"/>
        <v>0</v>
      </c>
      <c r="AE374" s="58">
        <f t="shared" si="84"/>
        <v>0</v>
      </c>
      <c r="AF374" s="58">
        <f t="shared" si="84"/>
        <v>0</v>
      </c>
      <c r="AG374" s="58"/>
    </row>
    <row r="375" spans="1:33">
      <c r="A375" s="9" t="s">
        <v>218</v>
      </c>
      <c r="B375" s="58">
        <f t="shared" ref="B375:AF375" si="85">B221</f>
        <v>176.85504</v>
      </c>
      <c r="C375" s="58">
        <f t="shared" si="85"/>
        <v>175.57506090000001</v>
      </c>
      <c r="D375" s="58">
        <f t="shared" si="85"/>
        <v>177.0892757</v>
      </c>
      <c r="E375" s="58">
        <f t="shared" si="85"/>
        <v>177.898098</v>
      </c>
      <c r="F375" s="58">
        <f t="shared" si="85"/>
        <v>176.1045273</v>
      </c>
      <c r="G375" s="58">
        <f t="shared" si="85"/>
        <v>180.2561187</v>
      </c>
      <c r="H375" s="58">
        <f t="shared" si="85"/>
        <v>198.94333499999999</v>
      </c>
      <c r="I375" s="58">
        <f t="shared" si="85"/>
        <v>181.8775134</v>
      </c>
      <c r="J375" s="58">
        <f t="shared" si="85"/>
        <v>271.60124459999997</v>
      </c>
      <c r="K375" s="58">
        <f t="shared" si="85"/>
        <v>162.29209500000002</v>
      </c>
      <c r="L375" s="58">
        <f t="shared" si="85"/>
        <v>192.29605815000002</v>
      </c>
      <c r="M375" s="58">
        <f t="shared" si="85"/>
        <v>176.94606329999999</v>
      </c>
      <c r="N375" s="58">
        <f t="shared" si="85"/>
        <v>177.04768830000003</v>
      </c>
      <c r="O375" s="58">
        <f t="shared" si="85"/>
        <v>191.37459604999998</v>
      </c>
      <c r="P375" s="58">
        <f t="shared" si="85"/>
        <v>162.27755999999999</v>
      </c>
      <c r="Q375" s="58">
        <f t="shared" si="85"/>
        <v>162.61236</v>
      </c>
      <c r="R375" s="58">
        <f t="shared" si="85"/>
        <v>178.51798980000001</v>
      </c>
      <c r="S375" s="58">
        <f t="shared" si="85"/>
        <v>228.69691649999999</v>
      </c>
      <c r="T375" s="58">
        <f t="shared" si="85"/>
        <v>186.94013624999999</v>
      </c>
      <c r="U375" s="58">
        <f t="shared" si="85"/>
        <v>153.31677569999999</v>
      </c>
      <c r="V375" s="58">
        <f t="shared" si="85"/>
        <v>168.69335279999999</v>
      </c>
      <c r="W375" s="58">
        <f t="shared" si="85"/>
        <v>104.05791675</v>
      </c>
      <c r="X375" s="58">
        <f t="shared" si="85"/>
        <v>9.3437696999999993</v>
      </c>
      <c r="Y375" s="58">
        <f t="shared" si="85"/>
        <v>0</v>
      </c>
      <c r="Z375" s="58">
        <f t="shared" si="85"/>
        <v>0</v>
      </c>
      <c r="AA375" s="58">
        <f t="shared" si="85"/>
        <v>0</v>
      </c>
      <c r="AB375" s="58">
        <f t="shared" si="85"/>
        <v>0</v>
      </c>
      <c r="AC375" s="58">
        <f t="shared" si="85"/>
        <v>0</v>
      </c>
      <c r="AD375" s="58">
        <f t="shared" si="85"/>
        <v>0</v>
      </c>
      <c r="AE375" s="58">
        <f t="shared" si="85"/>
        <v>0</v>
      </c>
      <c r="AF375" s="58">
        <f t="shared" si="85"/>
        <v>0</v>
      </c>
      <c r="AG375" s="58"/>
    </row>
    <row r="376" spans="1:33">
      <c r="A376" s="9" t="s">
        <v>225</v>
      </c>
      <c r="B376" s="58">
        <f t="shared" ref="B376:AF376" si="86">B233</f>
        <v>15.2327616</v>
      </c>
      <c r="C376" s="58">
        <f t="shared" si="86"/>
        <v>20.276729400000001</v>
      </c>
      <c r="D376" s="58">
        <f t="shared" si="86"/>
        <v>20.155621199999999</v>
      </c>
      <c r="E376" s="58">
        <f t="shared" si="86"/>
        <v>20.264256</v>
      </c>
      <c r="F376" s="58">
        <f t="shared" si="86"/>
        <v>20.071557200000001</v>
      </c>
      <c r="G376" s="58">
        <f t="shared" si="86"/>
        <v>17.178353999999999</v>
      </c>
      <c r="H376" s="58">
        <f t="shared" si="86"/>
        <v>16.461640799999998</v>
      </c>
      <c r="I376" s="58">
        <f t="shared" si="86"/>
        <v>16.159882200000002</v>
      </c>
      <c r="J376" s="58">
        <f t="shared" si="86"/>
        <v>15.939304999999999</v>
      </c>
      <c r="K376" s="58">
        <f t="shared" si="86"/>
        <v>16.576249199999999</v>
      </c>
      <c r="L376" s="58">
        <f t="shared" si="86"/>
        <v>16.551225200000001</v>
      </c>
      <c r="M376" s="58">
        <f t="shared" si="86"/>
        <v>17.821508000000001</v>
      </c>
      <c r="N376" s="58">
        <f t="shared" si="86"/>
        <v>20.230932399999997</v>
      </c>
      <c r="O376" s="58">
        <f t="shared" si="86"/>
        <v>20.223769999999998</v>
      </c>
      <c r="P376" s="58">
        <f t="shared" si="86"/>
        <v>19.9979744</v>
      </c>
      <c r="Q376" s="58">
        <f t="shared" si="86"/>
        <v>20.066502799999999</v>
      </c>
      <c r="R376" s="58">
        <f t="shared" si="86"/>
        <v>18.386023600000001</v>
      </c>
      <c r="S376" s="58">
        <f t="shared" si="86"/>
        <v>20.318188799999998</v>
      </c>
      <c r="T376" s="58">
        <f t="shared" si="86"/>
        <v>20.108516000000002</v>
      </c>
      <c r="U376" s="58">
        <f t="shared" si="86"/>
        <v>19.944592799999999</v>
      </c>
      <c r="V376" s="58">
        <f t="shared" si="86"/>
        <v>20.107763200000001</v>
      </c>
      <c r="W376" s="58">
        <f t="shared" si="86"/>
        <v>18.141123</v>
      </c>
      <c r="X376" s="58">
        <f t="shared" si="86"/>
        <v>10.2408444</v>
      </c>
      <c r="Y376" s="58">
        <f t="shared" si="86"/>
        <v>0</v>
      </c>
      <c r="Z376" s="58">
        <f t="shared" si="86"/>
        <v>0</v>
      </c>
      <c r="AA376" s="58">
        <f t="shared" si="86"/>
        <v>0</v>
      </c>
      <c r="AB376" s="58">
        <f t="shared" si="86"/>
        <v>0</v>
      </c>
      <c r="AC376" s="58">
        <f t="shared" si="86"/>
        <v>0</v>
      </c>
      <c r="AD376" s="58">
        <f t="shared" si="86"/>
        <v>0</v>
      </c>
      <c r="AE376" s="58">
        <f t="shared" si="86"/>
        <v>0</v>
      </c>
      <c r="AF376" s="58">
        <f t="shared" si="86"/>
        <v>0</v>
      </c>
      <c r="AG376" s="58"/>
    </row>
    <row r="377" spans="1:33">
      <c r="A377" s="9" t="s">
        <v>232</v>
      </c>
      <c r="B377" s="58">
        <f t="shared" ref="B377:AF377" si="87">B245</f>
        <v>28.540422</v>
      </c>
      <c r="C377" s="58">
        <f t="shared" si="87"/>
        <v>28.678628000000003</v>
      </c>
      <c r="D377" s="58">
        <f t="shared" si="87"/>
        <v>25.075485</v>
      </c>
      <c r="E377" s="58">
        <f t="shared" si="87"/>
        <v>28.569911999999999</v>
      </c>
      <c r="F377" s="58">
        <f t="shared" si="87"/>
        <v>25.030452</v>
      </c>
      <c r="G377" s="58">
        <f t="shared" si="87"/>
        <v>27.381366</v>
      </c>
      <c r="H377" s="58">
        <f t="shared" si="87"/>
        <v>27.300357000000002</v>
      </c>
      <c r="I377" s="58">
        <f t="shared" si="87"/>
        <v>27.441984999999999</v>
      </c>
      <c r="J377" s="58">
        <f t="shared" si="87"/>
        <v>24.45429</v>
      </c>
      <c r="K377" s="58">
        <f t="shared" si="87"/>
        <v>24.196645</v>
      </c>
      <c r="L377" s="58">
        <f t="shared" si="87"/>
        <v>23.805664</v>
      </c>
      <c r="M377" s="58">
        <f t="shared" si="87"/>
        <v>22.372572999999999</v>
      </c>
      <c r="N377" s="58">
        <f t="shared" si="87"/>
        <v>22.191980000000001</v>
      </c>
      <c r="O377" s="58">
        <f t="shared" si="87"/>
        <v>21.910176</v>
      </c>
      <c r="P377" s="58">
        <f t="shared" si="87"/>
        <v>22.653407999999999</v>
      </c>
      <c r="Q377" s="58">
        <f t="shared" si="87"/>
        <v>22.529664</v>
      </c>
      <c r="R377" s="58">
        <f t="shared" si="87"/>
        <v>21.667211999999999</v>
      </c>
      <c r="S377" s="58">
        <f t="shared" si="87"/>
        <v>21.468662999999999</v>
      </c>
      <c r="T377" s="58">
        <f t="shared" si="87"/>
        <v>22.298248000000001</v>
      </c>
      <c r="U377" s="58">
        <f t="shared" si="87"/>
        <v>22.962387</v>
      </c>
      <c r="V377" s="58">
        <f t="shared" si="87"/>
        <v>23.127040000000001</v>
      </c>
      <c r="W377" s="58">
        <f t="shared" si="87"/>
        <v>23.488115000000001</v>
      </c>
      <c r="X377" s="58">
        <f t="shared" si="87"/>
        <v>23.610987999999999</v>
      </c>
      <c r="Y377" s="58">
        <f t="shared" si="87"/>
        <v>0</v>
      </c>
      <c r="Z377" s="58">
        <f t="shared" si="87"/>
        <v>0</v>
      </c>
      <c r="AA377" s="58">
        <f t="shared" si="87"/>
        <v>0</v>
      </c>
      <c r="AB377" s="58">
        <f t="shared" si="87"/>
        <v>0</v>
      </c>
      <c r="AC377" s="58">
        <f t="shared" si="87"/>
        <v>0</v>
      </c>
      <c r="AD377" s="58">
        <f t="shared" si="87"/>
        <v>0</v>
      </c>
      <c r="AE377" s="58">
        <f t="shared" si="87"/>
        <v>0</v>
      </c>
      <c r="AF377" s="58">
        <f t="shared" si="87"/>
        <v>0</v>
      </c>
      <c r="AG377" s="58"/>
    </row>
    <row r="378" spans="1:33">
      <c r="A378" s="9" t="s">
        <v>30</v>
      </c>
      <c r="B378" s="58">
        <f t="shared" ref="B378:AF378" si="88">B257</f>
        <v>17.916625799999998</v>
      </c>
      <c r="C378" s="58">
        <f t="shared" si="88"/>
        <v>18.832708499999999</v>
      </c>
      <c r="D378" s="58">
        <f t="shared" si="88"/>
        <v>18.5588421</v>
      </c>
      <c r="E378" s="58">
        <f t="shared" si="88"/>
        <v>13.8614532</v>
      </c>
      <c r="F378" s="58">
        <f t="shared" si="88"/>
        <v>14.657420200000001</v>
      </c>
      <c r="G378" s="58">
        <f t="shared" si="88"/>
        <v>14.3359805</v>
      </c>
      <c r="H378" s="58">
        <f t="shared" si="88"/>
        <v>14.350272</v>
      </c>
      <c r="I378" s="58">
        <f t="shared" si="88"/>
        <v>15.319066599999999</v>
      </c>
      <c r="J378" s="58">
        <f t="shared" si="88"/>
        <v>10.5062958</v>
      </c>
      <c r="K378" s="58">
        <f t="shared" si="88"/>
        <v>19.7760222</v>
      </c>
      <c r="L378" s="58">
        <f t="shared" si="88"/>
        <v>19.902000000000001</v>
      </c>
      <c r="M378" s="58">
        <f t="shared" si="88"/>
        <v>15.8605053</v>
      </c>
      <c r="N378" s="58">
        <f t="shared" si="88"/>
        <v>15.419609099999999</v>
      </c>
      <c r="O378" s="58">
        <f t="shared" si="88"/>
        <v>19.888010999999999</v>
      </c>
      <c r="P378" s="58">
        <f t="shared" si="88"/>
        <v>18.025021199999998</v>
      </c>
      <c r="Q378" s="58">
        <f t="shared" si="88"/>
        <v>18.015955200000001</v>
      </c>
      <c r="R378" s="58">
        <f t="shared" si="88"/>
        <v>19.920022199999998</v>
      </c>
      <c r="S378" s="58">
        <f t="shared" si="88"/>
        <v>19.445999999999998</v>
      </c>
      <c r="T378" s="58">
        <f t="shared" si="88"/>
        <v>19.29</v>
      </c>
      <c r="U378" s="58">
        <f t="shared" si="88"/>
        <v>19.192</v>
      </c>
      <c r="V378" s="58">
        <f t="shared" si="88"/>
        <v>19.492000000000001</v>
      </c>
      <c r="W378" s="58">
        <f t="shared" si="88"/>
        <v>19.393999999999998</v>
      </c>
      <c r="X378" s="58">
        <f t="shared" si="88"/>
        <v>19.938000000000002</v>
      </c>
      <c r="Y378" s="58">
        <f t="shared" si="88"/>
        <v>0</v>
      </c>
      <c r="Z378" s="58">
        <f t="shared" si="88"/>
        <v>0</v>
      </c>
      <c r="AA378" s="58">
        <f t="shared" si="88"/>
        <v>0</v>
      </c>
      <c r="AB378" s="58">
        <f t="shared" si="88"/>
        <v>0</v>
      </c>
      <c r="AC378" s="58">
        <f t="shared" si="88"/>
        <v>0</v>
      </c>
      <c r="AD378" s="58">
        <f t="shared" si="88"/>
        <v>0</v>
      </c>
      <c r="AE378" s="58">
        <f t="shared" si="88"/>
        <v>0</v>
      </c>
      <c r="AF378" s="58">
        <f t="shared" si="88"/>
        <v>0</v>
      </c>
      <c r="AG378" s="58"/>
    </row>
    <row r="379" spans="1:33">
      <c r="A379" s="9" t="s">
        <v>239</v>
      </c>
      <c r="B379" s="58">
        <f t="shared" ref="B379:AF379" si="89">B269</f>
        <v>13.175800000000001</v>
      </c>
      <c r="C379" s="58">
        <f t="shared" si="89"/>
        <v>12.957524999999999</v>
      </c>
      <c r="D379" s="58">
        <f t="shared" si="89"/>
        <v>13.061688</v>
      </c>
      <c r="E379" s="58">
        <f t="shared" si="89"/>
        <v>15.892580000000001</v>
      </c>
      <c r="F379" s="58">
        <f t="shared" si="89"/>
        <v>11.117391999999999</v>
      </c>
      <c r="G379" s="58">
        <f t="shared" si="89"/>
        <v>12.034659999999999</v>
      </c>
      <c r="H379" s="58">
        <f t="shared" si="89"/>
        <v>14.671679999999999</v>
      </c>
      <c r="I379" s="58">
        <f t="shared" si="89"/>
        <v>15.185014000000001</v>
      </c>
      <c r="J379" s="58">
        <f t="shared" si="89"/>
        <v>11.815397999999998</v>
      </c>
      <c r="K379" s="58">
        <f t="shared" si="89"/>
        <v>15.615155000000001</v>
      </c>
      <c r="L379" s="58">
        <f t="shared" si="89"/>
        <v>14.650337</v>
      </c>
      <c r="M379" s="58">
        <f t="shared" si="89"/>
        <v>12.53448</v>
      </c>
      <c r="N379" s="58">
        <f t="shared" si="89"/>
        <v>12.723635000000002</v>
      </c>
      <c r="O379" s="58">
        <f t="shared" si="89"/>
        <v>12.723635</v>
      </c>
      <c r="P379" s="58">
        <f t="shared" si="89"/>
        <v>12.547194000000001</v>
      </c>
      <c r="Q379" s="58">
        <f t="shared" si="89"/>
        <v>11.69829</v>
      </c>
      <c r="R379" s="58">
        <f t="shared" si="89"/>
        <v>10.800523999999999</v>
      </c>
      <c r="S379" s="58">
        <f t="shared" si="89"/>
        <v>11.029040999999999</v>
      </c>
      <c r="T379" s="58">
        <f t="shared" si="89"/>
        <v>10.876635</v>
      </c>
      <c r="U379" s="58">
        <f t="shared" si="89"/>
        <v>11.060005</v>
      </c>
      <c r="V379" s="58">
        <f t="shared" si="89"/>
        <v>10.880046</v>
      </c>
      <c r="W379" s="58">
        <f t="shared" si="89"/>
        <v>10.853688</v>
      </c>
      <c r="X379" s="58">
        <f t="shared" si="89"/>
        <v>10.828863999999999</v>
      </c>
      <c r="Y379" s="58">
        <f t="shared" si="89"/>
        <v>0</v>
      </c>
      <c r="Z379" s="58">
        <f t="shared" si="89"/>
        <v>0</v>
      </c>
      <c r="AA379" s="58">
        <f t="shared" si="89"/>
        <v>0</v>
      </c>
      <c r="AB379" s="58">
        <f t="shared" si="89"/>
        <v>0</v>
      </c>
      <c r="AC379" s="58">
        <f t="shared" si="89"/>
        <v>0</v>
      </c>
      <c r="AD379" s="58">
        <f t="shared" si="89"/>
        <v>0</v>
      </c>
      <c r="AE379" s="58">
        <f t="shared" si="89"/>
        <v>0</v>
      </c>
      <c r="AF379" s="58">
        <f t="shared" si="89"/>
        <v>0</v>
      </c>
      <c r="AG379" s="58"/>
    </row>
    <row r="380" spans="1:33">
      <c r="A380" s="9" t="s">
        <v>246</v>
      </c>
      <c r="B380" s="58">
        <f t="shared" ref="B380:AF380" si="90">B281</f>
        <v>1.814648</v>
      </c>
      <c r="C380" s="58">
        <f t="shared" si="90"/>
        <v>174.87</v>
      </c>
      <c r="D380" s="58">
        <f t="shared" si="90"/>
        <v>174.87</v>
      </c>
      <c r="E380" s="58">
        <f t="shared" si="90"/>
        <v>174.726</v>
      </c>
      <c r="F380" s="58">
        <f t="shared" si="90"/>
        <v>175.85999999999999</v>
      </c>
      <c r="G380" s="58">
        <f t="shared" si="90"/>
        <v>175.464</v>
      </c>
      <c r="H380" s="58">
        <f t="shared" si="90"/>
        <v>174.34800000000001</v>
      </c>
      <c r="I380" s="58">
        <f t="shared" si="90"/>
        <v>175.06799999999998</v>
      </c>
      <c r="J380" s="58">
        <f t="shared" si="90"/>
        <v>175.23000000000002</v>
      </c>
      <c r="K380" s="58">
        <f t="shared" si="90"/>
        <v>173.55600000000001</v>
      </c>
      <c r="L380" s="58">
        <f t="shared" si="90"/>
        <v>175.75199999999998</v>
      </c>
      <c r="M380" s="58">
        <f t="shared" si="90"/>
        <v>171.48600000000002</v>
      </c>
      <c r="N380" s="58">
        <f t="shared" si="90"/>
        <v>174.672</v>
      </c>
      <c r="O380" s="58">
        <f t="shared" si="90"/>
        <v>162.054</v>
      </c>
      <c r="P380" s="58">
        <f t="shared" si="90"/>
        <v>171.648</v>
      </c>
      <c r="Q380" s="58">
        <f t="shared" si="90"/>
        <v>171.648</v>
      </c>
      <c r="R380" s="58">
        <f t="shared" si="90"/>
        <v>170.40600000000001</v>
      </c>
      <c r="S380" s="58">
        <f t="shared" si="90"/>
        <v>167.57999999999998</v>
      </c>
      <c r="T380" s="58">
        <f t="shared" si="90"/>
        <v>167.85000000000002</v>
      </c>
      <c r="U380" s="58">
        <f t="shared" si="90"/>
        <v>170.154</v>
      </c>
      <c r="V380" s="58">
        <f t="shared" si="90"/>
        <v>172.69200000000001</v>
      </c>
      <c r="W380" s="58">
        <f t="shared" si="90"/>
        <v>171.50400000000002</v>
      </c>
      <c r="X380" s="58">
        <f t="shared" si="90"/>
        <v>167.07599999999999</v>
      </c>
      <c r="Y380" s="58">
        <f t="shared" si="90"/>
        <v>0</v>
      </c>
      <c r="Z380" s="58">
        <f t="shared" si="90"/>
        <v>0</v>
      </c>
      <c r="AA380" s="58">
        <f t="shared" si="90"/>
        <v>0</v>
      </c>
      <c r="AB380" s="58">
        <f t="shared" si="90"/>
        <v>0</v>
      </c>
      <c r="AC380" s="58">
        <f t="shared" si="90"/>
        <v>0</v>
      </c>
      <c r="AD380" s="58">
        <f t="shared" si="90"/>
        <v>0</v>
      </c>
      <c r="AE380" s="58">
        <f t="shared" si="90"/>
        <v>0</v>
      </c>
      <c r="AF380" s="58">
        <f t="shared" si="90"/>
        <v>0</v>
      </c>
      <c r="AG380" s="58"/>
    </row>
    <row r="381" spans="1:33">
      <c r="A381" s="9" t="s">
        <v>253</v>
      </c>
      <c r="B381" s="58">
        <f t="shared" ref="B381:AF381" si="91">B293</f>
        <v>174.33085474999999</v>
      </c>
      <c r="C381" s="58">
        <f t="shared" si="91"/>
        <v>49.86524919</v>
      </c>
      <c r="D381" s="58">
        <f t="shared" si="91"/>
        <v>64.96956990000001</v>
      </c>
      <c r="E381" s="58">
        <f t="shared" si="91"/>
        <v>52.760557200000001</v>
      </c>
      <c r="F381" s="58">
        <f t="shared" si="91"/>
        <v>50.977149999999995</v>
      </c>
      <c r="G381" s="58">
        <f t="shared" si="91"/>
        <v>56.607537690000008</v>
      </c>
      <c r="H381" s="58">
        <f t="shared" si="91"/>
        <v>47.685589379999996</v>
      </c>
      <c r="I381" s="58">
        <f t="shared" si="91"/>
        <v>46.104085429999998</v>
      </c>
      <c r="J381" s="58">
        <f t="shared" si="91"/>
        <v>48.730036320000004</v>
      </c>
      <c r="K381" s="58">
        <f t="shared" si="91"/>
        <v>167.29596451</v>
      </c>
      <c r="L381" s="58">
        <f t="shared" si="91"/>
        <v>165.08308053000002</v>
      </c>
      <c r="M381" s="58">
        <f t="shared" si="91"/>
        <v>165.609216</v>
      </c>
      <c r="N381" s="58">
        <f t="shared" si="91"/>
        <v>165.09323169999999</v>
      </c>
      <c r="O381" s="58">
        <f t="shared" si="91"/>
        <v>166.44861108999999</v>
      </c>
      <c r="P381" s="58">
        <f t="shared" si="91"/>
        <v>164.66975260000001</v>
      </c>
      <c r="Q381" s="58">
        <f t="shared" si="91"/>
        <v>163.62606088000001</v>
      </c>
      <c r="R381" s="58">
        <f t="shared" si="91"/>
        <v>164.87777159999999</v>
      </c>
      <c r="S381" s="58">
        <f t="shared" si="91"/>
        <v>165.60109184000001</v>
      </c>
      <c r="T381" s="58">
        <f t="shared" si="91"/>
        <v>164.4463045</v>
      </c>
      <c r="U381" s="58">
        <f t="shared" si="91"/>
        <v>166.06354138</v>
      </c>
      <c r="V381" s="58">
        <f t="shared" si="91"/>
        <v>166.2171912</v>
      </c>
      <c r="W381" s="58">
        <f t="shared" si="91"/>
        <v>165.57642667000002</v>
      </c>
      <c r="X381" s="58">
        <f t="shared" si="91"/>
        <v>166.61023544</v>
      </c>
      <c r="Y381" s="58">
        <f t="shared" si="91"/>
        <v>0</v>
      </c>
      <c r="Z381" s="58">
        <f t="shared" si="91"/>
        <v>0</v>
      </c>
      <c r="AA381" s="58">
        <f t="shared" si="91"/>
        <v>0</v>
      </c>
      <c r="AB381" s="58">
        <f t="shared" si="91"/>
        <v>0</v>
      </c>
      <c r="AC381" s="58">
        <f t="shared" si="91"/>
        <v>0</v>
      </c>
      <c r="AD381" s="58">
        <f t="shared" si="91"/>
        <v>0</v>
      </c>
      <c r="AE381" s="58">
        <f t="shared" si="91"/>
        <v>0</v>
      </c>
      <c r="AF381" s="58">
        <f t="shared" si="91"/>
        <v>0</v>
      </c>
      <c r="AG381" s="58"/>
    </row>
    <row r="382" spans="1:33">
      <c r="A382" s="9" t="s">
        <v>260</v>
      </c>
      <c r="B382" s="58">
        <f t="shared" ref="B382:AF382" si="92">B305</f>
        <v>118.67790890000001</v>
      </c>
      <c r="C382" s="58">
        <f t="shared" si="92"/>
        <v>117.57660730000001</v>
      </c>
      <c r="D382" s="58">
        <f t="shared" si="92"/>
        <v>117.73791749999999</v>
      </c>
      <c r="E382" s="58">
        <f t="shared" si="92"/>
        <v>117.7443718</v>
      </c>
      <c r="F382" s="58">
        <f t="shared" si="92"/>
        <v>117.98973794</v>
      </c>
      <c r="G382" s="58">
        <f t="shared" si="92"/>
        <v>118.24327114</v>
      </c>
      <c r="H382" s="58">
        <f t="shared" si="92"/>
        <v>117.59923875</v>
      </c>
      <c r="I382" s="58">
        <f t="shared" si="92"/>
        <v>118.13552471999999</v>
      </c>
      <c r="J382" s="58">
        <f t="shared" si="92"/>
        <v>117.60842434</v>
      </c>
      <c r="K382" s="58">
        <f t="shared" si="92"/>
        <v>117.73513948</v>
      </c>
      <c r="L382" s="58">
        <f t="shared" si="92"/>
        <v>117.97202964</v>
      </c>
      <c r="M382" s="58">
        <f t="shared" si="92"/>
        <v>117.17794492</v>
      </c>
      <c r="N382" s="58">
        <f t="shared" si="92"/>
        <v>117.362083</v>
      </c>
      <c r="O382" s="58">
        <f t="shared" si="92"/>
        <v>117.66941537999999</v>
      </c>
      <c r="P382" s="58">
        <f t="shared" si="92"/>
        <v>118.16968790999999</v>
      </c>
      <c r="Q382" s="58">
        <f t="shared" si="92"/>
        <v>117.67528329999999</v>
      </c>
      <c r="R382" s="58">
        <f t="shared" si="92"/>
        <v>117.29757346999999</v>
      </c>
      <c r="S382" s="58">
        <f t="shared" si="92"/>
        <v>118.28144535</v>
      </c>
      <c r="T382" s="58">
        <f t="shared" si="92"/>
        <v>118.01453626</v>
      </c>
      <c r="U382" s="58">
        <f t="shared" si="92"/>
        <v>118.13257344</v>
      </c>
      <c r="V382" s="58">
        <f t="shared" si="92"/>
        <v>118.19552449999999</v>
      </c>
      <c r="W382" s="58">
        <f t="shared" si="92"/>
        <v>117.54100487000001</v>
      </c>
      <c r="X382" s="58">
        <f t="shared" si="92"/>
        <v>117.20703976</v>
      </c>
      <c r="Y382" s="58">
        <f t="shared" si="92"/>
        <v>0</v>
      </c>
      <c r="Z382" s="58">
        <f t="shared" si="92"/>
        <v>0</v>
      </c>
      <c r="AA382" s="58">
        <f t="shared" si="92"/>
        <v>0</v>
      </c>
      <c r="AB382" s="58">
        <f t="shared" si="92"/>
        <v>0</v>
      </c>
      <c r="AC382" s="58">
        <f t="shared" si="92"/>
        <v>0</v>
      </c>
      <c r="AD382" s="58">
        <f t="shared" si="92"/>
        <v>0</v>
      </c>
      <c r="AE382" s="58">
        <f t="shared" si="92"/>
        <v>0</v>
      </c>
      <c r="AF382" s="58">
        <f t="shared" si="92"/>
        <v>0</v>
      </c>
      <c r="AG382" s="58"/>
    </row>
    <row r="383" spans="1:33">
      <c r="A383" s="9" t="s">
        <v>267</v>
      </c>
      <c r="B383" s="58">
        <f t="shared" ref="B383:AF383" si="93">B317</f>
        <v>4.5169879999999996</v>
      </c>
      <c r="C383" s="58">
        <f t="shared" si="93"/>
        <v>3.7155</v>
      </c>
      <c r="D383" s="58">
        <f t="shared" si="93"/>
        <v>5.5598659999999995</v>
      </c>
      <c r="E383" s="58">
        <f t="shared" si="93"/>
        <v>4.2906240000000002</v>
      </c>
      <c r="F383" s="58">
        <f t="shared" si="93"/>
        <v>6.951276</v>
      </c>
      <c r="G383" s="58">
        <f t="shared" si="93"/>
        <v>14.034048</v>
      </c>
      <c r="H383" s="58">
        <f t="shared" si="93"/>
        <v>12.814304</v>
      </c>
      <c r="I383" s="58">
        <f t="shared" si="93"/>
        <v>12.02064</v>
      </c>
      <c r="J383" s="58">
        <f t="shared" si="93"/>
        <v>10.639541999999999</v>
      </c>
      <c r="K383" s="58">
        <f t="shared" si="93"/>
        <v>9.4334260000000008</v>
      </c>
      <c r="L383" s="58">
        <f t="shared" si="93"/>
        <v>7.7182999999999993</v>
      </c>
      <c r="M383" s="58">
        <f t="shared" si="93"/>
        <v>9.6628629999999998</v>
      </c>
      <c r="N383" s="58">
        <f t="shared" si="93"/>
        <v>9.0226240000000004</v>
      </c>
      <c r="O383" s="58">
        <f t="shared" si="93"/>
        <v>7.7030999999999992</v>
      </c>
      <c r="P383" s="58">
        <f t="shared" si="93"/>
        <v>8.4288360000000004</v>
      </c>
      <c r="Q383" s="58">
        <f t="shared" si="93"/>
        <v>9.5206049999999998</v>
      </c>
      <c r="R383" s="58">
        <f t="shared" si="93"/>
        <v>7.5532589999999997</v>
      </c>
      <c r="S383" s="58">
        <f t="shared" si="93"/>
        <v>7.6338079999999993</v>
      </c>
      <c r="T383" s="58">
        <f t="shared" si="93"/>
        <v>8.3772900000000003</v>
      </c>
      <c r="U383" s="58">
        <f t="shared" si="93"/>
        <v>8.5110480000000006</v>
      </c>
      <c r="V383" s="58">
        <f t="shared" si="93"/>
        <v>8.7990099999999991</v>
      </c>
      <c r="W383" s="58">
        <f t="shared" si="93"/>
        <v>8.3751119999999997</v>
      </c>
      <c r="X383" s="58">
        <f t="shared" si="93"/>
        <v>8.7178679999999993</v>
      </c>
      <c r="Y383" s="58">
        <f t="shared" si="93"/>
        <v>0</v>
      </c>
      <c r="Z383" s="58">
        <f t="shared" si="93"/>
        <v>0</v>
      </c>
      <c r="AA383" s="58">
        <f t="shared" si="93"/>
        <v>0</v>
      </c>
      <c r="AB383" s="58">
        <f t="shared" si="93"/>
        <v>0</v>
      </c>
      <c r="AC383" s="58">
        <f t="shared" si="93"/>
        <v>0</v>
      </c>
      <c r="AD383" s="58">
        <f t="shared" si="93"/>
        <v>0</v>
      </c>
      <c r="AE383" s="58">
        <f t="shared" si="93"/>
        <v>0</v>
      </c>
      <c r="AF383" s="58">
        <f t="shared" si="93"/>
        <v>0</v>
      </c>
      <c r="AG383" s="58"/>
    </row>
    <row r="384" spans="1:33">
      <c r="A384" s="9" t="s">
        <v>274</v>
      </c>
      <c r="B384" s="58">
        <f t="shared" ref="B384:AF384" si="94">B329</f>
        <v>5.8601550000000007</v>
      </c>
      <c r="C384" s="58">
        <f t="shared" si="94"/>
        <v>6.1665080000000003</v>
      </c>
      <c r="D384" s="58">
        <f t="shared" si="94"/>
        <v>6.4681250000000006</v>
      </c>
      <c r="E384" s="58">
        <f t="shared" si="94"/>
        <v>4.5014130000000003</v>
      </c>
      <c r="F384" s="58">
        <f t="shared" si="94"/>
        <v>5.1276820000000001</v>
      </c>
      <c r="G384" s="58">
        <f t="shared" si="94"/>
        <v>6.7059600000000001</v>
      </c>
      <c r="H384" s="58">
        <f t="shared" si="94"/>
        <v>7.9466560000000008</v>
      </c>
      <c r="I384" s="58">
        <f t="shared" si="94"/>
        <v>8.2798799999999986</v>
      </c>
      <c r="J384" s="58">
        <f t="shared" si="94"/>
        <v>6.4648500000000002</v>
      </c>
      <c r="K384" s="58">
        <f t="shared" si="94"/>
        <v>6.8422989999999997</v>
      </c>
      <c r="L384" s="58">
        <f t="shared" si="94"/>
        <v>6.5688040000000001</v>
      </c>
      <c r="M384" s="58">
        <f t="shared" si="94"/>
        <v>7.0217539999999996</v>
      </c>
      <c r="N384" s="58">
        <f t="shared" si="94"/>
        <v>7.4472960000000006</v>
      </c>
      <c r="O384" s="58">
        <f t="shared" si="94"/>
        <v>6.9392149999999999</v>
      </c>
      <c r="P384" s="58">
        <f t="shared" si="94"/>
        <v>6.6881230000000009</v>
      </c>
      <c r="Q384" s="58">
        <f t="shared" si="94"/>
        <v>6.9222300000000008</v>
      </c>
      <c r="R384" s="58">
        <f t="shared" si="94"/>
        <v>7.1727340000000002</v>
      </c>
      <c r="S384" s="58">
        <f t="shared" si="94"/>
        <v>7.6349099999999996</v>
      </c>
      <c r="T384" s="58">
        <f t="shared" si="94"/>
        <v>7.2679999999999998</v>
      </c>
      <c r="U384" s="58">
        <f t="shared" si="94"/>
        <v>7.1516719999999996</v>
      </c>
      <c r="V384" s="58">
        <f t="shared" si="94"/>
        <v>7.2822969999999998</v>
      </c>
      <c r="W384" s="58">
        <f t="shared" si="94"/>
        <v>6.9497280000000003</v>
      </c>
      <c r="X384" s="58">
        <f t="shared" si="94"/>
        <v>7.3416980000000001</v>
      </c>
      <c r="Y384" s="58">
        <f t="shared" si="94"/>
        <v>0</v>
      </c>
      <c r="Z384" s="58">
        <f t="shared" si="94"/>
        <v>0</v>
      </c>
      <c r="AA384" s="58">
        <f t="shared" si="94"/>
        <v>0</v>
      </c>
      <c r="AB384" s="58">
        <f t="shared" si="94"/>
        <v>0</v>
      </c>
      <c r="AC384" s="58">
        <f t="shared" si="94"/>
        <v>0</v>
      </c>
      <c r="AD384" s="58">
        <f t="shared" si="94"/>
        <v>0</v>
      </c>
      <c r="AE384" s="58">
        <f t="shared" si="94"/>
        <v>0</v>
      </c>
      <c r="AF384" s="58">
        <f t="shared" si="94"/>
        <v>0</v>
      </c>
      <c r="AG384" s="58"/>
    </row>
    <row r="385" spans="1:33" s="14" customFormat="1">
      <c r="A385" s="13" t="s">
        <v>159</v>
      </c>
      <c r="B385" s="57">
        <f>SUM(B371:B384)</f>
        <v>752.16852286999983</v>
      </c>
      <c r="C385" s="57">
        <f>SUM(C371:C384)</f>
        <v>823.55708873000003</v>
      </c>
      <c r="D385" s="57">
        <f t="shared" ref="D385:AF385" si="95">SUM(D371:D384)</f>
        <v>833.47458694999989</v>
      </c>
      <c r="E385" s="57">
        <f t="shared" si="95"/>
        <v>827.55358654999986</v>
      </c>
      <c r="F385" s="57">
        <f t="shared" si="95"/>
        <v>834.92905171999996</v>
      </c>
      <c r="G385" s="57">
        <f t="shared" si="95"/>
        <v>871.74955161000003</v>
      </c>
      <c r="H385" s="57">
        <f t="shared" si="95"/>
        <v>866.28537388000007</v>
      </c>
      <c r="I385" s="57">
        <f t="shared" si="95"/>
        <v>839.84563558999992</v>
      </c>
      <c r="J385" s="57">
        <f t="shared" si="95"/>
        <v>917.73624891999998</v>
      </c>
      <c r="K385" s="57">
        <f t="shared" si="95"/>
        <v>964.45812656000021</v>
      </c>
      <c r="L385" s="57">
        <f t="shared" si="95"/>
        <v>1006.1157546799999</v>
      </c>
      <c r="M385" s="57">
        <f t="shared" si="95"/>
        <v>982.92272421999996</v>
      </c>
      <c r="N385" s="57">
        <f t="shared" si="95"/>
        <v>956.99926049999999</v>
      </c>
      <c r="O385" s="57">
        <f t="shared" si="95"/>
        <v>1001.0612008699998</v>
      </c>
      <c r="P385" s="57">
        <f t="shared" si="95"/>
        <v>954.71760354000003</v>
      </c>
      <c r="Q385" s="57">
        <f t="shared" si="95"/>
        <v>1005.4379971900003</v>
      </c>
      <c r="R385" s="57">
        <f t="shared" si="95"/>
        <v>1025.0336728699999</v>
      </c>
      <c r="S385" s="57">
        <f t="shared" si="95"/>
        <v>1071.5156740900002</v>
      </c>
      <c r="T385" s="57">
        <f t="shared" si="95"/>
        <v>1029.0181145700001</v>
      </c>
      <c r="U385" s="57">
        <f t="shared" si="95"/>
        <v>992.13854781999987</v>
      </c>
      <c r="V385" s="57">
        <f t="shared" si="95"/>
        <v>1010.2395742599999</v>
      </c>
      <c r="W385" s="57">
        <f t="shared" si="95"/>
        <v>785.93437485000004</v>
      </c>
      <c r="X385" s="57">
        <f t="shared" si="95"/>
        <v>691.69224629999997</v>
      </c>
      <c r="Y385" s="57">
        <f t="shared" si="95"/>
        <v>0</v>
      </c>
      <c r="Z385" s="57">
        <f t="shared" si="95"/>
        <v>0</v>
      </c>
      <c r="AA385" s="57">
        <f t="shared" si="95"/>
        <v>0</v>
      </c>
      <c r="AB385" s="57">
        <f t="shared" si="95"/>
        <v>0</v>
      </c>
      <c r="AC385" s="57">
        <f t="shared" si="95"/>
        <v>0</v>
      </c>
      <c r="AD385" s="57">
        <f t="shared" si="95"/>
        <v>0</v>
      </c>
      <c r="AE385" s="57">
        <f t="shared" si="95"/>
        <v>0</v>
      </c>
      <c r="AF385" s="57">
        <f t="shared" si="95"/>
        <v>0</v>
      </c>
      <c r="AG385" s="56"/>
    </row>
    <row r="386" spans="1:33">
      <c r="A386" s="5" t="s">
        <v>10</v>
      </c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9"/>
      <c r="AC386" s="50"/>
      <c r="AD386" s="50"/>
      <c r="AE386" s="60"/>
      <c r="AF386" s="60"/>
      <c r="AG386" s="59"/>
    </row>
    <row r="387" spans="1:33">
      <c r="A387" s="1" t="s">
        <v>478</v>
      </c>
      <c r="B387" s="58">
        <f t="shared" ref="B387:AF387" si="96">B167+B203+B227+B239+B179+B191+B215+B251+B263+B275+B287+B299+B311+B323</f>
        <v>253.57205845000001</v>
      </c>
      <c r="C387" s="58">
        <f t="shared" si="96"/>
        <v>291.58969387000002</v>
      </c>
      <c r="D387" s="58">
        <f t="shared" si="96"/>
        <v>296.11804149</v>
      </c>
      <c r="E387" s="58">
        <f t="shared" si="96"/>
        <v>291.13304797999996</v>
      </c>
      <c r="F387" s="58">
        <f t="shared" si="96"/>
        <v>296.29252502999998</v>
      </c>
      <c r="G387" s="58">
        <f t="shared" si="96"/>
        <v>296.64712102999999</v>
      </c>
      <c r="H387" s="58">
        <f t="shared" si="96"/>
        <v>320.02225843999997</v>
      </c>
      <c r="I387" s="58">
        <f t="shared" si="96"/>
        <v>310.78019998000002</v>
      </c>
      <c r="J387" s="58">
        <f t="shared" si="96"/>
        <v>408.89967488000002</v>
      </c>
      <c r="K387" s="58">
        <f t="shared" si="96"/>
        <v>311.75961802999996</v>
      </c>
      <c r="L387" s="58">
        <f t="shared" si="96"/>
        <v>332.02516602999998</v>
      </c>
      <c r="M387" s="58">
        <f t="shared" si="96"/>
        <v>322.09977603999994</v>
      </c>
      <c r="N387" s="58">
        <f t="shared" si="96"/>
        <v>287.93269403000005</v>
      </c>
      <c r="O387" s="58">
        <f t="shared" si="96"/>
        <v>305.08931989000007</v>
      </c>
      <c r="P387" s="58">
        <f t="shared" si="96"/>
        <v>264.82497712000003</v>
      </c>
      <c r="Q387" s="58">
        <f t="shared" si="96"/>
        <v>269.55152744999998</v>
      </c>
      <c r="R387" s="58">
        <f t="shared" si="96"/>
        <v>290.29988906</v>
      </c>
      <c r="S387" s="58">
        <f t="shared" si="96"/>
        <v>320.17170597999996</v>
      </c>
      <c r="T387" s="58">
        <f t="shared" si="96"/>
        <v>266.42812361000006</v>
      </c>
      <c r="U387" s="58">
        <f t="shared" si="96"/>
        <v>232.60036165</v>
      </c>
      <c r="V387" s="58">
        <f t="shared" si="96"/>
        <v>246.42115863999999</v>
      </c>
      <c r="W387" s="58">
        <f t="shared" si="96"/>
        <v>171.09817988</v>
      </c>
      <c r="X387" s="58">
        <f t="shared" si="96"/>
        <v>56.248274379999998</v>
      </c>
      <c r="Y387" s="58">
        <f t="shared" si="96"/>
        <v>0</v>
      </c>
      <c r="Z387" s="58">
        <f t="shared" si="96"/>
        <v>0</v>
      </c>
      <c r="AA387" s="58">
        <f t="shared" si="96"/>
        <v>0</v>
      </c>
      <c r="AB387" s="58">
        <f t="shared" si="96"/>
        <v>0</v>
      </c>
      <c r="AC387" s="58">
        <f t="shared" si="96"/>
        <v>0</v>
      </c>
      <c r="AD387" s="58">
        <f t="shared" si="96"/>
        <v>0</v>
      </c>
      <c r="AE387" s="58">
        <f t="shared" si="96"/>
        <v>0</v>
      </c>
      <c r="AF387" s="58">
        <f t="shared" si="96"/>
        <v>0</v>
      </c>
      <c r="AG387" s="58"/>
    </row>
    <row r="388" spans="1:33">
      <c r="A388" s="1" t="s">
        <v>309</v>
      </c>
      <c r="B388" s="58">
        <f t="shared" ref="B388:AF392" si="97">B168+B180+B192+B204+B216+B228+B240+B252+B264+B276+B288+B300+B312+B324</f>
        <v>2.2502821600000003</v>
      </c>
      <c r="C388" s="58">
        <f t="shared" si="97"/>
        <v>6.9768075500000002</v>
      </c>
      <c r="D388" s="58">
        <f t="shared" si="97"/>
        <v>9.9593504999999993</v>
      </c>
      <c r="E388" s="58">
        <f t="shared" si="97"/>
        <v>10.910053909999998</v>
      </c>
      <c r="F388" s="58">
        <f t="shared" si="97"/>
        <v>8.4835657500000003</v>
      </c>
      <c r="G388" s="58">
        <f t="shared" si="97"/>
        <v>10.99759412</v>
      </c>
      <c r="H388" s="58">
        <f t="shared" si="97"/>
        <v>7.4141438399999995</v>
      </c>
      <c r="I388" s="58">
        <f t="shared" si="97"/>
        <v>7.5497422400000005</v>
      </c>
      <c r="J388" s="58">
        <f t="shared" si="97"/>
        <v>8.2910809300000015</v>
      </c>
      <c r="K388" s="58">
        <f t="shared" si="97"/>
        <v>10.952548360000002</v>
      </c>
      <c r="L388" s="58">
        <f t="shared" si="97"/>
        <v>11.043640100000001</v>
      </c>
      <c r="M388" s="58">
        <f t="shared" si="97"/>
        <v>10.06051182</v>
      </c>
      <c r="N388" s="58">
        <f t="shared" si="97"/>
        <v>8.7618303400000013</v>
      </c>
      <c r="O388" s="58">
        <f t="shared" si="97"/>
        <v>10.782712520000002</v>
      </c>
      <c r="P388" s="58">
        <f t="shared" si="97"/>
        <v>7.7823397700000001</v>
      </c>
      <c r="Q388" s="58">
        <f t="shared" si="97"/>
        <v>8.5128737399999981</v>
      </c>
      <c r="R388" s="58">
        <f t="shared" si="97"/>
        <v>9.58722049</v>
      </c>
      <c r="S388" s="58">
        <f t="shared" si="97"/>
        <v>8.1013679100000004</v>
      </c>
      <c r="T388" s="58">
        <f t="shared" si="97"/>
        <v>7.9591380300000001</v>
      </c>
      <c r="U388" s="58">
        <f t="shared" si="97"/>
        <v>7.3428640700000001</v>
      </c>
      <c r="V388" s="58">
        <f t="shared" si="97"/>
        <v>8.2646547199999993</v>
      </c>
      <c r="W388" s="58">
        <f t="shared" si="97"/>
        <v>8.613286239999999</v>
      </c>
      <c r="X388" s="58">
        <f t="shared" si="97"/>
        <v>11.725095940000001</v>
      </c>
      <c r="Y388" s="58">
        <f t="shared" si="97"/>
        <v>0</v>
      </c>
      <c r="Z388" s="58">
        <f t="shared" si="97"/>
        <v>0</v>
      </c>
      <c r="AA388" s="58">
        <f t="shared" si="97"/>
        <v>0</v>
      </c>
      <c r="AB388" s="58">
        <f t="shared" si="97"/>
        <v>0</v>
      </c>
      <c r="AC388" s="58">
        <f t="shared" si="97"/>
        <v>0</v>
      </c>
      <c r="AD388" s="58">
        <f t="shared" si="97"/>
        <v>0</v>
      </c>
      <c r="AE388" s="58">
        <f t="shared" si="97"/>
        <v>0</v>
      </c>
      <c r="AF388" s="58">
        <f t="shared" si="97"/>
        <v>0</v>
      </c>
      <c r="AG388" s="58"/>
    </row>
    <row r="389" spans="1:33">
      <c r="A389" s="1" t="s">
        <v>343</v>
      </c>
      <c r="B389" s="58">
        <f t="shared" si="97"/>
        <v>6.6564195200000009</v>
      </c>
      <c r="C389" s="58">
        <f t="shared" si="97"/>
        <v>19.47689879</v>
      </c>
      <c r="D389" s="58">
        <f t="shared" si="97"/>
        <v>32.946069739999999</v>
      </c>
      <c r="E389" s="58">
        <f t="shared" si="97"/>
        <v>37.174667810000003</v>
      </c>
      <c r="F389" s="58">
        <f t="shared" si="97"/>
        <v>41.128388879999996</v>
      </c>
      <c r="G389" s="58">
        <f t="shared" si="97"/>
        <v>51.406581679999995</v>
      </c>
      <c r="H389" s="58">
        <f t="shared" si="97"/>
        <v>40.830526940000006</v>
      </c>
      <c r="I389" s="58">
        <f t="shared" si="97"/>
        <v>35.752358779999994</v>
      </c>
      <c r="J389" s="58">
        <f t="shared" si="97"/>
        <v>34.160852779999999</v>
      </c>
      <c r="K389" s="58">
        <f t="shared" si="97"/>
        <v>37.839231890000001</v>
      </c>
      <c r="L389" s="58">
        <f t="shared" si="97"/>
        <v>21.819768809999999</v>
      </c>
      <c r="M389" s="58">
        <f t="shared" si="97"/>
        <v>22.496306500000003</v>
      </c>
      <c r="N389" s="58">
        <f t="shared" si="97"/>
        <v>20.146372229999997</v>
      </c>
      <c r="O389" s="58">
        <f t="shared" si="97"/>
        <v>14.757585649999999</v>
      </c>
      <c r="P389" s="58">
        <f t="shared" si="97"/>
        <v>14.136352200000001</v>
      </c>
      <c r="Q389" s="58">
        <f t="shared" si="97"/>
        <v>14.650582050000001</v>
      </c>
      <c r="R389" s="58">
        <f t="shared" si="97"/>
        <v>20.031495629999998</v>
      </c>
      <c r="S389" s="58">
        <f t="shared" si="97"/>
        <v>18.126909199999997</v>
      </c>
      <c r="T389" s="58">
        <f t="shared" si="97"/>
        <v>17.157857070000002</v>
      </c>
      <c r="U389" s="58">
        <f t="shared" si="97"/>
        <v>15.908400120000001</v>
      </c>
      <c r="V389" s="58">
        <f t="shared" si="97"/>
        <v>15.1064065</v>
      </c>
      <c r="W389" s="58">
        <f t="shared" si="97"/>
        <v>12.385442809999999</v>
      </c>
      <c r="X389" s="58">
        <f t="shared" si="97"/>
        <v>14.68011589</v>
      </c>
      <c r="Y389" s="58">
        <f t="shared" si="97"/>
        <v>0</v>
      </c>
      <c r="Z389" s="58">
        <f t="shared" si="97"/>
        <v>0</v>
      </c>
      <c r="AA389" s="58">
        <f t="shared" si="97"/>
        <v>0</v>
      </c>
      <c r="AB389" s="58">
        <f t="shared" si="97"/>
        <v>0</v>
      </c>
      <c r="AC389" s="58">
        <f t="shared" si="97"/>
        <v>0</v>
      </c>
      <c r="AD389" s="58">
        <f t="shared" si="97"/>
        <v>0</v>
      </c>
      <c r="AE389" s="58">
        <f t="shared" si="97"/>
        <v>0</v>
      </c>
      <c r="AF389" s="58">
        <f t="shared" si="97"/>
        <v>0</v>
      </c>
      <c r="AG389" s="58"/>
    </row>
    <row r="390" spans="1:33">
      <c r="A390" s="1" t="s">
        <v>377</v>
      </c>
      <c r="B390" s="58">
        <f t="shared" si="97"/>
        <v>20.26687789</v>
      </c>
      <c r="C390" s="58">
        <f t="shared" si="97"/>
        <v>25.928190839999999</v>
      </c>
      <c r="D390" s="58">
        <f t="shared" si="97"/>
        <v>38.610634229999995</v>
      </c>
      <c r="E390" s="58">
        <f t="shared" si="97"/>
        <v>36.267301379999999</v>
      </c>
      <c r="F390" s="58">
        <f t="shared" si="97"/>
        <v>49.283514299999993</v>
      </c>
      <c r="G390" s="58">
        <f t="shared" si="97"/>
        <v>50.531459350000006</v>
      </c>
      <c r="H390" s="58">
        <f t="shared" si="97"/>
        <v>42.377740639999999</v>
      </c>
      <c r="I390" s="58">
        <f t="shared" si="97"/>
        <v>46.709855949999998</v>
      </c>
      <c r="J390" s="58">
        <f t="shared" si="97"/>
        <v>39.46942731</v>
      </c>
      <c r="K390" s="58">
        <f t="shared" si="97"/>
        <v>64.139083079999992</v>
      </c>
      <c r="L390" s="58">
        <f t="shared" si="97"/>
        <v>61.158119650000003</v>
      </c>
      <c r="M390" s="58">
        <f t="shared" si="97"/>
        <v>58.649391199999997</v>
      </c>
      <c r="N390" s="58">
        <f t="shared" si="97"/>
        <v>65.284814800000007</v>
      </c>
      <c r="O390" s="58">
        <f t="shared" si="97"/>
        <v>66.469429000000005</v>
      </c>
      <c r="P390" s="58">
        <f t="shared" si="97"/>
        <v>63.384115999999999</v>
      </c>
      <c r="Q390" s="58">
        <f t="shared" si="97"/>
        <v>65.536315400000007</v>
      </c>
      <c r="R390" s="58">
        <f t="shared" si="97"/>
        <v>49.478005000000003</v>
      </c>
      <c r="S390" s="58">
        <f t="shared" si="97"/>
        <v>45.535402000000005</v>
      </c>
      <c r="T390" s="58">
        <f t="shared" si="97"/>
        <v>48.457728999999993</v>
      </c>
      <c r="U390" s="58">
        <f t="shared" si="97"/>
        <v>48.421744000000004</v>
      </c>
      <c r="V390" s="58">
        <f t="shared" si="97"/>
        <v>49.382537999999997</v>
      </c>
      <c r="W390" s="58">
        <f t="shared" si="97"/>
        <v>49.217444000000008</v>
      </c>
      <c r="X390" s="58">
        <f t="shared" si="97"/>
        <v>53.356020999999998</v>
      </c>
      <c r="Y390" s="58">
        <f t="shared" si="97"/>
        <v>0</v>
      </c>
      <c r="Z390" s="58">
        <f t="shared" si="97"/>
        <v>0</v>
      </c>
      <c r="AA390" s="58">
        <f t="shared" si="97"/>
        <v>0</v>
      </c>
      <c r="AB390" s="58">
        <f t="shared" si="97"/>
        <v>0</v>
      </c>
      <c r="AC390" s="58">
        <f t="shared" si="97"/>
        <v>0</v>
      </c>
      <c r="AD390" s="58">
        <f t="shared" si="97"/>
        <v>0</v>
      </c>
      <c r="AE390" s="58">
        <f t="shared" si="97"/>
        <v>0</v>
      </c>
      <c r="AF390" s="58">
        <f t="shared" si="97"/>
        <v>0</v>
      </c>
      <c r="AG390" s="58"/>
    </row>
    <row r="391" spans="1:33">
      <c r="A391" s="1" t="s">
        <v>411</v>
      </c>
      <c r="B391" s="58">
        <f t="shared" si="97"/>
        <v>10.052255950000001</v>
      </c>
      <c r="C391" s="58">
        <f t="shared" si="97"/>
        <v>5.45574154</v>
      </c>
      <c r="D391" s="58">
        <f t="shared" si="97"/>
        <v>8.6533810000000013</v>
      </c>
      <c r="E391" s="58">
        <f t="shared" si="97"/>
        <v>8.9051981100000006</v>
      </c>
      <c r="F391" s="58">
        <f t="shared" si="97"/>
        <v>11.464053760000002</v>
      </c>
      <c r="G391" s="58">
        <f t="shared" si="97"/>
        <v>11.004987640000001</v>
      </c>
      <c r="H391" s="58">
        <f t="shared" si="97"/>
        <v>9.02603826</v>
      </c>
      <c r="I391" s="58">
        <f t="shared" si="97"/>
        <v>8.8662028500000005</v>
      </c>
      <c r="J391" s="58">
        <f t="shared" si="97"/>
        <v>6.8913454400000003</v>
      </c>
      <c r="K391" s="58">
        <f t="shared" si="97"/>
        <v>4.6591195999999995</v>
      </c>
      <c r="L391" s="58">
        <f t="shared" si="97"/>
        <v>2.5254588400000002</v>
      </c>
      <c r="M391" s="58">
        <f t="shared" si="97"/>
        <v>4.6535929600000001</v>
      </c>
      <c r="N391" s="58">
        <f t="shared" si="97"/>
        <v>3.3137486999999997</v>
      </c>
      <c r="O391" s="58">
        <f t="shared" si="97"/>
        <v>3.1471508099999999</v>
      </c>
      <c r="P391" s="58">
        <f t="shared" si="97"/>
        <v>0.95269362999999996</v>
      </c>
      <c r="Q391" s="58">
        <f t="shared" si="97"/>
        <v>1.52817705</v>
      </c>
      <c r="R391" s="58">
        <f t="shared" si="97"/>
        <v>21.787410690000002</v>
      </c>
      <c r="S391" s="58">
        <f t="shared" si="97"/>
        <v>26.691574999999997</v>
      </c>
      <c r="T391" s="58">
        <f t="shared" si="97"/>
        <v>28.677628309999999</v>
      </c>
      <c r="U391" s="58">
        <f t="shared" si="97"/>
        <v>28.01833628</v>
      </c>
      <c r="V391" s="58">
        <f t="shared" si="97"/>
        <v>26.270433499999999</v>
      </c>
      <c r="W391" s="58">
        <f t="shared" si="97"/>
        <v>23.73395773</v>
      </c>
      <c r="X391" s="58">
        <f t="shared" si="97"/>
        <v>23.489094590000001</v>
      </c>
      <c r="Y391" s="58">
        <f t="shared" si="97"/>
        <v>0</v>
      </c>
      <c r="Z391" s="58">
        <f t="shared" si="97"/>
        <v>0</v>
      </c>
      <c r="AA391" s="58">
        <f t="shared" si="97"/>
        <v>0</v>
      </c>
      <c r="AB391" s="58">
        <f t="shared" si="97"/>
        <v>0</v>
      </c>
      <c r="AC391" s="58">
        <f t="shared" si="97"/>
        <v>0</v>
      </c>
      <c r="AD391" s="58">
        <f t="shared" si="97"/>
        <v>0</v>
      </c>
      <c r="AE391" s="58">
        <f t="shared" si="97"/>
        <v>0</v>
      </c>
      <c r="AF391" s="58">
        <f t="shared" si="97"/>
        <v>0</v>
      </c>
      <c r="AG391" s="58"/>
    </row>
    <row r="392" spans="1:33">
      <c r="A392" s="6" t="s">
        <v>445</v>
      </c>
      <c r="B392" s="58">
        <f t="shared" si="97"/>
        <v>459.37062890000004</v>
      </c>
      <c r="C392" s="58">
        <f t="shared" si="97"/>
        <v>474.12975614000004</v>
      </c>
      <c r="D392" s="58">
        <f t="shared" si="97"/>
        <v>447.18710998999995</v>
      </c>
      <c r="E392" s="58">
        <f t="shared" si="97"/>
        <v>443.16331735999995</v>
      </c>
      <c r="F392" s="58">
        <f t="shared" si="97"/>
        <v>428.27700399999998</v>
      </c>
      <c r="G392" s="58">
        <f t="shared" si="97"/>
        <v>451.16180779000007</v>
      </c>
      <c r="H392" s="58">
        <f t="shared" si="97"/>
        <v>446.61466576000004</v>
      </c>
      <c r="I392" s="58">
        <f t="shared" si="97"/>
        <v>430.18727579</v>
      </c>
      <c r="J392" s="58">
        <f t="shared" si="97"/>
        <v>423.85586358000006</v>
      </c>
      <c r="K392" s="58">
        <f t="shared" si="97"/>
        <v>551.55211560000009</v>
      </c>
      <c r="L392" s="58">
        <f t="shared" si="97"/>
        <v>577.54360125000005</v>
      </c>
      <c r="M392" s="58">
        <f t="shared" si="97"/>
        <v>564.96314570000004</v>
      </c>
      <c r="N392" s="58">
        <f t="shared" si="97"/>
        <v>571.55980039999997</v>
      </c>
      <c r="O392" s="58">
        <f t="shared" si="97"/>
        <v>600.81500300000005</v>
      </c>
      <c r="P392" s="58">
        <f t="shared" si="97"/>
        <v>603.63712482000005</v>
      </c>
      <c r="Q392" s="58">
        <f t="shared" si="97"/>
        <v>645.65852150000001</v>
      </c>
      <c r="R392" s="58">
        <f t="shared" si="97"/>
        <v>633.84965199999999</v>
      </c>
      <c r="S392" s="58">
        <f t="shared" si="97"/>
        <v>652.88871400000005</v>
      </c>
      <c r="T392" s="58">
        <f t="shared" si="97"/>
        <v>660.33763854999984</v>
      </c>
      <c r="U392" s="58">
        <f t="shared" si="97"/>
        <v>659.84684170000014</v>
      </c>
      <c r="V392" s="58">
        <f t="shared" si="97"/>
        <v>664.79438290000007</v>
      </c>
      <c r="W392" s="58">
        <f t="shared" si="97"/>
        <v>520.88606419000007</v>
      </c>
      <c r="X392" s="58">
        <f t="shared" si="97"/>
        <v>532.1936445</v>
      </c>
      <c r="Y392" s="58">
        <f t="shared" si="97"/>
        <v>0</v>
      </c>
      <c r="Z392" s="58">
        <f t="shared" si="97"/>
        <v>0</v>
      </c>
      <c r="AA392" s="58">
        <f t="shared" si="97"/>
        <v>0</v>
      </c>
      <c r="AB392" s="58">
        <f t="shared" si="97"/>
        <v>0</v>
      </c>
      <c r="AC392" s="58">
        <f t="shared" si="97"/>
        <v>0</v>
      </c>
      <c r="AD392" s="58">
        <f t="shared" si="97"/>
        <v>0</v>
      </c>
      <c r="AE392" s="58">
        <f t="shared" si="97"/>
        <v>0</v>
      </c>
      <c r="AF392" s="58">
        <f t="shared" si="97"/>
        <v>0</v>
      </c>
      <c r="AG392" s="58"/>
    </row>
    <row r="393" spans="1:33" s="14" customFormat="1">
      <c r="A393" s="13" t="s">
        <v>159</v>
      </c>
      <c r="B393" s="57">
        <f t="shared" ref="B393:AF393" si="98">SUM(B387:B392)</f>
        <v>752.16852287000006</v>
      </c>
      <c r="C393" s="57">
        <f t="shared" si="98"/>
        <v>823.55708873000003</v>
      </c>
      <c r="D393" s="57">
        <f t="shared" si="98"/>
        <v>833.47458695</v>
      </c>
      <c r="E393" s="57">
        <f t="shared" si="98"/>
        <v>827.55358654999986</v>
      </c>
      <c r="F393" s="57">
        <f t="shared" si="98"/>
        <v>834.92905171999996</v>
      </c>
      <c r="G393" s="57">
        <f t="shared" si="98"/>
        <v>871.74955161000003</v>
      </c>
      <c r="H393" s="57">
        <f t="shared" si="98"/>
        <v>866.28537388000007</v>
      </c>
      <c r="I393" s="57">
        <f t="shared" si="98"/>
        <v>839.84563559000003</v>
      </c>
      <c r="J393" s="57">
        <f t="shared" si="98"/>
        <v>921.5682449200001</v>
      </c>
      <c r="K393" s="57">
        <f t="shared" si="98"/>
        <v>980.90171656000007</v>
      </c>
      <c r="L393" s="57">
        <f t="shared" si="98"/>
        <v>1006.11575468</v>
      </c>
      <c r="M393" s="57">
        <f t="shared" si="98"/>
        <v>982.92272421999996</v>
      </c>
      <c r="N393" s="57">
        <f t="shared" si="98"/>
        <v>956.99926049999999</v>
      </c>
      <c r="O393" s="57">
        <f t="shared" si="98"/>
        <v>1001.0612008700002</v>
      </c>
      <c r="P393" s="57">
        <f t="shared" si="98"/>
        <v>954.71760354000003</v>
      </c>
      <c r="Q393" s="57">
        <f t="shared" si="98"/>
        <v>1005.43799719</v>
      </c>
      <c r="R393" s="57">
        <f t="shared" si="98"/>
        <v>1025.0336728699999</v>
      </c>
      <c r="S393" s="57">
        <f t="shared" si="98"/>
        <v>1071.5156740899999</v>
      </c>
      <c r="T393" s="57">
        <f t="shared" si="98"/>
        <v>1029.0181145699999</v>
      </c>
      <c r="U393" s="57">
        <f t="shared" si="98"/>
        <v>992.1385478200001</v>
      </c>
      <c r="V393" s="57">
        <f t="shared" si="98"/>
        <v>1010.2395742600002</v>
      </c>
      <c r="W393" s="57">
        <f t="shared" si="98"/>
        <v>785.93437485000004</v>
      </c>
      <c r="X393" s="57">
        <f t="shared" si="98"/>
        <v>691.69224629999997</v>
      </c>
      <c r="Y393" s="57">
        <f t="shared" si="98"/>
        <v>0</v>
      </c>
      <c r="Z393" s="57">
        <f t="shared" si="98"/>
        <v>0</v>
      </c>
      <c r="AA393" s="57">
        <f t="shared" si="98"/>
        <v>0</v>
      </c>
      <c r="AB393" s="57">
        <f t="shared" si="98"/>
        <v>0</v>
      </c>
      <c r="AC393" s="57">
        <f t="shared" si="98"/>
        <v>0</v>
      </c>
      <c r="AD393" s="57">
        <f t="shared" si="98"/>
        <v>0</v>
      </c>
      <c r="AE393" s="57">
        <f t="shared" si="98"/>
        <v>0</v>
      </c>
      <c r="AF393" s="57">
        <f t="shared" si="98"/>
        <v>0</v>
      </c>
      <c r="AG393" s="56"/>
    </row>
    <row r="394" spans="1:33">
      <c r="A394" s="5" t="s">
        <v>3</v>
      </c>
      <c r="M394" s="5"/>
    </row>
    <row r="395" spans="1:33">
      <c r="A395" s="1" t="s">
        <v>478</v>
      </c>
      <c r="B395" s="10">
        <f t="shared" ref="B395:AF400" si="99">B363-B387</f>
        <v>197.38394154999995</v>
      </c>
      <c r="C395" s="10">
        <f t="shared" si="99"/>
        <v>83.806306129999996</v>
      </c>
      <c r="D395" s="10">
        <f t="shared" si="99"/>
        <v>207.50795850999992</v>
      </c>
      <c r="E395" s="10">
        <f t="shared" si="99"/>
        <v>100.81695202000009</v>
      </c>
      <c r="F395" s="10">
        <f t="shared" si="99"/>
        <v>200.95747497000002</v>
      </c>
      <c r="G395" s="10">
        <f t="shared" si="99"/>
        <v>86.002878969999983</v>
      </c>
      <c r="H395" s="10">
        <f t="shared" si="99"/>
        <v>227.54774155999996</v>
      </c>
      <c r="I395" s="10">
        <f t="shared" si="99"/>
        <v>233.72580001999995</v>
      </c>
      <c r="J395" s="10">
        <f t="shared" si="99"/>
        <v>141.6663251199999</v>
      </c>
      <c r="K395" s="10">
        <f t="shared" si="99"/>
        <v>274.84438197000009</v>
      </c>
      <c r="L395" s="10">
        <f t="shared" si="99"/>
        <v>311.54883396999998</v>
      </c>
      <c r="M395" s="10">
        <f t="shared" si="99"/>
        <v>201.6822239600001</v>
      </c>
      <c r="N395" s="10">
        <f t="shared" si="99"/>
        <v>221.77730596999993</v>
      </c>
      <c r="O395" s="10">
        <f t="shared" si="99"/>
        <v>205.03268010999994</v>
      </c>
      <c r="P395" s="10">
        <f t="shared" si="99"/>
        <v>161.76902287999997</v>
      </c>
      <c r="Q395" s="10">
        <f t="shared" si="99"/>
        <v>150.28247255000002</v>
      </c>
      <c r="R395" s="10">
        <f t="shared" si="99"/>
        <v>217.79811094000002</v>
      </c>
      <c r="S395" s="10">
        <f t="shared" si="99"/>
        <v>175.76029402000012</v>
      </c>
      <c r="T395" s="10">
        <f t="shared" si="99"/>
        <v>143.76387638999989</v>
      </c>
      <c r="U395" s="10">
        <f t="shared" si="99"/>
        <v>95.419638350000042</v>
      </c>
      <c r="V395" s="10">
        <f t="shared" si="99"/>
        <v>235.05884135999997</v>
      </c>
      <c r="W395" s="10">
        <f t="shared" si="99"/>
        <v>189.38182012000001</v>
      </c>
      <c r="X395" s="10">
        <f t="shared" si="99"/>
        <v>-31.460274380000001</v>
      </c>
      <c r="Y395" s="10">
        <f t="shared" si="99"/>
        <v>35.835999999999991</v>
      </c>
      <c r="Z395" s="10">
        <f t="shared" si="99"/>
        <v>0</v>
      </c>
      <c r="AA395" s="10">
        <f t="shared" si="99"/>
        <v>0</v>
      </c>
      <c r="AB395" s="10">
        <f t="shared" si="99"/>
        <v>0</v>
      </c>
      <c r="AC395" s="10">
        <f t="shared" si="99"/>
        <v>0</v>
      </c>
      <c r="AD395" s="10">
        <f t="shared" si="99"/>
        <v>0</v>
      </c>
      <c r="AE395" s="10">
        <f t="shared" si="99"/>
        <v>0</v>
      </c>
      <c r="AF395" s="10">
        <f t="shared" si="99"/>
        <v>0</v>
      </c>
    </row>
    <row r="396" spans="1:33">
      <c r="A396" s="1" t="s">
        <v>309</v>
      </c>
      <c r="B396" s="10">
        <f t="shared" si="99"/>
        <v>10.880397840000001</v>
      </c>
      <c r="C396" s="10">
        <f t="shared" si="99"/>
        <v>20.921332449999998</v>
      </c>
      <c r="D396" s="10">
        <f t="shared" si="99"/>
        <v>21.535479500000005</v>
      </c>
      <c r="E396" s="10">
        <f t="shared" si="99"/>
        <v>14.890086090000004</v>
      </c>
      <c r="F396" s="10">
        <f t="shared" si="99"/>
        <v>18.050524249999999</v>
      </c>
      <c r="G396" s="10">
        <f t="shared" si="99"/>
        <v>11.375015880000001</v>
      </c>
      <c r="H396" s="10">
        <f t="shared" si="99"/>
        <v>12.274726160000002</v>
      </c>
      <c r="I396" s="10">
        <f t="shared" si="99"/>
        <v>8.4344877599999997</v>
      </c>
      <c r="J396" s="10">
        <f t="shared" si="99"/>
        <v>7.0121090699999993</v>
      </c>
      <c r="K396" s="10">
        <f t="shared" si="99"/>
        <v>4.2620316399999982</v>
      </c>
      <c r="L396" s="10">
        <f t="shared" si="99"/>
        <v>12.282409900000001</v>
      </c>
      <c r="M396" s="10">
        <f t="shared" si="99"/>
        <v>16.499148179999999</v>
      </c>
      <c r="N396" s="10">
        <f t="shared" si="99"/>
        <v>7.9264196599999952</v>
      </c>
      <c r="O396" s="10">
        <f t="shared" si="99"/>
        <v>9.1475474799999947</v>
      </c>
      <c r="P396" s="10">
        <f t="shared" si="99"/>
        <v>5.9503402300000001</v>
      </c>
      <c r="Q396" s="10">
        <f t="shared" si="99"/>
        <v>4.0085062600000008</v>
      </c>
      <c r="R396" s="10">
        <f t="shared" si="99"/>
        <v>9.0784795100000011</v>
      </c>
      <c r="S396" s="10">
        <f t="shared" si="99"/>
        <v>4.5975320899999996</v>
      </c>
      <c r="T396" s="10">
        <f t="shared" si="99"/>
        <v>2.9771419699999999</v>
      </c>
      <c r="U396" s="10">
        <f t="shared" si="99"/>
        <v>2.9158859300000008</v>
      </c>
      <c r="V396" s="10">
        <f t="shared" si="99"/>
        <v>1.8202952800000016</v>
      </c>
      <c r="W396" s="10">
        <f t="shared" si="99"/>
        <v>5.3636137600000016</v>
      </c>
      <c r="X396" s="10">
        <f t="shared" si="99"/>
        <v>-0.70084594000000067</v>
      </c>
      <c r="Y396" s="10">
        <f t="shared" si="99"/>
        <v>20.144549999999999</v>
      </c>
      <c r="Z396" s="10">
        <f t="shared" si="99"/>
        <v>0</v>
      </c>
      <c r="AA396" s="10">
        <f t="shared" si="99"/>
        <v>0</v>
      </c>
      <c r="AB396" s="10">
        <f t="shared" si="99"/>
        <v>0</v>
      </c>
      <c r="AC396" s="10">
        <f t="shared" si="99"/>
        <v>0</v>
      </c>
      <c r="AD396" s="10">
        <f t="shared" si="99"/>
        <v>0</v>
      </c>
      <c r="AE396" s="10">
        <f t="shared" si="99"/>
        <v>0</v>
      </c>
      <c r="AF396" s="10">
        <f t="shared" si="99"/>
        <v>0</v>
      </c>
    </row>
    <row r="397" spans="1:33">
      <c r="A397" s="1" t="s">
        <v>343</v>
      </c>
      <c r="B397" s="10">
        <f t="shared" si="99"/>
        <v>8.8189404799999984</v>
      </c>
      <c r="C397" s="10">
        <f t="shared" si="99"/>
        <v>13.384331210000006</v>
      </c>
      <c r="D397" s="10">
        <f t="shared" si="99"/>
        <v>22.736630260000005</v>
      </c>
      <c r="E397" s="10">
        <f t="shared" si="99"/>
        <v>9.2413721899999999</v>
      </c>
      <c r="F397" s="10">
        <f t="shared" si="99"/>
        <v>1.6389211200000133</v>
      </c>
      <c r="G397" s="10">
        <f t="shared" si="99"/>
        <v>-17.918211679999999</v>
      </c>
      <c r="H397" s="10">
        <f t="shared" si="99"/>
        <v>-1.8832269400000072</v>
      </c>
      <c r="I397" s="10">
        <f t="shared" si="99"/>
        <v>-10.653918779999994</v>
      </c>
      <c r="J397" s="10">
        <f t="shared" si="99"/>
        <v>-16.469022780000003</v>
      </c>
      <c r="K397" s="10">
        <f t="shared" si="99"/>
        <v>-7.2729518900000016</v>
      </c>
      <c r="L397" s="10">
        <f t="shared" si="99"/>
        <v>3.0348311899999985</v>
      </c>
      <c r="M397" s="10">
        <f t="shared" si="99"/>
        <v>9.2446035000000002</v>
      </c>
      <c r="N397" s="10">
        <f t="shared" si="99"/>
        <v>3.4093377700000005</v>
      </c>
      <c r="O397" s="10">
        <f t="shared" si="99"/>
        <v>9.9549643500000009</v>
      </c>
      <c r="P397" s="10">
        <f t="shared" si="99"/>
        <v>3.9841177999999999</v>
      </c>
      <c r="Q397" s="10">
        <f t="shared" si="99"/>
        <v>5.7426179500000032</v>
      </c>
      <c r="R397" s="10">
        <f t="shared" si="99"/>
        <v>11.133424370000004</v>
      </c>
      <c r="S397" s="10">
        <f t="shared" si="99"/>
        <v>7.3612208000000052</v>
      </c>
      <c r="T397" s="10">
        <f t="shared" si="99"/>
        <v>3.5066929299999963</v>
      </c>
      <c r="U397" s="10">
        <f t="shared" si="99"/>
        <v>8.4363598799999995</v>
      </c>
      <c r="V397" s="10">
        <f t="shared" si="99"/>
        <v>9.4462634999999988</v>
      </c>
      <c r="W397" s="10">
        <f t="shared" si="99"/>
        <v>9.8135571900000027</v>
      </c>
      <c r="X397" s="10">
        <f t="shared" si="99"/>
        <v>7.7835541100000007</v>
      </c>
      <c r="Y397" s="10">
        <f t="shared" si="99"/>
        <v>34.866040000000005</v>
      </c>
      <c r="Z397" s="10">
        <f t="shared" si="99"/>
        <v>0</v>
      </c>
      <c r="AA397" s="10">
        <f t="shared" si="99"/>
        <v>0</v>
      </c>
      <c r="AB397" s="10">
        <f t="shared" si="99"/>
        <v>0</v>
      </c>
      <c r="AC397" s="10">
        <f t="shared" si="99"/>
        <v>0</v>
      </c>
      <c r="AD397" s="10">
        <f t="shared" si="99"/>
        <v>0</v>
      </c>
      <c r="AE397" s="10">
        <f t="shared" si="99"/>
        <v>0</v>
      </c>
      <c r="AF397" s="10">
        <f t="shared" si="99"/>
        <v>0</v>
      </c>
    </row>
    <row r="398" spans="1:33">
      <c r="A398" s="1" t="s">
        <v>377</v>
      </c>
      <c r="B398" s="10">
        <f t="shared" si="99"/>
        <v>4.9143421099999962</v>
      </c>
      <c r="C398" s="10">
        <f t="shared" si="99"/>
        <v>0.24903915999999882</v>
      </c>
      <c r="D398" s="10">
        <f t="shared" si="99"/>
        <v>-2.2866042299999947</v>
      </c>
      <c r="E398" s="10">
        <f t="shared" si="99"/>
        <v>-8.7994113799999987</v>
      </c>
      <c r="F398" s="10">
        <f t="shared" si="99"/>
        <v>-11.626454299999992</v>
      </c>
      <c r="G398" s="10">
        <f t="shared" si="99"/>
        <v>-12.696579350000007</v>
      </c>
      <c r="H398" s="10">
        <f t="shared" si="99"/>
        <v>8.4529293599999988</v>
      </c>
      <c r="I398" s="10">
        <f t="shared" si="99"/>
        <v>8.8016840500000058</v>
      </c>
      <c r="J398" s="10">
        <f t="shared" si="99"/>
        <v>1.2578326900000008</v>
      </c>
      <c r="K398" s="10">
        <f t="shared" si="99"/>
        <v>3.0798269200000021</v>
      </c>
      <c r="L398" s="10">
        <f t="shared" si="99"/>
        <v>38.355390349999993</v>
      </c>
      <c r="M398" s="10">
        <f t="shared" si="99"/>
        <v>34.089518800000008</v>
      </c>
      <c r="N398" s="10">
        <f t="shared" si="99"/>
        <v>-6.8686548000000087</v>
      </c>
      <c r="O398" s="10">
        <f t="shared" si="99"/>
        <v>-5.4862990000000025</v>
      </c>
      <c r="P398" s="10">
        <f t="shared" si="99"/>
        <v>-14.179496</v>
      </c>
      <c r="Q398" s="10">
        <f t="shared" si="99"/>
        <v>-21.172035400000006</v>
      </c>
      <c r="R398" s="10">
        <f t="shared" si="99"/>
        <v>-6.138185</v>
      </c>
      <c r="S398" s="10">
        <f t="shared" si="99"/>
        <v>-9.2098720000000043</v>
      </c>
      <c r="T398" s="10">
        <f t="shared" si="99"/>
        <v>-16.974988999999994</v>
      </c>
      <c r="U398" s="10">
        <f t="shared" si="99"/>
        <v>-22.162244000000008</v>
      </c>
      <c r="V398" s="10">
        <f t="shared" si="99"/>
        <v>-19.765428</v>
      </c>
      <c r="W398" s="10">
        <f t="shared" si="99"/>
        <v>-5.21165400000001</v>
      </c>
      <c r="X398" s="10">
        <f t="shared" si="99"/>
        <v>-5.9597610000000003</v>
      </c>
      <c r="Y398" s="10">
        <f t="shared" si="99"/>
        <v>49.375820000000004</v>
      </c>
      <c r="Z398" s="10">
        <f t="shared" si="99"/>
        <v>0</v>
      </c>
      <c r="AA398" s="10">
        <f t="shared" si="99"/>
        <v>0</v>
      </c>
      <c r="AB398" s="10">
        <f t="shared" si="99"/>
        <v>0</v>
      </c>
      <c r="AC398" s="10">
        <f t="shared" si="99"/>
        <v>0</v>
      </c>
      <c r="AD398" s="10">
        <f t="shared" si="99"/>
        <v>0</v>
      </c>
      <c r="AE398" s="10">
        <f t="shared" si="99"/>
        <v>0</v>
      </c>
      <c r="AF398" s="10">
        <f t="shared" si="99"/>
        <v>0</v>
      </c>
    </row>
    <row r="399" spans="1:33">
      <c r="A399" s="1" t="s">
        <v>411</v>
      </c>
      <c r="B399" s="10">
        <f t="shared" si="99"/>
        <v>-7.3652559500000008</v>
      </c>
      <c r="C399" s="10">
        <f t="shared" si="99"/>
        <v>-3.9362415400000001</v>
      </c>
      <c r="D399" s="10">
        <f t="shared" si="99"/>
        <v>-5.8568810000000013</v>
      </c>
      <c r="E399" s="10">
        <f t="shared" si="99"/>
        <v>-5.9261981099999996</v>
      </c>
      <c r="F399" s="10">
        <f t="shared" si="99"/>
        <v>-7.7585537600000025</v>
      </c>
      <c r="G399" s="10">
        <f t="shared" si="99"/>
        <v>-6.9464876400000009</v>
      </c>
      <c r="H399" s="10">
        <f t="shared" si="99"/>
        <v>-4.3395382600000003</v>
      </c>
      <c r="I399" s="10">
        <f t="shared" si="99"/>
        <v>-4.0782028500000003</v>
      </c>
      <c r="J399" s="10">
        <f t="shared" si="99"/>
        <v>-2.2023454400000002</v>
      </c>
      <c r="K399" s="10">
        <f t="shared" si="99"/>
        <v>-1.5351195999999994</v>
      </c>
      <c r="L399" s="10">
        <f t="shared" si="99"/>
        <v>-0.94245884000000002</v>
      </c>
      <c r="M399" s="10">
        <f t="shared" si="99"/>
        <v>-2.8050929600000001</v>
      </c>
      <c r="N399" s="10">
        <f t="shared" si="99"/>
        <v>-2.1962486999999995</v>
      </c>
      <c r="O399" s="10">
        <f t="shared" si="99"/>
        <v>-1.9486508099999997</v>
      </c>
      <c r="P399" s="10">
        <f t="shared" si="99"/>
        <v>-0.47769362999999998</v>
      </c>
      <c r="Q399" s="10">
        <f t="shared" si="99"/>
        <v>-0.45917705000000009</v>
      </c>
      <c r="R399" s="10">
        <f t="shared" si="99"/>
        <v>-11.621410690000001</v>
      </c>
      <c r="S399" s="10">
        <f t="shared" si="99"/>
        <v>-14.942574999999996</v>
      </c>
      <c r="T399" s="10">
        <f t="shared" si="99"/>
        <v>-16.695628309999996</v>
      </c>
      <c r="U399" s="10">
        <f t="shared" si="99"/>
        <v>-18.83562628</v>
      </c>
      <c r="V399" s="10">
        <f t="shared" si="99"/>
        <v>-18.240433500000002</v>
      </c>
      <c r="W399" s="10">
        <f t="shared" si="99"/>
        <v>-15.725197730000001</v>
      </c>
      <c r="X399" s="10">
        <f t="shared" si="99"/>
        <v>-12.057444589999999</v>
      </c>
      <c r="Y399" s="10">
        <f t="shared" si="99"/>
        <v>30.242420000000003</v>
      </c>
      <c r="Z399" s="10">
        <f t="shared" si="99"/>
        <v>0</v>
      </c>
      <c r="AA399" s="10">
        <f t="shared" si="99"/>
        <v>0</v>
      </c>
      <c r="AB399" s="10">
        <f t="shared" si="99"/>
        <v>0</v>
      </c>
      <c r="AC399" s="10">
        <f t="shared" si="99"/>
        <v>0</v>
      </c>
      <c r="AD399" s="10">
        <f t="shared" si="99"/>
        <v>0</v>
      </c>
      <c r="AE399" s="10">
        <f t="shared" si="99"/>
        <v>0</v>
      </c>
      <c r="AF399" s="10">
        <f t="shared" si="99"/>
        <v>0</v>
      </c>
    </row>
    <row r="400" spans="1:33">
      <c r="A400" s="6" t="s">
        <v>445</v>
      </c>
      <c r="B400" s="10">
        <f t="shared" si="99"/>
        <v>920.65087109999979</v>
      </c>
      <c r="C400" s="10">
        <f t="shared" si="99"/>
        <v>742.30574386000001</v>
      </c>
      <c r="D400" s="10">
        <f t="shared" si="99"/>
        <v>844.45439001000022</v>
      </c>
      <c r="E400" s="10">
        <f t="shared" si="99"/>
        <v>876.58718264000015</v>
      </c>
      <c r="F400" s="10">
        <f t="shared" si="99"/>
        <v>697.96049600000015</v>
      </c>
      <c r="G400" s="10">
        <f t="shared" si="99"/>
        <v>689.19119220999983</v>
      </c>
      <c r="H400" s="10">
        <f t="shared" si="99"/>
        <v>866.36632424000004</v>
      </c>
      <c r="I400" s="10">
        <f t="shared" si="99"/>
        <v>636.00116420999984</v>
      </c>
      <c r="J400" s="10">
        <f t="shared" si="99"/>
        <v>834.78222642000014</v>
      </c>
      <c r="K400" s="10">
        <f t="shared" si="99"/>
        <v>809.7870144000002</v>
      </c>
      <c r="L400" s="10">
        <f t="shared" si="99"/>
        <v>901.25639874999968</v>
      </c>
      <c r="M400" s="10">
        <f t="shared" si="99"/>
        <v>800.24035430000026</v>
      </c>
      <c r="N400" s="10">
        <f t="shared" si="99"/>
        <v>631.88369960000011</v>
      </c>
      <c r="O400" s="10">
        <f t="shared" si="99"/>
        <v>739.03681700000004</v>
      </c>
      <c r="P400" s="10">
        <f t="shared" si="99"/>
        <v>606.73543517999997</v>
      </c>
      <c r="Q400" s="10">
        <f t="shared" si="99"/>
        <v>606.76551050000035</v>
      </c>
      <c r="R400" s="10">
        <f t="shared" si="99"/>
        <v>722.64084799999989</v>
      </c>
      <c r="S400" s="10">
        <f t="shared" si="99"/>
        <v>607.66328600000008</v>
      </c>
      <c r="T400" s="10">
        <f t="shared" si="99"/>
        <v>465.6188614500004</v>
      </c>
      <c r="U400" s="10">
        <f t="shared" si="99"/>
        <v>611.23515829999974</v>
      </c>
      <c r="V400" s="10">
        <f t="shared" si="99"/>
        <v>586.66711709999981</v>
      </c>
      <c r="W400" s="10">
        <f t="shared" si="99"/>
        <v>443.81243580999978</v>
      </c>
      <c r="X400" s="10">
        <f t="shared" si="99"/>
        <v>157.55935550000004</v>
      </c>
      <c r="Y400" s="10">
        <f t="shared" si="99"/>
        <v>728.84500000000003</v>
      </c>
      <c r="Z400" s="10">
        <f t="shared" si="99"/>
        <v>0</v>
      </c>
      <c r="AA400" s="10">
        <f t="shared" si="99"/>
        <v>0</v>
      </c>
      <c r="AB400" s="10">
        <f t="shared" si="99"/>
        <v>0</v>
      </c>
      <c r="AC400" s="10">
        <f t="shared" si="99"/>
        <v>0</v>
      </c>
      <c r="AD400" s="10">
        <f t="shared" si="99"/>
        <v>0</v>
      </c>
      <c r="AE400" s="10">
        <f t="shared" si="99"/>
        <v>0</v>
      </c>
      <c r="AF400" s="10">
        <f t="shared" si="99"/>
        <v>0</v>
      </c>
    </row>
    <row r="401" spans="1:33" s="14" customFormat="1">
      <c r="A401" s="13" t="s">
        <v>4</v>
      </c>
      <c r="B401" s="11">
        <f t="shared" ref="B401:AF401" si="100">SUM(B395:B400)</f>
        <v>1135.2832371299996</v>
      </c>
      <c r="C401" s="11">
        <f t="shared" si="100"/>
        <v>856.73051126999997</v>
      </c>
      <c r="D401" s="11">
        <f t="shared" si="100"/>
        <v>1088.0909730500002</v>
      </c>
      <c r="E401" s="11">
        <f t="shared" si="100"/>
        <v>986.80998345000023</v>
      </c>
      <c r="F401" s="11">
        <f t="shared" si="100"/>
        <v>899.2224082800002</v>
      </c>
      <c r="G401" s="11">
        <f t="shared" si="100"/>
        <v>749.00780838999981</v>
      </c>
      <c r="H401" s="11">
        <f t="shared" si="100"/>
        <v>1108.4189561200001</v>
      </c>
      <c r="I401" s="11">
        <f t="shared" si="100"/>
        <v>872.23101440999983</v>
      </c>
      <c r="J401" s="11">
        <f t="shared" si="100"/>
        <v>966.04712508000011</v>
      </c>
      <c r="K401" s="11">
        <f t="shared" si="100"/>
        <v>1083.1651834400004</v>
      </c>
      <c r="L401" s="11">
        <f t="shared" si="100"/>
        <v>1265.5354053199997</v>
      </c>
      <c r="M401" s="11">
        <f t="shared" si="100"/>
        <v>1058.9507557800002</v>
      </c>
      <c r="N401" s="11">
        <f t="shared" si="100"/>
        <v>855.93185949999997</v>
      </c>
      <c r="O401" s="11">
        <f t="shared" si="100"/>
        <v>955.73705913000003</v>
      </c>
      <c r="P401" s="11">
        <f t="shared" si="100"/>
        <v>763.78172645999996</v>
      </c>
      <c r="Q401" s="11">
        <f t="shared" si="100"/>
        <v>745.16789481000035</v>
      </c>
      <c r="R401" s="11">
        <f t="shared" si="100"/>
        <v>942.89126712999996</v>
      </c>
      <c r="S401" s="11">
        <f t="shared" si="100"/>
        <v>771.22988591000023</v>
      </c>
      <c r="T401" s="11">
        <f t="shared" si="100"/>
        <v>582.19595543000025</v>
      </c>
      <c r="U401" s="11">
        <f t="shared" si="100"/>
        <v>677.00917217999972</v>
      </c>
      <c r="V401" s="11">
        <f t="shared" si="100"/>
        <v>794.98665573999983</v>
      </c>
      <c r="W401" s="11">
        <f t="shared" si="100"/>
        <v>627.43457514999977</v>
      </c>
      <c r="X401" s="11">
        <f t="shared" si="100"/>
        <v>115.16458370000004</v>
      </c>
      <c r="Y401" s="11">
        <f t="shared" si="100"/>
        <v>899.30983000000003</v>
      </c>
      <c r="Z401" s="11">
        <f t="shared" si="100"/>
        <v>0</v>
      </c>
      <c r="AA401" s="11">
        <f t="shared" si="100"/>
        <v>0</v>
      </c>
      <c r="AB401" s="11">
        <f t="shared" si="100"/>
        <v>0</v>
      </c>
      <c r="AC401" s="11">
        <f t="shared" si="100"/>
        <v>0</v>
      </c>
      <c r="AD401" s="11">
        <f t="shared" si="100"/>
        <v>0</v>
      </c>
      <c r="AE401" s="11">
        <f t="shared" si="100"/>
        <v>0</v>
      </c>
      <c r="AF401" s="11">
        <f t="shared" si="100"/>
        <v>0</v>
      </c>
    </row>
    <row r="403" spans="1:33" s="18" customFormat="1">
      <c r="A403" s="17"/>
      <c r="B403" s="17">
        <f t="shared" ref="B403:AF403" si="101">C403+1</f>
        <v>32</v>
      </c>
      <c r="C403" s="17">
        <f t="shared" si="101"/>
        <v>31</v>
      </c>
      <c r="D403" s="17">
        <f t="shared" si="101"/>
        <v>30</v>
      </c>
      <c r="E403" s="17">
        <f t="shared" si="101"/>
        <v>29</v>
      </c>
      <c r="F403" s="17">
        <f t="shared" si="101"/>
        <v>28</v>
      </c>
      <c r="G403" s="17">
        <f t="shared" si="101"/>
        <v>27</v>
      </c>
      <c r="H403" s="17">
        <f t="shared" si="101"/>
        <v>26</v>
      </c>
      <c r="I403" s="17">
        <f t="shared" si="101"/>
        <v>25</v>
      </c>
      <c r="J403" s="17">
        <f t="shared" si="101"/>
        <v>24</v>
      </c>
      <c r="K403" s="17">
        <f t="shared" si="101"/>
        <v>23</v>
      </c>
      <c r="L403" s="17">
        <f t="shared" si="101"/>
        <v>22</v>
      </c>
      <c r="M403" s="42">
        <f t="shared" si="101"/>
        <v>21</v>
      </c>
      <c r="N403" s="17">
        <f t="shared" si="101"/>
        <v>20</v>
      </c>
      <c r="O403" s="17">
        <f t="shared" si="101"/>
        <v>19</v>
      </c>
      <c r="P403" s="17">
        <f t="shared" si="101"/>
        <v>18</v>
      </c>
      <c r="Q403" s="17">
        <f t="shared" si="101"/>
        <v>17</v>
      </c>
      <c r="R403" s="17">
        <f t="shared" si="101"/>
        <v>16</v>
      </c>
      <c r="S403" s="17">
        <f t="shared" si="101"/>
        <v>15</v>
      </c>
      <c r="T403" s="17">
        <f t="shared" si="101"/>
        <v>14</v>
      </c>
      <c r="U403" s="17">
        <f t="shared" si="101"/>
        <v>13</v>
      </c>
      <c r="V403" s="17">
        <f t="shared" si="101"/>
        <v>12</v>
      </c>
      <c r="W403" s="17">
        <f t="shared" si="101"/>
        <v>11</v>
      </c>
      <c r="X403" s="17">
        <f t="shared" si="101"/>
        <v>10</v>
      </c>
      <c r="Y403" s="17">
        <f t="shared" si="101"/>
        <v>9</v>
      </c>
      <c r="Z403" s="17">
        <f t="shared" si="101"/>
        <v>8</v>
      </c>
      <c r="AA403" s="17">
        <f t="shared" si="101"/>
        <v>7</v>
      </c>
      <c r="AB403" s="17">
        <f t="shared" si="101"/>
        <v>6</v>
      </c>
      <c r="AC403" s="17">
        <f t="shared" si="101"/>
        <v>5</v>
      </c>
      <c r="AD403" s="17">
        <f t="shared" si="101"/>
        <v>4</v>
      </c>
      <c r="AE403" s="17">
        <f t="shared" si="101"/>
        <v>3</v>
      </c>
      <c r="AF403" s="17">
        <f t="shared" si="101"/>
        <v>2</v>
      </c>
      <c r="AG403" s="17">
        <v>1</v>
      </c>
    </row>
    <row r="404" spans="1:33" s="18" customForma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42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>
      <c r="A405" s="5" t="s">
        <v>5</v>
      </c>
      <c r="AB405" s="5"/>
      <c r="AE405" s="5"/>
      <c r="AF405" s="5"/>
    </row>
    <row r="406" spans="1:33" s="20" customFormat="1">
      <c r="A406" s="21" t="s">
        <v>478</v>
      </c>
      <c r="B406" s="55">
        <f t="shared" ref="B406:AF411" si="102">IFERROR(B395/B387,0)</f>
        <v>0.77841361053950908</v>
      </c>
      <c r="C406" s="55">
        <f t="shared" si="102"/>
        <v>0.28741175662869456</v>
      </c>
      <c r="D406" s="55">
        <f t="shared" si="102"/>
        <v>0.70076094474306971</v>
      </c>
      <c r="E406" s="55">
        <f t="shared" si="102"/>
        <v>0.34629167907769076</v>
      </c>
      <c r="F406" s="55">
        <f t="shared" si="102"/>
        <v>0.67824011067998702</v>
      </c>
      <c r="G406" s="55">
        <f t="shared" si="102"/>
        <v>0.28991644574667047</v>
      </c>
      <c r="H406" s="55">
        <f t="shared" si="102"/>
        <v>0.71103723431369448</v>
      </c>
      <c r="I406" s="55">
        <f t="shared" si="102"/>
        <v>0.75206142487533367</v>
      </c>
      <c r="J406" s="55">
        <f t="shared" si="102"/>
        <v>0.34645741687511683</v>
      </c>
      <c r="K406" s="55">
        <f t="shared" si="102"/>
        <v>0.88159070666924033</v>
      </c>
      <c r="L406" s="55">
        <f t="shared" si="102"/>
        <v>0.93832897576760832</v>
      </c>
      <c r="M406" s="55">
        <f t="shared" si="102"/>
        <v>0.62614828994775273</v>
      </c>
      <c r="N406" s="55">
        <f t="shared" si="102"/>
        <v>0.77024009627365442</v>
      </c>
      <c r="O406" s="55">
        <f t="shared" si="102"/>
        <v>0.67204148668306207</v>
      </c>
      <c r="P406" s="55">
        <f t="shared" si="102"/>
        <v>0.6108525889032651</v>
      </c>
      <c r="Q406" s="55">
        <f t="shared" si="102"/>
        <v>0.55752780914171007</v>
      </c>
      <c r="R406" s="55">
        <f t="shared" si="102"/>
        <v>0.75025213287279247</v>
      </c>
      <c r="S406" s="55">
        <f t="shared" si="102"/>
        <v>0.54895635915741803</v>
      </c>
      <c r="T406" s="55">
        <f t="shared" si="102"/>
        <v>0.5395972258560916</v>
      </c>
      <c r="U406" s="55">
        <f t="shared" si="102"/>
        <v>0.41022996556463026</v>
      </c>
      <c r="V406" s="55">
        <f t="shared" si="102"/>
        <v>0.95389065881067714</v>
      </c>
      <c r="W406" s="55">
        <f t="shared" si="102"/>
        <v>1.1068605186380316</v>
      </c>
      <c r="X406" s="55">
        <f t="shared" si="102"/>
        <v>-0.55931092512210867</v>
      </c>
      <c r="Y406" s="55">
        <f t="shared" si="102"/>
        <v>0</v>
      </c>
      <c r="Z406" s="55">
        <f t="shared" si="102"/>
        <v>0</v>
      </c>
      <c r="AA406" s="55">
        <f t="shared" si="102"/>
        <v>0</v>
      </c>
      <c r="AB406" s="55">
        <f t="shared" si="102"/>
        <v>0</v>
      </c>
      <c r="AC406" s="55">
        <f t="shared" si="102"/>
        <v>0</v>
      </c>
      <c r="AD406" s="55">
        <f t="shared" si="102"/>
        <v>0</v>
      </c>
      <c r="AE406" s="55">
        <f t="shared" si="102"/>
        <v>0</v>
      </c>
      <c r="AF406" s="55">
        <f t="shared" si="102"/>
        <v>0</v>
      </c>
      <c r="AG406" s="21" t="s">
        <v>478</v>
      </c>
    </row>
    <row r="407" spans="1:33" s="20" customFormat="1">
      <c r="A407" s="21" t="s">
        <v>309</v>
      </c>
      <c r="B407" s="55">
        <f t="shared" si="102"/>
        <v>4.8351260270400935</v>
      </c>
      <c r="C407" s="55">
        <f t="shared" si="102"/>
        <v>2.9986970831666406</v>
      </c>
      <c r="D407" s="55">
        <f t="shared" si="102"/>
        <v>2.1623377448157894</v>
      </c>
      <c r="E407" s="55">
        <f t="shared" si="102"/>
        <v>1.3648040800560999</v>
      </c>
      <c r="F407" s="55">
        <f t="shared" si="102"/>
        <v>2.1277048804625576</v>
      </c>
      <c r="G407" s="55">
        <f t="shared" si="102"/>
        <v>1.0343185751248656</v>
      </c>
      <c r="H407" s="55">
        <f t="shared" si="102"/>
        <v>1.6555824144895472</v>
      </c>
      <c r="I407" s="55">
        <f t="shared" si="102"/>
        <v>1.1171888379595856</v>
      </c>
      <c r="J407" s="55">
        <f t="shared" si="102"/>
        <v>0.84574124040060461</v>
      </c>
      <c r="K407" s="55">
        <f t="shared" si="102"/>
        <v>0.38913607134257816</v>
      </c>
      <c r="L407" s="55">
        <f t="shared" si="102"/>
        <v>1.1121704246772766</v>
      </c>
      <c r="M407" s="55">
        <f t="shared" si="102"/>
        <v>1.6399909343777301</v>
      </c>
      <c r="N407" s="55">
        <f t="shared" si="102"/>
        <v>0.90465340601425004</v>
      </c>
      <c r="O407" s="55">
        <f t="shared" si="102"/>
        <v>0.84835308954337152</v>
      </c>
      <c r="P407" s="55">
        <f t="shared" si="102"/>
        <v>0.76459527672357075</v>
      </c>
      <c r="Q407" s="55">
        <f t="shared" si="102"/>
        <v>0.4708758032161301</v>
      </c>
      <c r="R407" s="55">
        <f t="shared" si="102"/>
        <v>0.94693550852088526</v>
      </c>
      <c r="S407" s="55">
        <f t="shared" si="102"/>
        <v>0.56750071606117192</v>
      </c>
      <c r="T407" s="55">
        <f t="shared" si="102"/>
        <v>0.37405331567041561</v>
      </c>
      <c r="U407" s="55">
        <f t="shared" si="102"/>
        <v>0.39710471312047602</v>
      </c>
      <c r="V407" s="55">
        <f t="shared" si="102"/>
        <v>0.22025061441405283</v>
      </c>
      <c r="W407" s="55">
        <f t="shared" si="102"/>
        <v>0.62271398053526228</v>
      </c>
      <c r="X407" s="55">
        <f t="shared" si="102"/>
        <v>-5.9773151843395544E-2</v>
      </c>
      <c r="Y407" s="55">
        <f t="shared" si="102"/>
        <v>0</v>
      </c>
      <c r="Z407" s="55">
        <f t="shared" si="102"/>
        <v>0</v>
      </c>
      <c r="AA407" s="55">
        <f t="shared" si="102"/>
        <v>0</v>
      </c>
      <c r="AB407" s="55">
        <f t="shared" si="102"/>
        <v>0</v>
      </c>
      <c r="AC407" s="55">
        <f t="shared" si="102"/>
        <v>0</v>
      </c>
      <c r="AD407" s="55">
        <f t="shared" si="102"/>
        <v>0</v>
      </c>
      <c r="AE407" s="55">
        <f t="shared" si="102"/>
        <v>0</v>
      </c>
      <c r="AF407" s="55">
        <f t="shared" si="102"/>
        <v>0</v>
      </c>
      <c r="AG407" s="21" t="s">
        <v>309</v>
      </c>
    </row>
    <row r="408" spans="1:33" s="20" customFormat="1">
      <c r="A408" s="21" t="s">
        <v>343</v>
      </c>
      <c r="B408" s="55">
        <f t="shared" si="102"/>
        <v>1.3248775041150047</v>
      </c>
      <c r="C408" s="55">
        <f t="shared" si="102"/>
        <v>0.6871900580431165</v>
      </c>
      <c r="D408" s="55">
        <f t="shared" si="102"/>
        <v>0.69011661905138688</v>
      </c>
      <c r="E408" s="55">
        <f t="shared" si="102"/>
        <v>0.24859326886880928</v>
      </c>
      <c r="F408" s="55">
        <f t="shared" si="102"/>
        <v>3.984890156485054E-2</v>
      </c>
      <c r="G408" s="55">
        <f t="shared" si="102"/>
        <v>-0.34855870774561099</v>
      </c>
      <c r="H408" s="55">
        <f t="shared" si="102"/>
        <v>-4.6123013371034562E-2</v>
      </c>
      <c r="I408" s="55">
        <f t="shared" si="102"/>
        <v>-0.29799205265191725</v>
      </c>
      <c r="J408" s="55">
        <f t="shared" si="102"/>
        <v>-0.48210221466256975</v>
      </c>
      <c r="K408" s="55">
        <f t="shared" si="102"/>
        <v>-0.19220664708899834</v>
      </c>
      <c r="L408" s="55">
        <f t="shared" si="102"/>
        <v>0.13908631280314646</v>
      </c>
      <c r="M408" s="55">
        <f t="shared" si="102"/>
        <v>0.41093872454129299</v>
      </c>
      <c r="N408" s="55">
        <f t="shared" si="102"/>
        <v>0.16922837179207628</v>
      </c>
      <c r="O408" s="55">
        <f t="shared" si="102"/>
        <v>0.67456592061181775</v>
      </c>
      <c r="P408" s="55">
        <f t="shared" si="102"/>
        <v>0.28183492768381929</v>
      </c>
      <c r="Q408" s="55">
        <f t="shared" si="102"/>
        <v>0.39197200018411577</v>
      </c>
      <c r="R408" s="55">
        <f t="shared" si="102"/>
        <v>0.55579596130236653</v>
      </c>
      <c r="S408" s="55">
        <f t="shared" si="102"/>
        <v>0.40609354406651998</v>
      </c>
      <c r="T408" s="55">
        <f t="shared" si="102"/>
        <v>0.20437825747664862</v>
      </c>
      <c r="U408" s="55">
        <f t="shared" si="102"/>
        <v>0.53030850471216329</v>
      </c>
      <c r="V408" s="55">
        <f t="shared" si="102"/>
        <v>0.6253150608650706</v>
      </c>
      <c r="W408" s="55">
        <f t="shared" si="102"/>
        <v>0.7923460905310985</v>
      </c>
      <c r="X408" s="55">
        <f t="shared" si="102"/>
        <v>0.53021067192678684</v>
      </c>
      <c r="Y408" s="55">
        <f t="shared" si="102"/>
        <v>0</v>
      </c>
      <c r="Z408" s="55">
        <f t="shared" si="102"/>
        <v>0</v>
      </c>
      <c r="AA408" s="55">
        <f t="shared" si="102"/>
        <v>0</v>
      </c>
      <c r="AB408" s="55">
        <f t="shared" si="102"/>
        <v>0</v>
      </c>
      <c r="AC408" s="55">
        <f t="shared" si="102"/>
        <v>0</v>
      </c>
      <c r="AD408" s="55">
        <f t="shared" si="102"/>
        <v>0</v>
      </c>
      <c r="AE408" s="55">
        <f t="shared" si="102"/>
        <v>0</v>
      </c>
      <c r="AF408" s="55">
        <f t="shared" si="102"/>
        <v>0</v>
      </c>
      <c r="AG408" s="21" t="s">
        <v>343</v>
      </c>
    </row>
    <row r="409" spans="1:33" s="20" customFormat="1">
      <c r="A409" s="21" t="s">
        <v>377</v>
      </c>
      <c r="B409" s="55">
        <f t="shared" si="102"/>
        <v>0.24248145849957534</v>
      </c>
      <c r="C409" s="55">
        <f t="shared" si="102"/>
        <v>9.6049570730480944E-3</v>
      </c>
      <c r="D409" s="55">
        <f t="shared" si="102"/>
        <v>-5.9222135963343768E-2</v>
      </c>
      <c r="E409" s="55">
        <f t="shared" si="102"/>
        <v>-0.24262658221525493</v>
      </c>
      <c r="F409" s="55">
        <f t="shared" si="102"/>
        <v>-0.235909603142891</v>
      </c>
      <c r="G409" s="55">
        <f t="shared" si="102"/>
        <v>-0.25126088803528701</v>
      </c>
      <c r="H409" s="55">
        <f t="shared" si="102"/>
        <v>0.19946625828422171</v>
      </c>
      <c r="I409" s="55">
        <f t="shared" si="102"/>
        <v>0.1884331233952351</v>
      </c>
      <c r="J409" s="55">
        <f t="shared" si="102"/>
        <v>3.1868531562942524E-2</v>
      </c>
      <c r="K409" s="55">
        <f t="shared" si="102"/>
        <v>4.8017944318888485E-2</v>
      </c>
      <c r="L409" s="55">
        <f t="shared" si="102"/>
        <v>0.62715123632811021</v>
      </c>
      <c r="M409" s="55">
        <f t="shared" si="102"/>
        <v>0.58124250060416671</v>
      </c>
      <c r="N409" s="55">
        <f t="shared" si="102"/>
        <v>-0.1052106040438673</v>
      </c>
      <c r="O409" s="55">
        <f t="shared" si="102"/>
        <v>-8.2538681052909332E-2</v>
      </c>
      <c r="P409" s="55">
        <f t="shared" si="102"/>
        <v>-0.22370740328696861</v>
      </c>
      <c r="Q409" s="55">
        <f t="shared" si="102"/>
        <v>-0.32305806743599752</v>
      </c>
      <c r="R409" s="55">
        <f t="shared" si="102"/>
        <v>-0.12405886211459011</v>
      </c>
      <c r="S409" s="55">
        <f t="shared" si="102"/>
        <v>-0.20225739963819805</v>
      </c>
      <c r="T409" s="55">
        <f t="shared" si="102"/>
        <v>-0.35030508755373152</v>
      </c>
      <c r="U409" s="55">
        <f t="shared" si="102"/>
        <v>-0.45769198234578262</v>
      </c>
      <c r="V409" s="55">
        <f t="shared" si="102"/>
        <v>-0.40025136010627888</v>
      </c>
      <c r="W409" s="55">
        <f t="shared" si="102"/>
        <v>-0.1058903830926289</v>
      </c>
      <c r="X409" s="55">
        <f t="shared" si="102"/>
        <v>-0.11169800311758631</v>
      </c>
      <c r="Y409" s="55">
        <f t="shared" si="102"/>
        <v>0</v>
      </c>
      <c r="Z409" s="55">
        <f t="shared" si="102"/>
        <v>0</v>
      </c>
      <c r="AA409" s="55">
        <f t="shared" si="102"/>
        <v>0</v>
      </c>
      <c r="AB409" s="55">
        <f t="shared" si="102"/>
        <v>0</v>
      </c>
      <c r="AC409" s="55">
        <f t="shared" si="102"/>
        <v>0</v>
      </c>
      <c r="AD409" s="55">
        <f t="shared" si="102"/>
        <v>0</v>
      </c>
      <c r="AE409" s="55">
        <f t="shared" si="102"/>
        <v>0</v>
      </c>
      <c r="AF409" s="55">
        <f t="shared" si="102"/>
        <v>0</v>
      </c>
      <c r="AG409" s="21" t="s">
        <v>377</v>
      </c>
    </row>
    <row r="410" spans="1:33" s="20" customFormat="1">
      <c r="A410" s="21" t="s">
        <v>411</v>
      </c>
      <c r="B410" s="55">
        <f t="shared" si="102"/>
        <v>-0.73269681817045262</v>
      </c>
      <c r="C410" s="55">
        <f t="shared" si="102"/>
        <v>-0.72148607318373814</v>
      </c>
      <c r="D410" s="55">
        <f t="shared" si="102"/>
        <v>-0.67683151822391741</v>
      </c>
      <c r="E410" s="55">
        <f t="shared" si="102"/>
        <v>-0.66547627989828062</v>
      </c>
      <c r="F410" s="55">
        <f t="shared" si="102"/>
        <v>-0.67677227640635218</v>
      </c>
      <c r="G410" s="55">
        <f t="shared" si="102"/>
        <v>-0.63121267076679788</v>
      </c>
      <c r="H410" s="55">
        <f t="shared" si="102"/>
        <v>-0.48077995406148438</v>
      </c>
      <c r="I410" s="55">
        <f t="shared" si="102"/>
        <v>-0.45997175104108973</v>
      </c>
      <c r="J410" s="55">
        <f t="shared" si="102"/>
        <v>-0.31958134433615043</v>
      </c>
      <c r="K410" s="55">
        <f t="shared" si="102"/>
        <v>-0.32948705588068605</v>
      </c>
      <c r="L410" s="55">
        <f t="shared" si="102"/>
        <v>-0.37318321133279686</v>
      </c>
      <c r="M410" s="55">
        <f t="shared" si="102"/>
        <v>-0.60278004202585012</v>
      </c>
      <c r="N410" s="55">
        <f t="shared" si="102"/>
        <v>-0.66276863420572585</v>
      </c>
      <c r="O410" s="55">
        <f t="shared" si="102"/>
        <v>-0.6191793554373709</v>
      </c>
      <c r="P410" s="55">
        <f t="shared" si="102"/>
        <v>-0.50141369161878413</v>
      </c>
      <c r="Q410" s="55">
        <f t="shared" si="102"/>
        <v>-0.3004737245595987</v>
      </c>
      <c r="R410" s="55">
        <f t="shared" si="102"/>
        <v>-0.53340026749181368</v>
      </c>
      <c r="S410" s="55">
        <f t="shared" si="102"/>
        <v>-0.55982365221984831</v>
      </c>
      <c r="T410" s="55">
        <f t="shared" si="102"/>
        <v>-0.58218302188462934</v>
      </c>
      <c r="U410" s="55">
        <f t="shared" si="102"/>
        <v>-0.67226069712944425</v>
      </c>
      <c r="V410" s="55">
        <f t="shared" si="102"/>
        <v>-0.69433317497406366</v>
      </c>
      <c r="W410" s="55">
        <f t="shared" si="102"/>
        <v>-0.66256112481919383</v>
      </c>
      <c r="X410" s="55">
        <f t="shared" si="102"/>
        <v>-0.51332096023544516</v>
      </c>
      <c r="Y410" s="55">
        <f t="shared" si="102"/>
        <v>0</v>
      </c>
      <c r="Z410" s="55">
        <f t="shared" si="102"/>
        <v>0</v>
      </c>
      <c r="AA410" s="55">
        <f t="shared" si="102"/>
        <v>0</v>
      </c>
      <c r="AB410" s="55">
        <f t="shared" si="102"/>
        <v>0</v>
      </c>
      <c r="AC410" s="55">
        <f t="shared" si="102"/>
        <v>0</v>
      </c>
      <c r="AD410" s="55">
        <f t="shared" si="102"/>
        <v>0</v>
      </c>
      <c r="AE410" s="55">
        <f t="shared" si="102"/>
        <v>0</v>
      </c>
      <c r="AF410" s="55">
        <f t="shared" si="102"/>
        <v>0</v>
      </c>
      <c r="AG410" s="21" t="s">
        <v>411</v>
      </c>
    </row>
    <row r="411" spans="1:33" s="20" customFormat="1">
      <c r="A411" s="21" t="s">
        <v>445</v>
      </c>
      <c r="B411" s="55">
        <f t="shared" si="102"/>
        <v>2.0041570208887154</v>
      </c>
      <c r="C411" s="55">
        <f t="shared" si="102"/>
        <v>1.5656172898813243</v>
      </c>
      <c r="D411" s="55">
        <f t="shared" si="102"/>
        <v>1.8883692556095457</v>
      </c>
      <c r="E411" s="55">
        <f t="shared" si="102"/>
        <v>1.9780228829903628</v>
      </c>
      <c r="F411" s="55">
        <f t="shared" si="102"/>
        <v>1.6296940752859106</v>
      </c>
      <c r="G411" s="55">
        <f t="shared" si="102"/>
        <v>1.5275920530285534</v>
      </c>
      <c r="H411" s="55">
        <f t="shared" si="102"/>
        <v>1.9398519364914104</v>
      </c>
      <c r="I411" s="55">
        <f t="shared" si="102"/>
        <v>1.4784285821612024</v>
      </c>
      <c r="J411" s="55">
        <f t="shared" si="102"/>
        <v>1.9694955246559669</v>
      </c>
      <c r="K411" s="55">
        <f t="shared" si="102"/>
        <v>1.4681967333568868</v>
      </c>
      <c r="L411" s="55">
        <f t="shared" si="102"/>
        <v>1.560499322993754</v>
      </c>
      <c r="M411" s="55">
        <f t="shared" si="102"/>
        <v>1.4164470025889695</v>
      </c>
      <c r="N411" s="55">
        <f t="shared" si="102"/>
        <v>1.105542585671321</v>
      </c>
      <c r="O411" s="55">
        <f t="shared" si="102"/>
        <v>1.2300571944938599</v>
      </c>
      <c r="P411" s="55">
        <f t="shared" si="102"/>
        <v>1.0051327365938996</v>
      </c>
      <c r="Q411" s="55">
        <f t="shared" si="102"/>
        <v>0.93976225867871599</v>
      </c>
      <c r="R411" s="55">
        <f t="shared" si="102"/>
        <v>1.1400824244674348</v>
      </c>
      <c r="S411" s="55">
        <f t="shared" si="102"/>
        <v>0.93073026531134073</v>
      </c>
      <c r="T411" s="55">
        <f t="shared" si="102"/>
        <v>0.70512240143152827</v>
      </c>
      <c r="U411" s="55">
        <f t="shared" si="102"/>
        <v>0.9263288382577396</v>
      </c>
      <c r="V411" s="55">
        <f t="shared" si="102"/>
        <v>0.88247905245650615</v>
      </c>
      <c r="W411" s="55">
        <f t="shared" si="102"/>
        <v>0.85203361410742862</v>
      </c>
      <c r="X411" s="55">
        <f t="shared" si="102"/>
        <v>0.29605643947144139</v>
      </c>
      <c r="Y411" s="55">
        <f t="shared" si="102"/>
        <v>0</v>
      </c>
      <c r="Z411" s="55">
        <f t="shared" si="102"/>
        <v>0</v>
      </c>
      <c r="AA411" s="55">
        <f t="shared" si="102"/>
        <v>0</v>
      </c>
      <c r="AB411" s="55">
        <f t="shared" si="102"/>
        <v>0</v>
      </c>
      <c r="AC411" s="55">
        <f t="shared" si="102"/>
        <v>0</v>
      </c>
      <c r="AD411" s="55">
        <f t="shared" si="102"/>
        <v>0</v>
      </c>
      <c r="AE411" s="55">
        <f t="shared" si="102"/>
        <v>0</v>
      </c>
      <c r="AF411" s="55">
        <f t="shared" si="102"/>
        <v>0</v>
      </c>
      <c r="AG411" s="21" t="s">
        <v>445</v>
      </c>
    </row>
    <row r="412" spans="1:33">
      <c r="A412" s="9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3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9"/>
    </row>
    <row r="413" spans="1:33" s="20" customFormat="1">
      <c r="A413" s="20" t="s">
        <v>18</v>
      </c>
      <c r="B413" s="23">
        <f t="shared" ref="B413:AF413" si="103">MAX(B406:B411)</f>
        <v>4.8351260270400935</v>
      </c>
      <c r="C413" s="23">
        <f t="shared" si="103"/>
        <v>2.9986970831666406</v>
      </c>
      <c r="D413" s="23">
        <f t="shared" si="103"/>
        <v>2.1623377448157894</v>
      </c>
      <c r="E413" s="23">
        <f t="shared" si="103"/>
        <v>1.9780228829903628</v>
      </c>
      <c r="F413" s="23">
        <f t="shared" si="103"/>
        <v>2.1277048804625576</v>
      </c>
      <c r="G413" s="23">
        <f t="shared" si="103"/>
        <v>1.5275920530285534</v>
      </c>
      <c r="H413" s="23">
        <f t="shared" si="103"/>
        <v>1.9398519364914104</v>
      </c>
      <c r="I413" s="23">
        <f t="shared" si="103"/>
        <v>1.4784285821612024</v>
      </c>
      <c r="J413" s="23">
        <f t="shared" si="103"/>
        <v>1.9694955246559669</v>
      </c>
      <c r="K413" s="23">
        <f t="shared" si="103"/>
        <v>1.4681967333568868</v>
      </c>
      <c r="L413" s="23">
        <f t="shared" si="103"/>
        <v>1.560499322993754</v>
      </c>
      <c r="M413" s="23">
        <f t="shared" si="103"/>
        <v>1.6399909343777301</v>
      </c>
      <c r="N413" s="23">
        <f t="shared" si="103"/>
        <v>1.105542585671321</v>
      </c>
      <c r="O413" s="23">
        <f t="shared" si="103"/>
        <v>1.2300571944938599</v>
      </c>
      <c r="P413" s="23">
        <f t="shared" si="103"/>
        <v>1.0051327365938996</v>
      </c>
      <c r="Q413" s="23">
        <f t="shared" si="103"/>
        <v>0.93976225867871599</v>
      </c>
      <c r="R413" s="23">
        <f t="shared" si="103"/>
        <v>1.1400824244674348</v>
      </c>
      <c r="S413" s="23">
        <f t="shared" si="103"/>
        <v>0.93073026531134073</v>
      </c>
      <c r="T413" s="23">
        <f t="shared" si="103"/>
        <v>0.70512240143152827</v>
      </c>
      <c r="U413" s="23">
        <f t="shared" si="103"/>
        <v>0.9263288382577396</v>
      </c>
      <c r="V413" s="23">
        <f t="shared" si="103"/>
        <v>0.95389065881067714</v>
      </c>
      <c r="W413" s="23">
        <f t="shared" si="103"/>
        <v>1.1068605186380316</v>
      </c>
      <c r="X413" s="23">
        <f t="shared" si="103"/>
        <v>0.53021067192678684</v>
      </c>
      <c r="Y413" s="23">
        <f t="shared" si="103"/>
        <v>0</v>
      </c>
      <c r="Z413" s="23">
        <f t="shared" si="103"/>
        <v>0</v>
      </c>
      <c r="AA413" s="23">
        <f t="shared" si="103"/>
        <v>0</v>
      </c>
      <c r="AB413" s="23">
        <f t="shared" si="103"/>
        <v>0</v>
      </c>
      <c r="AC413" s="23">
        <f t="shared" si="103"/>
        <v>0</v>
      </c>
      <c r="AD413" s="23">
        <f t="shared" si="103"/>
        <v>0</v>
      </c>
      <c r="AE413" s="23">
        <f t="shared" si="103"/>
        <v>0</v>
      </c>
      <c r="AF413" s="23">
        <f t="shared" si="103"/>
        <v>0</v>
      </c>
    </row>
    <row r="414" spans="1:33" s="18" customFormat="1">
      <c r="A414" s="17" t="s">
        <v>11</v>
      </c>
      <c r="B414" s="51" t="str">
        <f>VLOOKUP(B413,$B$406:$AG$411,B403,0)</f>
        <v>Korea</v>
      </c>
      <c r="C414" s="51" t="str">
        <f>VLOOKUP(C413,C406:$AG$411,C403,0)</f>
        <v>Korea</v>
      </c>
      <c r="D414" s="51" t="str">
        <f>VLOOKUP(D413,D406:$AG$411,D403,0)</f>
        <v>Korea</v>
      </c>
      <c r="E414" s="51" t="str">
        <f>VLOOKUP(E413,E406:$AG$411,E403,0)</f>
        <v>India</v>
      </c>
      <c r="F414" s="51" t="str">
        <f>VLOOKUP(F413,F406:$AG$411,F403,0)</f>
        <v>Korea</v>
      </c>
      <c r="G414" s="51" t="str">
        <f>VLOOKUP(G413,G406:$AG$411,G403,0)</f>
        <v>India</v>
      </c>
      <c r="H414" s="51" t="str">
        <f>VLOOKUP(H413,H406:$AG$411,H403,0)</f>
        <v>India</v>
      </c>
      <c r="I414" s="51" t="str">
        <f>VLOOKUP(I413,I406:$AG$411,I403,0)</f>
        <v>India</v>
      </c>
      <c r="J414" s="51" t="str">
        <f>VLOOKUP(J413,J406:$AG$411,J403,0)</f>
        <v>India</v>
      </c>
      <c r="K414" s="51" t="str">
        <f>VLOOKUP(K413,K406:$AG$411,K403,0)</f>
        <v>India</v>
      </c>
      <c r="L414" s="51" t="str">
        <f>VLOOKUP(L413,L406:$AG$411,L403,0)</f>
        <v>India</v>
      </c>
      <c r="M414" s="51" t="str">
        <f>VLOOKUP(M413,M406:$AG$411,M403,0)</f>
        <v>Korea</v>
      </c>
      <c r="N414" s="51" t="str">
        <f>VLOOKUP(N413,N406:$AG$411,N403,0)</f>
        <v>India</v>
      </c>
      <c r="O414" s="51" t="str">
        <f>VLOOKUP(O413,O406:$AG$411,O403,0)</f>
        <v>India</v>
      </c>
      <c r="P414" s="51" t="str">
        <f>VLOOKUP(P413,P406:$AG$411,P403,0)</f>
        <v>India</v>
      </c>
      <c r="Q414" s="51" t="str">
        <f>VLOOKUP(Q413,Q406:$AG$411,Q403,0)</f>
        <v>India</v>
      </c>
      <c r="R414" s="51" t="str">
        <f>VLOOKUP(R413,R406:$AG$411,R403,0)</f>
        <v>India</v>
      </c>
      <c r="S414" s="51" t="str">
        <f>VLOOKUP(S413,S406:$AG$411,S403,0)</f>
        <v>India</v>
      </c>
      <c r="T414" s="51" t="str">
        <f>VLOOKUP(T413,T406:$AG$411,T403,0)</f>
        <v>India</v>
      </c>
      <c r="U414" s="51" t="str">
        <f>VLOOKUP(U413,U406:$AG$411,U403,0)</f>
        <v>India</v>
      </c>
      <c r="V414" s="51" t="str">
        <f>VLOOKUP(V413,V406:$AG$411,V403,0)</f>
        <v>Japan</v>
      </c>
      <c r="W414" s="51" t="str">
        <f>VLOOKUP(W413,W406:$AG$411,W403,0)</f>
        <v>Japan</v>
      </c>
      <c r="X414" s="51" t="str">
        <f>VLOOKUP(X413,X406:$AG$411,X403,0)</f>
        <v>China</v>
      </c>
      <c r="Y414" s="51" t="str">
        <f>VLOOKUP(Y413,Y406:$AG$411,Y403,0)</f>
        <v>Japan</v>
      </c>
      <c r="Z414" s="51" t="str">
        <f>VLOOKUP(Z413,Z406:$AG$411,Z403,0)</f>
        <v>Japan</v>
      </c>
      <c r="AA414" s="51" t="str">
        <f>VLOOKUP(AA413,AA406:$AG$411,AA403,0)</f>
        <v>Japan</v>
      </c>
      <c r="AB414" s="51" t="str">
        <f>VLOOKUP(AB413,AB406:$AG$411,AB403,0)</f>
        <v>Japan</v>
      </c>
      <c r="AC414" s="51" t="str">
        <f>VLOOKUP(AC413,AC406:$AG$411,AC403,0)</f>
        <v>Japan</v>
      </c>
      <c r="AD414" s="51" t="str">
        <f>VLOOKUP(AD413,AD406:$AG$411,AD403,0)</f>
        <v>Japan</v>
      </c>
      <c r="AE414" s="51" t="str">
        <f>VLOOKUP(AE413,AE406:$AG$411,AE403,0)</f>
        <v>Japan</v>
      </c>
      <c r="AF414" s="51" t="str">
        <f>VLOOKUP(AF413,AF406:$AG$411,AF403,0)</f>
        <v>Japan</v>
      </c>
    </row>
    <row r="416" spans="1:33">
      <c r="A416" s="5" t="s">
        <v>29</v>
      </c>
      <c r="AB416" s="5"/>
      <c r="AE416" s="5"/>
      <c r="AF416" s="5"/>
    </row>
    <row r="417" spans="1:33">
      <c r="A417" s="21" t="s">
        <v>478</v>
      </c>
      <c r="B417" s="54">
        <f t="shared" ref="B417:AF422" si="104">IFERROR(B395/B387,0)</f>
        <v>0.77841361053950908</v>
      </c>
      <c r="C417" s="54">
        <f t="shared" ref="C417:E417" si="105">IFERROR(C395/C387,0)</f>
        <v>0.28741175662869456</v>
      </c>
      <c r="D417" s="54">
        <f t="shared" si="105"/>
        <v>0.70076094474306971</v>
      </c>
      <c r="E417" s="54">
        <f t="shared" si="105"/>
        <v>0.34629167907769076</v>
      </c>
      <c r="F417" s="54">
        <f t="shared" si="104"/>
        <v>0.67824011067998702</v>
      </c>
      <c r="G417" s="54">
        <f t="shared" si="104"/>
        <v>0.28991644574667047</v>
      </c>
      <c r="H417" s="54">
        <f t="shared" si="104"/>
        <v>0.71103723431369448</v>
      </c>
      <c r="I417" s="54">
        <f t="shared" si="104"/>
        <v>0.75206142487533367</v>
      </c>
      <c r="J417" s="54">
        <f t="shared" si="104"/>
        <v>0.34645741687511683</v>
      </c>
      <c r="K417" s="54">
        <f t="shared" si="104"/>
        <v>0.88159070666924033</v>
      </c>
      <c r="L417" s="54">
        <f t="shared" si="104"/>
        <v>0.93832897576760832</v>
      </c>
      <c r="M417" s="54">
        <f t="shared" si="104"/>
        <v>0.62614828994775273</v>
      </c>
      <c r="N417" s="54">
        <f t="shared" si="104"/>
        <v>0.77024009627365442</v>
      </c>
      <c r="O417" s="54">
        <f t="shared" si="104"/>
        <v>0.67204148668306207</v>
      </c>
      <c r="P417" s="54">
        <f t="shared" si="104"/>
        <v>0.6108525889032651</v>
      </c>
      <c r="Q417" s="54">
        <f t="shared" si="104"/>
        <v>0.55752780914171007</v>
      </c>
      <c r="R417" s="54">
        <f t="shared" si="104"/>
        <v>0.75025213287279247</v>
      </c>
      <c r="S417" s="54">
        <f t="shared" si="104"/>
        <v>0.54895635915741803</v>
      </c>
      <c r="T417" s="54">
        <f t="shared" si="104"/>
        <v>0.5395972258560916</v>
      </c>
      <c r="U417" s="54">
        <f t="shared" si="104"/>
        <v>0.41022996556463026</v>
      </c>
      <c r="V417" s="54">
        <f t="shared" si="104"/>
        <v>0.95389065881067714</v>
      </c>
      <c r="W417" s="54">
        <f t="shared" si="104"/>
        <v>1.1068605186380316</v>
      </c>
      <c r="X417" s="54">
        <f t="shared" si="104"/>
        <v>-0.55931092512210867</v>
      </c>
      <c r="Y417" s="54">
        <f t="shared" si="104"/>
        <v>0</v>
      </c>
      <c r="Z417" s="54">
        <f t="shared" si="104"/>
        <v>0</v>
      </c>
      <c r="AA417" s="54">
        <f t="shared" si="104"/>
        <v>0</v>
      </c>
      <c r="AB417" s="54">
        <f t="shared" si="104"/>
        <v>0</v>
      </c>
      <c r="AC417" s="54">
        <f t="shared" si="104"/>
        <v>0</v>
      </c>
      <c r="AD417" s="54">
        <f t="shared" si="104"/>
        <v>0</v>
      </c>
      <c r="AE417" s="54">
        <f t="shared" si="104"/>
        <v>0</v>
      </c>
      <c r="AF417" s="54">
        <f t="shared" si="104"/>
        <v>0</v>
      </c>
      <c r="AG417" s="21" t="s">
        <v>478</v>
      </c>
    </row>
    <row r="418" spans="1:33">
      <c r="A418" s="21" t="s">
        <v>309</v>
      </c>
      <c r="B418" s="54">
        <f t="shared" ref="B418:E418" si="106">IFERROR(B396/B388,0)</f>
        <v>4.8351260270400935</v>
      </c>
      <c r="C418" s="54">
        <f t="shared" si="106"/>
        <v>2.9986970831666406</v>
      </c>
      <c r="D418" s="54">
        <f t="shared" si="106"/>
        <v>2.1623377448157894</v>
      </c>
      <c r="E418" s="54">
        <f t="shared" si="106"/>
        <v>1.3648040800560999</v>
      </c>
      <c r="F418" s="54">
        <f t="shared" si="104"/>
        <v>2.1277048804625576</v>
      </c>
      <c r="G418" s="54">
        <f t="shared" si="104"/>
        <v>1.0343185751248656</v>
      </c>
      <c r="H418" s="54">
        <f t="shared" si="104"/>
        <v>1.6555824144895472</v>
      </c>
      <c r="I418" s="54">
        <f t="shared" si="104"/>
        <v>1.1171888379595856</v>
      </c>
      <c r="J418" s="54">
        <f t="shared" si="104"/>
        <v>0.84574124040060461</v>
      </c>
      <c r="K418" s="54">
        <f t="shared" si="104"/>
        <v>0.38913607134257816</v>
      </c>
      <c r="L418" s="54">
        <f t="shared" si="104"/>
        <v>1.1121704246772766</v>
      </c>
      <c r="M418" s="54">
        <f t="shared" si="104"/>
        <v>1.6399909343777301</v>
      </c>
      <c r="N418" s="54">
        <f t="shared" si="104"/>
        <v>0.90465340601425004</v>
      </c>
      <c r="O418" s="54">
        <f t="shared" si="104"/>
        <v>0.84835308954337152</v>
      </c>
      <c r="P418" s="54">
        <f t="shared" si="104"/>
        <v>0.76459527672357075</v>
      </c>
      <c r="Q418" s="54">
        <f t="shared" si="104"/>
        <v>0.4708758032161301</v>
      </c>
      <c r="R418" s="54">
        <f t="shared" si="104"/>
        <v>0.94693550852088526</v>
      </c>
      <c r="S418" s="54">
        <f t="shared" si="104"/>
        <v>0.56750071606117192</v>
      </c>
      <c r="T418" s="54">
        <f t="shared" si="104"/>
        <v>0.37405331567041561</v>
      </c>
      <c r="U418" s="54">
        <f t="shared" si="104"/>
        <v>0.39710471312047602</v>
      </c>
      <c r="V418" s="54">
        <f t="shared" si="104"/>
        <v>0.22025061441405283</v>
      </c>
      <c r="W418" s="54">
        <f t="shared" si="104"/>
        <v>0.62271398053526228</v>
      </c>
      <c r="X418" s="54">
        <f t="shared" si="104"/>
        <v>-5.9773151843395544E-2</v>
      </c>
      <c r="Y418" s="54">
        <f t="shared" si="104"/>
        <v>0</v>
      </c>
      <c r="Z418" s="54">
        <f t="shared" si="104"/>
        <v>0</v>
      </c>
      <c r="AA418" s="54">
        <f t="shared" si="104"/>
        <v>0</v>
      </c>
      <c r="AB418" s="54">
        <f t="shared" si="104"/>
        <v>0</v>
      </c>
      <c r="AC418" s="54">
        <f t="shared" si="104"/>
        <v>0</v>
      </c>
      <c r="AD418" s="54">
        <f t="shared" si="104"/>
        <v>0</v>
      </c>
      <c r="AE418" s="54">
        <f t="shared" si="104"/>
        <v>0</v>
      </c>
      <c r="AF418" s="54">
        <f t="shared" si="104"/>
        <v>0</v>
      </c>
      <c r="AG418" s="21" t="s">
        <v>309</v>
      </c>
    </row>
    <row r="419" spans="1:33">
      <c r="A419" s="21" t="s">
        <v>343</v>
      </c>
      <c r="B419" s="54">
        <f t="shared" ref="B419:E419" si="107">IFERROR(B397/B389,0)</f>
        <v>1.3248775041150047</v>
      </c>
      <c r="C419" s="54">
        <f t="shared" si="107"/>
        <v>0.6871900580431165</v>
      </c>
      <c r="D419" s="54">
        <f t="shared" si="107"/>
        <v>0.69011661905138688</v>
      </c>
      <c r="E419" s="54">
        <f t="shared" si="107"/>
        <v>0.24859326886880928</v>
      </c>
      <c r="F419" s="54">
        <f t="shared" si="104"/>
        <v>3.984890156485054E-2</v>
      </c>
      <c r="G419" s="54">
        <f t="shared" si="104"/>
        <v>-0.34855870774561099</v>
      </c>
      <c r="H419" s="54">
        <f t="shared" si="104"/>
        <v>-4.6123013371034562E-2</v>
      </c>
      <c r="I419" s="54">
        <f t="shared" si="104"/>
        <v>-0.29799205265191725</v>
      </c>
      <c r="J419" s="54">
        <f t="shared" si="104"/>
        <v>-0.48210221466256975</v>
      </c>
      <c r="K419" s="54">
        <f t="shared" si="104"/>
        <v>-0.19220664708899834</v>
      </c>
      <c r="L419" s="54">
        <f t="shared" si="104"/>
        <v>0.13908631280314646</v>
      </c>
      <c r="M419" s="54">
        <f t="shared" si="104"/>
        <v>0.41093872454129299</v>
      </c>
      <c r="N419" s="54">
        <f t="shared" si="104"/>
        <v>0.16922837179207628</v>
      </c>
      <c r="O419" s="54">
        <f t="shared" si="104"/>
        <v>0.67456592061181775</v>
      </c>
      <c r="P419" s="54">
        <f t="shared" si="104"/>
        <v>0.28183492768381929</v>
      </c>
      <c r="Q419" s="54">
        <f t="shared" si="104"/>
        <v>0.39197200018411577</v>
      </c>
      <c r="R419" s="54">
        <f t="shared" si="104"/>
        <v>0.55579596130236653</v>
      </c>
      <c r="S419" s="54">
        <f t="shared" si="104"/>
        <v>0.40609354406651998</v>
      </c>
      <c r="T419" s="54">
        <f t="shared" si="104"/>
        <v>0.20437825747664862</v>
      </c>
      <c r="U419" s="54">
        <f t="shared" si="104"/>
        <v>0.53030850471216329</v>
      </c>
      <c r="V419" s="54">
        <f t="shared" si="104"/>
        <v>0.6253150608650706</v>
      </c>
      <c r="W419" s="54">
        <f t="shared" si="104"/>
        <v>0.7923460905310985</v>
      </c>
      <c r="X419" s="54">
        <f t="shared" si="104"/>
        <v>0.53021067192678684</v>
      </c>
      <c r="Y419" s="54">
        <f t="shared" si="104"/>
        <v>0</v>
      </c>
      <c r="Z419" s="54">
        <f t="shared" si="104"/>
        <v>0</v>
      </c>
      <c r="AA419" s="54">
        <f t="shared" si="104"/>
        <v>0</v>
      </c>
      <c r="AB419" s="54">
        <f t="shared" si="104"/>
        <v>0</v>
      </c>
      <c r="AC419" s="54">
        <f t="shared" si="104"/>
        <v>0</v>
      </c>
      <c r="AD419" s="54">
        <f t="shared" si="104"/>
        <v>0</v>
      </c>
      <c r="AE419" s="54">
        <f t="shared" si="104"/>
        <v>0</v>
      </c>
      <c r="AF419" s="54">
        <f t="shared" si="104"/>
        <v>0</v>
      </c>
      <c r="AG419" s="21" t="s">
        <v>343</v>
      </c>
    </row>
    <row r="420" spans="1:33">
      <c r="A420" s="21" t="s">
        <v>377</v>
      </c>
      <c r="B420" s="54">
        <f t="shared" ref="B420:E420" si="108">IFERROR(B398/B390,0)</f>
        <v>0.24248145849957534</v>
      </c>
      <c r="C420" s="54">
        <f t="shared" si="108"/>
        <v>9.6049570730480944E-3</v>
      </c>
      <c r="D420" s="54">
        <f t="shared" si="108"/>
        <v>-5.9222135963343768E-2</v>
      </c>
      <c r="E420" s="54">
        <f t="shared" si="108"/>
        <v>-0.24262658221525493</v>
      </c>
      <c r="F420" s="54">
        <f t="shared" si="104"/>
        <v>-0.235909603142891</v>
      </c>
      <c r="G420" s="54">
        <f t="shared" si="104"/>
        <v>-0.25126088803528701</v>
      </c>
      <c r="H420" s="54">
        <f t="shared" si="104"/>
        <v>0.19946625828422171</v>
      </c>
      <c r="I420" s="54">
        <f t="shared" si="104"/>
        <v>0.1884331233952351</v>
      </c>
      <c r="J420" s="54">
        <f t="shared" si="104"/>
        <v>3.1868531562942524E-2</v>
      </c>
      <c r="K420" s="54">
        <f t="shared" si="104"/>
        <v>4.8017944318888485E-2</v>
      </c>
      <c r="L420" s="54">
        <f t="shared" si="104"/>
        <v>0.62715123632811021</v>
      </c>
      <c r="M420" s="54">
        <f t="shared" si="104"/>
        <v>0.58124250060416671</v>
      </c>
      <c r="N420" s="54">
        <f t="shared" si="104"/>
        <v>-0.1052106040438673</v>
      </c>
      <c r="O420" s="54">
        <f t="shared" si="104"/>
        <v>-8.2538681052909332E-2</v>
      </c>
      <c r="P420" s="54">
        <f t="shared" si="104"/>
        <v>-0.22370740328696861</v>
      </c>
      <c r="Q420" s="54">
        <f t="shared" si="104"/>
        <v>-0.32305806743599752</v>
      </c>
      <c r="R420" s="54">
        <f t="shared" si="104"/>
        <v>-0.12405886211459011</v>
      </c>
      <c r="S420" s="54">
        <f t="shared" si="104"/>
        <v>-0.20225739963819805</v>
      </c>
      <c r="T420" s="54">
        <f t="shared" si="104"/>
        <v>-0.35030508755373152</v>
      </c>
      <c r="U420" s="54">
        <f t="shared" si="104"/>
        <v>-0.45769198234578262</v>
      </c>
      <c r="V420" s="54">
        <f t="shared" si="104"/>
        <v>-0.40025136010627888</v>
      </c>
      <c r="W420" s="54">
        <f t="shared" si="104"/>
        <v>-0.1058903830926289</v>
      </c>
      <c r="X420" s="54">
        <f t="shared" si="104"/>
        <v>-0.11169800311758631</v>
      </c>
      <c r="Y420" s="54">
        <f t="shared" si="104"/>
        <v>0</v>
      </c>
      <c r="Z420" s="54">
        <f t="shared" si="104"/>
        <v>0</v>
      </c>
      <c r="AA420" s="54">
        <f t="shared" si="104"/>
        <v>0</v>
      </c>
      <c r="AB420" s="54">
        <f t="shared" si="104"/>
        <v>0</v>
      </c>
      <c r="AC420" s="54">
        <f t="shared" si="104"/>
        <v>0</v>
      </c>
      <c r="AD420" s="54">
        <f t="shared" si="104"/>
        <v>0</v>
      </c>
      <c r="AE420" s="54">
        <f t="shared" si="104"/>
        <v>0</v>
      </c>
      <c r="AF420" s="54">
        <f t="shared" si="104"/>
        <v>0</v>
      </c>
      <c r="AG420" s="21" t="s">
        <v>377</v>
      </c>
    </row>
    <row r="421" spans="1:33">
      <c r="A421" s="21" t="s">
        <v>411</v>
      </c>
      <c r="B421" s="54">
        <f t="shared" ref="B421:E421" si="109">IFERROR(B399/B391,0)</f>
        <v>-0.73269681817045262</v>
      </c>
      <c r="C421" s="54">
        <f t="shared" si="109"/>
        <v>-0.72148607318373814</v>
      </c>
      <c r="D421" s="54">
        <f t="shared" si="109"/>
        <v>-0.67683151822391741</v>
      </c>
      <c r="E421" s="54">
        <f t="shared" si="109"/>
        <v>-0.66547627989828062</v>
      </c>
      <c r="F421" s="54">
        <f t="shared" si="104"/>
        <v>-0.67677227640635218</v>
      </c>
      <c r="G421" s="54">
        <f t="shared" si="104"/>
        <v>-0.63121267076679788</v>
      </c>
      <c r="H421" s="54">
        <f t="shared" si="104"/>
        <v>-0.48077995406148438</v>
      </c>
      <c r="I421" s="54">
        <f t="shared" si="104"/>
        <v>-0.45997175104108973</v>
      </c>
      <c r="J421" s="54">
        <f t="shared" si="104"/>
        <v>-0.31958134433615043</v>
      </c>
      <c r="K421" s="54">
        <f t="shared" si="104"/>
        <v>-0.32948705588068605</v>
      </c>
      <c r="L421" s="54">
        <f t="shared" si="104"/>
        <v>-0.37318321133279686</v>
      </c>
      <c r="M421" s="54">
        <f t="shared" si="104"/>
        <v>-0.60278004202585012</v>
      </c>
      <c r="N421" s="54">
        <f t="shared" si="104"/>
        <v>-0.66276863420572585</v>
      </c>
      <c r="O421" s="54">
        <f t="shared" si="104"/>
        <v>-0.6191793554373709</v>
      </c>
      <c r="P421" s="54">
        <f t="shared" si="104"/>
        <v>-0.50141369161878413</v>
      </c>
      <c r="Q421" s="54">
        <f t="shared" si="104"/>
        <v>-0.3004737245595987</v>
      </c>
      <c r="R421" s="54">
        <f t="shared" si="104"/>
        <v>-0.53340026749181368</v>
      </c>
      <c r="S421" s="54">
        <f t="shared" si="104"/>
        <v>-0.55982365221984831</v>
      </c>
      <c r="T421" s="54">
        <f t="shared" si="104"/>
        <v>-0.58218302188462934</v>
      </c>
      <c r="U421" s="54">
        <f t="shared" si="104"/>
        <v>-0.67226069712944425</v>
      </c>
      <c r="V421" s="54">
        <f t="shared" si="104"/>
        <v>-0.69433317497406366</v>
      </c>
      <c r="W421" s="54">
        <f t="shared" si="104"/>
        <v>-0.66256112481919383</v>
      </c>
      <c r="X421" s="54">
        <f t="shared" si="104"/>
        <v>-0.51332096023544516</v>
      </c>
      <c r="Y421" s="54">
        <f t="shared" si="104"/>
        <v>0</v>
      </c>
      <c r="Z421" s="54">
        <f t="shared" si="104"/>
        <v>0</v>
      </c>
      <c r="AA421" s="54">
        <f t="shared" si="104"/>
        <v>0</v>
      </c>
      <c r="AB421" s="54">
        <f t="shared" si="104"/>
        <v>0</v>
      </c>
      <c r="AC421" s="54">
        <f t="shared" si="104"/>
        <v>0</v>
      </c>
      <c r="AD421" s="54">
        <f t="shared" si="104"/>
        <v>0</v>
      </c>
      <c r="AE421" s="54">
        <f t="shared" si="104"/>
        <v>0</v>
      </c>
      <c r="AF421" s="54">
        <f t="shared" si="104"/>
        <v>0</v>
      </c>
      <c r="AG421" s="21" t="s">
        <v>411</v>
      </c>
    </row>
    <row r="422" spans="1:33">
      <c r="A422" s="21" t="s">
        <v>445</v>
      </c>
      <c r="B422" s="54">
        <f t="shared" ref="B422:E422" si="110">IFERROR(B400/B392,0)</f>
        <v>2.0041570208887154</v>
      </c>
      <c r="C422" s="54">
        <f t="shared" si="110"/>
        <v>1.5656172898813243</v>
      </c>
      <c r="D422" s="54">
        <f t="shared" si="110"/>
        <v>1.8883692556095457</v>
      </c>
      <c r="E422" s="54">
        <f t="shared" si="110"/>
        <v>1.9780228829903628</v>
      </c>
      <c r="F422" s="54">
        <f t="shared" si="104"/>
        <v>1.6296940752859106</v>
      </c>
      <c r="G422" s="54">
        <f t="shared" si="104"/>
        <v>1.5275920530285534</v>
      </c>
      <c r="H422" s="54">
        <f t="shared" si="104"/>
        <v>1.9398519364914104</v>
      </c>
      <c r="I422" s="54">
        <f t="shared" si="104"/>
        <v>1.4784285821612024</v>
      </c>
      <c r="J422" s="54">
        <f t="shared" si="104"/>
        <v>1.9694955246559669</v>
      </c>
      <c r="K422" s="54">
        <f t="shared" si="104"/>
        <v>1.4681967333568868</v>
      </c>
      <c r="L422" s="54">
        <f t="shared" si="104"/>
        <v>1.560499322993754</v>
      </c>
      <c r="M422" s="54">
        <f t="shared" si="104"/>
        <v>1.4164470025889695</v>
      </c>
      <c r="N422" s="54">
        <f t="shared" si="104"/>
        <v>1.105542585671321</v>
      </c>
      <c r="O422" s="54">
        <f t="shared" si="104"/>
        <v>1.2300571944938599</v>
      </c>
      <c r="P422" s="54">
        <f t="shared" si="104"/>
        <v>1.0051327365938996</v>
      </c>
      <c r="Q422" s="54">
        <f t="shared" si="104"/>
        <v>0.93976225867871599</v>
      </c>
      <c r="R422" s="54">
        <f t="shared" si="104"/>
        <v>1.1400824244674348</v>
      </c>
      <c r="S422" s="54">
        <f t="shared" si="104"/>
        <v>0.93073026531134073</v>
      </c>
      <c r="T422" s="54">
        <f t="shared" si="104"/>
        <v>0.70512240143152827</v>
      </c>
      <c r="U422" s="54">
        <f t="shared" si="104"/>
        <v>0.9263288382577396</v>
      </c>
      <c r="V422" s="54">
        <f t="shared" si="104"/>
        <v>0.88247905245650615</v>
      </c>
      <c r="W422" s="54">
        <f t="shared" si="104"/>
        <v>0.85203361410742862</v>
      </c>
      <c r="X422" s="54">
        <f t="shared" si="104"/>
        <v>0.29605643947144139</v>
      </c>
      <c r="Y422" s="54">
        <f t="shared" si="104"/>
        <v>0</v>
      </c>
      <c r="Z422" s="54">
        <f t="shared" si="104"/>
        <v>0</v>
      </c>
      <c r="AA422" s="54">
        <f t="shared" si="104"/>
        <v>0</v>
      </c>
      <c r="AB422" s="54">
        <f t="shared" si="104"/>
        <v>0</v>
      </c>
      <c r="AC422" s="54">
        <f t="shared" si="104"/>
        <v>0</v>
      </c>
      <c r="AD422" s="54">
        <f t="shared" si="104"/>
        <v>0</v>
      </c>
      <c r="AE422" s="54">
        <f t="shared" si="104"/>
        <v>0</v>
      </c>
      <c r="AF422" s="54">
        <f t="shared" si="104"/>
        <v>0</v>
      </c>
      <c r="AG422" s="21" t="s">
        <v>445</v>
      </c>
    </row>
    <row r="423" spans="1:33">
      <c r="A423" s="9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3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9"/>
    </row>
    <row r="424" spans="1:33">
      <c r="A424" s="20" t="s">
        <v>18</v>
      </c>
      <c r="B424" s="43">
        <f t="shared" ref="B424:AF424" si="111">MAX(B417:B422)</f>
        <v>4.8351260270400935</v>
      </c>
      <c r="C424" s="43">
        <f t="shared" si="111"/>
        <v>2.9986970831666406</v>
      </c>
      <c r="D424" s="43">
        <f t="shared" si="111"/>
        <v>2.1623377448157894</v>
      </c>
      <c r="E424" s="43">
        <f t="shared" si="111"/>
        <v>1.9780228829903628</v>
      </c>
      <c r="F424" s="43">
        <f t="shared" si="111"/>
        <v>2.1277048804625576</v>
      </c>
      <c r="G424" s="43">
        <f t="shared" si="111"/>
        <v>1.5275920530285534</v>
      </c>
      <c r="H424" s="43">
        <f t="shared" si="111"/>
        <v>1.9398519364914104</v>
      </c>
      <c r="I424" s="43">
        <f t="shared" si="111"/>
        <v>1.4784285821612024</v>
      </c>
      <c r="J424" s="43">
        <f t="shared" si="111"/>
        <v>1.9694955246559669</v>
      </c>
      <c r="K424" s="43">
        <f t="shared" si="111"/>
        <v>1.4681967333568868</v>
      </c>
      <c r="L424" s="43">
        <f t="shared" si="111"/>
        <v>1.560499322993754</v>
      </c>
      <c r="M424" s="43">
        <f t="shared" si="111"/>
        <v>1.6399909343777301</v>
      </c>
      <c r="N424" s="43">
        <f t="shared" si="111"/>
        <v>1.105542585671321</v>
      </c>
      <c r="O424" s="43">
        <f t="shared" si="111"/>
        <v>1.2300571944938599</v>
      </c>
      <c r="P424" s="43">
        <f t="shared" si="111"/>
        <v>1.0051327365938996</v>
      </c>
      <c r="Q424" s="43">
        <f t="shared" si="111"/>
        <v>0.93976225867871599</v>
      </c>
      <c r="R424" s="43">
        <f t="shared" si="111"/>
        <v>1.1400824244674348</v>
      </c>
      <c r="S424" s="43">
        <f t="shared" si="111"/>
        <v>0.93073026531134073</v>
      </c>
      <c r="T424" s="43">
        <f t="shared" si="111"/>
        <v>0.70512240143152827</v>
      </c>
      <c r="U424" s="43">
        <f t="shared" si="111"/>
        <v>0.9263288382577396</v>
      </c>
      <c r="V424" s="43">
        <f t="shared" si="111"/>
        <v>0.95389065881067714</v>
      </c>
      <c r="W424" s="43">
        <f t="shared" si="111"/>
        <v>1.1068605186380316</v>
      </c>
      <c r="X424" s="43">
        <f t="shared" si="111"/>
        <v>0.53021067192678684</v>
      </c>
      <c r="Y424" s="43">
        <f t="shared" si="111"/>
        <v>0</v>
      </c>
      <c r="Z424" s="43">
        <f t="shared" si="111"/>
        <v>0</v>
      </c>
      <c r="AA424" s="43">
        <f t="shared" si="111"/>
        <v>0</v>
      </c>
      <c r="AB424" s="43">
        <f t="shared" si="111"/>
        <v>0</v>
      </c>
      <c r="AC424" s="43">
        <f t="shared" si="111"/>
        <v>0</v>
      </c>
      <c r="AD424" s="43">
        <f t="shared" si="111"/>
        <v>0</v>
      </c>
      <c r="AE424" s="43">
        <f t="shared" si="111"/>
        <v>0</v>
      </c>
      <c r="AF424" s="43">
        <f t="shared" si="111"/>
        <v>0</v>
      </c>
      <c r="AG424" s="20"/>
    </row>
    <row r="425" spans="1:33">
      <c r="A425" s="17" t="s">
        <v>11</v>
      </c>
      <c r="B425" s="51" t="str">
        <f>VLOOKUP(B424,B$417:$AG$422,B$403,0)</f>
        <v>Korea</v>
      </c>
      <c r="C425" s="51" t="str">
        <f>VLOOKUP(C424,C$417:$AG$422,C$403,0)</f>
        <v>Korea</v>
      </c>
      <c r="D425" s="51" t="str">
        <f>VLOOKUP(D424,D$417:$AG$422,D$403,0)</f>
        <v>Korea</v>
      </c>
      <c r="E425" s="51" t="str">
        <f>VLOOKUP(E424,E$417:$AG$422,E$403,0)</f>
        <v>India</v>
      </c>
      <c r="F425" s="51" t="str">
        <f>VLOOKUP(F424,F$417:$AG$422,F$403,0)</f>
        <v>Korea</v>
      </c>
      <c r="G425" s="51" t="str">
        <f>VLOOKUP(G424,G$417:$AG$422,G$403,0)</f>
        <v>India</v>
      </c>
      <c r="H425" s="51" t="str">
        <f>VLOOKUP(H424,H$417:$AG$422,H$403,0)</f>
        <v>India</v>
      </c>
      <c r="I425" s="51" t="str">
        <f>VLOOKUP(I424,I$417:$AG$422,I$403,0)</f>
        <v>India</v>
      </c>
      <c r="J425" s="51" t="str">
        <f>VLOOKUP(J424,J$417:$AG$422,J$403,0)</f>
        <v>India</v>
      </c>
      <c r="K425" s="51" t="str">
        <f>VLOOKUP(K424,K$417:$AG$422,K$403,0)</f>
        <v>India</v>
      </c>
      <c r="L425" s="51" t="str">
        <f>VLOOKUP(L424,L$417:$AG$422,L$403,0)</f>
        <v>India</v>
      </c>
      <c r="M425" s="51" t="str">
        <f>VLOOKUP(M424,M$417:$AG$422,M$403,0)</f>
        <v>Korea</v>
      </c>
      <c r="N425" s="51" t="str">
        <f>VLOOKUP(N424,N$417:$AG$422,N$403,0)</f>
        <v>India</v>
      </c>
      <c r="O425" s="51" t="str">
        <f>VLOOKUP(O424,O$417:$AG$422,O$403,0)</f>
        <v>India</v>
      </c>
      <c r="P425" s="51" t="str">
        <f>VLOOKUP(P424,P$417:$AG$422,P$403,0)</f>
        <v>India</v>
      </c>
      <c r="Q425" s="51" t="str">
        <f>VLOOKUP(Q424,Q$417:$AG$422,Q$403,0)</f>
        <v>India</v>
      </c>
      <c r="R425" s="51" t="str">
        <f>VLOOKUP(R424,R$417:$AG$422,R$403,0)</f>
        <v>India</v>
      </c>
      <c r="S425" s="51" t="str">
        <f>VLOOKUP(S424,S$417:$AG$422,S$403,0)</f>
        <v>India</v>
      </c>
      <c r="T425" s="51" t="str">
        <f>VLOOKUP(T424,T$417:$AG$422,T$403,0)</f>
        <v>India</v>
      </c>
      <c r="U425" s="51" t="str">
        <f>VLOOKUP(U424,U$417:$AG$422,U$403,0)</f>
        <v>India</v>
      </c>
      <c r="V425" s="51" t="str">
        <f>VLOOKUP(V424,V$417:$AG$422,V$403,0)</f>
        <v>Japan</v>
      </c>
      <c r="W425" s="51" t="str">
        <f>VLOOKUP(W424,W$417:$AG$422,W$403,0)</f>
        <v>Japan</v>
      </c>
      <c r="X425" s="51" t="str">
        <f>VLOOKUP(X424,X$417:$AG$422,X$403,0)</f>
        <v>China</v>
      </c>
      <c r="Y425" s="51" t="str">
        <f>VLOOKUP(Y424,Y$417:$AG$422,Y$403,0)</f>
        <v>Japan</v>
      </c>
      <c r="Z425" s="51" t="str">
        <f>VLOOKUP(Z424,Z$417:$AG$422,Z$403,0)</f>
        <v>Japan</v>
      </c>
      <c r="AA425" s="51" t="str">
        <f>VLOOKUP(AA424,AA$417:$AG$422,AA$403,0)</f>
        <v>Japan</v>
      </c>
      <c r="AB425" s="51" t="str">
        <f>VLOOKUP(AB424,AB$417:$AG$422,AB$403,0)</f>
        <v>Japan</v>
      </c>
      <c r="AC425" s="51" t="str">
        <f>VLOOKUP(AC424,AC$417:$AG$422,AC$403,0)</f>
        <v>Japan</v>
      </c>
      <c r="AD425" s="51" t="str">
        <f>VLOOKUP(AD424,AD$417:$AG$422,AD$403,0)</f>
        <v>Japan</v>
      </c>
      <c r="AE425" s="51" t="str">
        <f>VLOOKUP(AE424,AE$417:$AG$422,AE$403,0)</f>
        <v>Japan</v>
      </c>
      <c r="AF425" s="51" t="str">
        <f>VLOOKUP(AF424,AF$417:$AG$422,AF$403,0)</f>
        <v>Japan</v>
      </c>
      <c r="AG425" s="18"/>
    </row>
    <row r="428" spans="1:33" s="5" customFormat="1">
      <c r="A428" s="5" t="s">
        <v>19</v>
      </c>
      <c r="M428" s="41"/>
      <c r="AB428" s="1"/>
      <c r="AE428" s="2"/>
      <c r="AF428" s="2"/>
      <c r="AG428" s="1"/>
    </row>
    <row r="430" spans="1:33">
      <c r="A430" s="5" t="s">
        <v>20</v>
      </c>
    </row>
    <row r="431" spans="1:33">
      <c r="A431" s="21" t="s">
        <v>478</v>
      </c>
      <c r="B431" s="28">
        <f t="shared" ref="B431:B436" si="112">IFERROR(CORREL(B387:AF387,B395:AF395),"N/A")</f>
        <v>0.83926677632775126</v>
      </c>
      <c r="E431" s="1"/>
      <c r="H431" s="2"/>
      <c r="I431" s="2"/>
      <c r="J431" s="1"/>
      <c r="K431" s="1"/>
      <c r="L431" s="1"/>
      <c r="M431" s="40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C431" s="1"/>
      <c r="AD431" s="1"/>
      <c r="AE431" s="1"/>
      <c r="AF431" s="1"/>
    </row>
    <row r="432" spans="1:33">
      <c r="A432" s="21" t="s">
        <v>309</v>
      </c>
      <c r="B432" s="28">
        <f t="shared" si="112"/>
        <v>0.38953980056866155</v>
      </c>
      <c r="E432" s="1"/>
      <c r="H432" s="2"/>
      <c r="I432" s="2"/>
      <c r="J432" s="1"/>
      <c r="K432" s="1"/>
      <c r="L432" s="1"/>
      <c r="M432" s="40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C432" s="1"/>
      <c r="AD432" s="1"/>
      <c r="AE432" s="1"/>
      <c r="AF432" s="1"/>
    </row>
    <row r="433" spans="1:32">
      <c r="A433" s="21" t="s">
        <v>343</v>
      </c>
      <c r="B433" s="28">
        <f t="shared" si="112"/>
        <v>-0.33587726207168811</v>
      </c>
      <c r="E433" s="1"/>
      <c r="H433" s="2"/>
      <c r="I433" s="2"/>
      <c r="J433" s="1"/>
      <c r="K433" s="1"/>
      <c r="L433" s="1"/>
      <c r="M433" s="40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C433" s="1"/>
      <c r="AD433" s="1"/>
      <c r="AE433" s="1"/>
      <c r="AF433" s="1"/>
    </row>
    <row r="434" spans="1:32">
      <c r="A434" s="21" t="s">
        <v>377</v>
      </c>
      <c r="B434" s="28">
        <f t="shared" si="112"/>
        <v>-0.22945181378719656</v>
      </c>
      <c r="E434" s="1"/>
      <c r="H434" s="2"/>
      <c r="I434" s="2"/>
      <c r="J434" s="1"/>
      <c r="K434" s="1"/>
      <c r="L434" s="1"/>
      <c r="M434" s="40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C434" s="1"/>
      <c r="AD434" s="1"/>
      <c r="AE434" s="1"/>
      <c r="AF434" s="1"/>
    </row>
    <row r="435" spans="1:32">
      <c r="A435" s="21" t="s">
        <v>411</v>
      </c>
      <c r="B435" s="28">
        <f t="shared" si="112"/>
        <v>-0.78933605945844043</v>
      </c>
      <c r="E435" s="1"/>
      <c r="H435" s="2"/>
      <c r="I435" s="2"/>
      <c r="J435" s="1"/>
      <c r="K435" s="1"/>
      <c r="L435" s="1"/>
      <c r="M435" s="40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C435" s="1"/>
      <c r="AD435" s="1"/>
      <c r="AE435" s="1"/>
      <c r="AF435" s="1"/>
    </row>
    <row r="436" spans="1:32">
      <c r="A436" s="21" t="s">
        <v>445</v>
      </c>
      <c r="B436" s="28">
        <f t="shared" si="112"/>
        <v>0.71571318798312189</v>
      </c>
      <c r="E436" s="1"/>
      <c r="H436" s="2"/>
      <c r="I436" s="2"/>
      <c r="J436" s="1"/>
      <c r="K436" s="1"/>
      <c r="L436" s="1"/>
      <c r="M436" s="40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C436" s="1"/>
      <c r="AD436" s="1"/>
      <c r="AE436" s="1"/>
      <c r="AF436" s="1"/>
    </row>
    <row r="437" spans="1:32">
      <c r="E437" s="1"/>
      <c r="H437" s="2"/>
      <c r="I437" s="2"/>
      <c r="J437" s="1"/>
      <c r="K437" s="1"/>
      <c r="L437" s="1"/>
      <c r="M437" s="40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C437" s="1"/>
      <c r="AD437" s="1"/>
      <c r="AE437" s="1"/>
      <c r="AF437" s="1"/>
    </row>
    <row r="438" spans="1:32">
      <c r="A438" s="5" t="s">
        <v>21</v>
      </c>
      <c r="E438" s="1"/>
      <c r="H438" s="2"/>
      <c r="I438" s="2"/>
      <c r="J438" s="1"/>
      <c r="K438" s="1"/>
      <c r="L438" s="1"/>
      <c r="M438" s="40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C438" s="1"/>
      <c r="AD438" s="1"/>
      <c r="AE438" s="1"/>
      <c r="AF438" s="1"/>
    </row>
    <row r="439" spans="1:32">
      <c r="A439" s="22" t="s">
        <v>123</v>
      </c>
      <c r="B439" s="5">
        <f t="shared" ref="B439:B452" si="113">CORREL(B371:AF371,$B$401:$AF$401)</f>
        <v>0.84812688436064299</v>
      </c>
      <c r="E439" s="1"/>
      <c r="H439" s="2"/>
      <c r="I439" s="2"/>
      <c r="J439" s="1"/>
      <c r="K439" s="1"/>
      <c r="L439" s="1"/>
      <c r="M439" s="40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C439" s="1"/>
      <c r="AD439" s="1"/>
      <c r="AE439" s="1"/>
      <c r="AF439" s="1"/>
    </row>
    <row r="440" spans="1:32">
      <c r="A440" s="21" t="s">
        <v>197</v>
      </c>
      <c r="B440" s="5" t="e">
        <f t="shared" si="113"/>
        <v>#DIV/0!</v>
      </c>
      <c r="E440" s="1"/>
      <c r="H440" s="2"/>
      <c r="I440" s="2"/>
      <c r="J440" s="1"/>
      <c r="K440" s="1"/>
      <c r="L440" s="1"/>
      <c r="M440" s="40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C440" s="1"/>
      <c r="AD440" s="1"/>
      <c r="AE440" s="1"/>
      <c r="AF440" s="1"/>
    </row>
    <row r="441" spans="1:32">
      <c r="A441" s="21" t="s">
        <v>204</v>
      </c>
      <c r="B441" s="5">
        <f t="shared" si="113"/>
        <v>0.35176196734147214</v>
      </c>
      <c r="E441" s="1"/>
      <c r="H441" s="2"/>
      <c r="I441" s="2"/>
      <c r="J441" s="1"/>
      <c r="K441" s="1"/>
      <c r="L441" s="1"/>
      <c r="M441" s="40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C441" s="1"/>
      <c r="AD441" s="1"/>
      <c r="AE441" s="1"/>
      <c r="AF441" s="1"/>
    </row>
    <row r="442" spans="1:32">
      <c r="A442" s="21" t="s">
        <v>211</v>
      </c>
      <c r="B442" s="5">
        <f>CORREL(B374:AF374,$B$401:$AF$401)</f>
        <v>0.54526209891412802</v>
      </c>
      <c r="E442" s="1"/>
      <c r="H442" s="2"/>
      <c r="I442" s="2"/>
      <c r="J442" s="1"/>
      <c r="K442" s="1"/>
      <c r="L442" s="1"/>
      <c r="M442" s="40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C442" s="1"/>
      <c r="AD442" s="1"/>
      <c r="AE442" s="1"/>
      <c r="AF442" s="1"/>
    </row>
    <row r="443" spans="1:32">
      <c r="A443" s="21" t="s">
        <v>218</v>
      </c>
      <c r="B443" s="5">
        <f t="shared" si="113"/>
        <v>0.85545759896042772</v>
      </c>
      <c r="E443" s="1"/>
      <c r="H443" s="2"/>
      <c r="I443" s="2"/>
      <c r="J443" s="1"/>
      <c r="K443" s="1"/>
      <c r="L443" s="1"/>
      <c r="M443" s="40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C443" s="1"/>
      <c r="AD443" s="1"/>
      <c r="AE443" s="1"/>
      <c r="AF443" s="1"/>
    </row>
    <row r="444" spans="1:32">
      <c r="A444" s="21" t="s">
        <v>225</v>
      </c>
      <c r="B444" s="5">
        <f t="shared" si="113"/>
        <v>0.79558680006216886</v>
      </c>
      <c r="E444" s="1"/>
      <c r="H444" s="2"/>
      <c r="I444" s="2"/>
      <c r="J444" s="1"/>
      <c r="K444" s="1"/>
      <c r="L444" s="1"/>
      <c r="M444" s="40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C444" s="1"/>
      <c r="AD444" s="1"/>
      <c r="AE444" s="1"/>
      <c r="AF444" s="1"/>
    </row>
    <row r="445" spans="1:32">
      <c r="A445" s="21" t="s">
        <v>232</v>
      </c>
      <c r="B445" s="5">
        <f t="shared" si="113"/>
        <v>0.80577140235682898</v>
      </c>
      <c r="E445" s="1"/>
      <c r="H445" s="2"/>
      <c r="I445" s="2"/>
      <c r="J445" s="1"/>
      <c r="K445" s="1"/>
      <c r="L445" s="1"/>
      <c r="M445" s="40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C445" s="1"/>
      <c r="AD445" s="1"/>
      <c r="AE445" s="1"/>
      <c r="AF445" s="1"/>
    </row>
    <row r="446" spans="1:32">
      <c r="A446" s="36" t="s">
        <v>130</v>
      </c>
      <c r="B446" s="5">
        <f t="shared" si="113"/>
        <v>0.73124741663078896</v>
      </c>
      <c r="E446" s="1"/>
      <c r="H446" s="2"/>
      <c r="I446" s="2"/>
      <c r="J446" s="1"/>
      <c r="K446" s="1"/>
      <c r="L446" s="1"/>
      <c r="M446" s="40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C446" s="1"/>
      <c r="AD446" s="1"/>
      <c r="AE446" s="1"/>
      <c r="AF446" s="1"/>
    </row>
    <row r="447" spans="1:32">
      <c r="A447" s="36" t="s">
        <v>239</v>
      </c>
      <c r="B447" s="5">
        <f t="shared" si="113"/>
        <v>0.84398789090986182</v>
      </c>
      <c r="E447" s="1"/>
      <c r="H447" s="2"/>
      <c r="I447" s="2"/>
      <c r="J447" s="1"/>
      <c r="K447" s="1"/>
      <c r="L447" s="1"/>
      <c r="M447" s="40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C447" s="1"/>
      <c r="AD447" s="1"/>
      <c r="AE447" s="1"/>
      <c r="AF447" s="1"/>
    </row>
    <row r="448" spans="1:32">
      <c r="A448" s="36" t="s">
        <v>246</v>
      </c>
      <c r="B448" s="5">
        <f t="shared" si="113"/>
        <v>0.69578306078441787</v>
      </c>
      <c r="E448" s="1"/>
      <c r="H448" s="2"/>
      <c r="I448" s="2"/>
      <c r="J448" s="1"/>
      <c r="K448" s="1"/>
      <c r="L448" s="1"/>
      <c r="M448" s="40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C448" s="1"/>
      <c r="AD448" s="1"/>
      <c r="AE448" s="1"/>
      <c r="AF448" s="1"/>
    </row>
    <row r="449" spans="1:32">
      <c r="A449" s="36" t="s">
        <v>253</v>
      </c>
      <c r="B449" s="5">
        <f t="shared" si="113"/>
        <v>0.53653417757055188</v>
      </c>
      <c r="E449" s="1"/>
      <c r="H449" s="2"/>
      <c r="I449" s="2"/>
      <c r="J449" s="1"/>
      <c r="K449" s="1"/>
      <c r="L449" s="1"/>
      <c r="M449" s="40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C449" s="1"/>
      <c r="AD449" s="1"/>
      <c r="AE449" s="1"/>
      <c r="AF449" s="1"/>
    </row>
    <row r="450" spans="1:32">
      <c r="A450" s="36" t="s">
        <v>31</v>
      </c>
      <c r="B450" s="5">
        <f t="shared" si="113"/>
        <v>0.79517017582241012</v>
      </c>
      <c r="E450" s="1"/>
      <c r="H450" s="2"/>
      <c r="I450" s="2"/>
      <c r="J450" s="1"/>
      <c r="K450" s="1"/>
      <c r="L450" s="1"/>
      <c r="M450" s="40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C450" s="1"/>
      <c r="AD450" s="1"/>
      <c r="AE450" s="1"/>
      <c r="AF450" s="1"/>
    </row>
    <row r="451" spans="1:32">
      <c r="A451" s="36" t="s">
        <v>267</v>
      </c>
      <c r="B451" s="5">
        <f t="shared" si="113"/>
        <v>0.65573811867607257</v>
      </c>
      <c r="E451" s="1"/>
      <c r="H451" s="2"/>
      <c r="I451" s="2"/>
      <c r="J451" s="1"/>
      <c r="K451" s="1"/>
      <c r="L451" s="1"/>
      <c r="M451" s="40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C451" s="1"/>
      <c r="AD451" s="1"/>
      <c r="AE451" s="1"/>
      <c r="AF451" s="1"/>
    </row>
    <row r="452" spans="1:32">
      <c r="A452" s="36" t="s">
        <v>274</v>
      </c>
      <c r="B452" s="5">
        <f t="shared" si="113"/>
        <v>0.74416568429684693</v>
      </c>
      <c r="E452" s="1"/>
      <c r="H452" s="2"/>
      <c r="I452" s="2"/>
      <c r="J452" s="1"/>
      <c r="K452" s="1"/>
      <c r="L452" s="1"/>
      <c r="M452" s="40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C452" s="1"/>
      <c r="AD452" s="1"/>
      <c r="AE452" s="1"/>
      <c r="AF452" s="1"/>
    </row>
    <row r="453" spans="1:32">
      <c r="E453" s="1"/>
      <c r="H453" s="2"/>
      <c r="I453" s="2"/>
      <c r="J453" s="1"/>
      <c r="K453" s="1"/>
      <c r="L453" s="1"/>
      <c r="M453" s="40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C453" s="1"/>
      <c r="AD453" s="1"/>
      <c r="AE453" s="1"/>
      <c r="AF453" s="1"/>
    </row>
    <row r="454" spans="1:32">
      <c r="A454" s="5" t="s">
        <v>22</v>
      </c>
      <c r="E454" s="1"/>
      <c r="H454" s="2"/>
      <c r="I454" s="2"/>
      <c r="J454" s="1"/>
      <c r="K454" s="1"/>
      <c r="L454" s="1"/>
      <c r="M454" s="40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C454" s="1"/>
      <c r="AD454" s="1"/>
      <c r="AE454" s="1"/>
      <c r="AF454" s="1"/>
    </row>
    <row r="455" spans="1:32">
      <c r="A455" s="22" t="s">
        <v>133</v>
      </c>
      <c r="B455" s="28">
        <f>IFERROR(CORREL(B342:AF342,$B$401:$AF$401),"N/A")</f>
        <v>0.84975492706807854</v>
      </c>
      <c r="E455" s="1"/>
      <c r="H455" s="2"/>
      <c r="I455" s="2"/>
      <c r="J455" s="1"/>
      <c r="K455" s="1"/>
      <c r="L455" s="1"/>
      <c r="M455" s="40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C455" s="1"/>
      <c r="AD455" s="1"/>
      <c r="AE455" s="1"/>
      <c r="AF455" s="1"/>
    </row>
    <row r="456" spans="1:32">
      <c r="A456" s="22" t="s">
        <v>136</v>
      </c>
      <c r="B456" s="28">
        <f t="shared" ref="B456:B473" si="114">IFERROR(CORREL(B343:AF343,$B$401:$AF$401),"N/A")</f>
        <v>0.61071628229545871</v>
      </c>
      <c r="E456" s="1"/>
      <c r="H456" s="2"/>
      <c r="I456" s="2"/>
      <c r="J456" s="1"/>
      <c r="K456" s="1"/>
      <c r="L456" s="1"/>
      <c r="M456" s="40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C456" s="1"/>
      <c r="AD456" s="1"/>
      <c r="AE456" s="1"/>
      <c r="AF456" s="1"/>
    </row>
    <row r="457" spans="1:32">
      <c r="A457" s="22" t="s">
        <v>139</v>
      </c>
      <c r="B457" s="28">
        <f t="shared" si="114"/>
        <v>0.82661186564793521</v>
      </c>
      <c r="E457" s="1"/>
      <c r="H457" s="2"/>
      <c r="I457" s="2"/>
      <c r="J457" s="1"/>
      <c r="K457" s="1"/>
      <c r="L457" s="1"/>
      <c r="M457" s="40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C457" s="1"/>
      <c r="AD457" s="1"/>
      <c r="AE457" s="1"/>
      <c r="AF457" s="1"/>
    </row>
    <row r="458" spans="1:32">
      <c r="A458" s="22" t="s">
        <v>142</v>
      </c>
      <c r="B458" s="28">
        <f t="shared" si="114"/>
        <v>0.67882771808449704</v>
      </c>
      <c r="E458" s="1"/>
      <c r="H458" s="2"/>
      <c r="I458" s="2"/>
      <c r="J458" s="1"/>
      <c r="K458" s="1"/>
      <c r="L458" s="1"/>
      <c r="M458" s="40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C458" s="1"/>
      <c r="AD458" s="1"/>
      <c r="AE458" s="1"/>
      <c r="AF458" s="1"/>
    </row>
    <row r="459" spans="1:32">
      <c r="A459" s="22" t="s">
        <v>145</v>
      </c>
      <c r="B459" s="28">
        <f t="shared" si="114"/>
        <v>0.9419798858693712</v>
      </c>
      <c r="E459" s="1"/>
      <c r="H459" s="2"/>
      <c r="I459" s="2"/>
      <c r="J459" s="1"/>
      <c r="K459" s="1"/>
      <c r="L459" s="1"/>
      <c r="M459" s="40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C459" s="1"/>
      <c r="AD459" s="1"/>
      <c r="AE459" s="1"/>
      <c r="AF459" s="1"/>
    </row>
    <row r="460" spans="1:32">
      <c r="A460" s="22" t="s">
        <v>148</v>
      </c>
      <c r="B460" s="28">
        <f t="shared" si="114"/>
        <v>0.8448085329426277</v>
      </c>
      <c r="E460" s="1"/>
      <c r="H460" s="2"/>
      <c r="I460" s="2"/>
      <c r="J460" s="1"/>
      <c r="K460" s="1"/>
      <c r="L460" s="1"/>
      <c r="M460" s="40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C460" s="1"/>
      <c r="AD460" s="1"/>
      <c r="AE460" s="1"/>
      <c r="AF460" s="1"/>
    </row>
    <row r="461" spans="1:32">
      <c r="A461" s="80" t="s">
        <v>151</v>
      </c>
      <c r="B461" s="28">
        <f t="shared" si="114"/>
        <v>0.78037423173371301</v>
      </c>
      <c r="E461" s="1"/>
      <c r="H461" s="2"/>
      <c r="I461" s="2"/>
      <c r="J461" s="1"/>
      <c r="K461" s="1"/>
      <c r="L461" s="1"/>
      <c r="M461" s="40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C461" s="1"/>
      <c r="AD461" s="1"/>
      <c r="AE461" s="1"/>
      <c r="AF461" s="1"/>
    </row>
    <row r="462" spans="1:32">
      <c r="A462" s="22" t="s">
        <v>154</v>
      </c>
      <c r="B462" s="28">
        <f t="shared" si="114"/>
        <v>0.73974038274622089</v>
      </c>
      <c r="E462" s="1"/>
      <c r="H462" s="2"/>
      <c r="I462" s="2"/>
      <c r="J462" s="1"/>
      <c r="K462" s="1"/>
      <c r="L462" s="1"/>
      <c r="M462" s="40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C462" s="1"/>
      <c r="AD462" s="1"/>
      <c r="AE462" s="1"/>
      <c r="AF462" s="1"/>
    </row>
    <row r="463" spans="1:32">
      <c r="A463" s="22" t="s">
        <v>160</v>
      </c>
      <c r="B463" s="28">
        <f t="shared" si="114"/>
        <v>0.6338368002380701</v>
      </c>
      <c r="E463" s="1"/>
      <c r="H463" s="2"/>
      <c r="I463" s="2"/>
      <c r="J463" s="1"/>
      <c r="K463" s="1"/>
      <c r="L463" s="1"/>
      <c r="M463" s="40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C463" s="1"/>
      <c r="AD463" s="1"/>
      <c r="AE463" s="1"/>
      <c r="AF463" s="1"/>
    </row>
    <row r="464" spans="1:32">
      <c r="A464" s="22" t="s">
        <v>163</v>
      </c>
      <c r="B464" s="28" t="str">
        <f t="shared" si="114"/>
        <v>N/A</v>
      </c>
      <c r="E464" s="1"/>
      <c r="H464" s="2"/>
      <c r="I464" s="2"/>
      <c r="J464" s="1"/>
      <c r="K464" s="1"/>
      <c r="L464" s="1"/>
      <c r="M464" s="40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C464" s="1"/>
      <c r="AD464" s="1"/>
      <c r="AE464" s="1"/>
      <c r="AF464" s="1"/>
    </row>
    <row r="465" spans="1:32">
      <c r="A465" s="22" t="s">
        <v>166</v>
      </c>
      <c r="B465" s="28">
        <f t="shared" si="114"/>
        <v>0.81266363142730114</v>
      </c>
      <c r="E465" s="1"/>
      <c r="H465" s="2"/>
      <c r="I465" s="2"/>
      <c r="J465" s="1"/>
      <c r="K465" s="1"/>
      <c r="L465" s="1"/>
      <c r="M465" s="40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C465" s="1"/>
      <c r="AD465" s="1"/>
      <c r="AE465" s="1"/>
      <c r="AF465" s="1"/>
    </row>
    <row r="466" spans="1:32">
      <c r="A466" s="22" t="s">
        <v>169</v>
      </c>
      <c r="B466" s="28">
        <f>IFERROR(CORREL(B353:AF353,$B$401:$AF$401),"N/A")</f>
        <v>0.59069296627686385</v>
      </c>
      <c r="E466" s="1"/>
      <c r="H466" s="2"/>
      <c r="I466" s="2"/>
      <c r="J466" s="1"/>
      <c r="K466" s="1"/>
      <c r="L466" s="1"/>
      <c r="M466" s="40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C466" s="1"/>
      <c r="AD466" s="1"/>
      <c r="AE466" s="1"/>
      <c r="AF466" s="1"/>
    </row>
    <row r="467" spans="1:32">
      <c r="A467" s="86" t="s">
        <v>172</v>
      </c>
      <c r="B467" s="28">
        <f t="shared" si="114"/>
        <v>0.80769818044823294</v>
      </c>
      <c r="E467" s="1"/>
      <c r="H467" s="2"/>
      <c r="I467" s="2"/>
      <c r="J467" s="1"/>
      <c r="K467" s="1"/>
      <c r="L467" s="1"/>
      <c r="M467" s="40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C467" s="1"/>
      <c r="AD467" s="1"/>
      <c r="AE467" s="1"/>
      <c r="AF467" s="1"/>
    </row>
    <row r="468" spans="1:32">
      <c r="A468" s="86" t="s">
        <v>175</v>
      </c>
      <c r="B468" s="28">
        <f t="shared" si="114"/>
        <v>0.28074654662667425</v>
      </c>
      <c r="E468" s="1"/>
      <c r="H468" s="2"/>
      <c r="I468" s="2"/>
      <c r="J468" s="1"/>
      <c r="K468" s="1"/>
      <c r="L468" s="1"/>
      <c r="M468" s="40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C468" s="1"/>
      <c r="AD468" s="1"/>
      <c r="AE468" s="1"/>
      <c r="AF468" s="1"/>
    </row>
    <row r="469" spans="1:32">
      <c r="A469" s="86" t="s">
        <v>178</v>
      </c>
      <c r="B469" s="28">
        <f t="shared" si="114"/>
        <v>0.75129516422218801</v>
      </c>
      <c r="E469" s="1"/>
      <c r="H469" s="2"/>
      <c r="I469" s="2"/>
      <c r="J469" s="1"/>
      <c r="K469" s="1"/>
      <c r="L469" s="1"/>
      <c r="M469" s="40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C469" s="1"/>
      <c r="AD469" s="1"/>
      <c r="AE469" s="1"/>
      <c r="AF469" s="1"/>
    </row>
    <row r="470" spans="1:32">
      <c r="A470" s="86" t="s">
        <v>181</v>
      </c>
      <c r="B470" s="28">
        <f t="shared" si="114"/>
        <v>0.72107499746160064</v>
      </c>
      <c r="E470" s="1"/>
      <c r="H470" s="2"/>
      <c r="I470" s="2"/>
      <c r="J470" s="1"/>
      <c r="K470" s="1"/>
      <c r="L470" s="1"/>
      <c r="M470" s="40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C470" s="1"/>
      <c r="AD470" s="1"/>
      <c r="AE470" s="1"/>
      <c r="AF470" s="1"/>
    </row>
    <row r="471" spans="1:32">
      <c r="A471" s="86" t="s">
        <v>184</v>
      </c>
      <c r="B471" s="28">
        <f t="shared" si="114"/>
        <v>0.76107869803860317</v>
      </c>
      <c r="E471" s="1"/>
      <c r="H471" s="2"/>
      <c r="I471" s="2"/>
      <c r="J471" s="1"/>
      <c r="K471" s="1"/>
      <c r="L471" s="1"/>
      <c r="M471" s="40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C471" s="1"/>
      <c r="AD471" s="1"/>
      <c r="AE471" s="1"/>
      <c r="AF471" s="1"/>
    </row>
    <row r="472" spans="1:32">
      <c r="A472" s="86" t="s">
        <v>187</v>
      </c>
      <c r="B472" s="28">
        <f t="shared" si="114"/>
        <v>0.57533559068657647</v>
      </c>
      <c r="E472" s="1"/>
      <c r="H472" s="2"/>
      <c r="I472" s="2"/>
      <c r="J472" s="1"/>
      <c r="K472" s="1"/>
      <c r="L472" s="1"/>
      <c r="M472" s="40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C472" s="1"/>
      <c r="AD472" s="1"/>
      <c r="AE472" s="1"/>
      <c r="AF472" s="1"/>
    </row>
    <row r="473" spans="1:32">
      <c r="A473" s="22" t="s">
        <v>190</v>
      </c>
      <c r="B473" s="28">
        <f t="shared" si="114"/>
        <v>0.80018931138610727</v>
      </c>
      <c r="E473" s="1"/>
      <c r="H473" s="2"/>
      <c r="I473" s="2"/>
      <c r="J473" s="1"/>
      <c r="K473" s="1"/>
      <c r="L473" s="1"/>
      <c r="M473" s="40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C473" s="1"/>
      <c r="AD473" s="1"/>
      <c r="AE473" s="1"/>
      <c r="AF473" s="1"/>
    </row>
    <row r="474" spans="1:32">
      <c r="E474" s="1"/>
      <c r="H474" s="2"/>
      <c r="I474" s="2"/>
      <c r="J474" s="1"/>
      <c r="K474" s="1"/>
      <c r="L474" s="1"/>
      <c r="M474" s="40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C474" s="1"/>
      <c r="AD474" s="1"/>
      <c r="AE474" s="1"/>
      <c r="AF474" s="1"/>
    </row>
    <row r="475" spans="1:32" ht="60">
      <c r="A475" s="5" t="s">
        <v>27</v>
      </c>
      <c r="E475" s="5" t="s">
        <v>26</v>
      </c>
      <c r="I475" s="2"/>
      <c r="J475" s="1"/>
      <c r="K475" s="1"/>
      <c r="L475" s="1"/>
      <c r="M475" s="40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C475" s="1"/>
      <c r="AD475" s="1"/>
      <c r="AE475" s="1"/>
      <c r="AF475" s="1"/>
    </row>
    <row r="476" spans="1:32">
      <c r="A476" s="5" t="s">
        <v>25</v>
      </c>
      <c r="B476" s="5" t="s">
        <v>24</v>
      </c>
      <c r="C476" s="5" t="s">
        <v>23</v>
      </c>
      <c r="E476" s="5" t="s">
        <v>25</v>
      </c>
      <c r="F476" s="5" t="s">
        <v>24</v>
      </c>
      <c r="G476" s="5" t="s">
        <v>23</v>
      </c>
      <c r="I476" s="2"/>
      <c r="J476" s="1"/>
      <c r="K476" s="1"/>
      <c r="L476" s="1"/>
      <c r="M476" s="40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C476" s="1"/>
      <c r="AD476" s="1"/>
      <c r="AE476" s="1"/>
      <c r="AF476" s="1"/>
    </row>
    <row r="477" spans="1:32">
      <c r="A477" s="29">
        <v>42217</v>
      </c>
      <c r="B477" s="50">
        <f>HLOOKUP(A477,$B$1:$AF$337,139,0)</f>
        <v>0.80800000000000005</v>
      </c>
      <c r="E477" s="29">
        <f t="shared" ref="E477:F507" si="115">A477</f>
        <v>42217</v>
      </c>
      <c r="F477" s="50">
        <f t="shared" si="115"/>
        <v>0.80800000000000005</v>
      </c>
      <c r="I477" s="2"/>
      <c r="J477" s="1"/>
      <c r="K477" s="1"/>
      <c r="L477" s="1"/>
      <c r="M477" s="40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C477" s="1"/>
      <c r="AD477" s="1"/>
      <c r="AE477" s="1"/>
      <c r="AF477" s="1"/>
    </row>
    <row r="478" spans="1:32">
      <c r="A478" s="29">
        <f t="shared" ref="A478:A507" si="116">A477+1</f>
        <v>42218</v>
      </c>
      <c r="B478" s="50">
        <f t="shared" ref="B478:B507" si="117">HLOOKUP(A478,$B$1:$AF$337,139,0)</f>
        <v>0.88800000000000001</v>
      </c>
      <c r="E478" s="29">
        <f t="shared" si="115"/>
        <v>42218</v>
      </c>
      <c r="F478" s="50">
        <f t="shared" si="115"/>
        <v>0.88800000000000001</v>
      </c>
      <c r="I478" s="2"/>
      <c r="J478" s="1"/>
      <c r="K478" s="1"/>
      <c r="L478" s="1"/>
      <c r="M478" s="40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C478" s="1"/>
      <c r="AD478" s="1"/>
      <c r="AE478" s="1"/>
      <c r="AF478" s="1"/>
    </row>
    <row r="479" spans="1:32">
      <c r="A479" s="29">
        <f t="shared" si="116"/>
        <v>42219</v>
      </c>
      <c r="B479" s="50">
        <f t="shared" si="117"/>
        <v>0.496</v>
      </c>
      <c r="C479" s="30">
        <f t="shared" ref="C479:C489" si="118">AVERAGE(B477:B478)</f>
        <v>0.84800000000000009</v>
      </c>
      <c r="E479" s="29">
        <f t="shared" si="115"/>
        <v>42219</v>
      </c>
      <c r="F479" s="50">
        <f t="shared" si="115"/>
        <v>0.496</v>
      </c>
      <c r="I479" s="2"/>
      <c r="J479" s="1"/>
      <c r="K479" s="1"/>
      <c r="L479" s="1"/>
      <c r="M479" s="40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C479" s="1"/>
      <c r="AD479" s="1"/>
      <c r="AE479" s="1"/>
      <c r="AF479" s="1"/>
    </row>
    <row r="480" spans="1:32">
      <c r="A480" s="29">
        <f t="shared" si="116"/>
        <v>42220</v>
      </c>
      <c r="B480" s="50">
        <f t="shared" si="117"/>
        <v>2.2160000000000002</v>
      </c>
      <c r="C480" s="30">
        <f t="shared" si="118"/>
        <v>0.69199999999999995</v>
      </c>
      <c r="E480" s="29">
        <f t="shared" si="115"/>
        <v>42220</v>
      </c>
      <c r="F480" s="50">
        <f t="shared" si="115"/>
        <v>2.2160000000000002</v>
      </c>
      <c r="G480" s="30">
        <f t="shared" ref="G480:G489" si="119">AVERAGE(F477:F479)</f>
        <v>0.73066666666666669</v>
      </c>
      <c r="I480" s="2"/>
      <c r="J480" s="1"/>
      <c r="K480" s="1"/>
      <c r="L480" s="1"/>
      <c r="M480" s="40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C480" s="1"/>
      <c r="AD480" s="1"/>
      <c r="AE480" s="1"/>
      <c r="AF480" s="1"/>
    </row>
    <row r="481" spans="1:32">
      <c r="A481" s="29">
        <f t="shared" si="116"/>
        <v>42221</v>
      </c>
      <c r="B481" s="50">
        <f t="shared" si="117"/>
        <v>1.776</v>
      </c>
      <c r="C481" s="30">
        <f t="shared" si="118"/>
        <v>1.3560000000000001</v>
      </c>
      <c r="E481" s="29">
        <f t="shared" si="115"/>
        <v>42221</v>
      </c>
      <c r="F481" s="50">
        <f t="shared" si="115"/>
        <v>1.776</v>
      </c>
      <c r="G481" s="30">
        <f t="shared" si="119"/>
        <v>1.2</v>
      </c>
      <c r="I481" s="2"/>
      <c r="J481" s="1"/>
      <c r="K481" s="1"/>
      <c r="L481" s="1"/>
      <c r="M481" s="40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C481" s="1"/>
      <c r="AD481" s="1"/>
      <c r="AE481" s="1"/>
      <c r="AF481" s="1"/>
    </row>
    <row r="482" spans="1:32">
      <c r="A482" s="29">
        <f t="shared" si="116"/>
        <v>42222</v>
      </c>
      <c r="B482" s="50">
        <f t="shared" si="117"/>
        <v>0.76</v>
      </c>
      <c r="C482" s="30">
        <f t="shared" si="118"/>
        <v>1.996</v>
      </c>
      <c r="E482" s="29">
        <f t="shared" si="115"/>
        <v>42222</v>
      </c>
      <c r="F482" s="50">
        <f t="shared" si="115"/>
        <v>0.76</v>
      </c>
      <c r="G482" s="30">
        <f t="shared" si="119"/>
        <v>1.4960000000000002</v>
      </c>
      <c r="I482" s="2"/>
      <c r="J482" s="1"/>
      <c r="K482" s="1"/>
      <c r="L482" s="1"/>
      <c r="M482" s="40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C482" s="1"/>
      <c r="AD482" s="1"/>
      <c r="AE482" s="1"/>
      <c r="AF482" s="1"/>
    </row>
    <row r="483" spans="1:32">
      <c r="A483" s="29">
        <f t="shared" si="116"/>
        <v>42223</v>
      </c>
      <c r="B483" s="50">
        <f t="shared" si="117"/>
        <v>1.8320000000000001</v>
      </c>
      <c r="C483" s="30">
        <f t="shared" si="118"/>
        <v>1.268</v>
      </c>
      <c r="E483" s="29">
        <f t="shared" si="115"/>
        <v>42223</v>
      </c>
      <c r="F483" s="50">
        <f t="shared" si="115"/>
        <v>1.8320000000000001</v>
      </c>
      <c r="G483" s="30">
        <f t="shared" si="119"/>
        <v>1.5839999999999999</v>
      </c>
      <c r="I483" s="2"/>
      <c r="J483" s="1"/>
      <c r="K483" s="1"/>
      <c r="L483" s="1"/>
      <c r="M483" s="40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C483" s="1"/>
      <c r="AD483" s="1"/>
      <c r="AE483" s="1"/>
      <c r="AF483" s="1"/>
    </row>
    <row r="484" spans="1:32">
      <c r="A484" s="29">
        <f t="shared" si="116"/>
        <v>42224</v>
      </c>
      <c r="B484" s="50">
        <f t="shared" si="117"/>
        <v>1.784</v>
      </c>
      <c r="C484" s="30">
        <f t="shared" si="118"/>
        <v>1.296</v>
      </c>
      <c r="E484" s="29">
        <f t="shared" si="115"/>
        <v>42224</v>
      </c>
      <c r="F484" s="50">
        <f t="shared" si="115"/>
        <v>1.784</v>
      </c>
      <c r="G484" s="30">
        <f t="shared" si="119"/>
        <v>1.4560000000000002</v>
      </c>
      <c r="H484" s="2"/>
      <c r="I484" s="2"/>
      <c r="J484" s="1"/>
      <c r="K484" s="1"/>
      <c r="L484" s="1"/>
      <c r="M484" s="40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C484" s="1"/>
      <c r="AD484" s="1"/>
      <c r="AE484" s="1"/>
      <c r="AF484" s="1"/>
    </row>
    <row r="485" spans="1:32">
      <c r="A485" s="29">
        <f t="shared" si="116"/>
        <v>42225</v>
      </c>
      <c r="B485" s="50">
        <f t="shared" si="117"/>
        <v>0.72</v>
      </c>
      <c r="C485" s="30">
        <f t="shared" si="118"/>
        <v>1.8080000000000001</v>
      </c>
      <c r="E485" s="29">
        <f t="shared" si="115"/>
        <v>42225</v>
      </c>
      <c r="F485" s="50">
        <f t="shared" si="115"/>
        <v>0.72</v>
      </c>
      <c r="G485" s="30">
        <f t="shared" si="119"/>
        <v>1.4586666666666668</v>
      </c>
      <c r="H485" s="2"/>
      <c r="I485" s="2"/>
      <c r="J485" s="1"/>
      <c r="K485" s="1"/>
      <c r="L485" s="1"/>
      <c r="M485" s="40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C485" s="1"/>
      <c r="AD485" s="1"/>
      <c r="AE485" s="1"/>
      <c r="AF485" s="1"/>
    </row>
    <row r="486" spans="1:32">
      <c r="A486" s="29">
        <f t="shared" si="116"/>
        <v>42226</v>
      </c>
      <c r="B486" s="50">
        <f t="shared" si="117"/>
        <v>1.264</v>
      </c>
      <c r="C486" s="30">
        <f t="shared" si="118"/>
        <v>1.252</v>
      </c>
      <c r="E486" s="29">
        <f t="shared" si="115"/>
        <v>42226</v>
      </c>
      <c r="F486" s="50">
        <f t="shared" si="115"/>
        <v>1.264</v>
      </c>
      <c r="G486" s="30">
        <f t="shared" si="119"/>
        <v>1.4453333333333334</v>
      </c>
      <c r="H486" s="2"/>
      <c r="I486" s="2"/>
      <c r="J486" s="1"/>
      <c r="K486" s="1"/>
      <c r="L486" s="1"/>
      <c r="M486" s="40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C486" s="1"/>
      <c r="AD486" s="1"/>
      <c r="AE486" s="1"/>
      <c r="AF486" s="1"/>
    </row>
    <row r="487" spans="1:32">
      <c r="A487" s="29">
        <f t="shared" si="116"/>
        <v>42227</v>
      </c>
      <c r="B487" s="50">
        <f t="shared" si="117"/>
        <v>9.3759999999999994</v>
      </c>
      <c r="C487" s="30">
        <f t="shared" si="118"/>
        <v>0.99199999999999999</v>
      </c>
      <c r="E487" s="29">
        <f t="shared" si="115"/>
        <v>42227</v>
      </c>
      <c r="F487" s="50">
        <f t="shared" si="115"/>
        <v>9.3759999999999994</v>
      </c>
      <c r="G487" s="30">
        <f t="shared" si="119"/>
        <v>1.256</v>
      </c>
      <c r="H487" s="2"/>
      <c r="I487" s="2"/>
      <c r="J487" s="1"/>
      <c r="K487" s="1"/>
      <c r="L487" s="1"/>
      <c r="M487" s="40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C487" s="1"/>
      <c r="AD487" s="1"/>
      <c r="AE487" s="1"/>
      <c r="AF487" s="1"/>
    </row>
    <row r="488" spans="1:32">
      <c r="A488" s="29">
        <f t="shared" si="116"/>
        <v>42228</v>
      </c>
      <c r="B488" s="50">
        <f t="shared" si="117"/>
        <v>1.1759999999999999</v>
      </c>
      <c r="C488" s="30">
        <f t="shared" si="118"/>
        <v>5.3199999999999994</v>
      </c>
      <c r="E488" s="29">
        <f t="shared" si="115"/>
        <v>42228</v>
      </c>
      <c r="F488" s="50">
        <f t="shared" si="115"/>
        <v>1.1759999999999999</v>
      </c>
      <c r="G488" s="30">
        <f t="shared" si="119"/>
        <v>3.7866666666666666</v>
      </c>
      <c r="H488" s="2"/>
      <c r="I488" s="2"/>
      <c r="J488" s="1"/>
      <c r="K488" s="1"/>
      <c r="L488" s="1"/>
      <c r="M488" s="40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C488" s="1"/>
      <c r="AD488" s="1"/>
      <c r="AE488" s="1"/>
      <c r="AF488" s="1"/>
    </row>
    <row r="489" spans="1:32">
      <c r="A489" s="29">
        <f t="shared" si="116"/>
        <v>42229</v>
      </c>
      <c r="B489" s="50">
        <f t="shared" si="117"/>
        <v>9.64</v>
      </c>
      <c r="C489" s="30">
        <f t="shared" si="118"/>
        <v>5.2759999999999998</v>
      </c>
      <c r="E489" s="29">
        <f t="shared" si="115"/>
        <v>42229</v>
      </c>
      <c r="F489" s="50">
        <f t="shared" si="115"/>
        <v>9.64</v>
      </c>
      <c r="G489" s="30">
        <f t="shared" si="119"/>
        <v>3.9386666666666663</v>
      </c>
      <c r="H489" s="2"/>
      <c r="I489" s="2"/>
      <c r="J489" s="1"/>
      <c r="K489" s="1"/>
      <c r="L489" s="1"/>
      <c r="M489" s="40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C489" s="1"/>
      <c r="AD489" s="1"/>
      <c r="AE489" s="1"/>
      <c r="AF489" s="1"/>
    </row>
    <row r="490" spans="1:32">
      <c r="A490" s="29">
        <f t="shared" si="116"/>
        <v>42230</v>
      </c>
      <c r="B490" s="50">
        <f t="shared" si="117"/>
        <v>4.2080000000000002</v>
      </c>
      <c r="C490" s="30"/>
      <c r="E490" s="29">
        <f t="shared" si="115"/>
        <v>42230</v>
      </c>
      <c r="F490" s="50">
        <f t="shared" si="115"/>
        <v>4.2080000000000002</v>
      </c>
      <c r="G490" s="30"/>
      <c r="H490" s="2"/>
      <c r="I490" s="2"/>
      <c r="J490" s="1"/>
      <c r="K490" s="1"/>
      <c r="L490" s="1"/>
      <c r="M490" s="40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C490" s="1"/>
      <c r="AD490" s="1"/>
      <c r="AE490" s="1"/>
      <c r="AF490" s="1"/>
    </row>
    <row r="491" spans="1:32">
      <c r="A491" s="29">
        <f t="shared" si="116"/>
        <v>42231</v>
      </c>
      <c r="B491" s="50">
        <f t="shared" si="117"/>
        <v>4.8079999999999998</v>
      </c>
      <c r="C491" s="30"/>
      <c r="E491" s="29">
        <f t="shared" si="115"/>
        <v>42231</v>
      </c>
      <c r="F491" s="50">
        <f t="shared" si="115"/>
        <v>4.8079999999999998</v>
      </c>
      <c r="G491" s="30"/>
      <c r="H491" s="2"/>
      <c r="I491" s="2"/>
      <c r="J491" s="1"/>
      <c r="K491" s="1"/>
      <c r="L491" s="1"/>
      <c r="M491" s="40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C491" s="1"/>
      <c r="AD491" s="1"/>
      <c r="AE491" s="1"/>
      <c r="AF491" s="1"/>
    </row>
    <row r="492" spans="1:32">
      <c r="A492" s="29">
        <f t="shared" si="116"/>
        <v>42232</v>
      </c>
      <c r="B492" s="50">
        <f t="shared" si="117"/>
        <v>5.6879999999999997</v>
      </c>
      <c r="C492" s="30"/>
      <c r="E492" s="29">
        <f t="shared" si="115"/>
        <v>42232</v>
      </c>
      <c r="F492" s="50">
        <f t="shared" si="115"/>
        <v>5.6879999999999997</v>
      </c>
      <c r="G492" s="30"/>
      <c r="H492" s="2"/>
      <c r="I492" s="2"/>
      <c r="J492" s="1"/>
      <c r="K492" s="1"/>
      <c r="L492" s="1"/>
      <c r="M492" s="40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C492" s="1"/>
      <c r="AD492" s="1"/>
      <c r="AE492" s="1"/>
      <c r="AF492" s="1"/>
    </row>
    <row r="493" spans="1:32">
      <c r="A493" s="29">
        <f t="shared" si="116"/>
        <v>42233</v>
      </c>
      <c r="B493" s="50">
        <f t="shared" si="117"/>
        <v>0.82399999999999995</v>
      </c>
      <c r="C493" s="30"/>
      <c r="E493" s="29">
        <f t="shared" si="115"/>
        <v>42233</v>
      </c>
      <c r="F493" s="50">
        <f t="shared" si="115"/>
        <v>0.82399999999999995</v>
      </c>
      <c r="G493" s="30"/>
      <c r="H493" s="2"/>
      <c r="I493" s="2"/>
      <c r="J493" s="1"/>
      <c r="K493" s="1"/>
      <c r="L493" s="1"/>
      <c r="M493" s="40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C493" s="1"/>
      <c r="AD493" s="1"/>
      <c r="AE493" s="1"/>
      <c r="AF493" s="1"/>
    </row>
    <row r="494" spans="1:32">
      <c r="A494" s="29">
        <f t="shared" si="116"/>
        <v>42234</v>
      </c>
      <c r="B494" s="50">
        <f t="shared" si="117"/>
        <v>1.1359999999999999</v>
      </c>
      <c r="C494" s="30"/>
      <c r="E494" s="29">
        <f t="shared" si="115"/>
        <v>42234</v>
      </c>
      <c r="F494" s="50">
        <f t="shared" si="115"/>
        <v>1.1359999999999999</v>
      </c>
      <c r="G494" s="30"/>
      <c r="H494" s="2"/>
      <c r="I494" s="2"/>
      <c r="J494" s="1"/>
      <c r="K494" s="1"/>
      <c r="L494" s="1"/>
      <c r="M494" s="40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C494" s="1"/>
      <c r="AD494" s="1"/>
      <c r="AE494" s="1"/>
      <c r="AF494" s="1"/>
    </row>
    <row r="495" spans="1:32">
      <c r="A495" s="29">
        <f t="shared" si="116"/>
        <v>42235</v>
      </c>
      <c r="B495" s="50">
        <f>HLOOKUP(A495,$B$1:$AF$337,139,0)</f>
        <v>0.96</v>
      </c>
      <c r="C495" s="30"/>
      <c r="E495" s="29">
        <f>A495</f>
        <v>42235</v>
      </c>
      <c r="F495" s="50">
        <f>B495</f>
        <v>0.96</v>
      </c>
      <c r="G495" s="30"/>
      <c r="H495" s="2"/>
      <c r="I495" s="2"/>
      <c r="J495" s="1"/>
      <c r="K495" s="1"/>
      <c r="L495" s="1"/>
      <c r="M495" s="40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C495" s="1"/>
      <c r="AD495" s="1"/>
      <c r="AE495" s="1"/>
      <c r="AF495" s="1"/>
    </row>
    <row r="496" spans="1:32">
      <c r="A496" s="29">
        <f>A495+1</f>
        <v>42236</v>
      </c>
      <c r="B496" s="50">
        <f t="shared" si="117"/>
        <v>0.216</v>
      </c>
      <c r="C496" s="30"/>
      <c r="E496" s="29">
        <f t="shared" si="115"/>
        <v>42236</v>
      </c>
      <c r="F496" s="50">
        <f t="shared" si="115"/>
        <v>0.216</v>
      </c>
      <c r="G496" s="30"/>
    </row>
    <row r="497" spans="1:33">
      <c r="A497" s="29">
        <f t="shared" si="116"/>
        <v>42237</v>
      </c>
      <c r="B497" s="50">
        <f t="shared" si="117"/>
        <v>0.96</v>
      </c>
      <c r="C497" s="30"/>
      <c r="E497" s="29">
        <f t="shared" si="115"/>
        <v>42237</v>
      </c>
      <c r="F497" s="50">
        <f t="shared" si="115"/>
        <v>0.96</v>
      </c>
      <c r="G497" s="30"/>
    </row>
    <row r="498" spans="1:33">
      <c r="A498" s="29">
        <f t="shared" si="116"/>
        <v>42238</v>
      </c>
      <c r="B498" s="50">
        <f t="shared" si="117"/>
        <v>0.376</v>
      </c>
      <c r="C498" s="30"/>
      <c r="E498" s="29">
        <f t="shared" si="115"/>
        <v>42238</v>
      </c>
      <c r="F498" s="50">
        <f t="shared" si="115"/>
        <v>0.376</v>
      </c>
      <c r="G498" s="30"/>
    </row>
    <row r="499" spans="1:33">
      <c r="A499" s="29">
        <f t="shared" si="116"/>
        <v>42239</v>
      </c>
      <c r="B499" s="50">
        <f t="shared" si="117"/>
        <v>0.08</v>
      </c>
      <c r="C499" s="30"/>
      <c r="E499" s="29">
        <f t="shared" si="115"/>
        <v>42239</v>
      </c>
      <c r="F499" s="50">
        <f t="shared" si="115"/>
        <v>0.08</v>
      </c>
      <c r="G499" s="30"/>
    </row>
    <row r="500" spans="1:33">
      <c r="A500" s="29">
        <f t="shared" si="116"/>
        <v>42240</v>
      </c>
      <c r="B500" s="50">
        <f t="shared" si="117"/>
        <v>5.6000000000000001E-2</v>
      </c>
      <c r="C500" s="30"/>
      <c r="E500" s="29">
        <f t="shared" si="115"/>
        <v>42240</v>
      </c>
      <c r="F500" s="50">
        <f t="shared" si="115"/>
        <v>5.6000000000000001E-2</v>
      </c>
      <c r="G500" s="30"/>
    </row>
    <row r="501" spans="1:33">
      <c r="A501" s="29">
        <f t="shared" si="116"/>
        <v>42241</v>
      </c>
      <c r="B501" s="50">
        <f t="shared" si="117"/>
        <v>0</v>
      </c>
      <c r="C501" s="30"/>
      <c r="E501" s="29">
        <f t="shared" si="115"/>
        <v>42241</v>
      </c>
      <c r="F501" s="50">
        <f t="shared" si="115"/>
        <v>0</v>
      </c>
      <c r="G501" s="30"/>
    </row>
    <row r="502" spans="1:33">
      <c r="A502" s="29">
        <f t="shared" si="116"/>
        <v>42242</v>
      </c>
      <c r="B502" s="50">
        <f t="shared" si="117"/>
        <v>0</v>
      </c>
      <c r="C502" s="30"/>
      <c r="E502" s="29">
        <f t="shared" si="115"/>
        <v>42242</v>
      </c>
      <c r="F502" s="50">
        <f t="shared" si="115"/>
        <v>0</v>
      </c>
      <c r="G502" s="30"/>
    </row>
    <row r="503" spans="1:33">
      <c r="A503" s="29">
        <f t="shared" si="116"/>
        <v>42243</v>
      </c>
      <c r="B503" s="50">
        <f t="shared" si="117"/>
        <v>0</v>
      </c>
      <c r="C503" s="30"/>
      <c r="E503" s="29">
        <f t="shared" si="115"/>
        <v>42243</v>
      </c>
      <c r="F503" s="50">
        <f t="shared" si="115"/>
        <v>0</v>
      </c>
      <c r="G503" s="30"/>
    </row>
    <row r="504" spans="1:33" s="5" customFormat="1">
      <c r="A504" s="29">
        <f t="shared" si="116"/>
        <v>42244</v>
      </c>
      <c r="B504" s="50">
        <f t="shared" si="117"/>
        <v>0</v>
      </c>
      <c r="C504" s="30"/>
      <c r="E504" s="29">
        <f t="shared" si="115"/>
        <v>42244</v>
      </c>
      <c r="F504" s="50">
        <f t="shared" si="115"/>
        <v>0</v>
      </c>
      <c r="G504" s="30"/>
      <c r="M504" s="41"/>
      <c r="AB504" s="1"/>
      <c r="AE504" s="2"/>
      <c r="AF504" s="2"/>
      <c r="AG504" s="1"/>
    </row>
    <row r="505" spans="1:33" s="5" customFormat="1">
      <c r="A505" s="29">
        <f t="shared" si="116"/>
        <v>42245</v>
      </c>
      <c r="B505" s="50">
        <f t="shared" si="117"/>
        <v>0</v>
      </c>
      <c r="C505" s="30"/>
      <c r="E505" s="29">
        <f t="shared" si="115"/>
        <v>42245</v>
      </c>
      <c r="F505" s="50">
        <f t="shared" si="115"/>
        <v>0</v>
      </c>
      <c r="G505" s="30"/>
      <c r="M505" s="41"/>
      <c r="AB505" s="1"/>
      <c r="AE505" s="2"/>
      <c r="AF505" s="2"/>
      <c r="AG505" s="1"/>
    </row>
    <row r="506" spans="1:33" s="5" customFormat="1">
      <c r="A506" s="29">
        <f t="shared" si="116"/>
        <v>42246</v>
      </c>
      <c r="B506" s="50">
        <f t="shared" si="117"/>
        <v>0</v>
      </c>
      <c r="C506" s="30"/>
      <c r="E506" s="29">
        <f t="shared" si="115"/>
        <v>42246</v>
      </c>
      <c r="F506" s="50">
        <f t="shared" si="115"/>
        <v>0</v>
      </c>
      <c r="G506" s="30"/>
      <c r="M506" s="41"/>
      <c r="AB506" s="1"/>
      <c r="AE506" s="2"/>
      <c r="AF506" s="2"/>
      <c r="AG506" s="1"/>
    </row>
    <row r="507" spans="1:33" s="5" customFormat="1">
      <c r="A507" s="29">
        <f t="shared" si="116"/>
        <v>42247</v>
      </c>
      <c r="B507" s="50">
        <f t="shared" si="117"/>
        <v>0</v>
      </c>
      <c r="C507" s="30"/>
      <c r="E507" s="29">
        <f t="shared" si="115"/>
        <v>42247</v>
      </c>
      <c r="F507" s="50">
        <f t="shared" si="115"/>
        <v>0</v>
      </c>
      <c r="G507" s="30"/>
      <c r="M507" s="41"/>
      <c r="AB507" s="1"/>
      <c r="AE507" s="2"/>
      <c r="AF507" s="2"/>
      <c r="AG507" s="1"/>
    </row>
  </sheetData>
  <pageMargins left="0.75" right="0.75" top="1" bottom="1" header="0.5" footer="0.5"/>
  <pageSetup paperSize="9" scale="17" fitToHeight="2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50" workbookViewId="0">
      <selection activeCell="B70" sqref="B70"/>
    </sheetView>
  </sheetViews>
  <sheetFormatPr baseColWidth="10" defaultColWidth="11" defaultRowHeight="15" x14ac:dyDescent="0"/>
  <cols>
    <col min="1" max="1" width="36.1640625" bestFit="1" customWidth="1"/>
  </cols>
  <sheetData>
    <row r="1" spans="1:2">
      <c r="A1" s="24"/>
    </row>
    <row r="2" spans="1:2">
      <c r="A2" s="1" t="s">
        <v>111</v>
      </c>
      <c r="B2">
        <v>100</v>
      </c>
    </row>
    <row r="3" spans="1:2">
      <c r="A3" s="1" t="s">
        <v>112</v>
      </c>
      <c r="B3">
        <v>0</v>
      </c>
    </row>
    <row r="4" spans="1:2">
      <c r="A4" s="1" t="s">
        <v>113</v>
      </c>
      <c r="B4" t="s">
        <v>110</v>
      </c>
    </row>
    <row r="5" spans="1:2">
      <c r="A5" s="1" t="s">
        <v>114</v>
      </c>
      <c r="B5" t="s">
        <v>110</v>
      </c>
    </row>
    <row r="6" spans="1:2">
      <c r="A6" s="1" t="s">
        <v>115</v>
      </c>
      <c r="B6" t="s">
        <v>110</v>
      </c>
    </row>
    <row r="7" spans="1:2">
      <c r="A7" s="1" t="s">
        <v>116</v>
      </c>
      <c r="B7">
        <v>100</v>
      </c>
    </row>
    <row r="8" spans="1:2">
      <c r="A8" s="24"/>
    </row>
    <row r="9" spans="1:2">
      <c r="A9" s="1" t="s">
        <v>74</v>
      </c>
      <c r="B9" t="s">
        <v>110</v>
      </c>
    </row>
    <row r="10" spans="1:2">
      <c r="A10" s="1" t="s">
        <v>75</v>
      </c>
      <c r="B10" t="s">
        <v>110</v>
      </c>
    </row>
    <row r="11" spans="1:2">
      <c r="A11" s="1" t="s">
        <v>76</v>
      </c>
      <c r="B11" t="s">
        <v>110</v>
      </c>
    </row>
    <row r="12" spans="1:2">
      <c r="A12" s="1" t="s">
        <v>77</v>
      </c>
      <c r="B12" t="s">
        <v>110</v>
      </c>
    </row>
    <row r="13" spans="1:2">
      <c r="A13" s="1" t="s">
        <v>78</v>
      </c>
      <c r="B13" t="s">
        <v>110</v>
      </c>
    </row>
    <row r="14" spans="1:2">
      <c r="A14" s="6" t="s">
        <v>79</v>
      </c>
      <c r="B14" t="s">
        <v>110</v>
      </c>
    </row>
    <row r="15" spans="1:2">
      <c r="A15" s="24"/>
    </row>
    <row r="16" spans="1:2">
      <c r="A16" s="1" t="s">
        <v>104</v>
      </c>
      <c r="B16" t="s">
        <v>110</v>
      </c>
    </row>
    <row r="17" spans="1:2">
      <c r="A17" s="1" t="s">
        <v>105</v>
      </c>
      <c r="B17">
        <v>0</v>
      </c>
    </row>
    <row r="18" spans="1:2">
      <c r="A18" s="1" t="s">
        <v>106</v>
      </c>
      <c r="B18" s="97">
        <v>-25</v>
      </c>
    </row>
    <row r="19" spans="1:2">
      <c r="A19" s="1" t="s">
        <v>107</v>
      </c>
      <c r="B19" s="97">
        <v>-50</v>
      </c>
    </row>
    <row r="20" spans="1:2">
      <c r="A20" s="1" t="s">
        <v>108</v>
      </c>
      <c r="B20" t="s">
        <v>110</v>
      </c>
    </row>
    <row r="21" spans="1:2">
      <c r="A21" s="6" t="s">
        <v>109</v>
      </c>
      <c r="B21" s="97">
        <v>-50</v>
      </c>
    </row>
    <row r="22" spans="1:2">
      <c r="A22" s="24"/>
    </row>
    <row r="23" spans="1:2">
      <c r="A23" s="1" t="s">
        <v>32</v>
      </c>
      <c r="B23">
        <v>0</v>
      </c>
    </row>
    <row r="24" spans="1:2">
      <c r="A24" s="1" t="s">
        <v>33</v>
      </c>
      <c r="B24" s="97">
        <v>-30</v>
      </c>
    </row>
    <row r="25" spans="1:2">
      <c r="A25" s="1" t="s">
        <v>34</v>
      </c>
      <c r="B25">
        <v>0</v>
      </c>
    </row>
    <row r="26" spans="1:2">
      <c r="A26" s="1" t="s">
        <v>35</v>
      </c>
      <c r="B26" s="97">
        <v>-30</v>
      </c>
    </row>
    <row r="27" spans="1:2">
      <c r="A27" s="1" t="s">
        <v>36</v>
      </c>
      <c r="B27" s="97">
        <v>-75</v>
      </c>
    </row>
    <row r="28" spans="1:2">
      <c r="A28" s="1" t="s">
        <v>37</v>
      </c>
      <c r="B28">
        <v>0</v>
      </c>
    </row>
    <row r="29" spans="1:2">
      <c r="A29" s="24"/>
    </row>
    <row r="30" spans="1:2">
      <c r="A30" s="1" t="s">
        <v>38</v>
      </c>
      <c r="B30">
        <v>100</v>
      </c>
    </row>
    <row r="31" spans="1:2">
      <c r="A31" s="1" t="s">
        <v>39</v>
      </c>
      <c r="B31" t="s">
        <v>110</v>
      </c>
    </row>
    <row r="32" spans="1:2">
      <c r="A32" s="1" t="s">
        <v>40</v>
      </c>
      <c r="B32" t="s">
        <v>110</v>
      </c>
    </row>
    <row r="33" spans="1:2">
      <c r="A33" s="1" t="s">
        <v>41</v>
      </c>
      <c r="B33" t="s">
        <v>110</v>
      </c>
    </row>
    <row r="34" spans="1:2">
      <c r="A34" s="1" t="s">
        <v>42</v>
      </c>
      <c r="B34" t="s">
        <v>110</v>
      </c>
    </row>
    <row r="35" spans="1:2">
      <c r="A35" s="1" t="s">
        <v>43</v>
      </c>
      <c r="B35" t="s">
        <v>110</v>
      </c>
    </row>
    <row r="36" spans="1:2">
      <c r="A36" s="24"/>
    </row>
    <row r="37" spans="1:2">
      <c r="A37" s="1" t="s">
        <v>80</v>
      </c>
      <c r="B37">
        <v>50</v>
      </c>
    </row>
    <row r="38" spans="1:2">
      <c r="A38" s="1" t="s">
        <v>81</v>
      </c>
      <c r="B38" t="s">
        <v>110</v>
      </c>
    </row>
    <row r="39" spans="1:2">
      <c r="A39" s="1" t="s">
        <v>82</v>
      </c>
      <c r="B39" t="s">
        <v>110</v>
      </c>
    </row>
    <row r="40" spans="1:2">
      <c r="A40" s="1" t="s">
        <v>83</v>
      </c>
      <c r="B40" t="s">
        <v>110</v>
      </c>
    </row>
    <row r="41" spans="1:2">
      <c r="A41" s="1" t="s">
        <v>84</v>
      </c>
      <c r="B41" t="s">
        <v>110</v>
      </c>
    </row>
    <row r="42" spans="1:2">
      <c r="A42" s="1" t="s">
        <v>85</v>
      </c>
      <c r="B42">
        <v>0</v>
      </c>
    </row>
    <row r="43" spans="1:2">
      <c r="A43" s="24"/>
    </row>
    <row r="44" spans="1:2">
      <c r="A44" s="1" t="s">
        <v>44</v>
      </c>
      <c r="B44">
        <v>0</v>
      </c>
    </row>
    <row r="45" spans="1:2">
      <c r="A45" s="1" t="s">
        <v>45</v>
      </c>
      <c r="B45">
        <v>0</v>
      </c>
    </row>
    <row r="46" spans="1:2">
      <c r="A46" s="1" t="s">
        <v>46</v>
      </c>
      <c r="B46" t="s">
        <v>110</v>
      </c>
    </row>
    <row r="47" spans="1:2">
      <c r="A47" s="1" t="s">
        <v>47</v>
      </c>
      <c r="B47" t="s">
        <v>110</v>
      </c>
    </row>
    <row r="48" spans="1:2">
      <c r="A48" s="1" t="s">
        <v>48</v>
      </c>
      <c r="B48" t="s">
        <v>110</v>
      </c>
    </row>
    <row r="49" spans="1:2">
      <c r="A49" s="1" t="s">
        <v>49</v>
      </c>
      <c r="B49">
        <v>0</v>
      </c>
    </row>
    <row r="50" spans="1:2">
      <c r="A50" s="24"/>
    </row>
    <row r="51" spans="1:2">
      <c r="A51" s="31" t="s">
        <v>50</v>
      </c>
      <c r="B51">
        <v>0</v>
      </c>
    </row>
    <row r="52" spans="1:2">
      <c r="A52" s="31" t="s">
        <v>51</v>
      </c>
      <c r="B52" t="s">
        <v>110</v>
      </c>
    </row>
    <row r="53" spans="1:2">
      <c r="A53" s="31" t="s">
        <v>52</v>
      </c>
      <c r="B53" t="s">
        <v>110</v>
      </c>
    </row>
    <row r="54" spans="1:2">
      <c r="A54" s="31" t="s">
        <v>53</v>
      </c>
      <c r="B54" t="s">
        <v>110</v>
      </c>
    </row>
    <row r="55" spans="1:2">
      <c r="A55" s="31" t="s">
        <v>54</v>
      </c>
      <c r="B55" t="s">
        <v>110</v>
      </c>
    </row>
    <row r="56" spans="1:2">
      <c r="A56" s="31" t="s">
        <v>55</v>
      </c>
      <c r="B56">
        <v>0</v>
      </c>
    </row>
    <row r="57" spans="1:2">
      <c r="A57" s="24"/>
    </row>
    <row r="58" spans="1:2">
      <c r="A58" s="31" t="s">
        <v>56</v>
      </c>
      <c r="B58">
        <v>50</v>
      </c>
    </row>
    <row r="59" spans="1:2">
      <c r="A59" s="31" t="s">
        <v>57</v>
      </c>
      <c r="B59" t="s">
        <v>110</v>
      </c>
    </row>
    <row r="60" spans="1:2">
      <c r="A60" s="31" t="s">
        <v>58</v>
      </c>
      <c r="B60" t="s">
        <v>110</v>
      </c>
    </row>
    <row r="61" spans="1:2">
      <c r="A61" s="31" t="s">
        <v>59</v>
      </c>
      <c r="B61">
        <v>0</v>
      </c>
    </row>
    <row r="62" spans="1:2">
      <c r="A62" s="31" t="s">
        <v>60</v>
      </c>
      <c r="B62">
        <v>0</v>
      </c>
    </row>
    <row r="63" spans="1:2">
      <c r="A63" s="31" t="s">
        <v>61</v>
      </c>
      <c r="B63">
        <v>25</v>
      </c>
    </row>
    <row r="64" spans="1:2">
      <c r="A64" s="24"/>
    </row>
    <row r="65" spans="1:2">
      <c r="A65" s="31" t="s">
        <v>62</v>
      </c>
      <c r="B65">
        <v>50</v>
      </c>
    </row>
    <row r="66" spans="1:2">
      <c r="A66" s="31" t="s">
        <v>63</v>
      </c>
      <c r="B66" t="s">
        <v>110</v>
      </c>
    </row>
    <row r="67" spans="1:2">
      <c r="A67" s="31" t="s">
        <v>64</v>
      </c>
      <c r="B67" t="s">
        <v>110</v>
      </c>
    </row>
    <row r="68" spans="1:2">
      <c r="A68" s="31" t="s">
        <v>65</v>
      </c>
      <c r="B68" t="s">
        <v>110</v>
      </c>
    </row>
    <row r="69" spans="1:2">
      <c r="A69" s="31" t="s">
        <v>66</v>
      </c>
      <c r="B69" t="s">
        <v>110</v>
      </c>
    </row>
    <row r="70" spans="1:2">
      <c r="A70" s="31" t="s">
        <v>67</v>
      </c>
      <c r="B70" s="97">
        <v>-25</v>
      </c>
    </row>
    <row r="71" spans="1:2">
      <c r="A71" s="24"/>
    </row>
    <row r="72" spans="1:2">
      <c r="A72" s="31" t="s">
        <v>68</v>
      </c>
      <c r="B72">
        <v>50</v>
      </c>
    </row>
    <row r="73" spans="1:2">
      <c r="A73" s="31" t="s">
        <v>69</v>
      </c>
      <c r="B73">
        <v>50</v>
      </c>
    </row>
    <row r="74" spans="1:2">
      <c r="A74" s="31" t="s">
        <v>70</v>
      </c>
      <c r="B74" t="s">
        <v>110</v>
      </c>
    </row>
    <row r="75" spans="1:2">
      <c r="A75" s="31" t="s">
        <v>71</v>
      </c>
      <c r="B75" t="s">
        <v>110</v>
      </c>
    </row>
    <row r="76" spans="1:2">
      <c r="A76" s="31" t="s">
        <v>72</v>
      </c>
      <c r="B76" t="s">
        <v>110</v>
      </c>
    </row>
    <row r="77" spans="1:2">
      <c r="A77" s="31" t="s">
        <v>73</v>
      </c>
      <c r="B77" s="97">
        <v>-25</v>
      </c>
    </row>
    <row r="78" spans="1:2">
      <c r="A78" s="24"/>
    </row>
    <row r="79" spans="1:2">
      <c r="A79" s="31" t="s">
        <v>98</v>
      </c>
      <c r="B79">
        <v>0</v>
      </c>
    </row>
    <row r="80" spans="1:2">
      <c r="A80" s="31" t="s">
        <v>99</v>
      </c>
      <c r="B80" t="s">
        <v>110</v>
      </c>
    </row>
    <row r="81" spans="1:2">
      <c r="A81" s="31" t="s">
        <v>100</v>
      </c>
      <c r="B81">
        <v>0</v>
      </c>
    </row>
    <row r="82" spans="1:2">
      <c r="A82" s="31" t="s">
        <v>101</v>
      </c>
      <c r="B82" t="s">
        <v>110</v>
      </c>
    </row>
    <row r="83" spans="1:2">
      <c r="A83" s="31" t="s">
        <v>102</v>
      </c>
      <c r="B83">
        <v>50</v>
      </c>
    </row>
    <row r="84" spans="1:2">
      <c r="A84" s="31" t="s">
        <v>103</v>
      </c>
      <c r="B84">
        <v>0</v>
      </c>
    </row>
    <row r="85" spans="1:2">
      <c r="A85" s="24"/>
    </row>
    <row r="86" spans="1:2">
      <c r="A86" s="31" t="s">
        <v>86</v>
      </c>
      <c r="B86">
        <v>0</v>
      </c>
    </row>
    <row r="87" spans="1:2">
      <c r="A87" s="31" t="s">
        <v>87</v>
      </c>
      <c r="B87">
        <v>50</v>
      </c>
    </row>
    <row r="88" spans="1:2">
      <c r="A88" s="31" t="s">
        <v>88</v>
      </c>
      <c r="B88" t="s">
        <v>110</v>
      </c>
    </row>
    <row r="89" spans="1:2">
      <c r="A89" s="31" t="s">
        <v>89</v>
      </c>
      <c r="B89">
        <v>50</v>
      </c>
    </row>
    <row r="90" spans="1:2">
      <c r="A90" s="31" t="s">
        <v>90</v>
      </c>
      <c r="B90" t="s">
        <v>110</v>
      </c>
    </row>
    <row r="91" spans="1:2">
      <c r="A91" s="31" t="s">
        <v>91</v>
      </c>
      <c r="B91">
        <v>0</v>
      </c>
    </row>
    <row r="92" spans="1:2">
      <c r="A92" s="24"/>
    </row>
    <row r="93" spans="1:2">
      <c r="A93" s="31" t="s">
        <v>92</v>
      </c>
      <c r="B93">
        <v>0</v>
      </c>
    </row>
    <row r="94" spans="1:2">
      <c r="A94" s="31" t="s">
        <v>93</v>
      </c>
      <c r="B94">
        <v>50</v>
      </c>
    </row>
    <row r="95" spans="1:2">
      <c r="A95" s="31" t="s">
        <v>94</v>
      </c>
      <c r="B95" t="s">
        <v>110</v>
      </c>
    </row>
    <row r="96" spans="1:2">
      <c r="A96" s="31" t="s">
        <v>95</v>
      </c>
      <c r="B96">
        <v>0</v>
      </c>
    </row>
    <row r="97" spans="1:2">
      <c r="A97" s="31" t="s">
        <v>96</v>
      </c>
      <c r="B97" t="s">
        <v>110</v>
      </c>
    </row>
    <row r="98" spans="1:2">
      <c r="A98" s="31" t="s">
        <v>97</v>
      </c>
      <c r="B98">
        <v>0</v>
      </c>
    </row>
    <row r="99" spans="1:2">
      <c r="A99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Aug15</vt:lpstr>
      <vt:lpstr>recommendations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Keenan</cp:lastModifiedBy>
  <cp:lastPrinted>2013-12-15T06:19:54Z</cp:lastPrinted>
  <dcterms:created xsi:type="dcterms:W3CDTF">2013-10-03T08:51:11Z</dcterms:created>
  <dcterms:modified xsi:type="dcterms:W3CDTF">2016-03-21T02:28:12Z</dcterms:modified>
  <cp:category/>
</cp:coreProperties>
</file>