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DSM\DSMhabitat\data-raw\watershed\"/>
    </mc:Choice>
  </mc:AlternateContent>
  <xr:revisionPtr revIDLastSave="0" documentId="13_ncr:1_{A02FF77C-7D49-4712-AE0D-595F728CCF06}" xr6:coauthVersionLast="47" xr6:coauthVersionMax="47" xr10:uidLastSave="{00000000-0000-0000-0000-000000000000}"/>
  <bookViews>
    <workbookView xWindow="18720" yWindow="-16320" windowWidth="29040" windowHeight="15840" tabRatio="993" xr2:uid="{00000000-000D-0000-FFFF-FFFF00000000}"/>
  </bookViews>
  <sheets>
    <sheet name="MetaData" sheetId="1" r:id="rId1"/>
    <sheet name="AmericanRiver" sheetId="2" r:id="rId2"/>
    <sheet name="BigChicoCreek" sheetId="3" r:id="rId3"/>
    <sheet name="BearRiver" sheetId="4" r:id="rId4"/>
    <sheet name="ButteCreek" sheetId="5" r:id="rId5"/>
    <sheet name="CottonwoodCreek" sheetId="6" r:id="rId6"/>
    <sheet name="DeerCreek" sheetId="7" r:id="rId7"/>
    <sheet name="ElderCreek" sheetId="8" r:id="rId8"/>
    <sheet name="FeatherRiver" sheetId="9" r:id="rId9"/>
    <sheet name="MercedRiver" sheetId="10" r:id="rId10"/>
    <sheet name="SanJoaquinRiver" sheetId="11" r:id="rId11"/>
    <sheet name="StanislausRiver" sheetId="12" r:id="rId12"/>
    <sheet name="TuolumneRiver" sheetId="13" r:id="rId13"/>
    <sheet name="YubaRiver" sheetId="14" r:id="rId14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28" i="1" l="1"/>
  <c r="H29" i="1"/>
  <c r="H30" i="1"/>
  <c r="H31" i="1"/>
  <c r="H32" i="1"/>
  <c r="H27" i="1"/>
  <c r="X4" i="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G34" i="1"/>
  <c r="F34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U26" i="1"/>
  <c r="S26" i="1"/>
  <c r="R26" i="1"/>
  <c r="M26" i="1"/>
  <c r="K26" i="1"/>
  <c r="J26" i="1"/>
  <c r="G26" i="1"/>
  <c r="F26" i="1"/>
  <c r="U25" i="1"/>
  <c r="S25" i="1"/>
  <c r="R25" i="1"/>
  <c r="V25" i="1" s="1"/>
  <c r="M25" i="1"/>
  <c r="K25" i="1"/>
  <c r="O25" i="1" s="1"/>
  <c r="J25" i="1"/>
  <c r="G25" i="1"/>
  <c r="F25" i="1"/>
  <c r="W24" i="1"/>
  <c r="V24" i="1"/>
  <c r="U24" i="1"/>
  <c r="O24" i="1"/>
  <c r="N24" i="1"/>
  <c r="M24" i="1"/>
  <c r="U23" i="1"/>
  <c r="S23" i="1"/>
  <c r="M23" i="1"/>
  <c r="G23" i="1"/>
  <c r="W23" i="1" s="1"/>
  <c r="U22" i="1"/>
  <c r="S22" i="1"/>
  <c r="R22" i="1"/>
  <c r="M22" i="1"/>
  <c r="K22" i="1"/>
  <c r="J22" i="1"/>
  <c r="G22" i="1"/>
  <c r="F22" i="1"/>
  <c r="N22" i="1" s="1"/>
  <c r="U21" i="1"/>
  <c r="S21" i="1"/>
  <c r="R21" i="1"/>
  <c r="M21" i="1"/>
  <c r="K21" i="1"/>
  <c r="J21" i="1"/>
  <c r="G21" i="1"/>
  <c r="W21" i="1" s="1"/>
  <c r="F21" i="1"/>
  <c r="W20" i="1"/>
  <c r="U20" i="1"/>
  <c r="O20" i="1"/>
  <c r="M20" i="1"/>
  <c r="U19" i="1"/>
  <c r="S19" i="1"/>
  <c r="R19" i="1"/>
  <c r="M19" i="1"/>
  <c r="G19" i="1"/>
  <c r="F19" i="1"/>
  <c r="W18" i="1"/>
  <c r="V18" i="1"/>
  <c r="U18" i="1"/>
  <c r="O18" i="1"/>
  <c r="N18" i="1"/>
  <c r="M18" i="1"/>
  <c r="U17" i="1"/>
  <c r="M17" i="1"/>
  <c r="G17" i="1"/>
  <c r="O17" i="1" s="1"/>
  <c r="U16" i="1"/>
  <c r="S16" i="1"/>
  <c r="R16" i="1"/>
  <c r="M16" i="1"/>
  <c r="K16" i="1"/>
  <c r="J16" i="1"/>
  <c r="G16" i="1"/>
  <c r="F16" i="1"/>
  <c r="U15" i="1"/>
  <c r="S15" i="1"/>
  <c r="M15" i="1"/>
  <c r="G15" i="1"/>
  <c r="W15" i="1" s="1"/>
  <c r="W14" i="1"/>
  <c r="V14" i="1"/>
  <c r="U14" i="1"/>
  <c r="O14" i="1"/>
  <c r="N14" i="1"/>
  <c r="M14" i="1"/>
  <c r="W13" i="1"/>
  <c r="U13" i="1"/>
  <c r="O13" i="1"/>
  <c r="M13" i="1"/>
  <c r="W12" i="1"/>
  <c r="V12" i="1"/>
  <c r="U12" i="1"/>
  <c r="O12" i="1"/>
  <c r="N12" i="1"/>
  <c r="M12" i="1"/>
  <c r="U11" i="1"/>
  <c r="S11" i="1"/>
  <c r="M11" i="1"/>
  <c r="G11" i="1"/>
  <c r="O11" i="1" s="1"/>
  <c r="W10" i="1"/>
  <c r="V10" i="1"/>
  <c r="U10" i="1"/>
  <c r="O10" i="1"/>
  <c r="N10" i="1"/>
  <c r="M10" i="1"/>
  <c r="U9" i="1"/>
  <c r="S9" i="1"/>
  <c r="M9" i="1"/>
  <c r="G9" i="1"/>
  <c r="W8" i="1"/>
  <c r="V8" i="1"/>
  <c r="U8" i="1"/>
  <c r="O8" i="1"/>
  <c r="N8" i="1"/>
  <c r="M8" i="1"/>
  <c r="Y7" i="1"/>
  <c r="C29" i="3" s="1"/>
  <c r="W7" i="1"/>
  <c r="V7" i="1"/>
  <c r="U7" i="1"/>
  <c r="O7" i="1"/>
  <c r="N7" i="1"/>
  <c r="M7" i="1"/>
  <c r="Y6" i="1"/>
  <c r="C32" i="4" s="1"/>
  <c r="U6" i="1"/>
  <c r="M6" i="1"/>
  <c r="U5" i="1"/>
  <c r="M5" i="1"/>
  <c r="G5" i="1"/>
  <c r="O5" i="1" s="1"/>
  <c r="W4" i="1"/>
  <c r="V4" i="1"/>
  <c r="U4" i="1"/>
  <c r="O4" i="1"/>
  <c r="N4" i="1"/>
  <c r="M4" i="1"/>
  <c r="W3" i="1"/>
  <c r="U3" i="1"/>
  <c r="M3" i="1"/>
  <c r="G3" i="1"/>
  <c r="O3" i="1" s="1"/>
  <c r="F3" i="1"/>
  <c r="V3" i="1" s="1"/>
  <c r="U2" i="1"/>
  <c r="M2" i="1"/>
  <c r="G2" i="1"/>
  <c r="W2" i="1" s="1"/>
  <c r="W16" i="1" l="1"/>
  <c r="O21" i="1"/>
  <c r="W26" i="1"/>
  <c r="N3" i="1"/>
  <c r="O15" i="1"/>
  <c r="O22" i="1"/>
  <c r="W25" i="1"/>
  <c r="N16" i="1"/>
  <c r="C6" i="3"/>
  <c r="O16" i="1"/>
  <c r="O26" i="1"/>
  <c r="C31" i="3"/>
  <c r="C17" i="4"/>
  <c r="W11" i="1"/>
  <c r="C7" i="3"/>
  <c r="O23" i="1"/>
  <c r="C14" i="3"/>
  <c r="C8" i="4"/>
  <c r="C24" i="4"/>
  <c r="V19" i="1"/>
  <c r="N25" i="1"/>
  <c r="C15" i="3"/>
  <c r="C9" i="4"/>
  <c r="C25" i="4"/>
  <c r="C19" i="4"/>
  <c r="C7" i="4"/>
  <c r="W5" i="1"/>
  <c r="W17" i="1"/>
  <c r="W19" i="1"/>
  <c r="N26" i="1"/>
  <c r="V26" i="1"/>
  <c r="C22" i="3"/>
  <c r="C11" i="4"/>
  <c r="C27" i="4"/>
  <c r="C3" i="4"/>
  <c r="C23" i="4"/>
  <c r="W9" i="1"/>
  <c r="N21" i="1"/>
  <c r="V21" i="1"/>
  <c r="V22" i="1"/>
  <c r="C23" i="3"/>
  <c r="C15" i="4"/>
  <c r="W22" i="1"/>
  <c r="C30" i="3"/>
  <c r="C16" i="4"/>
  <c r="C33" i="4"/>
  <c r="C8" i="3"/>
  <c r="C16" i="3"/>
  <c r="C24" i="3"/>
  <c r="C32" i="3"/>
  <c r="O2" i="1"/>
  <c r="O9" i="1"/>
  <c r="V16" i="1"/>
  <c r="N19" i="1"/>
  <c r="C9" i="3"/>
  <c r="C17" i="3"/>
  <c r="C25" i="3"/>
  <c r="C2" i="4"/>
  <c r="C10" i="4"/>
  <c r="C18" i="4"/>
  <c r="C26" i="4"/>
  <c r="C34" i="4"/>
  <c r="C35" i="4"/>
  <c r="O19" i="1"/>
  <c r="C2" i="3"/>
  <c r="C3" i="3"/>
  <c r="C11" i="3"/>
  <c r="C19" i="3"/>
  <c r="C27" i="3"/>
  <c r="C4" i="4"/>
  <c r="C12" i="4"/>
  <c r="C20" i="4"/>
  <c r="C28" i="4"/>
  <c r="C36" i="4"/>
  <c r="C18" i="3"/>
  <c r="C4" i="3"/>
  <c r="C12" i="3"/>
  <c r="C20" i="3"/>
  <c r="C28" i="3"/>
  <c r="C5" i="4"/>
  <c r="C13" i="4"/>
  <c r="C21" i="4"/>
  <c r="C29" i="4"/>
  <c r="C37" i="4"/>
  <c r="C10" i="3"/>
  <c r="C26" i="3"/>
  <c r="C5" i="3"/>
  <c r="C13" i="3"/>
  <c r="C21" i="3"/>
  <c r="C6" i="4"/>
  <c r="C14" i="4"/>
  <c r="C22" i="4"/>
  <c r="C30" i="4"/>
  <c r="C38" i="4"/>
  <c r="C31" i="4"/>
</calcChain>
</file>

<file path=xl/sharedStrings.xml><?xml version="1.0" encoding="utf-8"?>
<sst xmlns="http://schemas.openxmlformats.org/spreadsheetml/2006/main" count="495" uniqueCount="93">
  <si>
    <t>watershed</t>
  </si>
  <si>
    <t>method</t>
  </si>
  <si>
    <t>model_name</t>
  </si>
  <si>
    <t>model_reference</t>
  </si>
  <si>
    <t>FR_rearing_length_mi</t>
  </si>
  <si>
    <t>SR_rearing_length_mi</t>
  </si>
  <si>
    <t>ST_rearing_length_mi</t>
  </si>
  <si>
    <t>FR_length_modeled_mi</t>
  </si>
  <si>
    <t>SR_length_modeled_mi</t>
  </si>
  <si>
    <t>ST_length_modeled_mi</t>
  </si>
  <si>
    <t>FR_non_modeled_length_mi</t>
  </si>
  <si>
    <t>SR_non_modeled_length_mi</t>
  </si>
  <si>
    <t>ST_non_modeled_length_mi</t>
  </si>
  <si>
    <t>FR_low_gradient_length_mi</t>
  </si>
  <si>
    <t>SR_low_gradient_length_mi</t>
  </si>
  <si>
    <t>ST_low_gradient_length_mi</t>
  </si>
  <si>
    <t>FR_high_gradient_length_mi</t>
  </si>
  <si>
    <t>SR_high_gradient_length_mi</t>
  </si>
  <si>
    <t>ST_high_gradient_length_mi</t>
  </si>
  <si>
    <t>FR_channel_area_of_length_modeled_acres</t>
  </si>
  <si>
    <t>high_gradient_floodplain_reduction_factor</t>
  </si>
  <si>
    <t>scaling_watershed</t>
  </si>
  <si>
    <t>dec_jun_mean_flow_scaling</t>
  </si>
  <si>
    <t>Issues</t>
  </si>
  <si>
    <t>American River</t>
  </si>
  <si>
    <t>full_model</t>
  </si>
  <si>
    <t xml:space="preserve">Central Valley Floodplain Evaluation and Delineation (CVFED) HEC-RAS hydraulic model </t>
  </si>
  <si>
    <t>https://drive.google.com/open?id=1la-MJ447_fjJ-Ql1xfFqbD2W4QBTuBvz</t>
  </si>
  <si>
    <t>na</t>
  </si>
  <si>
    <t>Antelope Creek</t>
  </si>
  <si>
    <t>scaled_dc</t>
  </si>
  <si>
    <t>https://drive.google.com/open?id=1JSYgJy-X0ctIGfrYjhk1DGVauUjPAUGL</t>
  </si>
  <si>
    <t>deer_creek</t>
  </si>
  <si>
    <t>Battle Creek</t>
  </si>
  <si>
    <t>Bear Creek</t>
  </si>
  <si>
    <t>Bear River</t>
  </si>
  <si>
    <t>part_model</t>
  </si>
  <si>
    <t>used scaled channel area</t>
  </si>
  <si>
    <t>Big Chico Creek</t>
  </si>
  <si>
    <t>Butte Creek</t>
  </si>
  <si>
    <t>Calaveras River</t>
  </si>
  <si>
    <t>scaled_tr</t>
  </si>
  <si>
    <t>https://drive.google.com/open?id=19bgTAOJws59165vZA4vWmOx3HHkWRtsC</t>
  </si>
  <si>
    <t>tuolumne_river</t>
  </si>
  <si>
    <t>Clear Creek</t>
  </si>
  <si>
    <t>scaled_cc</t>
  </si>
  <si>
    <t>https://drive.google.com/open?id=18kIkVGuwKBp7OmDoLcsFmSKL-0mP4bCd</t>
  </si>
  <si>
    <t>cottonwood_creek</t>
  </si>
  <si>
    <t>Cosumnes River</t>
  </si>
  <si>
    <t>haven't added 718.9 acres in CRP</t>
  </si>
  <si>
    <t>Cottonwood Creek</t>
  </si>
  <si>
    <t>USFWS / FEMA 1D HEC-RAS hydraulic model</t>
  </si>
  <si>
    <t>Cow Creek</t>
  </si>
  <si>
    <t>Deer Creek</t>
  </si>
  <si>
    <t>Deer Creek Watershed Conservancy (DCWC) 1D HEC-RAS model</t>
  </si>
  <si>
    <t>Elder Creek</t>
  </si>
  <si>
    <t>Feather River</t>
  </si>
  <si>
    <t>Merced River</t>
  </si>
  <si>
    <t>https://drive.google.com/open?id=1bhInB1N1nAdIT0rSIt_z4ffqF9Bha81G</t>
  </si>
  <si>
    <t>Mill Creek</t>
  </si>
  <si>
    <t>Mokelumne River</t>
  </si>
  <si>
    <t>Paynes Creek</t>
  </si>
  <si>
    <t>San Joaquin River</t>
  </si>
  <si>
    <t>Stanislaus River</t>
  </si>
  <si>
    <t>SRH-2D hyraulic model developed by NewFields (now FlowWest www.flowwest.com)</t>
  </si>
  <si>
    <t>https://drive.google.com/open?id=1qMNbZ44mttQQrALk4uzv8aPZCG8x9ocU</t>
  </si>
  <si>
    <t>no "total modeled" areas</t>
  </si>
  <si>
    <t>Stony Creek</t>
  </si>
  <si>
    <t>Thomes Creek</t>
  </si>
  <si>
    <t>Tuolumne River</t>
  </si>
  <si>
    <t>TUFLOW hydraulic model with 1D channel and 2D overbank components</t>
  </si>
  <si>
    <t>Yuba River</t>
  </si>
  <si>
    <t>SRH-2D hydraulic model developed by Dr. Greg Pasternack at the University of California, Davis</t>
  </si>
  <si>
    <t>https://drive.google.com/open?id=1LdCYTDoujuLuUIYJxBdO3Bfmdv-ODmAg</t>
  </si>
  <si>
    <t>Upper Sacramento River</t>
  </si>
  <si>
    <t>Central Valley Floodplain Evaluation and Delineation (CVFED) HEC-RAS hydraulic model refined for use in the NOAA-NMFS Winter Run Chinook Salmon life cycle model</t>
  </si>
  <si>
    <t>https://drive.google.com/open?id=0By15qKGqt6WgdWllaDUtR3IwbVE</t>
  </si>
  <si>
    <t>Upper-mid Sacramento River</t>
  </si>
  <si>
    <t>Lower-mid Sacramento River</t>
  </si>
  <si>
    <t>Lower Sacramento River</t>
  </si>
  <si>
    <t>North Delta</t>
  </si>
  <si>
    <t>Delta Simulation Model II (DSM2) one-dimensional hydrodynamic model refined for use in the NOAA-NMFS Winter Run Chinook Salmon life cycle model</t>
  </si>
  <si>
    <t>South Delta</t>
  </si>
  <si>
    <t>Sutter Bypass</t>
  </si>
  <si>
    <t>Yolo Bypass</t>
  </si>
  <si>
    <t>flow_cfs</t>
  </si>
  <si>
    <t>modeled_area_acres</t>
  </si>
  <si>
    <t>modeled_floodplain_area_acres</t>
  </si>
  <si>
    <t>LFR_rearing_length_mi</t>
  </si>
  <si>
    <t>LFR_length_modeled_mi</t>
  </si>
  <si>
    <t>LFR_non_modeled_length_mi</t>
  </si>
  <si>
    <t>LFR_low_gradient_length_mi</t>
  </si>
  <si>
    <t>LFR_high_gradient_length_mi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</si>
</sst>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rgb="FF000000"/>
      <name val="Calibri"/>
      <family val="2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  <font>
      <sz val="9"/>
      <color rgb="FF333333"/>
      <name val="Arial"/>
      <family val="2"/>
      <charset val="1"/>
    </font>
    <font>
      <u/>
      <sz val="11"/>
      <color rgb="FF1155CC"/>
      <name val="Arial"/>
      <family val="2"/>
      <charset val="1"/>
    </font>
    <font>
      <sz val="11"/>
      <color rgb="FF000000"/>
      <name val="Arial"/>
      <family val="2"/>
      <charset val="1"/>
    </font>
    <font>
      <u/>
      <sz val="11"/>
      <color rgb="FF0000FF"/>
      <name val="Arial"/>
      <family val="2"/>
      <charset val="1"/>
    </font>
    <font>
      <b/>
      <sz val="11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8F8F8"/>
        <bgColor rgb="FFFFFFFF"/>
      </patternFill>
    </fill>
    <fill>
      <patternFill patternType="solid">
        <fgColor rgb="FFFFFFFF"/>
        <bgColor rgb="FFF8F8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/>
    <xf numFmtId="0" fontId="3" fillId="2" borderId="0" xfId="0" applyFont="1" applyFill="1" applyAlignment="1">
      <alignment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wrapText="1"/>
    </xf>
    <xf numFmtId="0" fontId="5" fillId="3" borderId="0" xfId="0" applyFont="1" applyFill="1" applyAlignment="1">
      <alignment horizontal="left" wrapText="1"/>
    </xf>
    <xf numFmtId="2" fontId="6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horizontal="center"/>
    </xf>
    <xf numFmtId="2" fontId="0" fillId="0" borderId="0" xfId="0" applyNumberFormat="1" applyFont="1" applyAlignment="1"/>
    <xf numFmtId="2" fontId="0" fillId="0" borderId="0" xfId="0" applyNumberFormat="1" applyFont="1"/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7" fillId="0" borderId="0" xfId="0" applyFont="1" applyAlignment="1"/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8F8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bhInB1N1nAdIT0rSIt_z4ffqF9Bha81G" TargetMode="External"/><Relationship Id="rId13" Type="http://schemas.openxmlformats.org/officeDocument/2006/relationships/hyperlink" Target="https://drive.google.com/open?id=0By15qKGqt6WgdWllaDUtR3IwbVE" TargetMode="External"/><Relationship Id="rId18" Type="http://schemas.openxmlformats.org/officeDocument/2006/relationships/hyperlink" Target="https://drive.google.com/open?id=0By15qKGqt6WgdWllaDUtR3IwbVE" TargetMode="External"/><Relationship Id="rId3" Type="http://schemas.openxmlformats.org/officeDocument/2006/relationships/hyperlink" Target="https://drive.google.com/open?id=1la-MJ447_fjJ-Ql1xfFqbD2W4QBTuBvz" TargetMode="External"/><Relationship Id="rId7" Type="http://schemas.openxmlformats.org/officeDocument/2006/relationships/hyperlink" Target="https://drive.google.com/open?id=1bhInB1N1nAdIT0rSIt_z4ffqF9Bha81G" TargetMode="External"/><Relationship Id="rId12" Type="http://schemas.openxmlformats.org/officeDocument/2006/relationships/hyperlink" Target="https://drive.google.com/open?id=0By15qKGqt6WgdWllaDUtR3IwbVE" TargetMode="External"/><Relationship Id="rId17" Type="http://schemas.openxmlformats.org/officeDocument/2006/relationships/hyperlink" Target="https://drive.google.com/open?id=0By15qKGqt6WgdWllaDUtR3IwbVE" TargetMode="External"/><Relationship Id="rId2" Type="http://schemas.openxmlformats.org/officeDocument/2006/relationships/hyperlink" Target="https://drive.google.com/open?id=1la-MJ447_fjJ-Ql1xfFqbD2W4QBTuBvz" TargetMode="External"/><Relationship Id="rId16" Type="http://schemas.openxmlformats.org/officeDocument/2006/relationships/hyperlink" Target="https://drive.google.com/open?id=0By15qKGqt6WgdWllaDUtR3IwbVE" TargetMode="External"/><Relationship Id="rId1" Type="http://schemas.openxmlformats.org/officeDocument/2006/relationships/hyperlink" Target="https://drive.google.com/open?id=1la-MJ447_fjJ-Ql1xfFqbD2W4QBTuBvz" TargetMode="External"/><Relationship Id="rId6" Type="http://schemas.openxmlformats.org/officeDocument/2006/relationships/hyperlink" Target="https://drive.google.com/open?id=1la-MJ447_fjJ-Ql1xfFqbD2W4QBTuBvz" TargetMode="External"/><Relationship Id="rId11" Type="http://schemas.openxmlformats.org/officeDocument/2006/relationships/hyperlink" Target="https://drive.google.com/open?id=1LdCYTDoujuLuUIYJxBdO3Bfmdv-ODmAg" TargetMode="External"/><Relationship Id="rId5" Type="http://schemas.openxmlformats.org/officeDocument/2006/relationships/hyperlink" Target="https://drive.google.com/open?id=1la-MJ447_fjJ-Ql1xfFqbD2W4QBTuBvz" TargetMode="External"/><Relationship Id="rId15" Type="http://schemas.openxmlformats.org/officeDocument/2006/relationships/hyperlink" Target="https://drive.google.com/open?id=0By15qKGqt6WgdWllaDUtR3IwbVE" TargetMode="External"/><Relationship Id="rId10" Type="http://schemas.openxmlformats.org/officeDocument/2006/relationships/hyperlink" Target="https://drive.google.com/open?id=19bgTAOJws59165vZA4vWmOx3HHkWRtsC" TargetMode="External"/><Relationship Id="rId19" Type="http://schemas.openxmlformats.org/officeDocument/2006/relationships/hyperlink" Target="https://drive.google.com/open?id=0By15qKGqt6WgdWllaDUtR3IwbVE" TargetMode="External"/><Relationship Id="rId4" Type="http://schemas.openxmlformats.org/officeDocument/2006/relationships/hyperlink" Target="https://drive.google.com/open?id=1JSYgJy-X0ctIGfrYjhk1DGVauUjPAUGL" TargetMode="External"/><Relationship Id="rId9" Type="http://schemas.openxmlformats.org/officeDocument/2006/relationships/hyperlink" Target="https://drive.google.com/open?id=1qMNbZ44mttQQrALk4uzv8aPZCG8x9ocU" TargetMode="External"/><Relationship Id="rId14" Type="http://schemas.openxmlformats.org/officeDocument/2006/relationships/hyperlink" Target="https://drive.google.com/open?id=0By15qKGqt6WgdWllaDUtR3Iwb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4"/>
  <sheetViews>
    <sheetView tabSelected="1" zoomScale="86" zoomScaleNormal="86" workbookViewId="0">
      <pane xSplit="1" topLeftCell="F1" activePane="topRight" state="frozen"/>
      <selection activeCell="A16" sqref="A16"/>
      <selection pane="topRight" activeCell="J32" sqref="J32"/>
    </sheetView>
  </sheetViews>
  <sheetFormatPr defaultRowHeight="15" x14ac:dyDescent="0.25"/>
  <cols>
    <col min="1" max="1" width="32.140625"/>
    <col min="2" max="2" width="14.140625"/>
    <col min="3" max="3" width="42.5703125"/>
    <col min="4" max="4" width="43.42578125"/>
    <col min="5" max="5" width="21.7109375" customWidth="1"/>
    <col min="6" max="6" width="24" customWidth="1"/>
    <col min="7" max="8" width="22.140625" customWidth="1"/>
    <col min="9" max="9" width="23.85546875" customWidth="1"/>
    <col min="10" max="10" width="25.42578125" customWidth="1"/>
    <col min="11" max="12" width="24.85546875" customWidth="1"/>
    <col min="13" max="13" width="32.42578125" customWidth="1"/>
    <col min="14" max="14" width="30.5703125" customWidth="1"/>
    <col min="15" max="15" width="14.7109375"/>
    <col min="17" max="17" width="13.28515625"/>
    <col min="18" max="19" width="14.7109375"/>
    <col min="21" max="23" width="14.7109375"/>
    <col min="25" max="26" width="14.7109375"/>
    <col min="27" max="27" width="17.85546875"/>
    <col min="28" max="28" width="14.7109375"/>
    <col min="29" max="29" width="36.5703125"/>
    <col min="30" max="1030" width="14.7109375"/>
  </cols>
  <sheetData>
    <row r="1" spans="1:31" ht="57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88</v>
      </c>
      <c r="I1" s="1" t="s">
        <v>7</v>
      </c>
      <c r="J1" s="1" t="s">
        <v>8</v>
      </c>
      <c r="K1" s="1" t="s">
        <v>9</v>
      </c>
      <c r="L1" s="1" t="s">
        <v>89</v>
      </c>
      <c r="M1" s="1" t="s">
        <v>10</v>
      </c>
      <c r="N1" s="1" t="s">
        <v>11</v>
      </c>
      <c r="O1" s="1" t="s">
        <v>12</v>
      </c>
      <c r="P1" s="1" t="s">
        <v>90</v>
      </c>
      <c r="Q1" s="1" t="s">
        <v>13</v>
      </c>
      <c r="R1" s="1" t="s">
        <v>14</v>
      </c>
      <c r="S1" s="1" t="s">
        <v>15</v>
      </c>
      <c r="T1" s="1" t="s">
        <v>91</v>
      </c>
      <c r="U1" s="1" t="s">
        <v>16</v>
      </c>
      <c r="V1" s="1" t="s">
        <v>17</v>
      </c>
      <c r="W1" s="1" t="s">
        <v>18</v>
      </c>
      <c r="X1" s="1" t="s">
        <v>92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/>
      <c r="AE1" s="1"/>
    </row>
    <row r="2" spans="1:31" ht="43.5" x14ac:dyDescent="0.25">
      <c r="A2" s="3" t="s">
        <v>24</v>
      </c>
      <c r="B2" s="4" t="s">
        <v>25</v>
      </c>
      <c r="C2" s="5" t="s">
        <v>26</v>
      </c>
      <c r="D2" s="5" t="s">
        <v>27</v>
      </c>
      <c r="E2" s="4">
        <v>22.811601</v>
      </c>
      <c r="F2" s="4" t="s">
        <v>28</v>
      </c>
      <c r="G2" s="4">
        <f>E2</f>
        <v>22.811601</v>
      </c>
      <c r="H2" s="4" t="s">
        <v>28</v>
      </c>
      <c r="I2" s="6">
        <v>22.81</v>
      </c>
      <c r="J2" s="6" t="s">
        <v>28</v>
      </c>
      <c r="K2" s="6">
        <v>22.81</v>
      </c>
      <c r="L2" s="6" t="s">
        <v>28</v>
      </c>
      <c r="M2" s="4">
        <f>I2-E2</f>
        <v>-1.6010000000008517E-3</v>
      </c>
      <c r="N2" s="6" t="s">
        <v>28</v>
      </c>
      <c r="O2" s="4">
        <f>K2-G2</f>
        <v>-1.6010000000008517E-3</v>
      </c>
      <c r="P2" s="4" t="s">
        <v>28</v>
      </c>
      <c r="Q2" s="6">
        <v>22.81</v>
      </c>
      <c r="R2" s="6" t="s">
        <v>28</v>
      </c>
      <c r="S2" s="6">
        <v>22.81</v>
      </c>
      <c r="T2" s="6" t="s">
        <v>28</v>
      </c>
      <c r="U2" s="4">
        <f t="shared" ref="U2:U26" si="0">E2-Q2</f>
        <v>1.6010000000008517E-3</v>
      </c>
      <c r="V2" s="6" t="s">
        <v>28</v>
      </c>
      <c r="W2" s="4">
        <f>G2-S2</f>
        <v>1.6010000000008517E-3</v>
      </c>
      <c r="X2" s="4" t="s">
        <v>28</v>
      </c>
      <c r="Y2" s="6">
        <v>670.2</v>
      </c>
      <c r="Z2" s="6">
        <v>0.1</v>
      </c>
      <c r="AA2" s="6" t="s">
        <v>28</v>
      </c>
      <c r="AB2" s="6" t="s">
        <v>28</v>
      </c>
      <c r="AC2" s="4"/>
      <c r="AD2" s="6"/>
      <c r="AE2" s="6"/>
    </row>
    <row r="3" spans="1:31" ht="29.25" x14ac:dyDescent="0.25">
      <c r="A3" s="3" t="s">
        <v>29</v>
      </c>
      <c r="B3" s="4" t="s">
        <v>30</v>
      </c>
      <c r="C3" s="1" t="s">
        <v>28</v>
      </c>
      <c r="D3" s="5" t="s">
        <v>31</v>
      </c>
      <c r="E3" s="4">
        <v>31.619077000000001</v>
      </c>
      <c r="F3" s="4">
        <f>E3</f>
        <v>31.619077000000001</v>
      </c>
      <c r="G3" s="4">
        <f>E3</f>
        <v>31.619077000000001</v>
      </c>
      <c r="H3" s="4" t="s">
        <v>28</v>
      </c>
      <c r="I3" s="6">
        <v>0</v>
      </c>
      <c r="J3" s="6">
        <v>0</v>
      </c>
      <c r="K3" s="6">
        <v>0</v>
      </c>
      <c r="L3" s="6" t="s">
        <v>28</v>
      </c>
      <c r="M3" s="4">
        <f>E3-I3</f>
        <v>31.619077000000001</v>
      </c>
      <c r="N3" s="4">
        <f>F3-J3</f>
        <v>31.619077000000001</v>
      </c>
      <c r="O3" s="4">
        <f>G3-K3</f>
        <v>31.619077000000001</v>
      </c>
      <c r="P3" s="4" t="s">
        <v>28</v>
      </c>
      <c r="Q3" s="6">
        <v>10.48</v>
      </c>
      <c r="R3" s="6">
        <v>10.48</v>
      </c>
      <c r="S3" s="6">
        <v>10.48</v>
      </c>
      <c r="T3" s="6" t="s">
        <v>28</v>
      </c>
      <c r="U3" s="4">
        <f t="shared" si="0"/>
        <v>21.139077</v>
      </c>
      <c r="V3" s="4">
        <f>F3-R3</f>
        <v>21.139077</v>
      </c>
      <c r="W3" s="4">
        <f>G3-S3</f>
        <v>21.139077</v>
      </c>
      <c r="X3" s="4" t="s">
        <v>28</v>
      </c>
      <c r="Y3" s="7">
        <v>198.57148509999999</v>
      </c>
      <c r="Z3" s="6">
        <v>0.1</v>
      </c>
      <c r="AA3" s="6" t="s">
        <v>32</v>
      </c>
      <c r="AB3" s="4">
        <v>0.46703705457926997</v>
      </c>
      <c r="AC3" s="4"/>
      <c r="AD3" s="6"/>
      <c r="AE3" s="6"/>
    </row>
    <row r="4" spans="1:31" ht="29.25" x14ac:dyDescent="0.25">
      <c r="A4" s="3" t="s">
        <v>33</v>
      </c>
      <c r="B4" s="4" t="s">
        <v>30</v>
      </c>
      <c r="C4" s="1" t="s">
        <v>28</v>
      </c>
      <c r="D4" s="5" t="s">
        <v>31</v>
      </c>
      <c r="E4" s="4">
        <v>5.8717059999999996</v>
      </c>
      <c r="F4" s="4">
        <v>24.409037999999999</v>
      </c>
      <c r="G4" s="4">
        <v>24.409037999999999</v>
      </c>
      <c r="H4" s="4">
        <v>16.600000000000001</v>
      </c>
      <c r="I4" s="6">
        <v>0</v>
      </c>
      <c r="J4" s="6">
        <v>0</v>
      </c>
      <c r="K4" s="6">
        <v>0</v>
      </c>
      <c r="L4" s="6">
        <v>0</v>
      </c>
      <c r="M4" s="4">
        <f>E4-I4</f>
        <v>5.8717059999999996</v>
      </c>
      <c r="N4" s="4">
        <f>F4-J4</f>
        <v>24.409037999999999</v>
      </c>
      <c r="O4" s="4">
        <f>G4-K4</f>
        <v>24.409037999999999</v>
      </c>
      <c r="P4" s="4">
        <v>16.600000000000001</v>
      </c>
      <c r="Q4" s="6">
        <v>5.87</v>
      </c>
      <c r="R4" s="6">
        <v>5.87</v>
      </c>
      <c r="S4" s="6">
        <v>5.87</v>
      </c>
      <c r="T4" s="6">
        <v>5.87</v>
      </c>
      <c r="U4" s="4">
        <f t="shared" si="0"/>
        <v>1.7059999999995412E-3</v>
      </c>
      <c r="V4" s="4">
        <f>F4-R4</f>
        <v>18.539037999999998</v>
      </c>
      <c r="W4" s="4">
        <f>G4-S4</f>
        <v>18.539037999999998</v>
      </c>
      <c r="X4" s="4">
        <f>H4-T4</f>
        <v>10.73</v>
      </c>
      <c r="Y4" s="6">
        <v>52.4</v>
      </c>
      <c r="Z4" s="6">
        <v>0.1</v>
      </c>
      <c r="AA4" s="6" t="s">
        <v>32</v>
      </c>
      <c r="AB4" s="4">
        <v>1.4726642332778801</v>
      </c>
      <c r="AC4" s="4"/>
      <c r="AD4" s="6"/>
      <c r="AE4" s="6"/>
    </row>
    <row r="5" spans="1:31" ht="29.25" x14ac:dyDescent="0.25">
      <c r="A5" s="3" t="s">
        <v>34</v>
      </c>
      <c r="B5" s="4" t="s">
        <v>30</v>
      </c>
      <c r="C5" s="1" t="s">
        <v>28</v>
      </c>
      <c r="D5" s="5" t="s">
        <v>31</v>
      </c>
      <c r="E5" s="4">
        <v>17.296223000000001</v>
      </c>
      <c r="F5" s="4" t="s">
        <v>28</v>
      </c>
      <c r="G5" s="4">
        <f>E5</f>
        <v>17.296223000000001</v>
      </c>
      <c r="H5" s="4" t="s">
        <v>28</v>
      </c>
      <c r="I5" s="6">
        <v>0</v>
      </c>
      <c r="J5" s="6" t="s">
        <v>28</v>
      </c>
      <c r="K5" s="6">
        <v>0</v>
      </c>
      <c r="L5" s="6" t="s">
        <v>28</v>
      </c>
      <c r="M5" s="4">
        <f t="shared" ref="M5:M26" si="1">E5-I5</f>
        <v>17.296223000000001</v>
      </c>
      <c r="N5" s="6" t="s">
        <v>28</v>
      </c>
      <c r="O5" s="4">
        <f>G5-K5</f>
        <v>17.296223000000001</v>
      </c>
      <c r="P5" s="4" t="s">
        <v>28</v>
      </c>
      <c r="Q5" s="6">
        <v>4.32</v>
      </c>
      <c r="R5" s="6" t="s">
        <v>28</v>
      </c>
      <c r="S5" s="6">
        <v>4.32</v>
      </c>
      <c r="T5" s="6" t="s">
        <v>28</v>
      </c>
      <c r="U5" s="4">
        <f t="shared" si="0"/>
        <v>12.976223000000001</v>
      </c>
      <c r="V5" s="6" t="s">
        <v>28</v>
      </c>
      <c r="W5" s="4">
        <f>G5-S5</f>
        <v>12.976223000000001</v>
      </c>
      <c r="X5" s="4" t="s">
        <v>28</v>
      </c>
      <c r="Y5" s="6">
        <v>29.6</v>
      </c>
      <c r="Z5" s="6">
        <v>0.1</v>
      </c>
      <c r="AA5" s="6" t="s">
        <v>32</v>
      </c>
      <c r="AB5" s="4">
        <v>0.25389795025915701</v>
      </c>
      <c r="AC5" s="4"/>
      <c r="AD5" s="6"/>
      <c r="AE5" s="6"/>
    </row>
    <row r="6" spans="1:31" ht="43.5" x14ac:dyDescent="0.25">
      <c r="A6" s="3" t="s">
        <v>35</v>
      </c>
      <c r="B6" s="4" t="s">
        <v>36</v>
      </c>
      <c r="C6" s="5" t="s">
        <v>26</v>
      </c>
      <c r="D6" s="8" t="s">
        <v>27</v>
      </c>
      <c r="E6" s="4">
        <v>32.050407</v>
      </c>
      <c r="F6" s="4" t="s">
        <v>28</v>
      </c>
      <c r="G6" s="4" t="s">
        <v>28</v>
      </c>
      <c r="H6" s="4" t="s">
        <v>28</v>
      </c>
      <c r="I6" s="6">
        <v>16.399999999999999</v>
      </c>
      <c r="J6" s="6" t="s">
        <v>28</v>
      </c>
      <c r="K6" s="6" t="s">
        <v>28</v>
      </c>
      <c r="L6" s="6" t="s">
        <v>28</v>
      </c>
      <c r="M6" s="4">
        <f t="shared" si="1"/>
        <v>15.650407000000001</v>
      </c>
      <c r="N6" s="6" t="s">
        <v>28</v>
      </c>
      <c r="O6" s="6" t="s">
        <v>28</v>
      </c>
      <c r="P6" s="6" t="s">
        <v>28</v>
      </c>
      <c r="Q6" s="6">
        <v>32.049999999999997</v>
      </c>
      <c r="R6" s="6" t="s">
        <v>28</v>
      </c>
      <c r="S6" s="6" t="s">
        <v>28</v>
      </c>
      <c r="T6" s="6" t="s">
        <v>28</v>
      </c>
      <c r="U6" s="4">
        <f t="shared" si="0"/>
        <v>4.0700000000271075E-4</v>
      </c>
      <c r="V6" s="6" t="s">
        <v>28</v>
      </c>
      <c r="W6" s="6" t="s">
        <v>28</v>
      </c>
      <c r="X6" s="6" t="s">
        <v>28</v>
      </c>
      <c r="Y6" s="4">
        <f>147.8*($I$6/$E$6)</f>
        <v>75.62836877547295</v>
      </c>
      <c r="Z6" s="6">
        <v>0.1</v>
      </c>
      <c r="AA6" s="6" t="s">
        <v>28</v>
      </c>
      <c r="AB6" s="4" t="s">
        <v>28</v>
      </c>
      <c r="AC6" s="4" t="s">
        <v>37</v>
      </c>
      <c r="AD6" s="6"/>
      <c r="AE6" s="6"/>
    </row>
    <row r="7" spans="1:31" ht="43.5" x14ac:dyDescent="0.25">
      <c r="A7" s="3" t="s">
        <v>38</v>
      </c>
      <c r="B7" s="4" t="s">
        <v>36</v>
      </c>
      <c r="C7" s="5" t="s">
        <v>26</v>
      </c>
      <c r="D7" s="8" t="s">
        <v>27</v>
      </c>
      <c r="E7" s="4">
        <v>15.054633000000001</v>
      </c>
      <c r="F7" s="4">
        <v>23.837762999999999</v>
      </c>
      <c r="G7" s="4">
        <v>23.837762999999999</v>
      </c>
      <c r="H7" s="4" t="s">
        <v>28</v>
      </c>
      <c r="I7" s="6">
        <v>8.74</v>
      </c>
      <c r="J7" s="6">
        <v>8.74</v>
      </c>
      <c r="K7" s="6">
        <v>8.74</v>
      </c>
      <c r="L7" s="6" t="s">
        <v>28</v>
      </c>
      <c r="M7" s="4">
        <f t="shared" si="1"/>
        <v>6.3146330000000006</v>
      </c>
      <c r="N7" s="4">
        <f>F7-J7</f>
        <v>15.097762999999999</v>
      </c>
      <c r="O7" s="4">
        <f>G7-K7</f>
        <v>15.097762999999999</v>
      </c>
      <c r="P7" s="4" t="s">
        <v>28</v>
      </c>
      <c r="Q7" s="6">
        <v>15.05</v>
      </c>
      <c r="R7" s="6">
        <v>15.05</v>
      </c>
      <c r="S7" s="6">
        <v>15.05</v>
      </c>
      <c r="T7" s="6" t="s">
        <v>28</v>
      </c>
      <c r="U7" s="4">
        <f t="shared" si="0"/>
        <v>4.6330000000001093E-3</v>
      </c>
      <c r="V7" s="4">
        <f>F7-R7</f>
        <v>8.7877629999999982</v>
      </c>
      <c r="W7" s="4">
        <f>G7-S7</f>
        <v>8.7877629999999982</v>
      </c>
      <c r="X7" s="4" t="s">
        <v>28</v>
      </c>
      <c r="Y7" s="4">
        <f>88.9*($I$7/$E$7)</f>
        <v>51.61108875918795</v>
      </c>
      <c r="Z7" s="6">
        <v>0.1</v>
      </c>
      <c r="AA7" s="6" t="s">
        <v>28</v>
      </c>
      <c r="AB7" s="4" t="s">
        <v>28</v>
      </c>
      <c r="AC7" s="4" t="s">
        <v>37</v>
      </c>
      <c r="AD7" s="6"/>
      <c r="AE7" s="6"/>
    </row>
    <row r="8" spans="1:31" ht="43.5" x14ac:dyDescent="0.25">
      <c r="A8" s="3" t="s">
        <v>39</v>
      </c>
      <c r="B8" s="4" t="s">
        <v>36</v>
      </c>
      <c r="C8" s="5" t="s">
        <v>26</v>
      </c>
      <c r="D8" s="8" t="s">
        <v>27</v>
      </c>
      <c r="E8" s="4">
        <v>17.142378999999998</v>
      </c>
      <c r="F8" s="4">
        <v>31.669083000000001</v>
      </c>
      <c r="G8" s="4">
        <v>31.669083000000001</v>
      </c>
      <c r="H8" s="4" t="s">
        <v>28</v>
      </c>
      <c r="I8" s="6">
        <v>17.14</v>
      </c>
      <c r="J8" s="6">
        <v>17.14</v>
      </c>
      <c r="K8" s="6">
        <v>17.14</v>
      </c>
      <c r="L8" s="6" t="s">
        <v>28</v>
      </c>
      <c r="M8" s="4">
        <f t="shared" si="1"/>
        <v>2.3789999999976885E-3</v>
      </c>
      <c r="N8" s="4">
        <f>F8-J8</f>
        <v>14.529083</v>
      </c>
      <c r="O8" s="4">
        <f>G8-K8</f>
        <v>14.529083</v>
      </c>
      <c r="P8" s="4" t="s">
        <v>28</v>
      </c>
      <c r="Q8" s="6">
        <v>17.14</v>
      </c>
      <c r="R8" s="6">
        <v>17.14</v>
      </c>
      <c r="S8" s="6">
        <v>17.14</v>
      </c>
      <c r="T8" s="6" t="s">
        <v>28</v>
      </c>
      <c r="U8" s="4">
        <f t="shared" si="0"/>
        <v>2.3789999999976885E-3</v>
      </c>
      <c r="V8" s="4">
        <f>F8-R8</f>
        <v>14.529083</v>
      </c>
      <c r="W8" s="4">
        <f>G8-S8</f>
        <v>14.529083</v>
      </c>
      <c r="X8" s="4" t="s">
        <v>28</v>
      </c>
      <c r="Y8" s="6">
        <v>103.4</v>
      </c>
      <c r="Z8" s="6">
        <v>0.1</v>
      </c>
      <c r="AA8" s="6" t="s">
        <v>28</v>
      </c>
      <c r="AB8" s="4" t="s">
        <v>28</v>
      </c>
      <c r="AC8" s="4"/>
      <c r="AD8" s="6"/>
      <c r="AE8" s="6"/>
    </row>
    <row r="9" spans="1:31" ht="29.25" x14ac:dyDescent="0.25">
      <c r="A9" s="3" t="s">
        <v>40</v>
      </c>
      <c r="B9" s="4" t="s">
        <v>41</v>
      </c>
      <c r="C9" s="1" t="s">
        <v>28</v>
      </c>
      <c r="D9" s="5" t="s">
        <v>42</v>
      </c>
      <c r="E9" s="4">
        <v>18.483331</v>
      </c>
      <c r="F9" s="4" t="s">
        <v>28</v>
      </c>
      <c r="G9" s="4">
        <f>E9</f>
        <v>18.483331</v>
      </c>
      <c r="H9" s="4" t="s">
        <v>28</v>
      </c>
      <c r="I9" s="6">
        <v>0</v>
      </c>
      <c r="J9" s="6" t="s">
        <v>28</v>
      </c>
      <c r="K9" s="6">
        <v>0</v>
      </c>
      <c r="L9" s="6" t="s">
        <v>28</v>
      </c>
      <c r="M9" s="4">
        <f t="shared" si="1"/>
        <v>18.483331</v>
      </c>
      <c r="N9" s="6" t="s">
        <v>28</v>
      </c>
      <c r="O9" s="4">
        <f t="shared" ref="O9:O26" si="2">G9-K9</f>
        <v>18.483331</v>
      </c>
      <c r="P9" s="4" t="s">
        <v>28</v>
      </c>
      <c r="Q9" s="4">
        <v>18.483331</v>
      </c>
      <c r="R9" s="4" t="s">
        <v>28</v>
      </c>
      <c r="S9" s="4">
        <f>Q9</f>
        <v>18.483331</v>
      </c>
      <c r="T9" s="4" t="s">
        <v>28</v>
      </c>
      <c r="U9" s="4">
        <f t="shared" si="0"/>
        <v>0</v>
      </c>
      <c r="V9" s="6" t="s">
        <v>28</v>
      </c>
      <c r="W9" s="4">
        <f t="shared" ref="W9:X26" si="3">G9-S9</f>
        <v>0</v>
      </c>
      <c r="X9" s="4" t="s">
        <v>28</v>
      </c>
      <c r="Y9" s="6">
        <v>75</v>
      </c>
      <c r="Z9" s="6">
        <v>0.1</v>
      </c>
      <c r="AA9" s="6" t="s">
        <v>43</v>
      </c>
      <c r="AB9" s="4">
        <v>0.200495605964777</v>
      </c>
      <c r="AC9" s="4"/>
      <c r="AD9" s="6"/>
      <c r="AE9" s="6"/>
    </row>
    <row r="10" spans="1:31" ht="29.25" x14ac:dyDescent="0.25">
      <c r="A10" s="3" t="s">
        <v>44</v>
      </c>
      <c r="B10" s="4" t="s">
        <v>45</v>
      </c>
      <c r="C10" s="1" t="s">
        <v>28</v>
      </c>
      <c r="D10" s="5" t="s">
        <v>46</v>
      </c>
      <c r="E10" s="4">
        <v>7.9970359999999996</v>
      </c>
      <c r="F10" s="4">
        <v>17.922014999999998</v>
      </c>
      <c r="G10" s="4">
        <v>17.922014999999998</v>
      </c>
      <c r="H10" s="4">
        <v>6.3</v>
      </c>
      <c r="I10" s="6">
        <v>0</v>
      </c>
      <c r="J10" s="6">
        <v>0</v>
      </c>
      <c r="K10" s="6">
        <v>0</v>
      </c>
      <c r="L10" s="6">
        <v>0</v>
      </c>
      <c r="M10" s="4">
        <f t="shared" si="1"/>
        <v>7.9970359999999996</v>
      </c>
      <c r="N10" s="4">
        <f>F10-J10</f>
        <v>17.922014999999998</v>
      </c>
      <c r="O10" s="4">
        <f t="shared" si="2"/>
        <v>17.922014999999998</v>
      </c>
      <c r="P10" s="4">
        <v>6.3</v>
      </c>
      <c r="Q10" s="6">
        <v>8</v>
      </c>
      <c r="R10" s="6">
        <v>8</v>
      </c>
      <c r="S10" s="6">
        <v>8</v>
      </c>
      <c r="T10" s="6">
        <v>8</v>
      </c>
      <c r="U10" s="4">
        <f t="shared" si="0"/>
        <v>-2.9640000000004108E-3</v>
      </c>
      <c r="V10" s="4">
        <f>F10-R10</f>
        <v>9.9220149999999983</v>
      </c>
      <c r="W10" s="4">
        <f t="shared" si="3"/>
        <v>9.9220149999999983</v>
      </c>
      <c r="X10" s="4">
        <v>0</v>
      </c>
      <c r="Y10" s="6">
        <v>57.4</v>
      </c>
      <c r="Z10" s="6">
        <v>0.1</v>
      </c>
      <c r="AA10" s="6" t="s">
        <v>47</v>
      </c>
      <c r="AB10" s="4">
        <v>0.20923696316055199</v>
      </c>
      <c r="AC10" s="4"/>
      <c r="AD10" s="6"/>
      <c r="AE10" s="6"/>
    </row>
    <row r="11" spans="1:31" ht="29.25" x14ac:dyDescent="0.25">
      <c r="A11" s="3" t="s">
        <v>48</v>
      </c>
      <c r="B11" s="4" t="s">
        <v>41</v>
      </c>
      <c r="C11" s="1" t="s">
        <v>28</v>
      </c>
      <c r="D11" s="5" t="s">
        <v>42</v>
      </c>
      <c r="E11" s="4">
        <v>41.338818000000003</v>
      </c>
      <c r="F11" s="4" t="s">
        <v>28</v>
      </c>
      <c r="G11" s="4">
        <f>E11</f>
        <v>41.338818000000003</v>
      </c>
      <c r="H11" s="4" t="s">
        <v>28</v>
      </c>
      <c r="I11" s="6">
        <v>0</v>
      </c>
      <c r="J11" s="6" t="s">
        <v>28</v>
      </c>
      <c r="K11" s="6">
        <v>0</v>
      </c>
      <c r="L11" s="6" t="s">
        <v>28</v>
      </c>
      <c r="M11" s="4">
        <f t="shared" si="1"/>
        <v>41.338818000000003</v>
      </c>
      <c r="N11" s="6" t="s">
        <v>28</v>
      </c>
      <c r="O11" s="4">
        <f t="shared" si="2"/>
        <v>41.338818000000003</v>
      </c>
      <c r="P11" s="4" t="s">
        <v>28</v>
      </c>
      <c r="Q11" s="4">
        <v>41.338818000000003</v>
      </c>
      <c r="R11" s="4" t="s">
        <v>28</v>
      </c>
      <c r="S11" s="4">
        <f>Q11</f>
        <v>41.338818000000003</v>
      </c>
      <c r="T11" s="4" t="s">
        <v>28</v>
      </c>
      <c r="U11" s="4">
        <f t="shared" si="0"/>
        <v>0</v>
      </c>
      <c r="V11" s="6" t="s">
        <v>28</v>
      </c>
      <c r="W11" s="4">
        <f t="shared" si="3"/>
        <v>0</v>
      </c>
      <c r="X11" s="4" t="s">
        <v>28</v>
      </c>
      <c r="Y11" s="6">
        <v>448.1</v>
      </c>
      <c r="Z11" s="6">
        <v>0.1</v>
      </c>
      <c r="AA11" s="6" t="s">
        <v>43</v>
      </c>
      <c r="AB11" s="4">
        <v>0.50267203647540604</v>
      </c>
      <c r="AC11" s="4" t="s">
        <v>49</v>
      </c>
      <c r="AD11" s="6"/>
      <c r="AE11" s="6"/>
    </row>
    <row r="12" spans="1:31" ht="29.25" x14ac:dyDescent="0.25">
      <c r="A12" s="3" t="s">
        <v>50</v>
      </c>
      <c r="B12" s="4" t="s">
        <v>36</v>
      </c>
      <c r="C12" s="9" t="s">
        <v>51</v>
      </c>
      <c r="D12" s="5" t="s">
        <v>46</v>
      </c>
      <c r="E12" s="4">
        <v>22.356463999999999</v>
      </c>
      <c r="F12" s="4">
        <v>119.47702</v>
      </c>
      <c r="G12" s="4">
        <v>142.25590700000001</v>
      </c>
      <c r="H12" s="4" t="s">
        <v>28</v>
      </c>
      <c r="I12" s="6">
        <v>22.36</v>
      </c>
      <c r="J12" s="6">
        <v>22.36</v>
      </c>
      <c r="K12" s="6">
        <v>22.36</v>
      </c>
      <c r="L12" s="6" t="s">
        <v>28</v>
      </c>
      <c r="M12" s="4">
        <f t="shared" si="1"/>
        <v>-3.5360000000004277E-3</v>
      </c>
      <c r="N12" s="4">
        <f>F12-J12</f>
        <v>97.117019999999997</v>
      </c>
      <c r="O12" s="4">
        <f t="shared" si="2"/>
        <v>119.89590700000001</v>
      </c>
      <c r="P12" s="4" t="s">
        <v>28</v>
      </c>
      <c r="Q12" s="6">
        <v>22.36</v>
      </c>
      <c r="R12" s="6">
        <v>22.36</v>
      </c>
      <c r="S12" s="6">
        <v>22.36</v>
      </c>
      <c r="T12" s="6" t="s">
        <v>28</v>
      </c>
      <c r="U12" s="4">
        <f t="shared" si="0"/>
        <v>-3.5360000000004277E-3</v>
      </c>
      <c r="V12" s="4">
        <f>F12-R12</f>
        <v>97.117019999999997</v>
      </c>
      <c r="W12" s="4">
        <f t="shared" si="3"/>
        <v>119.89590700000001</v>
      </c>
      <c r="X12" s="4" t="s">
        <v>28</v>
      </c>
      <c r="Y12" s="6">
        <v>251.1</v>
      </c>
      <c r="Z12" s="6">
        <v>0.1</v>
      </c>
      <c r="AA12" s="6" t="s">
        <v>28</v>
      </c>
      <c r="AB12" s="6" t="s">
        <v>28</v>
      </c>
      <c r="AC12" s="4"/>
      <c r="AD12" s="6"/>
      <c r="AE12" s="6"/>
    </row>
    <row r="13" spans="1:31" ht="29.25" x14ac:dyDescent="0.25">
      <c r="A13" s="3" t="s">
        <v>52</v>
      </c>
      <c r="B13" s="4" t="s">
        <v>30</v>
      </c>
      <c r="C13" s="1" t="s">
        <v>28</v>
      </c>
      <c r="D13" s="5" t="s">
        <v>31</v>
      </c>
      <c r="E13" s="4">
        <v>64.170283999999995</v>
      </c>
      <c r="F13" s="4" t="s">
        <v>28</v>
      </c>
      <c r="G13" s="4">
        <v>94.189627999999999</v>
      </c>
      <c r="H13" s="4" t="s">
        <v>28</v>
      </c>
      <c r="I13" s="6">
        <v>0</v>
      </c>
      <c r="J13" s="6" t="s">
        <v>28</v>
      </c>
      <c r="K13" s="6">
        <v>0</v>
      </c>
      <c r="L13" s="6" t="s">
        <v>28</v>
      </c>
      <c r="M13" s="4">
        <f t="shared" si="1"/>
        <v>64.170283999999995</v>
      </c>
      <c r="N13" s="6" t="s">
        <v>28</v>
      </c>
      <c r="O13" s="4">
        <f t="shared" si="2"/>
        <v>94.189627999999999</v>
      </c>
      <c r="P13" s="4" t="s">
        <v>28</v>
      </c>
      <c r="Q13" s="6">
        <v>8.59</v>
      </c>
      <c r="R13" s="6" t="s">
        <v>28</v>
      </c>
      <c r="S13" s="6">
        <v>8.59</v>
      </c>
      <c r="T13" s="6" t="s">
        <v>28</v>
      </c>
      <c r="U13" s="4">
        <f t="shared" si="0"/>
        <v>55.580283999999992</v>
      </c>
      <c r="V13" s="6" t="s">
        <v>28</v>
      </c>
      <c r="W13" s="4">
        <f t="shared" si="3"/>
        <v>85.599627999999996</v>
      </c>
      <c r="X13" s="4" t="s">
        <v>28</v>
      </c>
      <c r="Y13" s="6">
        <v>217.5</v>
      </c>
      <c r="Z13" s="6">
        <v>0.1</v>
      </c>
      <c r="AA13" s="6" t="s">
        <v>32</v>
      </c>
      <c r="AB13" s="4">
        <v>2.1562207113888698</v>
      </c>
      <c r="AC13" s="4"/>
      <c r="AD13" s="6"/>
      <c r="AE13" s="6"/>
    </row>
    <row r="14" spans="1:31" ht="29.25" x14ac:dyDescent="0.25">
      <c r="A14" s="3" t="s">
        <v>53</v>
      </c>
      <c r="B14" s="4" t="s">
        <v>36</v>
      </c>
      <c r="C14" s="5" t="s">
        <v>54</v>
      </c>
      <c r="D14" s="8" t="s">
        <v>31</v>
      </c>
      <c r="E14" s="4">
        <v>18.388290000000001</v>
      </c>
      <c r="F14" s="4">
        <v>47.921526</v>
      </c>
      <c r="G14" s="4">
        <v>47.921526</v>
      </c>
      <c r="H14" s="4" t="s">
        <v>28</v>
      </c>
      <c r="I14" s="6">
        <v>11.76</v>
      </c>
      <c r="J14" s="6">
        <v>11.76</v>
      </c>
      <c r="K14" s="6">
        <v>11.76</v>
      </c>
      <c r="L14" s="6" t="s">
        <v>28</v>
      </c>
      <c r="M14" s="4">
        <f t="shared" si="1"/>
        <v>6.6282900000000016</v>
      </c>
      <c r="N14" s="4">
        <f>F14-J14</f>
        <v>36.161526000000002</v>
      </c>
      <c r="O14" s="4">
        <f t="shared" si="2"/>
        <v>36.161526000000002</v>
      </c>
      <c r="P14" s="4" t="s">
        <v>28</v>
      </c>
      <c r="Q14" s="6">
        <v>11.76</v>
      </c>
      <c r="R14" s="6">
        <v>11.76</v>
      </c>
      <c r="S14" s="6">
        <v>11.76</v>
      </c>
      <c r="T14" s="6" t="s">
        <v>28</v>
      </c>
      <c r="U14" s="4">
        <f t="shared" si="0"/>
        <v>6.6282900000000016</v>
      </c>
      <c r="V14" s="4">
        <f>F14-R14</f>
        <v>36.161526000000002</v>
      </c>
      <c r="W14" s="4">
        <f t="shared" si="3"/>
        <v>36.161526000000002</v>
      </c>
      <c r="X14" s="4" t="s">
        <v>28</v>
      </c>
      <c r="Y14" s="6">
        <v>58.7</v>
      </c>
      <c r="Z14" s="6">
        <v>0.1</v>
      </c>
      <c r="AA14" s="6" t="s">
        <v>28</v>
      </c>
      <c r="AB14" s="6" t="s">
        <v>28</v>
      </c>
      <c r="AC14" s="4"/>
      <c r="AD14" s="6"/>
      <c r="AE14" s="6"/>
    </row>
    <row r="15" spans="1:31" ht="43.5" x14ac:dyDescent="0.25">
      <c r="A15" s="3" t="s">
        <v>55</v>
      </c>
      <c r="B15" s="4" t="s">
        <v>36</v>
      </c>
      <c r="C15" s="5" t="s">
        <v>26</v>
      </c>
      <c r="D15" s="8" t="s">
        <v>27</v>
      </c>
      <c r="E15" s="4">
        <v>7.1007910000000001</v>
      </c>
      <c r="F15" s="4" t="s">
        <v>28</v>
      </c>
      <c r="G15" s="4">
        <f>E15</f>
        <v>7.1007910000000001</v>
      </c>
      <c r="H15" s="4" t="s">
        <v>28</v>
      </c>
      <c r="I15" s="6">
        <v>5.4</v>
      </c>
      <c r="J15" s="6" t="s">
        <v>28</v>
      </c>
      <c r="K15" s="6">
        <v>5.4</v>
      </c>
      <c r="L15" s="6" t="s">
        <v>28</v>
      </c>
      <c r="M15" s="4">
        <f t="shared" si="1"/>
        <v>1.7007909999999997</v>
      </c>
      <c r="N15" s="6" t="s">
        <v>28</v>
      </c>
      <c r="O15" s="4">
        <f t="shared" si="2"/>
        <v>1.7007909999999997</v>
      </c>
      <c r="P15" s="4" t="s">
        <v>28</v>
      </c>
      <c r="Q15" s="4">
        <v>7.1007910000000001</v>
      </c>
      <c r="R15" s="4" t="s">
        <v>28</v>
      </c>
      <c r="S15" s="4">
        <f>Q15</f>
        <v>7.1007910000000001</v>
      </c>
      <c r="T15" s="4" t="s">
        <v>28</v>
      </c>
      <c r="U15" s="4">
        <f t="shared" si="0"/>
        <v>0</v>
      </c>
      <c r="V15" s="6" t="s">
        <v>28</v>
      </c>
      <c r="W15" s="4">
        <f t="shared" si="3"/>
        <v>0</v>
      </c>
      <c r="X15" s="4" t="s">
        <v>28</v>
      </c>
      <c r="Y15" s="6">
        <v>24.3</v>
      </c>
      <c r="Z15" s="6">
        <v>0.1</v>
      </c>
      <c r="AA15" s="6" t="s">
        <v>28</v>
      </c>
      <c r="AB15" s="6" t="s">
        <v>28</v>
      </c>
      <c r="AC15" s="4"/>
      <c r="AD15" s="6"/>
      <c r="AE15" s="6"/>
    </row>
    <row r="16" spans="1:31" ht="43.5" x14ac:dyDescent="0.25">
      <c r="A16" s="3" t="s">
        <v>56</v>
      </c>
      <c r="B16" s="4" t="s">
        <v>25</v>
      </c>
      <c r="C16" s="5" t="s">
        <v>26</v>
      </c>
      <c r="D16" s="8" t="s">
        <v>27</v>
      </c>
      <c r="E16" s="4">
        <v>64.982596999999998</v>
      </c>
      <c r="F16" s="4">
        <f>E16</f>
        <v>64.982596999999998</v>
      </c>
      <c r="G16" s="4">
        <f>E16</f>
        <v>64.982596999999998</v>
      </c>
      <c r="H16" s="4" t="s">
        <v>28</v>
      </c>
      <c r="I16" s="4">
        <v>64.982596999999998</v>
      </c>
      <c r="J16" s="4">
        <f>I16</f>
        <v>64.982596999999998</v>
      </c>
      <c r="K16" s="4">
        <f>I16</f>
        <v>64.982596999999998</v>
      </c>
      <c r="L16" s="4" t="s">
        <v>28</v>
      </c>
      <c r="M16" s="4">
        <f t="shared" si="1"/>
        <v>0</v>
      </c>
      <c r="N16" s="4">
        <f>F16-J16</f>
        <v>0</v>
      </c>
      <c r="O16" s="4">
        <f t="shared" si="2"/>
        <v>0</v>
      </c>
      <c r="P16" s="4" t="s">
        <v>28</v>
      </c>
      <c r="Q16" s="4">
        <v>64.982596999999998</v>
      </c>
      <c r="R16" s="4">
        <f>Q16</f>
        <v>64.982596999999998</v>
      </c>
      <c r="S16" s="4">
        <f>Q16</f>
        <v>64.982596999999998</v>
      </c>
      <c r="T16" s="4" t="s">
        <v>28</v>
      </c>
      <c r="U16" s="4">
        <f t="shared" si="0"/>
        <v>0</v>
      </c>
      <c r="V16" s="4">
        <f>F16-R16</f>
        <v>0</v>
      </c>
      <c r="W16" s="4">
        <f t="shared" si="3"/>
        <v>0</v>
      </c>
      <c r="X16" s="4" t="s">
        <v>28</v>
      </c>
      <c r="Y16" s="6">
        <v>2363.1999999999998</v>
      </c>
      <c r="Z16" s="6">
        <v>0.1</v>
      </c>
      <c r="AA16" s="6" t="s">
        <v>28</v>
      </c>
      <c r="AB16" s="6" t="s">
        <v>28</v>
      </c>
      <c r="AC16" s="4"/>
      <c r="AD16" s="6"/>
      <c r="AE16" s="6"/>
    </row>
    <row r="17" spans="1:31" ht="43.5" x14ac:dyDescent="0.25">
      <c r="A17" s="3" t="s">
        <v>57</v>
      </c>
      <c r="B17" s="4" t="s">
        <v>36</v>
      </c>
      <c r="C17" s="5" t="s">
        <v>26</v>
      </c>
      <c r="D17" s="8" t="s">
        <v>58</v>
      </c>
      <c r="E17" s="4">
        <v>51.759388000000001</v>
      </c>
      <c r="F17" s="4" t="s">
        <v>28</v>
      </c>
      <c r="G17" s="4">
        <f>E17</f>
        <v>51.759388000000001</v>
      </c>
      <c r="H17" s="4" t="s">
        <v>28</v>
      </c>
      <c r="I17" s="6">
        <v>25.5</v>
      </c>
      <c r="J17" s="6" t="s">
        <v>28</v>
      </c>
      <c r="K17" s="6">
        <v>25.5</v>
      </c>
      <c r="L17" s="6" t="s">
        <v>28</v>
      </c>
      <c r="M17" s="4">
        <f t="shared" si="1"/>
        <v>26.259388000000001</v>
      </c>
      <c r="N17" s="6" t="s">
        <v>28</v>
      </c>
      <c r="O17" s="4">
        <f t="shared" si="2"/>
        <v>26.259388000000001</v>
      </c>
      <c r="P17" s="4" t="s">
        <v>28</v>
      </c>
      <c r="Q17" s="6">
        <v>34.6</v>
      </c>
      <c r="R17" s="6" t="s">
        <v>28</v>
      </c>
      <c r="S17" s="6">
        <v>34.6</v>
      </c>
      <c r="T17" s="6" t="s">
        <v>28</v>
      </c>
      <c r="U17" s="4">
        <f t="shared" si="0"/>
        <v>17.159388</v>
      </c>
      <c r="V17" s="6" t="s">
        <v>28</v>
      </c>
      <c r="W17" s="4">
        <f t="shared" si="3"/>
        <v>17.159388</v>
      </c>
      <c r="X17" s="4" t="s">
        <v>28</v>
      </c>
      <c r="Y17" s="6">
        <v>405.5</v>
      </c>
      <c r="Z17" s="6">
        <v>0.1</v>
      </c>
      <c r="AA17" s="6" t="s">
        <v>28</v>
      </c>
      <c r="AB17" s="6" t="s">
        <v>28</v>
      </c>
      <c r="AC17" s="4"/>
      <c r="AD17" s="6"/>
      <c r="AE17" s="6"/>
    </row>
    <row r="18" spans="1:31" ht="29.25" x14ac:dyDescent="0.25">
      <c r="A18" s="3" t="s">
        <v>59</v>
      </c>
      <c r="B18" s="4" t="s">
        <v>30</v>
      </c>
      <c r="C18" s="1" t="s">
        <v>28</v>
      </c>
      <c r="D18" s="5" t="s">
        <v>31</v>
      </c>
      <c r="E18" s="4">
        <v>21.099093</v>
      </c>
      <c r="F18" s="4">
        <v>53.490465999999998</v>
      </c>
      <c r="G18" s="4">
        <v>53.490465999999998</v>
      </c>
      <c r="H18" s="4" t="s">
        <v>28</v>
      </c>
      <c r="I18" s="6">
        <v>0</v>
      </c>
      <c r="J18" s="6">
        <v>0</v>
      </c>
      <c r="K18" s="6">
        <v>0</v>
      </c>
      <c r="L18" s="6" t="s">
        <v>28</v>
      </c>
      <c r="M18" s="4">
        <f t="shared" si="1"/>
        <v>21.099093</v>
      </c>
      <c r="N18" s="4">
        <f>F18-J18</f>
        <v>53.490465999999998</v>
      </c>
      <c r="O18" s="4">
        <f t="shared" si="2"/>
        <v>53.490465999999998</v>
      </c>
      <c r="P18" s="4" t="s">
        <v>28</v>
      </c>
      <c r="Q18" s="6">
        <v>7.5</v>
      </c>
      <c r="R18" s="6">
        <v>7.5</v>
      </c>
      <c r="S18" s="6">
        <v>7.5</v>
      </c>
      <c r="T18" s="6" t="s">
        <v>28</v>
      </c>
      <c r="U18" s="4">
        <f t="shared" si="0"/>
        <v>13.599093</v>
      </c>
      <c r="V18" s="4">
        <f>F18-R18</f>
        <v>45.990465999999998</v>
      </c>
      <c r="W18" s="4">
        <f t="shared" si="3"/>
        <v>45.990465999999998</v>
      </c>
      <c r="X18" s="4" t="s">
        <v>28</v>
      </c>
      <c r="Y18" s="6">
        <v>119.9</v>
      </c>
      <c r="Z18" s="6">
        <v>0.1</v>
      </c>
      <c r="AA18" s="6" t="s">
        <v>32</v>
      </c>
      <c r="AB18" s="4">
        <v>0.98176684693217997</v>
      </c>
      <c r="AC18" s="4"/>
      <c r="AD18" s="6"/>
      <c r="AE18" s="6"/>
    </row>
    <row r="19" spans="1:31" ht="29.25" x14ac:dyDescent="0.25">
      <c r="A19" s="3" t="s">
        <v>60</v>
      </c>
      <c r="B19" s="4" t="s">
        <v>41</v>
      </c>
      <c r="C19" s="1" t="s">
        <v>28</v>
      </c>
      <c r="D19" s="5" t="s">
        <v>42</v>
      </c>
      <c r="E19" s="4">
        <v>58.397587000000001</v>
      </c>
      <c r="F19" s="4">
        <f>E19</f>
        <v>58.397587000000001</v>
      </c>
      <c r="G19" s="4">
        <f>E19</f>
        <v>58.397587000000001</v>
      </c>
      <c r="H19" s="4" t="s">
        <v>28</v>
      </c>
      <c r="I19" s="6">
        <v>0</v>
      </c>
      <c r="J19" s="6">
        <v>0</v>
      </c>
      <c r="K19" s="6">
        <v>0</v>
      </c>
      <c r="L19" s="6" t="s">
        <v>28</v>
      </c>
      <c r="M19" s="4">
        <f t="shared" si="1"/>
        <v>58.397587000000001</v>
      </c>
      <c r="N19" s="4">
        <f>F19-J19</f>
        <v>58.397587000000001</v>
      </c>
      <c r="O19" s="4">
        <f t="shared" si="2"/>
        <v>58.397587000000001</v>
      </c>
      <c r="P19" s="4" t="s">
        <v>28</v>
      </c>
      <c r="Q19" s="4">
        <v>58.397587000000001</v>
      </c>
      <c r="R19" s="4">
        <f>Q19</f>
        <v>58.397587000000001</v>
      </c>
      <c r="S19" s="4">
        <f>Q19</f>
        <v>58.397587000000001</v>
      </c>
      <c r="T19" s="4" t="s">
        <v>28</v>
      </c>
      <c r="U19" s="4">
        <f t="shared" si="0"/>
        <v>0</v>
      </c>
      <c r="V19" s="4">
        <f>F19-R19</f>
        <v>0</v>
      </c>
      <c r="W19" s="4">
        <f t="shared" si="3"/>
        <v>0</v>
      </c>
      <c r="X19" s="4" t="s">
        <v>28</v>
      </c>
      <c r="Y19" s="6">
        <v>241.2</v>
      </c>
      <c r="Z19" s="6">
        <v>0.1</v>
      </c>
      <c r="AA19" s="6" t="s">
        <v>43</v>
      </c>
      <c r="AB19" s="4">
        <v>0.50267203647540604</v>
      </c>
      <c r="AC19" s="4"/>
      <c r="AD19" s="6"/>
      <c r="AE19" s="6"/>
    </row>
    <row r="20" spans="1:31" ht="29.25" x14ac:dyDescent="0.25">
      <c r="A20" s="3" t="s">
        <v>61</v>
      </c>
      <c r="B20" s="4" t="s">
        <v>30</v>
      </c>
      <c r="C20" s="1" t="s">
        <v>28</v>
      </c>
      <c r="D20" s="5" t="s">
        <v>31</v>
      </c>
      <c r="E20" s="4">
        <v>11.80922</v>
      </c>
      <c r="F20" s="4" t="s">
        <v>28</v>
      </c>
      <c r="G20" s="4">
        <v>27.810618999999999</v>
      </c>
      <c r="H20" s="4" t="s">
        <v>28</v>
      </c>
      <c r="I20" s="6">
        <v>0</v>
      </c>
      <c r="J20" s="6" t="s">
        <v>28</v>
      </c>
      <c r="K20" s="6">
        <v>0</v>
      </c>
      <c r="L20" s="6" t="s">
        <v>28</v>
      </c>
      <c r="M20" s="4">
        <f t="shared" si="1"/>
        <v>11.80922</v>
      </c>
      <c r="N20" s="6" t="s">
        <v>28</v>
      </c>
      <c r="O20" s="4">
        <f t="shared" si="2"/>
        <v>27.810618999999999</v>
      </c>
      <c r="P20" s="4" t="s">
        <v>28</v>
      </c>
      <c r="Q20" s="6">
        <v>2.04</v>
      </c>
      <c r="R20" s="6" t="s">
        <v>28</v>
      </c>
      <c r="S20" s="6">
        <v>2.04</v>
      </c>
      <c r="T20" s="6" t="s">
        <v>28</v>
      </c>
      <c r="U20" s="4">
        <f t="shared" si="0"/>
        <v>9.7692200000000007</v>
      </c>
      <c r="V20" s="6" t="s">
        <v>28</v>
      </c>
      <c r="W20" s="4">
        <f t="shared" si="3"/>
        <v>25.770619</v>
      </c>
      <c r="X20" s="4" t="s">
        <v>28</v>
      </c>
      <c r="Y20" s="6">
        <v>29.6</v>
      </c>
      <c r="Z20" s="6">
        <v>0.1</v>
      </c>
      <c r="AA20" s="6" t="s">
        <v>32</v>
      </c>
      <c r="AB20" s="4">
        <v>0.222466270002636</v>
      </c>
      <c r="AC20" s="4"/>
      <c r="AD20" s="6"/>
      <c r="AE20" s="6"/>
    </row>
    <row r="21" spans="1:31" ht="43.5" x14ac:dyDescent="0.25">
      <c r="A21" s="3" t="s">
        <v>62</v>
      </c>
      <c r="B21" s="4" t="s">
        <v>25</v>
      </c>
      <c r="C21" s="5" t="s">
        <v>26</v>
      </c>
      <c r="D21" s="8" t="s">
        <v>58</v>
      </c>
      <c r="E21" s="4">
        <v>45.680331000000002</v>
      </c>
      <c r="F21" s="4">
        <f>E21</f>
        <v>45.680331000000002</v>
      </c>
      <c r="G21" s="4">
        <f>E21</f>
        <v>45.680331000000002</v>
      </c>
      <c r="H21" s="4" t="s">
        <v>28</v>
      </c>
      <c r="I21" s="4">
        <v>45.680331000000002</v>
      </c>
      <c r="J21" s="4">
        <f>I21</f>
        <v>45.680331000000002</v>
      </c>
      <c r="K21" s="4">
        <f>I21</f>
        <v>45.680331000000002</v>
      </c>
      <c r="L21" s="4" t="s">
        <v>28</v>
      </c>
      <c r="M21" s="4">
        <f t="shared" si="1"/>
        <v>0</v>
      </c>
      <c r="N21" s="4">
        <f>F21-J21</f>
        <v>0</v>
      </c>
      <c r="O21" s="4">
        <f t="shared" si="2"/>
        <v>0</v>
      </c>
      <c r="P21" s="4" t="s">
        <v>28</v>
      </c>
      <c r="Q21" s="4">
        <v>45.680331000000002</v>
      </c>
      <c r="R21" s="4">
        <f>Q21</f>
        <v>45.680331000000002</v>
      </c>
      <c r="S21" s="4">
        <f>Q21</f>
        <v>45.680331000000002</v>
      </c>
      <c r="T21" s="4" t="s">
        <v>28</v>
      </c>
      <c r="U21" s="4">
        <f t="shared" si="0"/>
        <v>0</v>
      </c>
      <c r="V21" s="4">
        <f>F21-R21</f>
        <v>0</v>
      </c>
      <c r="W21" s="4">
        <f t="shared" si="3"/>
        <v>0</v>
      </c>
      <c r="X21" s="4" t="s">
        <v>28</v>
      </c>
      <c r="Y21" s="6">
        <v>534.20000000000005</v>
      </c>
      <c r="Z21" s="6">
        <v>0.1</v>
      </c>
      <c r="AA21" s="6" t="s">
        <v>28</v>
      </c>
      <c r="AB21" s="6" t="s">
        <v>28</v>
      </c>
      <c r="AC21" s="4"/>
      <c r="AD21" s="6"/>
      <c r="AE21" s="6"/>
    </row>
    <row r="22" spans="1:31" ht="43.5" x14ac:dyDescent="0.25">
      <c r="A22" s="3" t="s">
        <v>63</v>
      </c>
      <c r="B22" s="4" t="s">
        <v>25</v>
      </c>
      <c r="C22" s="5" t="s">
        <v>64</v>
      </c>
      <c r="D22" s="8" t="s">
        <v>65</v>
      </c>
      <c r="E22" s="4">
        <v>60.312703999999997</v>
      </c>
      <c r="F22" s="4">
        <f>E22</f>
        <v>60.312703999999997</v>
      </c>
      <c r="G22" s="4">
        <f>E22</f>
        <v>60.312703999999997</v>
      </c>
      <c r="H22" s="4" t="s">
        <v>28</v>
      </c>
      <c r="I22" s="4">
        <v>60.312703999999997</v>
      </c>
      <c r="J22" s="4">
        <f>I22</f>
        <v>60.312703999999997</v>
      </c>
      <c r="K22" s="4">
        <f>I22</f>
        <v>60.312703999999997</v>
      </c>
      <c r="L22" s="4" t="s">
        <v>28</v>
      </c>
      <c r="M22" s="4">
        <f t="shared" si="1"/>
        <v>0</v>
      </c>
      <c r="N22" s="4">
        <f>F22-J22</f>
        <v>0</v>
      </c>
      <c r="O22" s="4">
        <f t="shared" si="2"/>
        <v>0</v>
      </c>
      <c r="P22" s="4" t="s">
        <v>28</v>
      </c>
      <c r="Q22" s="4">
        <v>60.312703999999997</v>
      </c>
      <c r="R22" s="4">
        <f>Q22</f>
        <v>60.312703999999997</v>
      </c>
      <c r="S22" s="4">
        <f>Q22</f>
        <v>60.312703999999997</v>
      </c>
      <c r="T22" s="4" t="s">
        <v>28</v>
      </c>
      <c r="U22" s="4">
        <f t="shared" si="0"/>
        <v>0</v>
      </c>
      <c r="V22" s="4">
        <f>F22-R22</f>
        <v>0</v>
      </c>
      <c r="W22" s="4">
        <f t="shared" si="3"/>
        <v>0</v>
      </c>
      <c r="X22" s="4" t="s">
        <v>28</v>
      </c>
      <c r="Y22" s="6">
        <v>409.1</v>
      </c>
      <c r="Z22" s="6">
        <v>0.1</v>
      </c>
      <c r="AA22" s="6" t="s">
        <v>28</v>
      </c>
      <c r="AB22" s="6" t="s">
        <v>28</v>
      </c>
      <c r="AC22" s="4" t="s">
        <v>66</v>
      </c>
      <c r="AD22" s="6"/>
      <c r="AE22" s="6"/>
    </row>
    <row r="23" spans="1:31" ht="29.25" x14ac:dyDescent="0.25">
      <c r="A23" s="3" t="s">
        <v>67</v>
      </c>
      <c r="B23" s="4" t="s">
        <v>45</v>
      </c>
      <c r="C23" s="1" t="s">
        <v>28</v>
      </c>
      <c r="D23" s="5" t="s">
        <v>46</v>
      </c>
      <c r="E23" s="4">
        <v>26.120972999999999</v>
      </c>
      <c r="F23" s="4" t="s">
        <v>28</v>
      </c>
      <c r="G23" s="4">
        <f>E23</f>
        <v>26.120972999999999</v>
      </c>
      <c r="H23" s="4" t="s">
        <v>28</v>
      </c>
      <c r="I23" s="6">
        <v>0</v>
      </c>
      <c r="J23" s="6" t="s">
        <v>28</v>
      </c>
      <c r="K23" s="6">
        <v>0</v>
      </c>
      <c r="L23" s="6" t="s">
        <v>28</v>
      </c>
      <c r="M23" s="4">
        <f t="shared" si="1"/>
        <v>26.120972999999999</v>
      </c>
      <c r="N23" s="6" t="s">
        <v>28</v>
      </c>
      <c r="O23" s="4">
        <f t="shared" si="2"/>
        <v>26.120972999999999</v>
      </c>
      <c r="P23" s="4" t="s">
        <v>28</v>
      </c>
      <c r="Q23" s="4">
        <v>26.120972999999999</v>
      </c>
      <c r="R23" s="4" t="s">
        <v>28</v>
      </c>
      <c r="S23" s="4">
        <f>Q23</f>
        <v>26.120972999999999</v>
      </c>
      <c r="T23" s="4" t="s">
        <v>28</v>
      </c>
      <c r="U23" s="4">
        <f t="shared" si="0"/>
        <v>0</v>
      </c>
      <c r="V23" s="6" t="s">
        <v>28</v>
      </c>
      <c r="W23" s="4">
        <f t="shared" si="3"/>
        <v>0</v>
      </c>
      <c r="X23" s="4" t="s">
        <v>28</v>
      </c>
      <c r="Y23" s="6">
        <v>203.5</v>
      </c>
      <c r="Z23" s="6">
        <v>0.1</v>
      </c>
      <c r="AA23" s="6" t="s">
        <v>47</v>
      </c>
      <c r="AB23" s="4">
        <v>0.58725994048861496</v>
      </c>
      <c r="AC23" s="4"/>
      <c r="AD23" s="6"/>
      <c r="AE23" s="6"/>
    </row>
    <row r="24" spans="1:31" ht="29.25" x14ac:dyDescent="0.25">
      <c r="A24" s="3" t="s">
        <v>68</v>
      </c>
      <c r="B24" s="4" t="s">
        <v>45</v>
      </c>
      <c r="C24" s="1" t="s">
        <v>28</v>
      </c>
      <c r="D24" s="5" t="s">
        <v>46</v>
      </c>
      <c r="E24" s="4">
        <v>37.474083999999998</v>
      </c>
      <c r="F24" s="4">
        <v>42.696613999999997</v>
      </c>
      <c r="G24" s="4">
        <v>42.696613999999997</v>
      </c>
      <c r="H24" s="4" t="s">
        <v>28</v>
      </c>
      <c r="I24" s="6">
        <v>0</v>
      </c>
      <c r="J24" s="6">
        <v>0</v>
      </c>
      <c r="K24" s="6">
        <v>0</v>
      </c>
      <c r="L24" s="6" t="s">
        <v>28</v>
      </c>
      <c r="M24" s="4">
        <f t="shared" si="1"/>
        <v>37.474083999999998</v>
      </c>
      <c r="N24" s="4">
        <f>F24-J24</f>
        <v>42.696613999999997</v>
      </c>
      <c r="O24" s="4">
        <f t="shared" si="2"/>
        <v>42.696613999999997</v>
      </c>
      <c r="P24" s="4" t="s">
        <v>28</v>
      </c>
      <c r="Q24" s="4">
        <v>37.474083999999998</v>
      </c>
      <c r="R24" s="4">
        <v>37.474083999999998</v>
      </c>
      <c r="S24" s="4">
        <v>37.474083999999998</v>
      </c>
      <c r="T24" s="4" t="s">
        <v>28</v>
      </c>
      <c r="U24" s="4">
        <f t="shared" si="0"/>
        <v>0</v>
      </c>
      <c r="V24" s="4">
        <f>F24-R24</f>
        <v>5.222529999999999</v>
      </c>
      <c r="W24" s="4">
        <f t="shared" si="3"/>
        <v>5.222529999999999</v>
      </c>
      <c r="X24" s="4" t="s">
        <v>28</v>
      </c>
      <c r="Y24" s="6">
        <v>192.3</v>
      </c>
      <c r="Z24" s="6">
        <v>0.1</v>
      </c>
      <c r="AA24" s="6" t="s">
        <v>47</v>
      </c>
      <c r="AB24" s="4">
        <v>0.36782147146764899</v>
      </c>
      <c r="AC24" s="4"/>
      <c r="AD24" s="6"/>
      <c r="AE24" s="6"/>
    </row>
    <row r="25" spans="1:31" ht="29.25" x14ac:dyDescent="0.25">
      <c r="A25" s="3" t="s">
        <v>69</v>
      </c>
      <c r="B25" s="4" t="s">
        <v>25</v>
      </c>
      <c r="C25" s="5" t="s">
        <v>70</v>
      </c>
      <c r="D25" s="8" t="s">
        <v>42</v>
      </c>
      <c r="E25" s="4">
        <v>54.331139</v>
      </c>
      <c r="F25" s="4">
        <f t="shared" ref="F25:F34" si="4">E25</f>
        <v>54.331139</v>
      </c>
      <c r="G25" s="4">
        <f t="shared" ref="G25:H32" si="5">E25</f>
        <v>54.331139</v>
      </c>
      <c r="H25" s="4" t="s">
        <v>28</v>
      </c>
      <c r="I25" s="4">
        <v>54.331139</v>
      </c>
      <c r="J25" s="4">
        <f>I25</f>
        <v>54.331139</v>
      </c>
      <c r="K25" s="4">
        <f>I25</f>
        <v>54.331139</v>
      </c>
      <c r="L25" s="4" t="s">
        <v>28</v>
      </c>
      <c r="M25" s="4">
        <f t="shared" si="1"/>
        <v>0</v>
      </c>
      <c r="N25" s="4">
        <f>F25-J25</f>
        <v>0</v>
      </c>
      <c r="O25" s="4">
        <f t="shared" si="2"/>
        <v>0</v>
      </c>
      <c r="P25" s="4" t="s">
        <v>28</v>
      </c>
      <c r="Q25" s="4">
        <v>54.331139</v>
      </c>
      <c r="R25" s="4">
        <f>Q25</f>
        <v>54.331139</v>
      </c>
      <c r="S25" s="4">
        <f>Q25</f>
        <v>54.331139</v>
      </c>
      <c r="T25" s="4" t="s">
        <v>28</v>
      </c>
      <c r="U25" s="4">
        <f t="shared" si="0"/>
        <v>0</v>
      </c>
      <c r="V25" s="4">
        <f>F25-R25</f>
        <v>0</v>
      </c>
      <c r="W25" s="4">
        <f t="shared" si="3"/>
        <v>0</v>
      </c>
      <c r="X25" s="4" t="s">
        <v>28</v>
      </c>
      <c r="Y25" s="6">
        <v>586.20000000000005</v>
      </c>
      <c r="Z25" s="6">
        <v>0.1</v>
      </c>
      <c r="AA25" s="6" t="s">
        <v>28</v>
      </c>
      <c r="AB25" s="6" t="s">
        <v>28</v>
      </c>
      <c r="AC25" s="4" t="s">
        <v>66</v>
      </c>
      <c r="AD25" s="6"/>
      <c r="AE25" s="6"/>
    </row>
    <row r="26" spans="1:31" ht="43.5" x14ac:dyDescent="0.25">
      <c r="A26" s="3" t="s">
        <v>71</v>
      </c>
      <c r="B26" s="4" t="s">
        <v>25</v>
      </c>
      <c r="C26" s="5" t="s">
        <v>72</v>
      </c>
      <c r="D26" s="8" t="s">
        <v>73</v>
      </c>
      <c r="E26" s="4">
        <v>23.072030999999999</v>
      </c>
      <c r="F26" s="4">
        <f t="shared" si="4"/>
        <v>23.072030999999999</v>
      </c>
      <c r="G26" s="4">
        <f t="shared" si="5"/>
        <v>23.072030999999999</v>
      </c>
      <c r="H26" s="4" t="s">
        <v>28</v>
      </c>
      <c r="I26" s="4">
        <v>23.072030999999999</v>
      </c>
      <c r="J26" s="4">
        <f>I26</f>
        <v>23.072030999999999</v>
      </c>
      <c r="K26" s="4">
        <f>I26</f>
        <v>23.072030999999999</v>
      </c>
      <c r="L26" s="4" t="s">
        <v>28</v>
      </c>
      <c r="M26" s="4">
        <f t="shared" si="1"/>
        <v>0</v>
      </c>
      <c r="N26" s="4">
        <f>F26-J26</f>
        <v>0</v>
      </c>
      <c r="O26" s="4">
        <f t="shared" si="2"/>
        <v>0</v>
      </c>
      <c r="P26" s="4" t="s">
        <v>28</v>
      </c>
      <c r="Q26" s="4">
        <v>23.072030999999999</v>
      </c>
      <c r="R26" s="4">
        <f>Q26</f>
        <v>23.072030999999999</v>
      </c>
      <c r="S26" s="4">
        <f>Q26</f>
        <v>23.072030999999999</v>
      </c>
      <c r="T26" s="4" t="s">
        <v>28</v>
      </c>
      <c r="U26" s="4">
        <f t="shared" si="0"/>
        <v>0</v>
      </c>
      <c r="V26" s="4">
        <f>F26-R26</f>
        <v>0</v>
      </c>
      <c r="W26" s="4">
        <f t="shared" si="3"/>
        <v>0</v>
      </c>
      <c r="X26" s="4" t="s">
        <v>28</v>
      </c>
      <c r="Y26" s="6">
        <v>446.2</v>
      </c>
      <c r="Z26" s="6">
        <v>0.1</v>
      </c>
      <c r="AA26" s="6" t="s">
        <v>28</v>
      </c>
      <c r="AB26" s="6" t="s">
        <v>28</v>
      </c>
      <c r="AC26" s="4" t="s">
        <v>66</v>
      </c>
      <c r="AD26" s="6"/>
      <c r="AE26" s="6"/>
    </row>
    <row r="27" spans="1:31" ht="72" x14ac:dyDescent="0.25">
      <c r="A27" s="3" t="s">
        <v>74</v>
      </c>
      <c r="B27" s="4" t="s">
        <v>25</v>
      </c>
      <c r="C27" s="5" t="s">
        <v>75</v>
      </c>
      <c r="D27" s="10" t="s">
        <v>76</v>
      </c>
      <c r="E27" s="4">
        <v>59.185679999999998</v>
      </c>
      <c r="F27" s="4">
        <f t="shared" si="4"/>
        <v>59.185679999999998</v>
      </c>
      <c r="G27" s="4">
        <f t="shared" si="5"/>
        <v>59.185679999999998</v>
      </c>
      <c r="H27" s="4">
        <f t="shared" si="5"/>
        <v>59.185679999999998</v>
      </c>
      <c r="Z27" s="6">
        <v>0.1</v>
      </c>
      <c r="AC27" s="4"/>
    </row>
    <row r="28" spans="1:31" ht="72" x14ac:dyDescent="0.25">
      <c r="A28" s="3" t="s">
        <v>77</v>
      </c>
      <c r="B28" s="4" t="s">
        <v>25</v>
      </c>
      <c r="C28" s="5" t="s">
        <v>75</v>
      </c>
      <c r="D28" s="10" t="s">
        <v>76</v>
      </c>
      <c r="E28" s="4">
        <v>122.450036</v>
      </c>
      <c r="F28" s="4">
        <f t="shared" si="4"/>
        <v>122.450036</v>
      </c>
      <c r="G28" s="4">
        <f t="shared" si="5"/>
        <v>122.450036</v>
      </c>
      <c r="H28" s="4">
        <f t="shared" si="5"/>
        <v>122.450036</v>
      </c>
      <c r="Z28" s="6">
        <v>0.1</v>
      </c>
      <c r="AC28" s="4"/>
    </row>
    <row r="29" spans="1:31" ht="72" x14ac:dyDescent="0.25">
      <c r="A29" s="3" t="s">
        <v>78</v>
      </c>
      <c r="B29" s="4" t="s">
        <v>25</v>
      </c>
      <c r="C29" s="5" t="s">
        <v>75</v>
      </c>
      <c r="D29" s="10" t="s">
        <v>76</v>
      </c>
      <c r="E29" s="4">
        <v>57.962510000000002</v>
      </c>
      <c r="F29" s="4">
        <f t="shared" si="4"/>
        <v>57.962510000000002</v>
      </c>
      <c r="G29" s="4">
        <f t="shared" si="5"/>
        <v>57.962510000000002</v>
      </c>
      <c r="H29" s="4">
        <f t="shared" si="5"/>
        <v>57.962510000000002</v>
      </c>
      <c r="Z29" s="6">
        <v>0.1</v>
      </c>
      <c r="AC29" s="4"/>
    </row>
    <row r="30" spans="1:31" ht="72" x14ac:dyDescent="0.25">
      <c r="A30" s="3" t="s">
        <v>79</v>
      </c>
      <c r="B30" s="4" t="s">
        <v>25</v>
      </c>
      <c r="C30" s="5" t="s">
        <v>75</v>
      </c>
      <c r="D30" s="10" t="s">
        <v>76</v>
      </c>
      <c r="E30" s="4">
        <v>13.702192</v>
      </c>
      <c r="F30" s="4">
        <f t="shared" si="4"/>
        <v>13.702192</v>
      </c>
      <c r="G30" s="4">
        <f t="shared" si="5"/>
        <v>13.702192</v>
      </c>
      <c r="H30" s="4">
        <f t="shared" si="5"/>
        <v>13.702192</v>
      </c>
      <c r="Z30" s="6">
        <v>0.1</v>
      </c>
      <c r="AC30" s="4"/>
    </row>
    <row r="31" spans="1:31" ht="57.75" x14ac:dyDescent="0.25">
      <c r="A31" s="3" t="s">
        <v>80</v>
      </c>
      <c r="B31" s="4" t="s">
        <v>25</v>
      </c>
      <c r="C31" s="5" t="s">
        <v>81</v>
      </c>
      <c r="D31" s="10" t="s">
        <v>76</v>
      </c>
      <c r="E31" s="4">
        <v>45.654083</v>
      </c>
      <c r="F31" s="4">
        <f t="shared" si="4"/>
        <v>45.654083</v>
      </c>
      <c r="G31" s="4">
        <f t="shared" si="5"/>
        <v>45.654083</v>
      </c>
      <c r="H31" s="4">
        <f t="shared" si="5"/>
        <v>45.654083</v>
      </c>
      <c r="Z31" s="6">
        <v>0.1</v>
      </c>
      <c r="AC31" s="4"/>
    </row>
    <row r="32" spans="1:31" ht="57.75" x14ac:dyDescent="0.25">
      <c r="A32" s="3" t="s">
        <v>82</v>
      </c>
      <c r="B32" s="4" t="s">
        <v>25</v>
      </c>
      <c r="C32" s="5" t="s">
        <v>81</v>
      </c>
      <c r="D32" s="10" t="s">
        <v>76</v>
      </c>
      <c r="E32" s="4">
        <v>69.617215999999999</v>
      </c>
      <c r="F32" s="4">
        <f t="shared" si="4"/>
        <v>69.617215999999999</v>
      </c>
      <c r="G32" s="4">
        <f t="shared" si="5"/>
        <v>69.617215999999999</v>
      </c>
      <c r="H32" s="4">
        <f t="shared" si="5"/>
        <v>69.617215999999999</v>
      </c>
      <c r="Z32" s="6">
        <v>0.1</v>
      </c>
      <c r="AC32" s="4"/>
    </row>
    <row r="33" spans="1:29" ht="72" x14ac:dyDescent="0.25">
      <c r="A33" s="3" t="s">
        <v>83</v>
      </c>
      <c r="B33" s="4" t="s">
        <v>25</v>
      </c>
      <c r="C33" s="5" t="s">
        <v>75</v>
      </c>
      <c r="D33" s="10" t="s">
        <v>76</v>
      </c>
      <c r="E33" s="6"/>
      <c r="F33" s="6">
        <f t="shared" si="4"/>
        <v>0</v>
      </c>
      <c r="G33" s="6"/>
      <c r="H33" s="6"/>
      <c r="Z33" s="6">
        <v>0.1</v>
      </c>
      <c r="AC33" s="6"/>
    </row>
    <row r="34" spans="1:29" ht="72" x14ac:dyDescent="0.25">
      <c r="A34" s="3" t="s">
        <v>84</v>
      </c>
      <c r="B34" s="4" t="s">
        <v>25</v>
      </c>
      <c r="C34" s="5" t="s">
        <v>75</v>
      </c>
      <c r="D34" s="10" t="s">
        <v>76</v>
      </c>
      <c r="E34" s="6"/>
      <c r="F34" s="6">
        <f t="shared" si="4"/>
        <v>0</v>
      </c>
      <c r="G34" s="6">
        <f>E34</f>
        <v>0</v>
      </c>
      <c r="H34" s="6"/>
      <c r="Z34" s="6">
        <v>0.1</v>
      </c>
      <c r="AC34" s="6"/>
    </row>
  </sheetData>
  <hyperlinks>
    <hyperlink ref="D6" r:id="rId1" xr:uid="{00000000-0004-0000-0000-000000000000}"/>
    <hyperlink ref="D7" r:id="rId2" xr:uid="{00000000-0004-0000-0000-000001000000}"/>
    <hyperlink ref="D8" r:id="rId3" xr:uid="{00000000-0004-0000-0000-000002000000}"/>
    <hyperlink ref="D14" r:id="rId4" xr:uid="{00000000-0004-0000-0000-000003000000}"/>
    <hyperlink ref="D15" r:id="rId5" xr:uid="{00000000-0004-0000-0000-000004000000}"/>
    <hyperlink ref="D16" r:id="rId6" xr:uid="{00000000-0004-0000-0000-000005000000}"/>
    <hyperlink ref="D17" r:id="rId7" xr:uid="{00000000-0004-0000-0000-000006000000}"/>
    <hyperlink ref="D21" r:id="rId8" xr:uid="{00000000-0004-0000-0000-000007000000}"/>
    <hyperlink ref="D22" r:id="rId9" xr:uid="{00000000-0004-0000-0000-000008000000}"/>
    <hyperlink ref="D25" r:id="rId10" xr:uid="{00000000-0004-0000-0000-000009000000}"/>
    <hyperlink ref="D26" r:id="rId11" xr:uid="{00000000-0004-0000-0000-00000A000000}"/>
    <hyperlink ref="D27" r:id="rId12" xr:uid="{00000000-0004-0000-0000-00000B000000}"/>
    <hyperlink ref="D28" r:id="rId13" xr:uid="{00000000-0004-0000-0000-00000C000000}"/>
    <hyperlink ref="D29" r:id="rId14" xr:uid="{00000000-0004-0000-0000-00000D000000}"/>
    <hyperlink ref="D30" r:id="rId15" xr:uid="{00000000-0004-0000-0000-00000E000000}"/>
    <hyperlink ref="D31" r:id="rId16" xr:uid="{00000000-0004-0000-0000-00000F000000}"/>
    <hyperlink ref="D32" r:id="rId17" xr:uid="{00000000-0004-0000-0000-000010000000}"/>
    <hyperlink ref="D33" r:id="rId18" xr:uid="{00000000-0004-0000-0000-000011000000}"/>
    <hyperlink ref="D34" r:id="rId19" xr:uid="{00000000-0004-0000-0000-000012000000}"/>
  </hyperlink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3"/>
  <sheetViews>
    <sheetView zoomScaleNormal="100" workbookViewId="0"/>
  </sheetViews>
  <sheetFormatPr defaultRowHeight="15" x14ac:dyDescent="0.25"/>
  <cols>
    <col min="1" max="1" width="8.7109375"/>
    <col min="2" max="14" width="21.7109375"/>
    <col min="15" max="27" width="8.7109375"/>
    <col min="28" max="1025" width="14.7109375"/>
  </cols>
  <sheetData>
    <row r="1" spans="1:17" ht="29.25" x14ac:dyDescent="0.25">
      <c r="A1" s="11" t="s">
        <v>85</v>
      </c>
      <c r="B1" s="11" t="s">
        <v>86</v>
      </c>
      <c r="C1" s="11" t="s">
        <v>87</v>
      </c>
      <c r="D1" s="11"/>
      <c r="E1" s="11"/>
      <c r="F1" s="11"/>
      <c r="G1" s="11"/>
      <c r="H1" s="11"/>
      <c r="I1" s="11"/>
      <c r="J1" s="11"/>
      <c r="K1" s="2"/>
      <c r="L1" s="2"/>
      <c r="M1" s="2"/>
      <c r="N1" s="11"/>
    </row>
    <row r="2" spans="1:17" x14ac:dyDescent="0.25">
      <c r="A2">
        <v>250</v>
      </c>
      <c r="B2" s="14">
        <v>254.06526629935701</v>
      </c>
      <c r="C2" s="13">
        <f>IF(B2-MetaData!$Y$17&lt;0,0,B2-MetaData!$Y$17)</f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Q2" s="17"/>
    </row>
    <row r="3" spans="1:17" x14ac:dyDescent="0.25">
      <c r="A3">
        <v>500</v>
      </c>
      <c r="B3" s="14">
        <v>322.90484389348001</v>
      </c>
      <c r="C3" s="13">
        <f>IF(B3-MetaData!$Y$17&lt;0,0,B3-MetaData!$Y$17)</f>
        <v>0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7" x14ac:dyDescent="0.25">
      <c r="A4">
        <v>750</v>
      </c>
      <c r="B4" s="14">
        <v>349.56515151515202</v>
      </c>
      <c r="C4" s="13">
        <f>IF(B4-MetaData!$Y$17&lt;0,0,B4-MetaData!$Y$17)</f>
        <v>0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7" x14ac:dyDescent="0.25">
      <c r="A5">
        <v>1000</v>
      </c>
      <c r="B5" s="14">
        <v>371.28512396694202</v>
      </c>
      <c r="C5" s="13">
        <f>IF(B5-MetaData!$Y$17&lt;0,0,B5-MetaData!$Y$17)</f>
        <v>0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7" x14ac:dyDescent="0.25">
      <c r="A6">
        <v>1250</v>
      </c>
      <c r="B6" s="14">
        <v>392.57155647382899</v>
      </c>
      <c r="C6" s="13">
        <f>IF(B6-MetaData!$Y$17&lt;0,0,B6-MetaData!$Y$17)</f>
        <v>0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7" x14ac:dyDescent="0.25">
      <c r="A7">
        <v>1500</v>
      </c>
      <c r="B7" s="14">
        <v>415.26345270890698</v>
      </c>
      <c r="C7" s="13">
        <f>IF(B7-MetaData!$Y$17&lt;0,0,B7-MetaData!$Y$17)</f>
        <v>9.763452708906982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7" x14ac:dyDescent="0.25">
      <c r="A8">
        <v>1750</v>
      </c>
      <c r="B8" s="14">
        <v>440.81464646464701</v>
      </c>
      <c r="C8" s="13">
        <f>IF(B8-MetaData!$Y$17&lt;0,0,B8-MetaData!$Y$17)</f>
        <v>35.314646464647012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7" x14ac:dyDescent="0.25">
      <c r="A9">
        <v>2000</v>
      </c>
      <c r="B9" s="14">
        <v>466.70771349862298</v>
      </c>
      <c r="C9" s="13">
        <f>IF(B9-MetaData!$Y$17&lt;0,0,B9-MetaData!$Y$17)</f>
        <v>61.207713498622979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7" x14ac:dyDescent="0.25">
      <c r="A10">
        <v>2500</v>
      </c>
      <c r="B10" s="14">
        <v>529.05133149678602</v>
      </c>
      <c r="C10" s="13">
        <f>IF(B10-MetaData!$Y$17&lt;0,0,B10-MetaData!$Y$17)</f>
        <v>123.55133149678602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7" x14ac:dyDescent="0.25">
      <c r="A11">
        <v>3000</v>
      </c>
      <c r="B11" s="14">
        <v>594.74035812672196</v>
      </c>
      <c r="C11" s="13">
        <f>IF(B11-MetaData!$Y$17&lt;0,0,B11-MetaData!$Y$17)</f>
        <v>189.24035812672196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7" x14ac:dyDescent="0.25">
      <c r="A12">
        <v>3500</v>
      </c>
      <c r="B12" s="14">
        <v>662.62339302112002</v>
      </c>
      <c r="C12" s="13">
        <f>IF(B12-MetaData!$Y$17&lt;0,0,B12-MetaData!$Y$17)</f>
        <v>257.12339302112002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7" x14ac:dyDescent="0.25">
      <c r="A13">
        <v>4000</v>
      </c>
      <c r="B13" s="14">
        <v>722.42782369146005</v>
      </c>
      <c r="C13" s="13">
        <f>IF(B13-MetaData!$Y$17&lt;0,0,B13-MetaData!$Y$17)</f>
        <v>316.92782369146005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7" x14ac:dyDescent="0.25">
      <c r="A14">
        <v>4500</v>
      </c>
      <c r="B14" s="14">
        <v>803.05691000918296</v>
      </c>
      <c r="C14" s="13">
        <f>IF(B14-MetaData!$Y$17&lt;0,0,B14-MetaData!$Y$17)</f>
        <v>397.55691000918296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7" x14ac:dyDescent="0.25">
      <c r="A15">
        <v>5000</v>
      </c>
      <c r="B15" s="14">
        <v>874.77463269054203</v>
      </c>
      <c r="C15" s="13">
        <f>IF(B15-MetaData!$Y$17&lt;0,0,B15-MetaData!$Y$17)</f>
        <v>469.27463269054203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7" x14ac:dyDescent="0.25">
      <c r="A16">
        <v>5500</v>
      </c>
      <c r="B16" s="14">
        <v>981.69210284664803</v>
      </c>
      <c r="C16" s="13">
        <f>IF(B16-MetaData!$Y$17&lt;0,0,B16-MetaData!$Y$17)</f>
        <v>576.19210284664803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x14ac:dyDescent="0.25">
      <c r="A17">
        <v>6000</v>
      </c>
      <c r="B17" s="14">
        <v>1162.30314508724</v>
      </c>
      <c r="C17" s="13">
        <f>IF(B17-MetaData!$Y$17&lt;0,0,B17-MetaData!$Y$17)</f>
        <v>756.80314508723995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x14ac:dyDescent="0.25">
      <c r="A18">
        <v>6500</v>
      </c>
      <c r="B18" s="14">
        <v>1335.4213498622601</v>
      </c>
      <c r="C18" s="13">
        <f>IF(B18-MetaData!$Y$17&lt;0,0,B18-MetaData!$Y$17)</f>
        <v>929.92134986226006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x14ac:dyDescent="0.25">
      <c r="A19">
        <v>7000</v>
      </c>
      <c r="B19" s="14">
        <v>1499.62325528007</v>
      </c>
      <c r="C19" s="13">
        <f>IF(B19-MetaData!$Y$17&lt;0,0,B19-MetaData!$Y$17)</f>
        <v>1094.12325528007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25">
      <c r="A20">
        <v>7500</v>
      </c>
      <c r="B20" s="14">
        <v>1883.6233241506</v>
      </c>
      <c r="C20" s="13">
        <f>IF(B20-MetaData!$Y$17&lt;0,0,B20-MetaData!$Y$17)</f>
        <v>1478.1233241506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x14ac:dyDescent="0.25">
      <c r="A21">
        <v>8000</v>
      </c>
      <c r="B21" s="14">
        <v>2237.6471303948601</v>
      </c>
      <c r="C21" s="13">
        <f>IF(B21-MetaData!$Y$17&lt;0,0,B21-MetaData!$Y$17)</f>
        <v>1832.1471303948601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x14ac:dyDescent="0.25">
      <c r="A22">
        <v>8500</v>
      </c>
      <c r="B22" s="14">
        <v>2580.4572773186401</v>
      </c>
      <c r="C22" s="13">
        <f>IF(B22-MetaData!$Y$17&lt;0,0,B22-MetaData!$Y$17)</f>
        <v>2174.9572773186401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x14ac:dyDescent="0.25">
      <c r="A23">
        <v>9000</v>
      </c>
      <c r="B23" s="14">
        <v>2874.96235078053</v>
      </c>
      <c r="C23" s="13">
        <f>IF(B23-MetaData!$Y$17&lt;0,0,B23-MetaData!$Y$17)</f>
        <v>2469.46235078053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3"/>
  <sheetViews>
    <sheetView zoomScaleNormal="100" workbookViewId="0"/>
  </sheetViews>
  <sheetFormatPr defaultRowHeight="15" x14ac:dyDescent="0.25"/>
  <cols>
    <col min="1" max="1" width="8.7109375"/>
    <col min="2" max="14" width="21.7109375"/>
    <col min="15" max="27" width="8.7109375"/>
    <col min="28" max="1025" width="14.7109375"/>
  </cols>
  <sheetData>
    <row r="1" spans="1:14" ht="29.25" x14ac:dyDescent="0.25">
      <c r="A1" s="11" t="s">
        <v>85</v>
      </c>
      <c r="B1" s="11" t="s">
        <v>86</v>
      </c>
      <c r="C1" s="11" t="s">
        <v>87</v>
      </c>
      <c r="D1" s="11"/>
      <c r="E1" s="11"/>
      <c r="F1" s="11"/>
      <c r="G1" s="11"/>
      <c r="H1" s="11"/>
      <c r="I1" s="11"/>
      <c r="J1" s="11"/>
      <c r="K1" s="2"/>
      <c r="L1" s="2"/>
      <c r="M1" s="2"/>
      <c r="N1" s="11"/>
    </row>
    <row r="2" spans="1:14" x14ac:dyDescent="0.25">
      <c r="A2">
        <v>20</v>
      </c>
      <c r="B2" s="18">
        <v>0</v>
      </c>
      <c r="C2" s="13">
        <f>IF(B2-MetaData!$Y$21&lt;0,0,B2-MetaData!$Y$21)</f>
        <v>0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>
        <v>770</v>
      </c>
      <c r="B3" s="18">
        <v>500.65176796736102</v>
      </c>
      <c r="C3" s="13">
        <f>IF(B3-MetaData!$Y$21&lt;0,0,B3-MetaData!$Y$21)</f>
        <v>0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x14ac:dyDescent="0.25">
      <c r="A4">
        <v>1520</v>
      </c>
      <c r="B4" s="18">
        <v>628.60630034522399</v>
      </c>
      <c r="C4" s="13">
        <f>IF(B4-MetaData!$Y$21&lt;0,0,B4-MetaData!$Y$21)</f>
        <v>94.40630034522394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x14ac:dyDescent="0.25">
      <c r="A5">
        <v>2214</v>
      </c>
      <c r="B5" s="18">
        <v>813.65739393939396</v>
      </c>
      <c r="C5" s="13">
        <f>IF(B5-MetaData!$Y$21&lt;0,0,B5-MetaData!$Y$21)</f>
        <v>279.45739393939391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x14ac:dyDescent="0.25">
      <c r="A6">
        <v>2270</v>
      </c>
      <c r="B6" s="18">
        <v>828.58947065592702</v>
      </c>
      <c r="C6" s="13">
        <f>IF(B6-MetaData!$Y$21&lt;0,0,B6-MetaData!$Y$21)</f>
        <v>294.38947065592697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x14ac:dyDescent="0.25">
      <c r="A7">
        <v>3020</v>
      </c>
      <c r="B7" s="18">
        <v>1236.4399126477699</v>
      </c>
      <c r="C7" s="13">
        <f>IF(B7-MetaData!$Y$21&lt;0,0,B7-MetaData!$Y$21)</f>
        <v>702.23991264776987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 x14ac:dyDescent="0.25">
      <c r="A8">
        <v>3770</v>
      </c>
      <c r="B8" s="18">
        <v>1373.4114316351099</v>
      </c>
      <c r="C8" s="13">
        <f>IF(B8-MetaData!$Y$21&lt;0,0,B8-MetaData!$Y$21)</f>
        <v>839.21143163510988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x14ac:dyDescent="0.25">
      <c r="A9">
        <v>4520</v>
      </c>
      <c r="B9" s="18">
        <v>1546.59994507794</v>
      </c>
      <c r="C9" s="13">
        <f>IF(B9-MetaData!$Y$21&lt;0,0,B9-MetaData!$Y$21)</f>
        <v>1012.3999450779399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x14ac:dyDescent="0.25">
      <c r="A10">
        <v>5270</v>
      </c>
      <c r="B10" s="18">
        <v>1679.16711999163</v>
      </c>
      <c r="C10" s="13">
        <f>IF(B10-MetaData!$Y$21&lt;0,0,B10-MetaData!$Y$21)</f>
        <v>1144.9671199916299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x14ac:dyDescent="0.25">
      <c r="A11">
        <v>6020</v>
      </c>
      <c r="B11" s="18">
        <v>1836.02024270321</v>
      </c>
      <c r="C11" s="13">
        <f>IF(B11-MetaData!$Y$21&lt;0,0,B11-MetaData!$Y$21)</f>
        <v>1301.8202427032099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x14ac:dyDescent="0.25">
      <c r="A12">
        <v>6770</v>
      </c>
      <c r="B12" s="18">
        <v>2002.63720054399</v>
      </c>
      <c r="C12" s="13">
        <f>IF(B12-MetaData!$Y$21&lt;0,0,B12-MetaData!$Y$21)</f>
        <v>1468.43720054399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x14ac:dyDescent="0.25">
      <c r="A13">
        <v>7520</v>
      </c>
      <c r="B13" s="18">
        <v>2245.8226540433102</v>
      </c>
      <c r="C13" s="13">
        <f>IF(B13-MetaData!$Y$21&lt;0,0,B13-MetaData!$Y$21)</f>
        <v>1711.6226540433101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x14ac:dyDescent="0.25">
      <c r="A14">
        <v>8270</v>
      </c>
      <c r="B14" s="18">
        <v>2560.85577727796</v>
      </c>
      <c r="C14" s="13">
        <f>IF(B14-MetaData!$Y$21&lt;0,0,B14-MetaData!$Y$21)</f>
        <v>2026.6557772779599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x14ac:dyDescent="0.25">
      <c r="A15">
        <v>9020</v>
      </c>
      <c r="B15" s="18">
        <v>2871.7322941730299</v>
      </c>
      <c r="C15" s="13">
        <f>IF(B15-MetaData!$Y$21&lt;0,0,B15-MetaData!$Y$21)</f>
        <v>2337.5322941730301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x14ac:dyDescent="0.25">
      <c r="A16">
        <v>9770</v>
      </c>
      <c r="B16" s="18">
        <v>3230.48592949053</v>
      </c>
      <c r="C16" s="13">
        <f>IF(B16-MetaData!$Y$21&lt;0,0,B16-MetaData!$Y$21)</f>
        <v>2696.2859294905302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x14ac:dyDescent="0.25">
      <c r="A17">
        <v>10520</v>
      </c>
      <c r="B17" s="18">
        <v>3527.1186055026701</v>
      </c>
      <c r="C17" s="13">
        <f>IF(B17-MetaData!$Y$21&lt;0,0,B17-MetaData!$Y$21)</f>
        <v>2992.9186055026703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x14ac:dyDescent="0.25">
      <c r="A18">
        <v>11270</v>
      </c>
      <c r="B18" s="18">
        <v>3952.2539230044999</v>
      </c>
      <c r="C18" s="13">
        <f>IF(B18-MetaData!$Y$21&lt;0,0,B18-MetaData!$Y$21)</f>
        <v>3418.0539230044997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x14ac:dyDescent="0.25">
      <c r="A19">
        <v>12020</v>
      </c>
      <c r="B19" s="18">
        <v>4476.1284391672798</v>
      </c>
      <c r="C19" s="13">
        <f>IF(B19-MetaData!$Y$21&lt;0,0,B19-MetaData!$Y$21)</f>
        <v>3941.92843916728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25">
      <c r="A20">
        <v>12770</v>
      </c>
      <c r="B20" s="18">
        <v>4781.7471623600804</v>
      </c>
      <c r="C20" s="13">
        <f>IF(B20-MetaData!$Y$21&lt;0,0,B20-MetaData!$Y$21)</f>
        <v>4247.5471623600806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x14ac:dyDescent="0.25">
      <c r="A21">
        <v>13520</v>
      </c>
      <c r="B21" s="18">
        <v>5112.0376216131399</v>
      </c>
      <c r="C21" s="13">
        <f>IF(B21-MetaData!$Y$21&lt;0,0,B21-MetaData!$Y$21)</f>
        <v>4577.8376216131401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x14ac:dyDescent="0.25">
      <c r="A22">
        <v>14270</v>
      </c>
      <c r="B22" s="18">
        <v>5450.1931818181802</v>
      </c>
      <c r="C22" s="13">
        <f>IF(B22-MetaData!$Y$21&lt;0,0,B22-MetaData!$Y$21)</f>
        <v>4915.9931818181803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x14ac:dyDescent="0.25">
      <c r="A23">
        <v>15020</v>
      </c>
      <c r="B23" s="18">
        <v>5717.7838686055002</v>
      </c>
      <c r="C23" s="13">
        <f>IF(B23-MetaData!$Y$21&lt;0,0,B23-MetaData!$Y$21)</f>
        <v>5183.5838686055004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x14ac:dyDescent="0.25">
      <c r="A24">
        <v>15770</v>
      </c>
      <c r="B24" s="18">
        <v>6049.4457056177398</v>
      </c>
      <c r="C24" s="13">
        <f>IF(B24-MetaData!$Y$21&lt;0,0,B24-MetaData!$Y$21)</f>
        <v>5515.24570561774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x14ac:dyDescent="0.25">
      <c r="A25">
        <v>16520</v>
      </c>
      <c r="B25" s="18">
        <v>6340.3770922690701</v>
      </c>
      <c r="C25" s="13">
        <f>IF(B25-MetaData!$Y$21&lt;0,0,B25-MetaData!$Y$21)</f>
        <v>5806.1770922690703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x14ac:dyDescent="0.25">
      <c r="A26">
        <v>17270</v>
      </c>
      <c r="B26" s="18">
        <v>6559.4963123757698</v>
      </c>
      <c r="C26" s="13">
        <f>IF(B26-MetaData!$Y$21&lt;0,0,B26-MetaData!$Y$21)</f>
        <v>6025.29631237577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x14ac:dyDescent="0.25">
      <c r="A27">
        <v>18020</v>
      </c>
      <c r="B27" s="18">
        <v>6766.0581389266699</v>
      </c>
      <c r="C27" s="13">
        <f>IF(B27-MetaData!$Y$21&lt;0,0,B27-MetaData!$Y$21)</f>
        <v>6231.8581389266701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x14ac:dyDescent="0.25">
      <c r="A28">
        <v>18770</v>
      </c>
      <c r="B28" s="18">
        <v>6946.89428810545</v>
      </c>
      <c r="C28" s="13">
        <f>IF(B28-MetaData!$Y$21&lt;0,0,B28-MetaData!$Y$21)</f>
        <v>6412.6942881054501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x14ac:dyDescent="0.25">
      <c r="A29">
        <v>19520</v>
      </c>
      <c r="B29" s="18">
        <v>7136.1667407678597</v>
      </c>
      <c r="C29" s="13">
        <f>IF(B29-MetaData!$Y$21&lt;0,0,B29-MetaData!$Y$21)</f>
        <v>6601.9667407678598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x14ac:dyDescent="0.25">
      <c r="A30">
        <v>20270</v>
      </c>
      <c r="B30" s="18">
        <v>7324.6773851867401</v>
      </c>
      <c r="C30" s="13">
        <f>IF(B30-MetaData!$Y$21&lt;0,0,B30-MetaData!$Y$21)</f>
        <v>6790.4773851867403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x14ac:dyDescent="0.25">
      <c r="A31">
        <v>21020</v>
      </c>
      <c r="B31" s="18">
        <v>7541.0420546082196</v>
      </c>
      <c r="C31" s="13">
        <f>IF(B31-MetaData!$Y$21&lt;0,0,B31-MetaData!$Y$21)</f>
        <v>7006.8420546082198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x14ac:dyDescent="0.25">
      <c r="A32">
        <v>21770</v>
      </c>
      <c r="B32" s="18">
        <v>7676.2347918192299</v>
      </c>
      <c r="C32" s="13">
        <f>IF(B32-MetaData!$Y$21&lt;0,0,B32-MetaData!$Y$21)</f>
        <v>7142.0347918192301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25">
      <c r="A33">
        <v>22520</v>
      </c>
      <c r="B33" s="18">
        <v>7839.4724605084202</v>
      </c>
      <c r="C33" s="13">
        <f>IF(B33-MetaData!$Y$21&lt;0,0,B33-MetaData!$Y$21)</f>
        <v>7305.2724605084204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7"/>
  <sheetViews>
    <sheetView zoomScaleNormal="100" workbookViewId="0"/>
  </sheetViews>
  <sheetFormatPr defaultRowHeight="15" x14ac:dyDescent="0.25"/>
  <cols>
    <col min="1" max="1" width="8.7109375"/>
    <col min="2" max="14" width="21.7109375"/>
    <col min="15" max="27" width="8.7109375"/>
    <col min="28" max="1025" width="14.7109375"/>
  </cols>
  <sheetData>
    <row r="1" spans="1:17" ht="29.25" x14ac:dyDescent="0.25">
      <c r="A1" s="11" t="s">
        <v>85</v>
      </c>
      <c r="B1" s="11" t="s">
        <v>86</v>
      </c>
      <c r="C1" s="11" t="s">
        <v>87</v>
      </c>
      <c r="D1" s="11"/>
      <c r="E1" s="11"/>
      <c r="F1" s="11"/>
      <c r="G1" s="11"/>
      <c r="H1" s="11"/>
      <c r="I1" s="11"/>
      <c r="J1" s="11"/>
      <c r="K1" s="2"/>
      <c r="L1" s="2"/>
      <c r="M1" s="2"/>
      <c r="N1" s="11"/>
    </row>
    <row r="2" spans="1:17" x14ac:dyDescent="0.25">
      <c r="A2">
        <v>0</v>
      </c>
      <c r="B2" s="18" t="s">
        <v>28</v>
      </c>
      <c r="C2" s="14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Q2" s="17"/>
    </row>
    <row r="3" spans="1:17" x14ac:dyDescent="0.25">
      <c r="A3">
        <v>250</v>
      </c>
      <c r="B3" s="18" t="s">
        <v>28</v>
      </c>
      <c r="C3" s="14">
        <v>0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7" x14ac:dyDescent="0.25">
      <c r="A4">
        <v>500</v>
      </c>
      <c r="B4" s="18" t="s">
        <v>28</v>
      </c>
      <c r="C4" s="14">
        <v>3.31021258404644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7" x14ac:dyDescent="0.25">
      <c r="A5">
        <v>750</v>
      </c>
      <c r="B5" s="18" t="s">
        <v>28</v>
      </c>
      <c r="C5" s="14">
        <v>7.55373906253475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7" x14ac:dyDescent="0.25">
      <c r="A6">
        <v>1000</v>
      </c>
      <c r="B6" s="18" t="s">
        <v>28</v>
      </c>
      <c r="C6" s="14">
        <v>12.4214516404036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7" x14ac:dyDescent="0.25">
      <c r="A7">
        <v>1250</v>
      </c>
      <c r="B7" s="18" t="s">
        <v>28</v>
      </c>
      <c r="C7" s="14">
        <v>40.479679357132802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7" x14ac:dyDescent="0.25">
      <c r="A8">
        <v>1500</v>
      </c>
      <c r="B8" s="18" t="s">
        <v>28</v>
      </c>
      <c r="C8" s="14">
        <v>103.884236459288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7" x14ac:dyDescent="0.25">
      <c r="A9">
        <v>1750</v>
      </c>
      <c r="B9" s="18" t="s">
        <v>28</v>
      </c>
      <c r="C9" s="14">
        <v>150.420448395921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7" x14ac:dyDescent="0.25">
      <c r="A10">
        <v>2000</v>
      </c>
      <c r="B10" s="18" t="s">
        <v>28</v>
      </c>
      <c r="C10" s="14">
        <v>183.329338476403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7" x14ac:dyDescent="0.25">
      <c r="A11">
        <v>2001</v>
      </c>
      <c r="B11" s="18" t="s">
        <v>28</v>
      </c>
      <c r="C11" s="14">
        <v>183.477535478036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7" x14ac:dyDescent="0.25">
      <c r="A12">
        <v>2500</v>
      </c>
      <c r="B12" s="18" t="s">
        <v>28</v>
      </c>
      <c r="C12" s="14">
        <v>257.42783929308303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7" x14ac:dyDescent="0.25">
      <c r="A13">
        <v>3000</v>
      </c>
      <c r="B13" s="18" t="s">
        <v>28</v>
      </c>
      <c r="C13" s="14">
        <v>364.86865157516797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7" x14ac:dyDescent="0.25">
      <c r="A14">
        <v>3500</v>
      </c>
      <c r="B14" s="18" t="s">
        <v>28</v>
      </c>
      <c r="C14" s="14">
        <v>419.61540647463403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7" x14ac:dyDescent="0.25">
      <c r="A15">
        <v>4000</v>
      </c>
      <c r="B15" s="18" t="s">
        <v>28</v>
      </c>
      <c r="C15" s="14">
        <v>502.65340868374801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7" x14ac:dyDescent="0.25">
      <c r="A16">
        <v>4500</v>
      </c>
      <c r="B16" s="18" t="s">
        <v>28</v>
      </c>
      <c r="C16" s="14">
        <v>623.29800561915795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x14ac:dyDescent="0.25">
      <c r="A17">
        <v>5000</v>
      </c>
      <c r="B17" s="18" t="s">
        <v>28</v>
      </c>
      <c r="C17" s="14">
        <v>810.13771136705702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8"/>
  <sheetViews>
    <sheetView zoomScaleNormal="100" workbookViewId="0"/>
  </sheetViews>
  <sheetFormatPr defaultRowHeight="15" x14ac:dyDescent="0.25"/>
  <cols>
    <col min="1" max="1" width="8.7109375"/>
    <col min="2" max="4" width="21.7109375"/>
    <col min="5" max="17" width="8.7109375"/>
    <col min="18" max="1025" width="14.7109375"/>
  </cols>
  <sheetData>
    <row r="1" spans="1:4" ht="29.25" x14ac:dyDescent="0.25">
      <c r="A1" s="11" t="s">
        <v>85</v>
      </c>
      <c r="B1" s="11" t="s">
        <v>86</v>
      </c>
      <c r="C1" s="11" t="s">
        <v>87</v>
      </c>
      <c r="D1" s="11"/>
    </row>
    <row r="2" spans="1:4" x14ac:dyDescent="0.25">
      <c r="A2">
        <v>100</v>
      </c>
      <c r="B2" s="12" t="s">
        <v>28</v>
      </c>
      <c r="C2" s="14">
        <v>0</v>
      </c>
      <c r="D2" s="13"/>
    </row>
    <row r="3" spans="1:4" x14ac:dyDescent="0.25">
      <c r="A3">
        <v>250</v>
      </c>
      <c r="B3" s="12" t="s">
        <v>28</v>
      </c>
      <c r="C3" s="14">
        <v>0</v>
      </c>
      <c r="D3" s="13"/>
    </row>
    <row r="4" spans="1:4" x14ac:dyDescent="0.25">
      <c r="A4">
        <v>500</v>
      </c>
      <c r="B4" s="12" t="s">
        <v>28</v>
      </c>
      <c r="C4" s="14">
        <v>0</v>
      </c>
      <c r="D4" s="13"/>
    </row>
    <row r="5" spans="1:4" x14ac:dyDescent="0.25">
      <c r="A5">
        <v>750</v>
      </c>
      <c r="B5" s="12" t="s">
        <v>28</v>
      </c>
      <c r="C5" s="14">
        <v>0</v>
      </c>
      <c r="D5" s="13"/>
    </row>
    <row r="6" spans="1:4" x14ac:dyDescent="0.25">
      <c r="A6">
        <v>1000</v>
      </c>
      <c r="B6" s="12" t="s">
        <v>28</v>
      </c>
      <c r="C6" s="14">
        <v>0</v>
      </c>
      <c r="D6" s="13"/>
    </row>
    <row r="7" spans="1:4" x14ac:dyDescent="0.25">
      <c r="A7">
        <v>1250</v>
      </c>
      <c r="B7" s="12" t="s">
        <v>28</v>
      </c>
      <c r="C7" s="14">
        <v>35.960743741095001</v>
      </c>
      <c r="D7" s="13"/>
    </row>
    <row r="8" spans="1:4" x14ac:dyDescent="0.25">
      <c r="A8">
        <v>1500</v>
      </c>
      <c r="B8" s="12" t="s">
        <v>28</v>
      </c>
      <c r="C8" s="14">
        <v>76.678718879137506</v>
      </c>
      <c r="D8" s="13"/>
    </row>
    <row r="9" spans="1:4" x14ac:dyDescent="0.25">
      <c r="A9">
        <v>1750</v>
      </c>
      <c r="B9" s="12" t="s">
        <v>28</v>
      </c>
      <c r="C9" s="14">
        <v>116.87499980318201</v>
      </c>
      <c r="D9" s="13"/>
    </row>
    <row r="10" spans="1:4" x14ac:dyDescent="0.25">
      <c r="A10">
        <v>2000</v>
      </c>
      <c r="B10" s="12" t="s">
        <v>28</v>
      </c>
      <c r="C10" s="14">
        <v>156.85950386808</v>
      </c>
      <c r="D10" s="13"/>
    </row>
    <row r="11" spans="1:4" x14ac:dyDescent="0.25">
      <c r="A11">
        <v>2250</v>
      </c>
      <c r="B11" s="12" t="s">
        <v>28</v>
      </c>
      <c r="C11" s="14">
        <v>196.84917322222501</v>
      </c>
      <c r="D11" s="13"/>
    </row>
    <row r="12" spans="1:4" x14ac:dyDescent="0.25">
      <c r="A12">
        <v>2500</v>
      </c>
      <c r="B12" s="12" t="s">
        <v>28</v>
      </c>
      <c r="C12" s="14">
        <v>247.43801611224001</v>
      </c>
      <c r="D12" s="13"/>
    </row>
    <row r="13" spans="1:4" x14ac:dyDescent="0.25">
      <c r="A13">
        <v>2750</v>
      </c>
      <c r="B13" s="12" t="s">
        <v>28</v>
      </c>
      <c r="C13" s="14">
        <v>296.77685900436001</v>
      </c>
      <c r="D13" s="13"/>
    </row>
    <row r="14" spans="1:4" x14ac:dyDescent="0.25">
      <c r="A14">
        <v>3000</v>
      </c>
      <c r="B14" s="12" t="s">
        <v>28</v>
      </c>
      <c r="C14" s="14">
        <v>339.78822256829199</v>
      </c>
      <c r="D14" s="13"/>
    </row>
    <row r="15" spans="1:4" x14ac:dyDescent="0.25">
      <c r="A15">
        <v>3250</v>
      </c>
      <c r="B15" s="12" t="s">
        <v>28</v>
      </c>
      <c r="C15" s="14">
        <v>389.46539190612401</v>
      </c>
      <c r="D15" s="13"/>
    </row>
    <row r="16" spans="1:4" x14ac:dyDescent="0.25">
      <c r="A16">
        <v>3500</v>
      </c>
      <c r="B16" s="12" t="s">
        <v>28</v>
      </c>
      <c r="C16" s="14">
        <v>439.14256124395502</v>
      </c>
      <c r="D16" s="13"/>
    </row>
    <row r="17" spans="1:4" x14ac:dyDescent="0.25">
      <c r="A17">
        <v>3750</v>
      </c>
      <c r="B17" s="12" t="s">
        <v>28</v>
      </c>
      <c r="C17" s="14">
        <v>488.25413140918499</v>
      </c>
      <c r="D17" s="13"/>
    </row>
    <row r="18" spans="1:4" x14ac:dyDescent="0.25">
      <c r="A18">
        <v>4000</v>
      </c>
      <c r="B18" s="12" t="s">
        <v>28</v>
      </c>
      <c r="C18" s="14">
        <v>537.36570157441497</v>
      </c>
      <c r="D18" s="13"/>
    </row>
    <row r="19" spans="1:4" x14ac:dyDescent="0.25">
      <c r="A19">
        <v>4250</v>
      </c>
      <c r="B19" s="12" t="s">
        <v>28</v>
      </c>
      <c r="C19" s="14">
        <v>585.90134198854901</v>
      </c>
      <c r="D19" s="13"/>
    </row>
    <row r="20" spans="1:4" x14ac:dyDescent="0.25">
      <c r="A20">
        <v>4500</v>
      </c>
      <c r="B20" s="12" t="s">
        <v>28</v>
      </c>
      <c r="C20" s="14">
        <v>634.43698240268304</v>
      </c>
      <c r="D20" s="13"/>
    </row>
    <row r="21" spans="1:4" x14ac:dyDescent="0.25">
      <c r="A21">
        <v>4750</v>
      </c>
      <c r="B21" s="12" t="s">
        <v>28</v>
      </c>
      <c r="C21" s="14">
        <v>679.89411042530605</v>
      </c>
      <c r="D21" s="13"/>
    </row>
    <row r="22" spans="1:4" x14ac:dyDescent="0.25">
      <c r="A22">
        <v>5000</v>
      </c>
      <c r="B22" s="12" t="s">
        <v>28</v>
      </c>
      <c r="C22" s="14">
        <v>725.35123844792997</v>
      </c>
      <c r="D22" s="13"/>
    </row>
    <row r="23" spans="1:4" x14ac:dyDescent="0.25">
      <c r="A23">
        <v>5250</v>
      </c>
      <c r="B23" s="12" t="s">
        <v>28</v>
      </c>
      <c r="C23" s="14">
        <v>779.10898629128599</v>
      </c>
      <c r="D23" s="13"/>
    </row>
    <row r="24" spans="1:4" x14ac:dyDescent="0.25">
      <c r="A24">
        <v>5500</v>
      </c>
      <c r="B24" s="12" t="s">
        <v>28</v>
      </c>
      <c r="C24" s="14">
        <v>832.866734134642</v>
      </c>
      <c r="D24" s="13"/>
    </row>
    <row r="25" spans="1:4" x14ac:dyDescent="0.25">
      <c r="A25">
        <v>5750</v>
      </c>
      <c r="B25" s="12" t="s">
        <v>28</v>
      </c>
      <c r="C25" s="14">
        <v>883.86363487520998</v>
      </c>
      <c r="D25" s="13"/>
    </row>
    <row r="26" spans="1:4" x14ac:dyDescent="0.25">
      <c r="A26">
        <v>6000</v>
      </c>
      <c r="B26" s="12" t="s">
        <v>28</v>
      </c>
      <c r="C26" s="14">
        <v>934.86053561577705</v>
      </c>
      <c r="D26" s="13"/>
    </row>
    <row r="27" spans="1:4" x14ac:dyDescent="0.25">
      <c r="A27">
        <v>6250</v>
      </c>
      <c r="B27" s="12" t="s">
        <v>28</v>
      </c>
      <c r="C27" s="14">
        <v>987.84607271663197</v>
      </c>
      <c r="D27" s="13"/>
    </row>
    <row r="28" spans="1:4" x14ac:dyDescent="0.25">
      <c r="A28">
        <v>6500</v>
      </c>
      <c r="B28" s="12" t="s">
        <v>28</v>
      </c>
      <c r="C28" s="14">
        <v>1040.8316098174901</v>
      </c>
      <c r="D28" s="13"/>
    </row>
    <row r="29" spans="1:4" x14ac:dyDescent="0.25">
      <c r="A29">
        <v>6750</v>
      </c>
      <c r="B29" s="12" t="s">
        <v>28</v>
      </c>
      <c r="C29" s="14">
        <v>1085.2505147013601</v>
      </c>
      <c r="D29" s="13"/>
    </row>
    <row r="30" spans="1:4" x14ac:dyDescent="0.25">
      <c r="A30">
        <v>7000</v>
      </c>
      <c r="B30" s="12" t="s">
        <v>28</v>
      </c>
      <c r="C30" s="14">
        <v>1129.6694195852399</v>
      </c>
      <c r="D30" s="13"/>
    </row>
    <row r="31" spans="1:4" x14ac:dyDescent="0.25">
      <c r="A31">
        <v>7250</v>
      </c>
      <c r="B31" s="12" t="s">
        <v>28</v>
      </c>
      <c r="C31" s="14">
        <v>1176.903407109</v>
      </c>
      <c r="D31" s="13"/>
    </row>
    <row r="32" spans="1:4" x14ac:dyDescent="0.25">
      <c r="A32">
        <v>7500</v>
      </c>
      <c r="B32" s="12" t="s">
        <v>28</v>
      </c>
      <c r="C32" s="14">
        <v>1224.1373946327701</v>
      </c>
    </row>
    <row r="33" spans="1:3" x14ac:dyDescent="0.25">
      <c r="A33">
        <v>7750</v>
      </c>
      <c r="B33" s="12" t="s">
        <v>28</v>
      </c>
      <c r="C33" s="14">
        <v>1274.0392540528601</v>
      </c>
    </row>
    <row r="34" spans="1:3" x14ac:dyDescent="0.25">
      <c r="A34">
        <v>8000</v>
      </c>
      <c r="B34" s="12" t="s">
        <v>28</v>
      </c>
      <c r="C34" s="14">
        <v>1323.9411134729601</v>
      </c>
    </row>
    <row r="35" spans="1:3" x14ac:dyDescent="0.25">
      <c r="A35">
        <v>8250</v>
      </c>
      <c r="B35" s="12" t="s">
        <v>28</v>
      </c>
      <c r="C35" s="14">
        <v>1493.74483219528</v>
      </c>
    </row>
    <row r="36" spans="1:3" x14ac:dyDescent="0.25">
      <c r="A36">
        <v>8500</v>
      </c>
      <c r="B36" s="12" t="s">
        <v>28</v>
      </c>
      <c r="C36" s="14">
        <v>1663.5485509175901</v>
      </c>
    </row>
    <row r="37" spans="1:3" x14ac:dyDescent="0.25">
      <c r="A37">
        <v>8750</v>
      </c>
      <c r="B37" s="12" t="s">
        <v>28</v>
      </c>
      <c r="C37" s="15">
        <v>1735.13687724332</v>
      </c>
    </row>
    <row r="38" spans="1:3" x14ac:dyDescent="0.25">
      <c r="A38">
        <v>9000</v>
      </c>
      <c r="B38" s="12" t="s">
        <v>28</v>
      </c>
      <c r="C38" s="15">
        <v>1806.7252035690501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9"/>
  <sheetViews>
    <sheetView zoomScaleNormal="100" workbookViewId="0"/>
  </sheetViews>
  <sheetFormatPr defaultRowHeight="15" x14ac:dyDescent="0.25"/>
  <cols>
    <col min="1" max="1" width="8.7109375"/>
    <col min="2" max="4" width="21.7109375"/>
    <col min="5" max="17" width="8.7109375"/>
    <col min="18" max="1025" width="14.7109375"/>
  </cols>
  <sheetData>
    <row r="1" spans="1:4" ht="29.25" x14ac:dyDescent="0.25">
      <c r="A1" s="11" t="s">
        <v>85</v>
      </c>
      <c r="B1" s="11" t="s">
        <v>86</v>
      </c>
      <c r="C1" s="11" t="s">
        <v>87</v>
      </c>
      <c r="D1" s="11"/>
    </row>
    <row r="2" spans="1:4" x14ac:dyDescent="0.25">
      <c r="A2">
        <v>300</v>
      </c>
      <c r="B2" s="12" t="s">
        <v>28</v>
      </c>
      <c r="C2" s="14">
        <v>0</v>
      </c>
      <c r="D2" s="13"/>
    </row>
    <row r="3" spans="1:4" x14ac:dyDescent="0.25">
      <c r="A3">
        <v>350</v>
      </c>
      <c r="B3" s="12" t="s">
        <v>28</v>
      </c>
      <c r="C3" s="14">
        <v>0</v>
      </c>
      <c r="D3" s="13"/>
    </row>
    <row r="4" spans="1:4" x14ac:dyDescent="0.25">
      <c r="A4">
        <v>400</v>
      </c>
      <c r="B4" s="12" t="s">
        <v>28</v>
      </c>
      <c r="C4" s="14">
        <v>0</v>
      </c>
      <c r="D4" s="13"/>
    </row>
    <row r="5" spans="1:4" x14ac:dyDescent="0.25">
      <c r="A5">
        <v>450</v>
      </c>
      <c r="B5" s="12" t="s">
        <v>28</v>
      </c>
      <c r="C5" s="14">
        <v>0</v>
      </c>
      <c r="D5" s="13"/>
    </row>
    <row r="6" spans="1:4" x14ac:dyDescent="0.25">
      <c r="A6">
        <v>530</v>
      </c>
      <c r="B6" s="12" t="s">
        <v>28</v>
      </c>
      <c r="C6" s="14">
        <v>0</v>
      </c>
      <c r="D6" s="13"/>
    </row>
    <row r="7" spans="1:4" x14ac:dyDescent="0.25">
      <c r="A7">
        <v>600</v>
      </c>
      <c r="B7" s="12" t="s">
        <v>28</v>
      </c>
      <c r="C7" s="14">
        <v>0</v>
      </c>
      <c r="D7" s="13"/>
    </row>
    <row r="8" spans="1:4" x14ac:dyDescent="0.25">
      <c r="A8">
        <v>622</v>
      </c>
      <c r="B8" s="12" t="s">
        <v>28</v>
      </c>
      <c r="C8" s="14">
        <v>0</v>
      </c>
      <c r="D8" s="13"/>
    </row>
    <row r="9" spans="1:4" x14ac:dyDescent="0.25">
      <c r="A9">
        <v>700</v>
      </c>
      <c r="B9" s="12" t="s">
        <v>28</v>
      </c>
      <c r="C9" s="14">
        <v>0</v>
      </c>
      <c r="D9" s="13"/>
    </row>
    <row r="10" spans="1:4" x14ac:dyDescent="0.25">
      <c r="A10">
        <v>800</v>
      </c>
      <c r="B10" s="12" t="s">
        <v>28</v>
      </c>
      <c r="C10" s="14">
        <v>0</v>
      </c>
      <c r="D10" s="13"/>
    </row>
    <row r="11" spans="1:4" x14ac:dyDescent="0.25">
      <c r="A11">
        <v>880</v>
      </c>
      <c r="B11" s="12" t="s">
        <v>28</v>
      </c>
      <c r="C11" s="14">
        <v>0.99419191919191896</v>
      </c>
      <c r="D11" s="13"/>
    </row>
    <row r="12" spans="1:4" x14ac:dyDescent="0.25">
      <c r="A12">
        <v>930</v>
      </c>
      <c r="B12" s="12" t="s">
        <v>28</v>
      </c>
      <c r="C12" s="14">
        <v>1.6135215794306701</v>
      </c>
      <c r="D12" s="13"/>
    </row>
    <row r="13" spans="1:4" x14ac:dyDescent="0.25">
      <c r="A13">
        <v>1000</v>
      </c>
      <c r="B13" s="12" t="s">
        <v>28</v>
      </c>
      <c r="C13" s="14">
        <v>2.4373278236914602</v>
      </c>
      <c r="D13" s="13"/>
    </row>
    <row r="14" spans="1:4" x14ac:dyDescent="0.25">
      <c r="A14">
        <v>1300</v>
      </c>
      <c r="B14" s="12" t="s">
        <v>28</v>
      </c>
      <c r="C14" s="14">
        <v>5.61627640036731</v>
      </c>
      <c r="D14" s="13"/>
    </row>
    <row r="15" spans="1:4" x14ac:dyDescent="0.25">
      <c r="A15">
        <v>1500</v>
      </c>
      <c r="B15" s="12" t="s">
        <v>28</v>
      </c>
      <c r="C15" s="14">
        <v>27.185491276400398</v>
      </c>
      <c r="D15" s="13"/>
    </row>
    <row r="16" spans="1:4" x14ac:dyDescent="0.25">
      <c r="A16">
        <v>1700</v>
      </c>
      <c r="B16" s="12" t="s">
        <v>28</v>
      </c>
      <c r="C16" s="14">
        <v>42.283471074380202</v>
      </c>
      <c r="D16" s="13"/>
    </row>
    <row r="17" spans="1:4" x14ac:dyDescent="0.25">
      <c r="A17">
        <v>2000</v>
      </c>
      <c r="B17" s="12" t="s">
        <v>28</v>
      </c>
      <c r="C17" s="14">
        <v>65.665610651974305</v>
      </c>
      <c r="D17" s="13"/>
    </row>
    <row r="18" spans="1:4" x14ac:dyDescent="0.25">
      <c r="A18">
        <v>2500</v>
      </c>
      <c r="B18" s="12" t="s">
        <v>28</v>
      </c>
      <c r="C18" s="14">
        <v>100.374724517906</v>
      </c>
      <c r="D18" s="13"/>
    </row>
    <row r="19" spans="1:4" x14ac:dyDescent="0.25">
      <c r="A19">
        <v>3000</v>
      </c>
      <c r="B19" s="12" t="s">
        <v>28</v>
      </c>
      <c r="C19" s="14">
        <v>137.41705693296601</v>
      </c>
      <c r="D19" s="13"/>
    </row>
    <row r="20" spans="1:4" x14ac:dyDescent="0.25">
      <c r="A20">
        <v>4000</v>
      </c>
      <c r="B20" s="12" t="s">
        <v>28</v>
      </c>
      <c r="C20" s="14">
        <v>206.14795684113901</v>
      </c>
      <c r="D20" s="13"/>
    </row>
    <row r="21" spans="1:4" x14ac:dyDescent="0.25">
      <c r="A21">
        <v>5000</v>
      </c>
      <c r="B21" s="12" t="s">
        <v>28</v>
      </c>
      <c r="C21" s="14">
        <v>266.62428833792501</v>
      </c>
      <c r="D21" s="13"/>
    </row>
    <row r="22" spans="1:4" x14ac:dyDescent="0.25">
      <c r="A22">
        <v>7500</v>
      </c>
      <c r="B22" s="12" t="s">
        <v>28</v>
      </c>
      <c r="C22" s="14">
        <v>406.67904040403999</v>
      </c>
      <c r="D22" s="13"/>
    </row>
    <row r="23" spans="1:4" x14ac:dyDescent="0.25">
      <c r="A23">
        <v>10000</v>
      </c>
      <c r="B23" s="12" t="s">
        <v>28</v>
      </c>
      <c r="C23" s="14">
        <v>555.894100091827</v>
      </c>
      <c r="D23" s="13"/>
    </row>
    <row r="24" spans="1:4" x14ac:dyDescent="0.25">
      <c r="A24">
        <v>15000</v>
      </c>
      <c r="B24" s="12" t="s">
        <v>28</v>
      </c>
      <c r="C24" s="14">
        <v>875.19972451790602</v>
      </c>
      <c r="D24" s="13"/>
    </row>
    <row r="25" spans="1:4" x14ac:dyDescent="0.25">
      <c r="A25">
        <v>21100</v>
      </c>
      <c r="B25" s="12" t="s">
        <v>28</v>
      </c>
      <c r="C25" s="14">
        <v>1132.75027548209</v>
      </c>
      <c r="D25" s="13"/>
    </row>
    <row r="26" spans="1:4" x14ac:dyDescent="0.25">
      <c r="A26">
        <v>30000</v>
      </c>
      <c r="B26" s="12" t="s">
        <v>28</v>
      </c>
      <c r="C26" s="14">
        <v>1389.4573002754801</v>
      </c>
      <c r="D26" s="13"/>
    </row>
    <row r="27" spans="1:4" x14ac:dyDescent="0.25">
      <c r="A27">
        <v>42200</v>
      </c>
      <c r="B27" s="12" t="s">
        <v>28</v>
      </c>
      <c r="C27" s="14">
        <v>1574.8584710743801</v>
      </c>
      <c r="D27" s="13"/>
    </row>
    <row r="28" spans="1:4" x14ac:dyDescent="0.25">
      <c r="A28">
        <v>84400</v>
      </c>
      <c r="B28" s="12" t="s">
        <v>28</v>
      </c>
      <c r="C28" s="14">
        <v>2201.1325298438901</v>
      </c>
      <c r="D28" s="13"/>
    </row>
    <row r="29" spans="1:4" x14ac:dyDescent="0.25">
      <c r="A29">
        <v>110400</v>
      </c>
      <c r="B29" s="12" t="s">
        <v>28</v>
      </c>
      <c r="C29" s="14">
        <v>2561.9083333333301</v>
      </c>
      <c r="D29" s="13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zoomScaleNormal="100" workbookViewId="0">
      <selection activeCell="D1" sqref="D1"/>
    </sheetView>
  </sheetViews>
  <sheetFormatPr defaultRowHeight="15" x14ac:dyDescent="0.25"/>
  <cols>
    <col min="1" max="1" width="8.7109375"/>
    <col min="2" max="13" width="21.7109375"/>
    <col min="14" max="26" width="8.7109375"/>
    <col min="27" max="1025" width="14.7109375"/>
  </cols>
  <sheetData>
    <row r="1" spans="1:13" ht="29.25" x14ac:dyDescent="0.25">
      <c r="A1" s="11" t="s">
        <v>85</v>
      </c>
      <c r="B1" s="11" t="s">
        <v>86</v>
      </c>
      <c r="C1" s="11" t="s">
        <v>87</v>
      </c>
      <c r="D1" s="11"/>
      <c r="E1" s="11"/>
      <c r="F1" s="11"/>
      <c r="G1" s="11"/>
      <c r="H1" s="11"/>
      <c r="I1" s="11"/>
      <c r="J1" s="2"/>
      <c r="K1" s="2"/>
      <c r="L1" s="2"/>
      <c r="M1" s="11"/>
    </row>
    <row r="2" spans="1:13" x14ac:dyDescent="0.25">
      <c r="A2">
        <v>200</v>
      </c>
      <c r="B2" s="12">
        <v>0</v>
      </c>
      <c r="C2" s="13">
        <f>IF(B2-MetaData!$Y$2&lt;0,0,B2-MetaData!$Y$2)</f>
        <v>0</v>
      </c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x14ac:dyDescent="0.25">
      <c r="A3">
        <v>1200</v>
      </c>
      <c r="B3" s="12">
        <v>407.94173553719003</v>
      </c>
      <c r="C3" s="13">
        <f>IF(B3-MetaData!$Y$2&lt;0,0,B3-MetaData!$Y$2)</f>
        <v>0</v>
      </c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x14ac:dyDescent="0.25">
      <c r="A4">
        <v>2200</v>
      </c>
      <c r="B4" s="12">
        <v>676.19825528007402</v>
      </c>
      <c r="C4" s="13">
        <f>IF(B4-MetaData!$Y$2&lt;0,0,B4-MetaData!$Y$2)</f>
        <v>5.9982552800739768</v>
      </c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x14ac:dyDescent="0.25">
      <c r="A5">
        <v>3200</v>
      </c>
      <c r="B5" s="12">
        <v>830.080624426079</v>
      </c>
      <c r="C5" s="13">
        <f>IF(B5-MetaData!$Y$2&lt;0,0,B5-MetaData!$Y$2)</f>
        <v>159.88062442607895</v>
      </c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 x14ac:dyDescent="0.25">
      <c r="A6">
        <v>4200</v>
      </c>
      <c r="B6" s="12">
        <v>898.20771349862298</v>
      </c>
      <c r="C6" s="13">
        <f>IF(B6-MetaData!$Y$2&lt;0,0,B6-MetaData!$Y$2)</f>
        <v>228.00771349862293</v>
      </c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 x14ac:dyDescent="0.25">
      <c r="A7">
        <v>5200</v>
      </c>
      <c r="B7" s="12">
        <v>938.72394398530798</v>
      </c>
      <c r="C7" s="13">
        <f>IF(B7-MetaData!$Y$2&lt;0,0,B7-MetaData!$Y$2)</f>
        <v>268.52394398530794</v>
      </c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 x14ac:dyDescent="0.25">
      <c r="A8">
        <v>5570</v>
      </c>
      <c r="B8" s="12">
        <v>964.51038728190997</v>
      </c>
      <c r="C8" s="13">
        <f>IF(B8-MetaData!$Y$2&lt;0,0,B8-MetaData!$Y$2)</f>
        <v>294.31038728190993</v>
      </c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 x14ac:dyDescent="0.25">
      <c r="A9">
        <v>6200</v>
      </c>
      <c r="B9" s="12">
        <v>1008.41703397613</v>
      </c>
      <c r="C9" s="13">
        <f>IF(B9-MetaData!$Y$2&lt;0,0,B9-MetaData!$Y$2)</f>
        <v>338.21703397612998</v>
      </c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 x14ac:dyDescent="0.25">
      <c r="A10">
        <v>7200</v>
      </c>
      <c r="B10" s="12">
        <v>1060.34141414141</v>
      </c>
      <c r="C10" s="13">
        <f>IF(B10-MetaData!$Y$2&lt;0,0,B10-MetaData!$Y$2)</f>
        <v>390.14141414141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 x14ac:dyDescent="0.25">
      <c r="A11">
        <v>8200</v>
      </c>
      <c r="B11" s="12">
        <v>1124.96235078053</v>
      </c>
      <c r="C11" s="13">
        <f>IF(B11-MetaData!$Y$2&lt;0,0,B11-MetaData!$Y$2)</f>
        <v>454.76235078052991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 x14ac:dyDescent="0.25">
      <c r="A12">
        <v>9200</v>
      </c>
      <c r="B12" s="12">
        <v>1170.02968319559</v>
      </c>
      <c r="C12" s="13">
        <f>IF(B12-MetaData!$Y$2&lt;0,0,B12-MetaData!$Y$2)</f>
        <v>499.82968319558995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 x14ac:dyDescent="0.25">
      <c r="A13">
        <v>10200</v>
      </c>
      <c r="B13" s="12">
        <v>1204.8504591368201</v>
      </c>
      <c r="C13" s="13">
        <f>IF(B13-MetaData!$Y$2&lt;0,0,B13-MetaData!$Y$2)</f>
        <v>534.65045913682002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 x14ac:dyDescent="0.25">
      <c r="A14">
        <v>11200</v>
      </c>
      <c r="B14" s="12">
        <v>1238.95282369146</v>
      </c>
      <c r="C14" s="13">
        <f>IF(B14-MetaData!$Y$2&lt;0,0,B14-MetaData!$Y$2)</f>
        <v>568.75282369145998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x14ac:dyDescent="0.25">
      <c r="A15">
        <v>12200</v>
      </c>
      <c r="B15" s="12">
        <v>1268.05656565657</v>
      </c>
      <c r="C15" s="13">
        <f>IF(B15-MetaData!$Y$2&lt;0,0,B15-MetaData!$Y$2)</f>
        <v>597.85656565656996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x14ac:dyDescent="0.25">
      <c r="A16">
        <v>13200</v>
      </c>
      <c r="B16" s="12">
        <v>1292.79674012856</v>
      </c>
      <c r="C16" s="13">
        <f>IF(B16-MetaData!$Y$2&lt;0,0,B16-MetaData!$Y$2)</f>
        <v>622.59674012855999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x14ac:dyDescent="0.25">
      <c r="A17">
        <v>14200</v>
      </c>
      <c r="B17" s="12">
        <v>1317.25663452709</v>
      </c>
      <c r="C17" s="13">
        <f>IF(B17-MetaData!$Y$2&lt;0,0,B17-MetaData!$Y$2)</f>
        <v>647.05663452708995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x14ac:dyDescent="0.25">
      <c r="A18">
        <v>15200</v>
      </c>
      <c r="B18" s="12">
        <v>1343.07543617998</v>
      </c>
      <c r="C18" s="13">
        <f>IF(B18-MetaData!$Y$2&lt;0,0,B18-MetaData!$Y$2)</f>
        <v>672.87543617997994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25">
      <c r="A19">
        <v>16200</v>
      </c>
      <c r="B19" s="12">
        <v>1375.02545913682</v>
      </c>
      <c r="C19" s="13">
        <f>IF(B19-MetaData!$Y$2&lt;0,0,B19-MetaData!$Y$2)</f>
        <v>704.82545913681997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x14ac:dyDescent="0.25">
      <c r="A20">
        <v>17200</v>
      </c>
      <c r="B20" s="12">
        <v>1399.8570477502301</v>
      </c>
      <c r="C20" s="13">
        <f>IF(B20-MetaData!$Y$2&lt;0,0,B20-MetaData!$Y$2)</f>
        <v>729.65704775023005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25">
      <c r="A21">
        <v>18200</v>
      </c>
      <c r="B21" s="12">
        <v>1421.10061983471</v>
      </c>
      <c r="C21" s="13">
        <f>IF(B21-MetaData!$Y$2&lt;0,0,B21-MetaData!$Y$2)</f>
        <v>750.90061983470991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x14ac:dyDescent="0.25">
      <c r="A22">
        <v>19200</v>
      </c>
      <c r="B22" s="12">
        <v>1446.4978191000901</v>
      </c>
      <c r="C22" s="13">
        <f>IF(B22-MetaData!$Y$2&lt;0,0,B22-MetaData!$Y$2)</f>
        <v>776.29781910009001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>
        <v>20200</v>
      </c>
      <c r="B23" s="12">
        <v>1470.3617768595</v>
      </c>
      <c r="C23" s="13">
        <f>IF(B23-MetaData!$Y$2&lt;0,0,B23-MetaData!$Y$2)</f>
        <v>800.16177685949992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x14ac:dyDescent="0.25">
      <c r="A24">
        <v>21200</v>
      </c>
      <c r="B24" s="12">
        <v>1496.63266758494</v>
      </c>
      <c r="C24" s="13">
        <f>IF(B24-MetaData!$Y$2&lt;0,0,B24-MetaData!$Y$2)</f>
        <v>826.43266758493996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5">
      <c r="A25">
        <v>22200</v>
      </c>
      <c r="B25" s="12">
        <v>1516.9327823691499</v>
      </c>
      <c r="C25" s="13">
        <f>IF(B25-MetaData!$Y$2&lt;0,0,B25-MetaData!$Y$2)</f>
        <v>846.73278236914985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25">
      <c r="A26">
        <v>23200</v>
      </c>
      <c r="B26" s="12">
        <v>1532.76538108356</v>
      </c>
      <c r="C26" s="13">
        <f>IF(B26-MetaData!$Y$2&lt;0,0,B26-MetaData!$Y$2)</f>
        <v>862.56538108355994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x14ac:dyDescent="0.25">
      <c r="A27">
        <v>24200</v>
      </c>
      <c r="B27" s="12">
        <v>1550.85057392103</v>
      </c>
      <c r="C27" s="13">
        <f>IF(B27-MetaData!$Y$2&lt;0,0,B27-MetaData!$Y$2)</f>
        <v>880.65057392102995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A28">
        <v>25200</v>
      </c>
      <c r="B28" s="12">
        <v>1570.66797520661</v>
      </c>
      <c r="C28" s="13">
        <f>IF(B28-MetaData!$Y$2&lt;0,0,B28-MetaData!$Y$2)</f>
        <v>900.46797520660994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>
        <v>26200</v>
      </c>
      <c r="B29" s="12">
        <v>1589.43780991736</v>
      </c>
      <c r="C29" s="13">
        <f>IF(B29-MetaData!$Y$2&lt;0,0,B29-MetaData!$Y$2)</f>
        <v>919.23780991735998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5">
      <c r="A30">
        <v>27200</v>
      </c>
      <c r="B30" s="12">
        <v>1607.9069788797101</v>
      </c>
      <c r="C30" s="13">
        <f>IF(B30-MetaData!$Y$2&lt;0,0,B30-MetaData!$Y$2)</f>
        <v>937.70697887971005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25">
      <c r="A31">
        <v>28200</v>
      </c>
      <c r="B31" s="12">
        <v>1623.73707529844</v>
      </c>
      <c r="C31" s="13">
        <f>IF(B31-MetaData!$Y$2&lt;0,0,B31-MetaData!$Y$2)</f>
        <v>953.53707529843996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1:13" x14ac:dyDescent="0.25">
      <c r="A32">
        <v>29200</v>
      </c>
      <c r="B32" s="12">
        <v>1639.29833945516</v>
      </c>
      <c r="C32" s="13">
        <f>IF(B32-MetaData!$Y$2&lt;0,0,B32-MetaData!$Y$2)</f>
        <v>969.09833945515993</v>
      </c>
      <c r="D32" s="13"/>
      <c r="E32" s="13"/>
      <c r="F32" s="13"/>
      <c r="G32" s="13"/>
      <c r="H32" s="13"/>
      <c r="I32" s="13"/>
      <c r="J32" s="13"/>
      <c r="K32" s="13"/>
      <c r="L32" s="13"/>
    </row>
    <row r="33" spans="1:12" x14ac:dyDescent="0.25">
      <c r="A33">
        <v>30200</v>
      </c>
      <c r="B33" s="12">
        <v>1654.8596036118799</v>
      </c>
      <c r="C33" s="13">
        <f>IF(B33-MetaData!$Y$2&lt;0,0,B33-MetaData!$Y$2)</f>
        <v>984.6596036118799</v>
      </c>
      <c r="D33" s="13"/>
      <c r="E33" s="13"/>
      <c r="F33" s="13"/>
      <c r="G33" s="13"/>
      <c r="H33" s="13"/>
      <c r="I33" s="13"/>
      <c r="J33" s="13"/>
      <c r="K33" s="13"/>
      <c r="L33" s="13"/>
    </row>
    <row r="34" spans="1:12" x14ac:dyDescent="0.25">
      <c r="A34">
        <v>31200</v>
      </c>
      <c r="B34" s="12">
        <v>1670.4208677685999</v>
      </c>
      <c r="C34" s="13">
        <f>IF(B34-MetaData!$Y$2&lt;0,0,B34-MetaData!$Y$2)</f>
        <v>1000.2208677685999</v>
      </c>
      <c r="D34" s="13"/>
      <c r="E34" s="13"/>
      <c r="F34" s="13"/>
      <c r="G34" s="13"/>
      <c r="H34" s="13"/>
      <c r="I34" s="13"/>
      <c r="J34" s="13"/>
      <c r="K34" s="13"/>
      <c r="L34" s="13"/>
    </row>
    <row r="35" spans="1:12" x14ac:dyDescent="0.25">
      <c r="A35">
        <v>32200</v>
      </c>
      <c r="B35" s="12">
        <v>1686.50943526171</v>
      </c>
      <c r="C35" s="13">
        <f>IF(B35-MetaData!$Y$2&lt;0,0,B35-MetaData!$Y$2)</f>
        <v>1016.30943526171</v>
      </c>
      <c r="D35" s="13"/>
      <c r="E35" s="13"/>
      <c r="F35" s="13"/>
      <c r="G35" s="13"/>
      <c r="H35" s="13"/>
      <c r="I35" s="13"/>
      <c r="J35" s="13"/>
      <c r="K35" s="13"/>
      <c r="L35" s="13"/>
    </row>
    <row r="36" spans="1:12" x14ac:dyDescent="0.25">
      <c r="A36">
        <v>33200</v>
      </c>
      <c r="B36" s="12">
        <v>1702.5980027548201</v>
      </c>
      <c r="C36" s="13">
        <f>IF(B36-MetaData!$Y$2&lt;0,0,B36-MetaData!$Y$2)</f>
        <v>1032.39800275482</v>
      </c>
      <c r="D36" s="13"/>
      <c r="E36" s="13"/>
      <c r="F36" s="13"/>
      <c r="G36" s="13"/>
      <c r="H36" s="13"/>
      <c r="I36" s="13"/>
      <c r="J36" s="13"/>
      <c r="K36" s="13"/>
      <c r="L36" s="13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2"/>
  <sheetViews>
    <sheetView zoomScaleNormal="100" workbookViewId="0"/>
  </sheetViews>
  <sheetFormatPr defaultRowHeight="15" x14ac:dyDescent="0.25"/>
  <cols>
    <col min="1" max="1" width="8.7109375"/>
    <col min="2" max="4" width="21.7109375"/>
    <col min="5" max="17" width="8.7109375"/>
    <col min="18" max="1025" width="14.7109375"/>
  </cols>
  <sheetData>
    <row r="1" spans="1:4" ht="29.25" x14ac:dyDescent="0.25">
      <c r="A1" s="11" t="s">
        <v>85</v>
      </c>
      <c r="B1" s="11" t="s">
        <v>86</v>
      </c>
      <c r="C1" s="11" t="s">
        <v>87</v>
      </c>
      <c r="D1" s="11"/>
    </row>
    <row r="2" spans="1:4" x14ac:dyDescent="0.25">
      <c r="A2">
        <v>15</v>
      </c>
      <c r="B2" s="14">
        <v>6.4295684113865903</v>
      </c>
      <c r="C2" s="13">
        <f>IF(B2-MetaData!$Y$7&lt;0,0,B2-MetaData!$Y$7)</f>
        <v>0</v>
      </c>
      <c r="D2" s="13"/>
    </row>
    <row r="3" spans="1:4" x14ac:dyDescent="0.25">
      <c r="A3">
        <v>65</v>
      </c>
      <c r="B3" s="14">
        <v>9.1038682277318603</v>
      </c>
      <c r="C3" s="13">
        <f>IF(B3-MetaData!$Y$7&lt;0,0,B3-MetaData!$Y$7)</f>
        <v>0</v>
      </c>
      <c r="D3" s="13"/>
    </row>
    <row r="4" spans="1:4" x14ac:dyDescent="0.25">
      <c r="A4">
        <v>115</v>
      </c>
      <c r="B4" s="14">
        <v>11.7781680440771</v>
      </c>
      <c r="C4" s="13">
        <f>IF(B4-MetaData!$Y$7&lt;0,0,B4-MetaData!$Y$7)</f>
        <v>0</v>
      </c>
      <c r="D4" s="13"/>
    </row>
    <row r="5" spans="1:4" x14ac:dyDescent="0.25">
      <c r="A5">
        <v>165</v>
      </c>
      <c r="B5" s="14">
        <v>13.3947658402204</v>
      </c>
      <c r="C5" s="13">
        <f>IF(B5-MetaData!$Y$7&lt;0,0,B5-MetaData!$Y$7)</f>
        <v>0</v>
      </c>
      <c r="D5" s="13"/>
    </row>
    <row r="6" spans="1:4" x14ac:dyDescent="0.25">
      <c r="A6">
        <v>215</v>
      </c>
      <c r="B6" s="14">
        <v>15.1010330578512</v>
      </c>
      <c r="C6" s="13">
        <f>IF(B6-MetaData!$Y$7&lt;0,0,B6-MetaData!$Y$7)</f>
        <v>0</v>
      </c>
      <c r="D6" s="13"/>
    </row>
    <row r="7" spans="1:4" x14ac:dyDescent="0.25">
      <c r="A7">
        <v>265</v>
      </c>
      <c r="B7" s="14">
        <v>16.893698347107399</v>
      </c>
      <c r="C7" s="13">
        <f>IF(B7-MetaData!$Y$7&lt;0,0,B7-MetaData!$Y$7)</f>
        <v>0</v>
      </c>
      <c r="D7" s="13"/>
    </row>
    <row r="8" spans="1:4" x14ac:dyDescent="0.25">
      <c r="A8">
        <v>315</v>
      </c>
      <c r="B8" s="14">
        <v>18.686363636363598</v>
      </c>
      <c r="C8" s="13">
        <f>IF(B8-MetaData!$Y$7&lt;0,0,B8-MetaData!$Y$7)</f>
        <v>0</v>
      </c>
      <c r="D8" s="13"/>
    </row>
    <row r="9" spans="1:4" x14ac:dyDescent="0.25">
      <c r="A9">
        <v>365</v>
      </c>
      <c r="B9" s="14">
        <v>20.635651974288301</v>
      </c>
      <c r="C9" s="13">
        <f>IF(B9-MetaData!$Y$7&lt;0,0,B9-MetaData!$Y$7)</f>
        <v>0</v>
      </c>
      <c r="D9" s="13"/>
    </row>
    <row r="10" spans="1:4" x14ac:dyDescent="0.25">
      <c r="A10">
        <v>415</v>
      </c>
      <c r="B10" s="14">
        <v>23.0833103764922</v>
      </c>
      <c r="C10" s="13">
        <f>IF(B10-MetaData!$Y$7&lt;0,0,B10-MetaData!$Y$7)</f>
        <v>0</v>
      </c>
      <c r="D10" s="13"/>
    </row>
    <row r="11" spans="1:4" x14ac:dyDescent="0.25">
      <c r="A11">
        <v>465</v>
      </c>
      <c r="B11" s="14">
        <v>25.379843893480299</v>
      </c>
      <c r="C11" s="13">
        <f>IF(B11-MetaData!$Y$7&lt;0,0,B11-MetaData!$Y$7)</f>
        <v>0</v>
      </c>
      <c r="D11" s="13"/>
    </row>
    <row r="12" spans="1:4" x14ac:dyDescent="0.25">
      <c r="A12">
        <v>515</v>
      </c>
      <c r="B12" s="14">
        <v>27.5570247933884</v>
      </c>
      <c r="C12" s="13">
        <f>IF(B12-MetaData!$Y$7&lt;0,0,B12-MetaData!$Y$7)</f>
        <v>0</v>
      </c>
      <c r="D12" s="13"/>
    </row>
    <row r="13" spans="1:4" x14ac:dyDescent="0.25">
      <c r="A13">
        <v>565</v>
      </c>
      <c r="B13" s="14">
        <v>29.638360881542699</v>
      </c>
      <c r="C13" s="13">
        <f>IF(B13-MetaData!$Y$7&lt;0,0,B13-MetaData!$Y$7)</f>
        <v>0</v>
      </c>
      <c r="D13" s="13"/>
    </row>
    <row r="14" spans="1:4" x14ac:dyDescent="0.25">
      <c r="A14">
        <v>615</v>
      </c>
      <c r="B14" s="14">
        <v>31.751652892561999</v>
      </c>
      <c r="C14" s="13">
        <f>IF(B14-MetaData!$Y$7&lt;0,0,B14-MetaData!$Y$7)</f>
        <v>0</v>
      </c>
      <c r="D14" s="13"/>
    </row>
    <row r="15" spans="1:4" x14ac:dyDescent="0.25">
      <c r="A15">
        <v>665</v>
      </c>
      <c r="B15" s="14">
        <v>33.432231404958699</v>
      </c>
      <c r="C15" s="13">
        <f>IF(B15-MetaData!$Y$7&lt;0,0,B15-MetaData!$Y$7)</f>
        <v>0</v>
      </c>
      <c r="D15" s="13"/>
    </row>
    <row r="16" spans="1:4" x14ac:dyDescent="0.25">
      <c r="A16">
        <v>715</v>
      </c>
      <c r="B16" s="14">
        <v>35.085146923783299</v>
      </c>
      <c r="C16" s="13">
        <f>IF(B16-MetaData!$Y$7&lt;0,0,B16-MetaData!$Y$7)</f>
        <v>0</v>
      </c>
      <c r="D16" s="13"/>
    </row>
    <row r="17" spans="1:4" x14ac:dyDescent="0.25">
      <c r="A17">
        <v>765</v>
      </c>
      <c r="B17" s="14">
        <v>36.601331496786003</v>
      </c>
      <c r="C17" s="13">
        <f>IF(B17-MetaData!$Y$7&lt;0,0,B17-MetaData!$Y$7)</f>
        <v>0</v>
      </c>
      <c r="D17" s="13"/>
    </row>
    <row r="18" spans="1:4" x14ac:dyDescent="0.25">
      <c r="A18">
        <v>815</v>
      </c>
      <c r="B18" s="14">
        <v>37.9243572084481</v>
      </c>
      <c r="C18" s="13">
        <f>IF(B18-MetaData!$Y$7&lt;0,0,B18-MetaData!$Y$7)</f>
        <v>0</v>
      </c>
      <c r="D18" s="13"/>
    </row>
    <row r="19" spans="1:4" x14ac:dyDescent="0.25">
      <c r="A19">
        <v>865</v>
      </c>
      <c r="B19" s="14">
        <v>39.212327823691503</v>
      </c>
      <c r="C19" s="13">
        <f>IF(B19-MetaData!$Y$7&lt;0,0,B19-MetaData!$Y$7)</f>
        <v>0</v>
      </c>
      <c r="D19" s="13"/>
    </row>
    <row r="20" spans="1:4" x14ac:dyDescent="0.25">
      <c r="A20">
        <v>915</v>
      </c>
      <c r="B20" s="14">
        <v>40.442470156106502</v>
      </c>
      <c r="C20" s="13">
        <f>IF(B20-MetaData!$Y$7&lt;0,0,B20-MetaData!$Y$7)</f>
        <v>0</v>
      </c>
      <c r="D20" s="13"/>
    </row>
    <row r="21" spans="1:4" x14ac:dyDescent="0.25">
      <c r="A21">
        <v>965</v>
      </c>
      <c r="B21" s="14">
        <v>41.849517906336096</v>
      </c>
      <c r="C21" s="13">
        <f>IF(B21-MetaData!$Y$7&lt;0,0,B21-MetaData!$Y$7)</f>
        <v>0</v>
      </c>
      <c r="D21" s="13"/>
    </row>
    <row r="22" spans="1:4" x14ac:dyDescent="0.25">
      <c r="A22">
        <v>1015</v>
      </c>
      <c r="B22" s="14">
        <v>43.640771349862298</v>
      </c>
      <c r="C22" s="13">
        <f>IF(B22-MetaData!$Y$7&lt;0,0,B22-MetaData!$Y$7)</f>
        <v>0</v>
      </c>
      <c r="D22" s="13"/>
    </row>
    <row r="23" spans="1:4" x14ac:dyDescent="0.25">
      <c r="A23">
        <v>1065</v>
      </c>
      <c r="B23" s="14">
        <v>45.439072543618003</v>
      </c>
      <c r="C23" s="13">
        <f>IF(B23-MetaData!$Y$7&lt;0,0,B23-MetaData!$Y$7)</f>
        <v>0</v>
      </c>
      <c r="D23" s="13"/>
    </row>
    <row r="24" spans="1:4" x14ac:dyDescent="0.25">
      <c r="A24">
        <v>1115</v>
      </c>
      <c r="B24" s="14">
        <v>47.570179063360897</v>
      </c>
      <c r="C24" s="13">
        <f>IF(B24-MetaData!$Y$7&lt;0,0,B24-MetaData!$Y$7)</f>
        <v>0</v>
      </c>
      <c r="D24" s="13"/>
    </row>
    <row r="25" spans="1:4" x14ac:dyDescent="0.25">
      <c r="A25">
        <v>1165</v>
      </c>
      <c r="B25" s="14">
        <v>49.346418732782404</v>
      </c>
      <c r="C25" s="13">
        <f>IF(B25-MetaData!$Y$7&lt;0,0,B25-MetaData!$Y$7)</f>
        <v>0</v>
      </c>
      <c r="D25" s="13"/>
    </row>
    <row r="26" spans="1:4" x14ac:dyDescent="0.25">
      <c r="A26">
        <v>1215</v>
      </c>
      <c r="B26" s="14">
        <v>50.982736455463701</v>
      </c>
      <c r="C26" s="13">
        <f>IF(B26-MetaData!$Y$7&lt;0,0,B26-MetaData!$Y$7)</f>
        <v>0</v>
      </c>
      <c r="D26" s="13"/>
    </row>
    <row r="27" spans="1:4" x14ac:dyDescent="0.25">
      <c r="A27">
        <v>1265</v>
      </c>
      <c r="B27" s="14">
        <v>52.543319559228699</v>
      </c>
      <c r="C27" s="13">
        <f>IF(B27-MetaData!$Y$7&lt;0,0,B27-MetaData!$Y$7)</f>
        <v>0.93223080004074887</v>
      </c>
      <c r="D27" s="13"/>
    </row>
    <row r="28" spans="1:4" x14ac:dyDescent="0.25">
      <c r="A28">
        <v>1315</v>
      </c>
      <c r="B28" s="14">
        <v>54.055624426079</v>
      </c>
      <c r="C28" s="13">
        <f>IF(B28-MetaData!$Y$7&lt;0,0,B28-MetaData!$Y$7)</f>
        <v>2.4445356668910492</v>
      </c>
      <c r="D28" s="13"/>
    </row>
    <row r="29" spans="1:4" x14ac:dyDescent="0.25">
      <c r="A29">
        <v>1365</v>
      </c>
      <c r="B29" s="14">
        <v>55.553512396694202</v>
      </c>
      <c r="C29" s="13">
        <f>IF(B29-MetaData!$Y$7&lt;0,0,B29-MetaData!$Y$7)</f>
        <v>3.942423637506252</v>
      </c>
      <c r="D29" s="13"/>
    </row>
    <row r="30" spans="1:4" x14ac:dyDescent="0.25">
      <c r="A30">
        <v>1415</v>
      </c>
      <c r="B30" s="14">
        <v>57.424609733700599</v>
      </c>
      <c r="C30" s="13">
        <f>IF(B30-MetaData!$Y$7&lt;0,0,B30-MetaData!$Y$7)</f>
        <v>5.8135209745126488</v>
      </c>
      <c r="D30" s="13"/>
    </row>
    <row r="31" spans="1:4" x14ac:dyDescent="0.25">
      <c r="A31">
        <v>1465</v>
      </c>
      <c r="B31" s="14">
        <v>59.183356290174501</v>
      </c>
      <c r="C31" s="13">
        <f>IF(B31-MetaData!$Y$7&lt;0,0,B31-MetaData!$Y$7)</f>
        <v>7.5722675309865508</v>
      </c>
      <c r="D31" s="13"/>
    </row>
    <row r="32" spans="1:4" x14ac:dyDescent="0.25">
      <c r="A32">
        <v>1515</v>
      </c>
      <c r="B32" s="15">
        <v>60.722405876951299</v>
      </c>
      <c r="C32" s="13">
        <f>IF(B32-MetaData!$Y$7&lt;0,0,B32-MetaData!$Y$7)</f>
        <v>9.111317117763349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8"/>
  <sheetViews>
    <sheetView zoomScaleNormal="100" workbookViewId="0"/>
  </sheetViews>
  <sheetFormatPr defaultRowHeight="15" x14ac:dyDescent="0.25"/>
  <cols>
    <col min="1" max="1" width="8.7109375"/>
    <col min="2" max="4" width="21.7109375"/>
    <col min="5" max="17" width="8.7109375"/>
    <col min="18" max="1025" width="14.7109375"/>
  </cols>
  <sheetData>
    <row r="1" spans="1:4" ht="29.25" x14ac:dyDescent="0.25">
      <c r="A1" s="11" t="s">
        <v>85</v>
      </c>
      <c r="B1" s="11" t="s">
        <v>86</v>
      </c>
      <c r="C1" s="11" t="s">
        <v>87</v>
      </c>
      <c r="D1" s="11"/>
    </row>
    <row r="2" spans="1:4" x14ac:dyDescent="0.25">
      <c r="A2" s="16">
        <v>10</v>
      </c>
      <c r="B2" s="12">
        <v>0</v>
      </c>
      <c r="C2" s="13">
        <f>IF(B2-MetaData!$Y$6&lt;0,0,B2-MetaData!$Y$6)</f>
        <v>0</v>
      </c>
      <c r="D2" s="13"/>
    </row>
    <row r="3" spans="1:4" x14ac:dyDescent="0.25">
      <c r="A3" s="16">
        <v>160</v>
      </c>
      <c r="B3" s="12">
        <v>0</v>
      </c>
      <c r="C3" s="13">
        <f>IF(B3-MetaData!$Y$6&lt;0,0,B3-MetaData!$Y$6)</f>
        <v>0</v>
      </c>
      <c r="D3" s="13"/>
    </row>
    <row r="4" spans="1:4" x14ac:dyDescent="0.25">
      <c r="A4" s="16">
        <v>310</v>
      </c>
      <c r="B4" s="12">
        <v>0</v>
      </c>
      <c r="C4" s="13">
        <f>IF(B4-MetaData!$Y$6&lt;0,0,B4-MetaData!$Y$6)</f>
        <v>0</v>
      </c>
      <c r="D4" s="13"/>
    </row>
    <row r="5" spans="1:4" x14ac:dyDescent="0.25">
      <c r="A5" s="16">
        <v>460</v>
      </c>
      <c r="B5" s="12">
        <v>103.25668044077101</v>
      </c>
      <c r="C5" s="13">
        <f>IF(B5-MetaData!$Y$6&lt;0,0,B5-MetaData!$Y$6)</f>
        <v>27.628311665298057</v>
      </c>
      <c r="D5" s="13"/>
    </row>
    <row r="6" spans="1:4" x14ac:dyDescent="0.25">
      <c r="A6" s="16">
        <v>610</v>
      </c>
      <c r="B6" s="12">
        <v>123.45196280991701</v>
      </c>
      <c r="C6" s="13">
        <f>IF(B6-MetaData!$Y$6&lt;0,0,B6-MetaData!$Y$6)</f>
        <v>47.823594034444056</v>
      </c>
      <c r="D6" s="13"/>
    </row>
    <row r="7" spans="1:4" x14ac:dyDescent="0.25">
      <c r="A7" s="16">
        <v>760</v>
      </c>
      <c r="B7" s="12">
        <v>143.64724517906299</v>
      </c>
      <c r="C7" s="13">
        <f>IF(B7-MetaData!$Y$6&lt;0,0,B7-MetaData!$Y$6)</f>
        <v>68.018876403590042</v>
      </c>
      <c r="D7" s="13"/>
    </row>
    <row r="8" spans="1:4" x14ac:dyDescent="0.25">
      <c r="A8" s="16">
        <v>910</v>
      </c>
      <c r="B8" s="12">
        <v>155.687258953168</v>
      </c>
      <c r="C8" s="13">
        <f>IF(B8-MetaData!$Y$6&lt;0,0,B8-MetaData!$Y$6)</f>
        <v>80.058890177695048</v>
      </c>
      <c r="D8" s="13"/>
    </row>
    <row r="9" spans="1:4" x14ac:dyDescent="0.25">
      <c r="A9" s="16">
        <v>927</v>
      </c>
      <c r="B9" s="12">
        <v>157.05179384756701</v>
      </c>
      <c r="C9" s="13">
        <f>IF(B9-MetaData!$Y$6&lt;0,0,B9-MetaData!$Y$6)</f>
        <v>81.423425072094062</v>
      </c>
      <c r="D9" s="13"/>
    </row>
    <row r="10" spans="1:4" x14ac:dyDescent="0.25">
      <c r="A10" s="16">
        <v>1060</v>
      </c>
      <c r="B10" s="12">
        <v>167.727272727273</v>
      </c>
      <c r="C10" s="13">
        <f>IF(B10-MetaData!$Y$6&lt;0,0,B10-MetaData!$Y$6)</f>
        <v>92.098903951800054</v>
      </c>
      <c r="D10" s="13"/>
    </row>
    <row r="11" spans="1:4" x14ac:dyDescent="0.25">
      <c r="A11" s="16">
        <v>1210</v>
      </c>
      <c r="B11" s="12">
        <v>177.418893480257</v>
      </c>
      <c r="C11" s="13">
        <f>IF(B11-MetaData!$Y$6&lt;0,0,B11-MetaData!$Y$6)</f>
        <v>101.79052470478405</v>
      </c>
      <c r="D11" s="13"/>
    </row>
    <row r="12" spans="1:4" x14ac:dyDescent="0.25">
      <c r="A12" s="16">
        <v>1360</v>
      </c>
      <c r="B12" s="12">
        <v>185.41299357208399</v>
      </c>
      <c r="C12" s="13">
        <f>IF(B12-MetaData!$Y$6&lt;0,0,B12-MetaData!$Y$6)</f>
        <v>109.78462479661104</v>
      </c>
      <c r="D12" s="13"/>
    </row>
    <row r="13" spans="1:4" x14ac:dyDescent="0.25">
      <c r="A13" s="16">
        <v>1510</v>
      </c>
      <c r="B13" s="12">
        <v>191.93654729109301</v>
      </c>
      <c r="C13" s="13">
        <f>IF(B13-MetaData!$Y$6&lt;0,0,B13-MetaData!$Y$6)</f>
        <v>116.30817851562006</v>
      </c>
      <c r="D13" s="13"/>
    </row>
    <row r="14" spans="1:4" x14ac:dyDescent="0.25">
      <c r="A14" s="16">
        <v>1660</v>
      </c>
      <c r="B14" s="12">
        <v>198.460101010101</v>
      </c>
      <c r="C14" s="13">
        <f>IF(B14-MetaData!$Y$6&lt;0,0,B14-MetaData!$Y$6)</f>
        <v>122.83173223462805</v>
      </c>
      <c r="D14" s="13"/>
    </row>
    <row r="15" spans="1:4" x14ac:dyDescent="0.25">
      <c r="A15" s="16">
        <v>1810</v>
      </c>
      <c r="B15" s="12">
        <v>204.98365472910899</v>
      </c>
      <c r="C15" s="13">
        <f>IF(B15-MetaData!$Y$6&lt;0,0,B15-MetaData!$Y$6)</f>
        <v>129.35528595363604</v>
      </c>
      <c r="D15" s="13"/>
    </row>
    <row r="16" spans="1:4" x14ac:dyDescent="0.25">
      <c r="A16" s="16">
        <v>1960</v>
      </c>
      <c r="B16" s="12">
        <v>211.469696969697</v>
      </c>
      <c r="C16" s="13">
        <f>IF(B16-MetaData!$Y$6&lt;0,0,B16-MetaData!$Y$6)</f>
        <v>135.84132819422405</v>
      </c>
      <c r="D16" s="13"/>
    </row>
    <row r="17" spans="1:4" x14ac:dyDescent="0.25">
      <c r="A17" s="16">
        <v>2110</v>
      </c>
      <c r="B17" s="12">
        <v>216.98185261707999</v>
      </c>
      <c r="C17" s="13">
        <f>IF(B17-MetaData!$Y$6&lt;0,0,B17-MetaData!$Y$6)</f>
        <v>141.35348384160704</v>
      </c>
      <c r="D17" s="13"/>
    </row>
    <row r="18" spans="1:4" x14ac:dyDescent="0.25">
      <c r="A18" s="16">
        <v>2260</v>
      </c>
      <c r="B18" s="12">
        <v>222.49400826446299</v>
      </c>
      <c r="C18" s="13">
        <f>IF(B18-MetaData!$Y$6&lt;0,0,B18-MetaData!$Y$6)</f>
        <v>146.86563948899004</v>
      </c>
      <c r="D18" s="13"/>
    </row>
    <row r="19" spans="1:4" x14ac:dyDescent="0.25">
      <c r="A19" s="16">
        <v>2410</v>
      </c>
      <c r="B19" s="12">
        <v>227.36829660238701</v>
      </c>
      <c r="C19" s="13">
        <f>IF(B19-MetaData!$Y$6&lt;0,0,B19-MetaData!$Y$6)</f>
        <v>151.73992782691406</v>
      </c>
      <c r="D19" s="13"/>
    </row>
    <row r="20" spans="1:4" x14ac:dyDescent="0.25">
      <c r="A20" s="16">
        <v>2560</v>
      </c>
      <c r="B20" s="12">
        <v>231.863980716253</v>
      </c>
      <c r="C20" s="13">
        <f>IF(B20-MetaData!$Y$6&lt;0,0,B20-MetaData!$Y$6)</f>
        <v>156.23561194078005</v>
      </c>
      <c r="D20" s="13"/>
    </row>
    <row r="21" spans="1:4" x14ac:dyDescent="0.25">
      <c r="A21" s="16">
        <v>2710</v>
      </c>
      <c r="B21" s="12">
        <v>238.13927915518801</v>
      </c>
      <c r="C21" s="13">
        <f>IF(B21-MetaData!$Y$6&lt;0,0,B21-MetaData!$Y$6)</f>
        <v>162.51091037971506</v>
      </c>
      <c r="D21" s="13"/>
    </row>
    <row r="22" spans="1:4" x14ac:dyDescent="0.25">
      <c r="A22" s="16">
        <v>2860</v>
      </c>
      <c r="B22" s="12">
        <v>243.24772727272699</v>
      </c>
      <c r="C22" s="13">
        <f>IF(B22-MetaData!$Y$6&lt;0,0,B22-MetaData!$Y$6)</f>
        <v>167.61935849725404</v>
      </c>
      <c r="D22" s="13"/>
    </row>
    <row r="23" spans="1:4" x14ac:dyDescent="0.25">
      <c r="A23" s="16">
        <v>3010</v>
      </c>
      <c r="B23" s="12">
        <v>247.464026629936</v>
      </c>
      <c r="C23" s="13">
        <f>IF(B23-MetaData!$Y$6&lt;0,0,B23-MetaData!$Y$6)</f>
        <v>171.83565785446305</v>
      </c>
      <c r="D23" s="13"/>
    </row>
    <row r="24" spans="1:4" x14ac:dyDescent="0.25">
      <c r="A24" s="16">
        <v>3160</v>
      </c>
      <c r="B24" s="12">
        <v>252.54189623507801</v>
      </c>
      <c r="C24" s="13">
        <f>IF(B24-MetaData!$Y$6&lt;0,0,B24-MetaData!$Y$6)</f>
        <v>176.91352745960506</v>
      </c>
      <c r="D24" s="13"/>
    </row>
    <row r="25" spans="1:4" x14ac:dyDescent="0.25">
      <c r="A25" s="16">
        <v>3310</v>
      </c>
      <c r="B25" s="12">
        <v>256.98314967860398</v>
      </c>
      <c r="C25" s="13">
        <f>IF(B25-MetaData!$Y$6&lt;0,0,B25-MetaData!$Y$6)</f>
        <v>181.35478090313103</v>
      </c>
      <c r="D25" s="13"/>
    </row>
    <row r="26" spans="1:4" x14ac:dyDescent="0.25">
      <c r="A26" s="16">
        <v>3460</v>
      </c>
      <c r="B26" s="12">
        <v>261.42288797061502</v>
      </c>
      <c r="C26" s="13">
        <f>IF(B26-MetaData!$Y$6&lt;0,0,B26-MetaData!$Y$6)</f>
        <v>185.79451919514207</v>
      </c>
      <c r="D26" s="13"/>
    </row>
    <row r="27" spans="1:4" x14ac:dyDescent="0.25">
      <c r="A27" s="16">
        <v>3610</v>
      </c>
      <c r="B27" s="12">
        <v>266.231175390266</v>
      </c>
      <c r="C27" s="13">
        <f>IF(B27-MetaData!$Y$6&lt;0,0,B27-MetaData!$Y$6)</f>
        <v>190.60280661479305</v>
      </c>
      <c r="D27" s="13"/>
    </row>
    <row r="28" spans="1:4" x14ac:dyDescent="0.25">
      <c r="A28" s="16">
        <v>3760</v>
      </c>
      <c r="B28" s="12">
        <v>271.41595500459101</v>
      </c>
      <c r="C28" s="13">
        <f>IF(B28-MetaData!$Y$6&lt;0,0,B28-MetaData!$Y$6)</f>
        <v>195.78758622911806</v>
      </c>
      <c r="D28" s="13"/>
    </row>
    <row r="29" spans="1:4" x14ac:dyDescent="0.25">
      <c r="A29" s="16">
        <v>3910</v>
      </c>
      <c r="B29" s="12">
        <v>276.23021120293799</v>
      </c>
      <c r="C29" s="13">
        <f>IF(B29-MetaData!$Y$6&lt;0,0,B29-MetaData!$Y$6)</f>
        <v>200.60184242746504</v>
      </c>
      <c r="D29" s="13"/>
    </row>
    <row r="30" spans="1:4" x14ac:dyDescent="0.25">
      <c r="A30" s="16">
        <v>4060</v>
      </c>
      <c r="B30" s="12">
        <v>283.45881542699698</v>
      </c>
      <c r="C30" s="13">
        <f>IF(B30-MetaData!$Y$6&lt;0,0,B30-MetaData!$Y$6)</f>
        <v>207.83044665152403</v>
      </c>
      <c r="D30" s="13"/>
    </row>
    <row r="31" spans="1:4" x14ac:dyDescent="0.25">
      <c r="A31" s="16">
        <v>4210</v>
      </c>
      <c r="B31" s="12">
        <v>289.63312672176301</v>
      </c>
      <c r="C31" s="13">
        <f>IF(B31-MetaData!$Y$6&lt;0,0,B31-MetaData!$Y$6)</f>
        <v>214.00475794629006</v>
      </c>
      <c r="D31" s="13"/>
    </row>
    <row r="32" spans="1:4" x14ac:dyDescent="0.25">
      <c r="A32" s="16">
        <v>4360</v>
      </c>
      <c r="B32" s="12">
        <v>310.75270890725398</v>
      </c>
      <c r="C32" s="13">
        <f>IF(B32-MetaData!$Y$6&lt;0,0,B32-MetaData!$Y$6)</f>
        <v>235.12434013178103</v>
      </c>
    </row>
    <row r="33" spans="1:3" x14ac:dyDescent="0.25">
      <c r="A33" s="16">
        <v>4510</v>
      </c>
      <c r="B33" s="12">
        <v>320.72286501377403</v>
      </c>
      <c r="C33" s="13">
        <f>IF(B33-MetaData!$Y$6&lt;0,0,B33-MetaData!$Y$6)</f>
        <v>245.09449623830108</v>
      </c>
    </row>
    <row r="34" spans="1:3" x14ac:dyDescent="0.25">
      <c r="A34" s="16">
        <v>4660</v>
      </c>
      <c r="B34" s="12">
        <v>329.95649678604201</v>
      </c>
      <c r="C34" s="13">
        <f>IF(B34-MetaData!$Y$6&lt;0,0,B34-MetaData!$Y$6)</f>
        <v>254.32812801056906</v>
      </c>
    </row>
    <row r="35" spans="1:3" x14ac:dyDescent="0.25">
      <c r="A35" s="16">
        <v>4810</v>
      </c>
      <c r="B35" s="12">
        <v>348.054981634527</v>
      </c>
      <c r="C35" s="13">
        <f>IF(B35-MetaData!$Y$6&lt;0,0,B35-MetaData!$Y$6)</f>
        <v>272.42661285905405</v>
      </c>
    </row>
    <row r="36" spans="1:3" x14ac:dyDescent="0.25">
      <c r="A36" s="16">
        <v>4960</v>
      </c>
      <c r="B36" s="12">
        <v>357.43939393939399</v>
      </c>
      <c r="C36" s="13">
        <f>IF(B36-MetaData!$Y$6&lt;0,0,B36-MetaData!$Y$6)</f>
        <v>281.81102516392104</v>
      </c>
    </row>
    <row r="37" spans="1:3" x14ac:dyDescent="0.25">
      <c r="A37" s="16">
        <v>5110</v>
      </c>
      <c r="B37" s="12">
        <v>367.81593204774998</v>
      </c>
      <c r="C37" s="13">
        <f>IF(B37-MetaData!$Y$6&lt;0,0,B37-MetaData!$Y$6)</f>
        <v>292.18756327227703</v>
      </c>
    </row>
    <row r="38" spans="1:3" x14ac:dyDescent="0.25">
      <c r="A38" s="16">
        <v>5260</v>
      </c>
      <c r="B38" s="12">
        <v>379.08142791551899</v>
      </c>
      <c r="C38" s="13">
        <f>IF(B38-MetaData!$Y$6&lt;0,0,B38-MetaData!$Y$6)</f>
        <v>303.45305914004604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2"/>
  <sheetViews>
    <sheetView zoomScaleNormal="100" workbookViewId="0"/>
  </sheetViews>
  <sheetFormatPr defaultRowHeight="15" x14ac:dyDescent="0.25"/>
  <cols>
    <col min="1" max="1" width="8.7109375"/>
    <col min="2" max="4" width="21.7109375"/>
    <col min="5" max="17" width="8.7109375"/>
    <col min="18" max="1025" width="14.7109375"/>
  </cols>
  <sheetData>
    <row r="1" spans="1:4" ht="29.25" x14ac:dyDescent="0.25">
      <c r="A1" s="11" t="s">
        <v>85</v>
      </c>
      <c r="B1" s="11" t="s">
        <v>86</v>
      </c>
      <c r="C1" s="11" t="s">
        <v>87</v>
      </c>
      <c r="D1" s="11"/>
    </row>
    <row r="2" spans="1:4" x14ac:dyDescent="0.25">
      <c r="A2">
        <v>10</v>
      </c>
      <c r="B2" s="14">
        <v>5.5868916437098299</v>
      </c>
      <c r="C2" s="13">
        <f>IF(B2-MetaData!$Y$8&lt;0,0,B2-MetaData!$Y$8)</f>
        <v>0</v>
      </c>
      <c r="D2" s="13"/>
    </row>
    <row r="3" spans="1:4" x14ac:dyDescent="0.25">
      <c r="A3">
        <v>110</v>
      </c>
      <c r="B3" s="14">
        <v>17.535078053259902</v>
      </c>
      <c r="C3" s="13">
        <f>IF(B3-MetaData!$Y$8&lt;0,0,B3-MetaData!$Y$8)</f>
        <v>0</v>
      </c>
      <c r="D3" s="13"/>
    </row>
    <row r="4" spans="1:4" x14ac:dyDescent="0.25">
      <c r="A4">
        <v>210</v>
      </c>
      <c r="B4" s="14">
        <v>37.919398530762201</v>
      </c>
      <c r="C4" s="13">
        <f>IF(B4-MetaData!$Y$8&lt;0,0,B4-MetaData!$Y$8)</f>
        <v>0</v>
      </c>
      <c r="D4" s="13"/>
    </row>
    <row r="5" spans="1:4" x14ac:dyDescent="0.25">
      <c r="A5">
        <v>310</v>
      </c>
      <c r="B5" s="14">
        <v>71.585422405876997</v>
      </c>
      <c r="C5" s="13">
        <f>IF(B5-MetaData!$Y$8&lt;0,0,B5-MetaData!$Y$8)</f>
        <v>0</v>
      </c>
      <c r="D5" s="13"/>
    </row>
    <row r="6" spans="1:4" x14ac:dyDescent="0.25">
      <c r="A6">
        <v>410</v>
      </c>
      <c r="B6" s="14">
        <v>123.008631772268</v>
      </c>
      <c r="C6" s="13">
        <f>IF(B6-MetaData!$Y$8&lt;0,0,B6-MetaData!$Y$8)</f>
        <v>19.608631772267998</v>
      </c>
      <c r="D6" s="13"/>
    </row>
    <row r="7" spans="1:4" x14ac:dyDescent="0.25">
      <c r="A7">
        <v>450</v>
      </c>
      <c r="B7" s="14">
        <v>134.66961432506901</v>
      </c>
      <c r="C7" s="13">
        <f>IF(B7-MetaData!$Y$8&lt;0,0,B7-MetaData!$Y$8)</f>
        <v>31.269614325069</v>
      </c>
      <c r="D7" s="13"/>
    </row>
    <row r="8" spans="1:4" x14ac:dyDescent="0.25">
      <c r="A8">
        <v>510</v>
      </c>
      <c r="B8" s="14">
        <v>152.16108815427</v>
      </c>
      <c r="C8" s="13">
        <f>IF(B8-MetaData!$Y$8&lt;0,0,B8-MetaData!$Y$8)</f>
        <v>48.761088154269999</v>
      </c>
      <c r="D8" s="13"/>
    </row>
    <row r="9" spans="1:4" x14ac:dyDescent="0.25">
      <c r="A9">
        <v>610</v>
      </c>
      <c r="B9" s="14">
        <v>177.90704775022999</v>
      </c>
      <c r="C9" s="13">
        <f>IF(B9-MetaData!$Y$8&lt;0,0,B9-MetaData!$Y$8)</f>
        <v>74.507047750229987</v>
      </c>
      <c r="D9" s="13"/>
    </row>
    <row r="10" spans="1:4" x14ac:dyDescent="0.25">
      <c r="A10">
        <v>710</v>
      </c>
      <c r="B10" s="14">
        <v>194.47421946740101</v>
      </c>
      <c r="C10" s="13">
        <f>IF(B10-MetaData!$Y$8&lt;0,0,B10-MetaData!$Y$8)</f>
        <v>91.074219467401008</v>
      </c>
      <c r="D10" s="13"/>
    </row>
    <row r="11" spans="1:4" x14ac:dyDescent="0.25">
      <c r="A11">
        <v>810</v>
      </c>
      <c r="B11" s="14">
        <v>205.573370064279</v>
      </c>
      <c r="C11" s="13">
        <f>IF(B11-MetaData!$Y$8&lt;0,0,B11-MetaData!$Y$8)</f>
        <v>102.173370064279</v>
      </c>
      <c r="D11" s="13"/>
    </row>
    <row r="12" spans="1:4" x14ac:dyDescent="0.25">
      <c r="A12">
        <v>910</v>
      </c>
      <c r="B12" s="14">
        <v>212.93776400367301</v>
      </c>
      <c r="C12" s="13">
        <f>IF(B12-MetaData!$Y$8&lt;0,0,B12-MetaData!$Y$8)</f>
        <v>109.537764003673</v>
      </c>
      <c r="D12" s="13"/>
    </row>
    <row r="13" spans="1:4" x14ac:dyDescent="0.25">
      <c r="A13">
        <v>1010</v>
      </c>
      <c r="B13" s="14">
        <v>219.66283287419699</v>
      </c>
      <c r="C13" s="13">
        <f>IF(B13-MetaData!$Y$8&lt;0,0,B13-MetaData!$Y$8)</f>
        <v>116.26283287419699</v>
      </c>
      <c r="D13" s="13"/>
    </row>
    <row r="14" spans="1:4" x14ac:dyDescent="0.25">
      <c r="A14">
        <v>1110</v>
      </c>
      <c r="B14" s="14">
        <v>230.208907254362</v>
      </c>
      <c r="C14" s="13">
        <f>IF(B14-MetaData!$Y$8&lt;0,0,B14-MetaData!$Y$8)</f>
        <v>126.808907254362</v>
      </c>
      <c r="D14" s="13"/>
    </row>
    <row r="15" spans="1:4" x14ac:dyDescent="0.25">
      <c r="A15">
        <v>1210</v>
      </c>
      <c r="B15" s="14">
        <v>236.75730027548201</v>
      </c>
      <c r="C15" s="13">
        <f>IF(B15-MetaData!$Y$8&lt;0,0,B15-MetaData!$Y$8)</f>
        <v>133.357300275482</v>
      </c>
      <c r="D15" s="13"/>
    </row>
    <row r="16" spans="1:4" x14ac:dyDescent="0.25">
      <c r="A16">
        <v>1310</v>
      </c>
      <c r="B16" s="14">
        <v>243.97162534435299</v>
      </c>
      <c r="C16" s="13">
        <f>IF(B16-MetaData!$Y$8&lt;0,0,B16-MetaData!$Y$8)</f>
        <v>140.57162534435298</v>
      </c>
      <c r="D16" s="13"/>
    </row>
    <row r="17" spans="1:4" x14ac:dyDescent="0.25">
      <c r="A17">
        <v>1410</v>
      </c>
      <c r="B17" s="14">
        <v>249.132093663912</v>
      </c>
      <c r="C17" s="13">
        <f>IF(B17-MetaData!$Y$8&lt;0,0,B17-MetaData!$Y$8)</f>
        <v>145.732093663912</v>
      </c>
      <c r="D17" s="13"/>
    </row>
    <row r="18" spans="1:4" x14ac:dyDescent="0.25">
      <c r="A18">
        <v>1510</v>
      </c>
      <c r="B18" s="14">
        <v>253.895684113866</v>
      </c>
      <c r="C18" s="13">
        <f>IF(B18-MetaData!$Y$8&lt;0,0,B18-MetaData!$Y$8)</f>
        <v>150.49568411386599</v>
      </c>
      <c r="D18" s="13"/>
    </row>
    <row r="19" spans="1:4" x14ac:dyDescent="0.25">
      <c r="A19">
        <v>1610</v>
      </c>
      <c r="B19" s="14">
        <v>261.41021579430702</v>
      </c>
      <c r="C19" s="13">
        <f>IF(B19-MetaData!$Y$8&lt;0,0,B19-MetaData!$Y$8)</f>
        <v>158.01021579430702</v>
      </c>
      <c r="D19" s="13"/>
    </row>
    <row r="20" spans="1:4" x14ac:dyDescent="0.25">
      <c r="A20">
        <v>1710</v>
      </c>
      <c r="B20" s="14">
        <v>266.52568870523402</v>
      </c>
      <c r="C20" s="13">
        <f>IF(B20-MetaData!$Y$8&lt;0,0,B20-MetaData!$Y$8)</f>
        <v>163.12568870523401</v>
      </c>
      <c r="D20" s="13"/>
    </row>
    <row r="21" spans="1:4" x14ac:dyDescent="0.25">
      <c r="A21">
        <v>1810</v>
      </c>
      <c r="B21" s="14">
        <v>278.37874196510597</v>
      </c>
      <c r="C21" s="13">
        <f>IF(B21-MetaData!$Y$8&lt;0,0,B21-MetaData!$Y$8)</f>
        <v>174.97874196510597</v>
      </c>
      <c r="D21" s="13"/>
    </row>
    <row r="22" spans="1:4" x14ac:dyDescent="0.25">
      <c r="A22">
        <v>1910</v>
      </c>
      <c r="B22" s="14">
        <v>283.78983011937601</v>
      </c>
      <c r="C22" s="13">
        <f>IF(B22-MetaData!$Y$8&lt;0,0,B22-MetaData!$Y$8)</f>
        <v>180.389830119376</v>
      </c>
      <c r="D22" s="13"/>
    </row>
    <row r="23" spans="1:4" x14ac:dyDescent="0.25">
      <c r="A23">
        <v>2010</v>
      </c>
      <c r="B23" s="14">
        <v>288.17442607897101</v>
      </c>
      <c r="C23" s="13">
        <f>IF(B23-MetaData!$Y$8&lt;0,0,B23-MetaData!$Y$8)</f>
        <v>184.774426078971</v>
      </c>
      <c r="D23" s="13"/>
    </row>
    <row r="24" spans="1:4" x14ac:dyDescent="0.25">
      <c r="A24">
        <v>2110</v>
      </c>
      <c r="B24" s="14">
        <v>292.58404499540899</v>
      </c>
      <c r="C24" s="13">
        <f>IF(B24-MetaData!$Y$8&lt;0,0,B24-MetaData!$Y$8)</f>
        <v>189.18404499540898</v>
      </c>
      <c r="D24" s="13"/>
    </row>
    <row r="25" spans="1:4" x14ac:dyDescent="0.25">
      <c r="A25">
        <v>2210</v>
      </c>
      <c r="B25" s="14">
        <v>297.38064738292002</v>
      </c>
      <c r="C25" s="13">
        <f>IF(B25-MetaData!$Y$8&lt;0,0,B25-MetaData!$Y$8)</f>
        <v>193.98064738292001</v>
      </c>
      <c r="D25" s="13"/>
    </row>
    <row r="26" spans="1:4" x14ac:dyDescent="0.25">
      <c r="A26">
        <v>2310</v>
      </c>
      <c r="B26" s="14">
        <v>303.956932966024</v>
      </c>
      <c r="C26" s="13">
        <f>IF(B26-MetaData!$Y$8&lt;0,0,B26-MetaData!$Y$8)</f>
        <v>200.55693296602399</v>
      </c>
      <c r="D26" s="13"/>
    </row>
    <row r="27" spans="1:4" x14ac:dyDescent="0.25">
      <c r="A27">
        <v>2410</v>
      </c>
      <c r="B27" s="14">
        <v>307.94972451790602</v>
      </c>
      <c r="C27" s="13">
        <f>IF(B27-MetaData!$Y$8&lt;0,0,B27-MetaData!$Y$8)</f>
        <v>204.54972451790601</v>
      </c>
      <c r="D27" s="13"/>
    </row>
    <row r="28" spans="1:4" x14ac:dyDescent="0.25">
      <c r="A28">
        <v>2510</v>
      </c>
      <c r="B28" s="14">
        <v>311.96010101010103</v>
      </c>
      <c r="C28" s="13">
        <f>IF(B28-MetaData!$Y$8&lt;0,0,B28-MetaData!$Y$8)</f>
        <v>208.56010101010102</v>
      </c>
      <c r="D28" s="13"/>
    </row>
    <row r="29" spans="1:4" x14ac:dyDescent="0.25">
      <c r="A29">
        <v>2610</v>
      </c>
      <c r="B29" s="14">
        <v>318.008838383838</v>
      </c>
      <c r="C29" s="13">
        <f>IF(B29-MetaData!$Y$8&lt;0,0,B29-MetaData!$Y$8)</f>
        <v>214.60883838383799</v>
      </c>
      <c r="D29" s="13"/>
    </row>
    <row r="30" spans="1:4" x14ac:dyDescent="0.25">
      <c r="A30">
        <v>2710</v>
      </c>
      <c r="B30" s="14">
        <v>321.82217630854001</v>
      </c>
      <c r="C30" s="13">
        <f>IF(B30-MetaData!$Y$8&lt;0,0,B30-MetaData!$Y$8)</f>
        <v>218.42217630854</v>
      </c>
      <c r="D30" s="13"/>
    </row>
    <row r="31" spans="1:4" x14ac:dyDescent="0.25">
      <c r="A31">
        <v>2810</v>
      </c>
      <c r="B31" s="14">
        <v>326.03799357208402</v>
      </c>
      <c r="C31" s="13">
        <f>IF(B31-MetaData!$Y$8&lt;0,0,B31-MetaData!$Y$8)</f>
        <v>222.63799357208401</v>
      </c>
      <c r="D31" s="13"/>
    </row>
    <row r="32" spans="1:4" x14ac:dyDescent="0.25">
      <c r="A32">
        <v>2910</v>
      </c>
      <c r="B32" s="15">
        <v>329.81682736455502</v>
      </c>
      <c r="C32" s="13">
        <f>IF(B32-MetaData!$Y$8&lt;0,0,B32-MetaData!$Y$8)</f>
        <v>226.41682736455502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3"/>
  <sheetViews>
    <sheetView zoomScaleNormal="100" workbookViewId="0"/>
  </sheetViews>
  <sheetFormatPr defaultRowHeight="15" x14ac:dyDescent="0.25"/>
  <cols>
    <col min="1" max="1" width="8.7109375"/>
    <col min="2" max="14" width="21.7109375"/>
    <col min="15" max="27" width="8.7109375"/>
    <col min="28" max="1025" width="14.7109375"/>
  </cols>
  <sheetData>
    <row r="1" spans="1:17" ht="29.25" x14ac:dyDescent="0.25">
      <c r="A1" s="11" t="s">
        <v>85</v>
      </c>
      <c r="B1" s="11" t="s">
        <v>86</v>
      </c>
      <c r="C1" s="11" t="s">
        <v>87</v>
      </c>
      <c r="D1" s="11"/>
      <c r="E1" s="11"/>
      <c r="F1" s="11"/>
      <c r="G1" s="11"/>
      <c r="H1" s="11"/>
      <c r="I1" s="11"/>
      <c r="J1" s="11"/>
      <c r="K1" s="2"/>
      <c r="L1" s="2"/>
      <c r="M1" s="2"/>
      <c r="N1" s="11"/>
    </row>
    <row r="2" spans="1:17" x14ac:dyDescent="0.25">
      <c r="A2">
        <v>40</v>
      </c>
      <c r="B2" s="14">
        <v>49.859274563820001</v>
      </c>
      <c r="C2" s="13">
        <f>IF(B2-MetaData!$Y$12&lt;0,0,B2-MetaData!$Y$12)</f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Q2" s="17"/>
    </row>
    <row r="3" spans="1:17" x14ac:dyDescent="0.25">
      <c r="A3">
        <v>400</v>
      </c>
      <c r="B3" s="14">
        <v>57.673989898989902</v>
      </c>
      <c r="C3" s="13">
        <f>IF(B3-MetaData!$Y$12&lt;0,0,B3-MetaData!$Y$12)</f>
        <v>0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7" x14ac:dyDescent="0.25">
      <c r="A4">
        <v>760</v>
      </c>
      <c r="B4" s="14">
        <v>63.322979797979798</v>
      </c>
      <c r="C4" s="13">
        <f>IF(B4-MetaData!$Y$12&lt;0,0,B4-MetaData!$Y$12)</f>
        <v>0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7" x14ac:dyDescent="0.25">
      <c r="A5">
        <v>1120</v>
      </c>
      <c r="B5" s="14">
        <v>71.433356290174501</v>
      </c>
      <c r="C5" s="13">
        <f>IF(B5-MetaData!$Y$12&lt;0,0,B5-MetaData!$Y$12)</f>
        <v>0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7" x14ac:dyDescent="0.25">
      <c r="A6">
        <v>1480</v>
      </c>
      <c r="B6" s="14">
        <v>78.311042240587696</v>
      </c>
      <c r="C6" s="13">
        <f>IF(B6-MetaData!$Y$12&lt;0,0,B6-MetaData!$Y$12)</f>
        <v>0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7" x14ac:dyDescent="0.25">
      <c r="A7">
        <v>1840</v>
      </c>
      <c r="B7" s="14">
        <v>84.896280991735495</v>
      </c>
      <c r="C7" s="13">
        <f>IF(B7-MetaData!$Y$12&lt;0,0,B7-MetaData!$Y$12)</f>
        <v>0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7" x14ac:dyDescent="0.25">
      <c r="A8">
        <v>1870</v>
      </c>
      <c r="B8" s="14">
        <v>85.534395087236007</v>
      </c>
      <c r="C8" s="13">
        <f>IF(B8-MetaData!$Y$12&lt;0,0,B8-MetaData!$Y$12)</f>
        <v>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7" x14ac:dyDescent="0.25">
      <c r="A9">
        <v>2200</v>
      </c>
      <c r="B9" s="14">
        <v>92.553650137741101</v>
      </c>
      <c r="C9" s="13">
        <f>IF(B9-MetaData!$Y$12&lt;0,0,B9-MetaData!$Y$12)</f>
        <v>0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7" x14ac:dyDescent="0.25">
      <c r="A10">
        <v>2560</v>
      </c>
      <c r="B10" s="14">
        <v>102.909733700643</v>
      </c>
      <c r="C10" s="13">
        <f>IF(B10-MetaData!$Y$12&lt;0,0,B10-MetaData!$Y$12)</f>
        <v>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7" x14ac:dyDescent="0.25">
      <c r="A11">
        <v>2920</v>
      </c>
      <c r="B11" s="14">
        <v>115.78381542699699</v>
      </c>
      <c r="C11" s="13">
        <f>IF(B11-MetaData!$Y$12&lt;0,0,B11-MetaData!$Y$12)</f>
        <v>0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7" x14ac:dyDescent="0.25">
      <c r="A12">
        <v>3280</v>
      </c>
      <c r="B12" s="14">
        <v>131.07201561065199</v>
      </c>
      <c r="C12" s="13">
        <f>IF(B12-MetaData!$Y$12&lt;0,0,B12-MetaData!$Y$12)</f>
        <v>0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7" x14ac:dyDescent="0.25">
      <c r="A13">
        <v>3640</v>
      </c>
      <c r="B13" s="14">
        <v>143.978099173554</v>
      </c>
      <c r="C13" s="13">
        <f>IF(B13-MetaData!$Y$12&lt;0,0,B13-MetaData!$Y$12)</f>
        <v>0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7" x14ac:dyDescent="0.25">
      <c r="A14">
        <v>4000</v>
      </c>
      <c r="B14" s="14">
        <v>155.572704315886</v>
      </c>
      <c r="C14" s="13">
        <f>IF(B14-MetaData!$Y$12&lt;0,0,B14-MetaData!$Y$12)</f>
        <v>0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7" x14ac:dyDescent="0.25">
      <c r="A15">
        <v>4360</v>
      </c>
      <c r="B15" s="14">
        <v>165.04490358126699</v>
      </c>
      <c r="C15" s="13">
        <f>IF(B15-MetaData!$Y$12&lt;0,0,B15-MetaData!$Y$12)</f>
        <v>0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7" x14ac:dyDescent="0.25">
      <c r="A16">
        <v>4720</v>
      </c>
      <c r="B16" s="14">
        <v>174.329063360882</v>
      </c>
      <c r="C16" s="13">
        <f>IF(B16-MetaData!$Y$12&lt;0,0,B16-MetaData!$Y$12)</f>
        <v>0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x14ac:dyDescent="0.25">
      <c r="A17">
        <v>5080</v>
      </c>
      <c r="B17" s="14">
        <v>191.567584940312</v>
      </c>
      <c r="C17" s="13">
        <f>IF(B17-MetaData!$Y$12&lt;0,0,B17-MetaData!$Y$12)</f>
        <v>0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x14ac:dyDescent="0.25">
      <c r="A18">
        <v>5440</v>
      </c>
      <c r="B18" s="14">
        <v>201.295316804408</v>
      </c>
      <c r="C18" s="13">
        <f>IF(B18-MetaData!$Y$12&lt;0,0,B18-MetaData!$Y$12)</f>
        <v>0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x14ac:dyDescent="0.25">
      <c r="A19">
        <v>5800</v>
      </c>
      <c r="B19" s="14">
        <v>209.129568411387</v>
      </c>
      <c r="C19" s="13">
        <f>IF(B19-MetaData!$Y$12&lt;0,0,B19-MetaData!$Y$12)</f>
        <v>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25">
      <c r="A20">
        <v>6160</v>
      </c>
      <c r="B20" s="14">
        <v>216.97527548209399</v>
      </c>
      <c r="C20" s="13">
        <f>IF(B20-MetaData!$Y$12&lt;0,0,B20-MetaData!$Y$12)</f>
        <v>0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x14ac:dyDescent="0.25">
      <c r="A21">
        <v>6520</v>
      </c>
      <c r="B21" s="14">
        <v>225.82883379246999</v>
      </c>
      <c r="C21" s="13">
        <f>IF(B21-MetaData!$Y$12&lt;0,0,B21-MetaData!$Y$12)</f>
        <v>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x14ac:dyDescent="0.25">
      <c r="A22">
        <v>6880</v>
      </c>
      <c r="B22" s="14">
        <v>235.64593663911799</v>
      </c>
      <c r="C22" s="13">
        <f>IF(B22-MetaData!$Y$12&lt;0,0,B22-MetaData!$Y$12)</f>
        <v>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x14ac:dyDescent="0.25">
      <c r="A23">
        <v>7240</v>
      </c>
      <c r="B23" s="14">
        <v>242.572245179063</v>
      </c>
      <c r="C23" s="13">
        <f>IF(B23-MetaData!$Y$12&lt;0,0,B23-MetaData!$Y$12)</f>
        <v>0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x14ac:dyDescent="0.25">
      <c r="A24">
        <v>7600</v>
      </c>
      <c r="B24" s="14">
        <v>249.74715335169901</v>
      </c>
      <c r="C24" s="13">
        <f>IF(B24-MetaData!$Y$12&lt;0,0,B24-MetaData!$Y$12)</f>
        <v>0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x14ac:dyDescent="0.25">
      <c r="A25">
        <v>7960</v>
      </c>
      <c r="B25" s="14">
        <v>257.01049127639999</v>
      </c>
      <c r="C25" s="13">
        <f>IF(B25-MetaData!$Y$12&lt;0,0,B25-MetaData!$Y$12)</f>
        <v>5.9104912763999948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x14ac:dyDescent="0.25">
      <c r="A26">
        <v>8320</v>
      </c>
      <c r="B26" s="14">
        <v>264.36145546372802</v>
      </c>
      <c r="C26" s="13">
        <f>IF(B26-MetaData!$Y$12&lt;0,0,B26-MetaData!$Y$12)</f>
        <v>13.261455463728026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x14ac:dyDescent="0.25">
      <c r="A27">
        <v>8680</v>
      </c>
      <c r="B27" s="14">
        <v>270.364738292011</v>
      </c>
      <c r="C27" s="13">
        <f>IF(B27-MetaData!$Y$12&lt;0,0,B27-MetaData!$Y$12)</f>
        <v>19.264738292011003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x14ac:dyDescent="0.25">
      <c r="A28">
        <v>9040</v>
      </c>
      <c r="B28" s="14">
        <v>275.30383379247002</v>
      </c>
      <c r="C28" s="13">
        <f>IF(B28-MetaData!$Y$12&lt;0,0,B28-MetaData!$Y$12)</f>
        <v>24.203833792470022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x14ac:dyDescent="0.25">
      <c r="A29">
        <v>9400</v>
      </c>
      <c r="B29" s="14">
        <v>280.28101469237799</v>
      </c>
      <c r="C29" s="13">
        <f>IF(B29-MetaData!$Y$12&lt;0,0,B29-MetaData!$Y$12)</f>
        <v>29.181014692378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x14ac:dyDescent="0.25">
      <c r="A30">
        <v>9760</v>
      </c>
      <c r="B30" s="14">
        <v>284.49410009182702</v>
      </c>
      <c r="C30" s="13">
        <f>IF(B30-MetaData!$Y$12&lt;0,0,B30-MetaData!$Y$12)</f>
        <v>33.394100091827028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x14ac:dyDescent="0.25">
      <c r="A31">
        <v>10120</v>
      </c>
      <c r="B31" s="14">
        <v>289.132736455464</v>
      </c>
      <c r="C31" s="13">
        <f>IF(B31-MetaData!$Y$12&lt;0,0,B31-MetaData!$Y$12)</f>
        <v>38.032736455464004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x14ac:dyDescent="0.25">
      <c r="A32">
        <v>10480</v>
      </c>
      <c r="B32" s="15">
        <v>294.27545913682297</v>
      </c>
      <c r="C32" s="13">
        <f>IF(B32-MetaData!$Y$12&lt;0,0,B32-MetaData!$Y$12)</f>
        <v>43.17545913682298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3" x14ac:dyDescent="0.25">
      <c r="A33">
        <v>10840</v>
      </c>
      <c r="B33" s="15">
        <v>298.617722681359</v>
      </c>
      <c r="C33" s="13">
        <f>IF(B33-MetaData!$Y$12&lt;0,0,B33-MetaData!$Y$12)</f>
        <v>47.517722681359004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1"/>
  <sheetViews>
    <sheetView zoomScaleNormal="100" workbookViewId="0"/>
  </sheetViews>
  <sheetFormatPr defaultRowHeight="15" x14ac:dyDescent="0.25"/>
  <cols>
    <col min="1" max="1" width="8.7109375"/>
    <col min="2" max="14" width="21.7109375"/>
    <col min="15" max="27" width="8.7109375"/>
    <col min="28" max="1025" width="14.7109375"/>
  </cols>
  <sheetData>
    <row r="1" spans="1:17" ht="29.25" x14ac:dyDescent="0.25">
      <c r="A1" s="11" t="s">
        <v>85</v>
      </c>
      <c r="B1" s="11" t="s">
        <v>86</v>
      </c>
      <c r="C1" s="11" t="s">
        <v>87</v>
      </c>
      <c r="D1" s="11"/>
      <c r="E1" s="11"/>
      <c r="F1" s="11"/>
      <c r="G1" s="11"/>
      <c r="H1" s="11"/>
      <c r="I1" s="11"/>
      <c r="J1" s="11"/>
      <c r="K1" s="2"/>
      <c r="L1" s="2"/>
      <c r="M1" s="2"/>
      <c r="N1" s="11"/>
    </row>
    <row r="2" spans="1:17" x14ac:dyDescent="0.25">
      <c r="A2">
        <v>70</v>
      </c>
      <c r="B2" s="14">
        <v>10.639830119375601</v>
      </c>
      <c r="C2" s="13">
        <f>IF(B2-MetaData!$Y$14&lt;0,0,B2-MetaData!$Y$14)</f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Q2" s="17"/>
    </row>
    <row r="3" spans="1:17" x14ac:dyDescent="0.25">
      <c r="A3">
        <v>170</v>
      </c>
      <c r="B3" s="14">
        <v>21.472405876951299</v>
      </c>
      <c r="C3" s="13">
        <f>IF(B3-MetaData!$Y$14&lt;0,0,B3-MetaData!$Y$14)</f>
        <v>0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7" x14ac:dyDescent="0.25">
      <c r="A4">
        <v>270</v>
      </c>
      <c r="B4" s="14">
        <v>25.481313131313101</v>
      </c>
      <c r="C4" s="13">
        <f>IF(B4-MetaData!$Y$14&lt;0,0,B4-MetaData!$Y$14)</f>
        <v>0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7" x14ac:dyDescent="0.25">
      <c r="A5">
        <v>370</v>
      </c>
      <c r="B5" s="14">
        <v>31.474770431588599</v>
      </c>
      <c r="C5" s="13">
        <f>IF(B5-MetaData!$Y$14&lt;0,0,B5-MetaData!$Y$14)</f>
        <v>0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7" x14ac:dyDescent="0.25">
      <c r="A6">
        <v>470</v>
      </c>
      <c r="B6" s="14">
        <v>38.071510560146898</v>
      </c>
      <c r="C6" s="13">
        <f>IF(B6-MetaData!$Y$14&lt;0,0,B6-MetaData!$Y$14)</f>
        <v>0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7" x14ac:dyDescent="0.25">
      <c r="A7">
        <v>570</v>
      </c>
      <c r="B7" s="14">
        <v>43.9121212121212</v>
      </c>
      <c r="C7" s="13">
        <f>IF(B7-MetaData!$Y$14&lt;0,0,B7-MetaData!$Y$14)</f>
        <v>0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7" x14ac:dyDescent="0.25">
      <c r="A8">
        <v>571</v>
      </c>
      <c r="B8" s="14">
        <v>43.968626033057902</v>
      </c>
      <c r="C8" s="13">
        <f>IF(B8-MetaData!$Y$14&lt;0,0,B8-MetaData!$Y$14)</f>
        <v>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7" x14ac:dyDescent="0.25">
      <c r="A9">
        <v>670</v>
      </c>
      <c r="B9" s="14">
        <v>49.562603305785103</v>
      </c>
      <c r="C9" s="13">
        <f>IF(B9-MetaData!$Y$14&lt;0,0,B9-MetaData!$Y$14)</f>
        <v>0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7" x14ac:dyDescent="0.25">
      <c r="A10">
        <v>770</v>
      </c>
      <c r="B10" s="14">
        <v>55.942378328742002</v>
      </c>
      <c r="C10" s="13">
        <f>IF(B10-MetaData!$Y$14&lt;0,0,B10-MetaData!$Y$14)</f>
        <v>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7" x14ac:dyDescent="0.25">
      <c r="A11">
        <v>870</v>
      </c>
      <c r="B11" s="14">
        <v>61.160674931129499</v>
      </c>
      <c r="C11" s="13">
        <f>IF(B11-MetaData!$Y$14&lt;0,0,B11-MetaData!$Y$14)</f>
        <v>2.4606749311294962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7" x14ac:dyDescent="0.25">
      <c r="A12">
        <v>970</v>
      </c>
      <c r="B12" s="14">
        <v>65.926446280991698</v>
      </c>
      <c r="C12" s="13">
        <f>IF(B12-MetaData!$Y$14&lt;0,0,B12-MetaData!$Y$14)</f>
        <v>7.2264462809916949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7" x14ac:dyDescent="0.25">
      <c r="A13">
        <v>1070</v>
      </c>
      <c r="B13" s="14">
        <v>69.923760330578503</v>
      </c>
      <c r="C13" s="13">
        <f>IF(B13-MetaData!$Y$14&lt;0,0,B13-MetaData!$Y$14)</f>
        <v>11.2237603305785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7" x14ac:dyDescent="0.25">
      <c r="A14">
        <v>1170</v>
      </c>
      <c r="B14" s="14">
        <v>74.222842056933004</v>
      </c>
      <c r="C14" s="13">
        <f>IF(B14-MetaData!$Y$14&lt;0,0,B14-MetaData!$Y$14)</f>
        <v>15.522842056933001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7" x14ac:dyDescent="0.25">
      <c r="A15">
        <v>1270</v>
      </c>
      <c r="B15" s="14">
        <v>78.023943985307596</v>
      </c>
      <c r="C15" s="13">
        <f>IF(B15-MetaData!$Y$14&lt;0,0,B15-MetaData!$Y$14)</f>
        <v>19.323943985307594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7" x14ac:dyDescent="0.25">
      <c r="A16">
        <v>1370</v>
      </c>
      <c r="B16" s="14">
        <v>82.077020202020194</v>
      </c>
      <c r="C16" s="13">
        <f>IF(B16-MetaData!$Y$14&lt;0,0,B16-MetaData!$Y$14)</f>
        <v>23.377020202020191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x14ac:dyDescent="0.25">
      <c r="A17">
        <v>1470</v>
      </c>
      <c r="B17" s="14">
        <v>85.903282828282798</v>
      </c>
      <c r="C17" s="13">
        <f>IF(B17-MetaData!$Y$14&lt;0,0,B17-MetaData!$Y$14)</f>
        <v>27.203282828282795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x14ac:dyDescent="0.25">
      <c r="A18">
        <v>1570</v>
      </c>
      <c r="B18" s="14">
        <v>89.604706152433394</v>
      </c>
      <c r="C18" s="13">
        <f>IF(B18-MetaData!$Y$14&lt;0,0,B18-MetaData!$Y$14)</f>
        <v>30.904706152433391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x14ac:dyDescent="0.25">
      <c r="A19">
        <v>1670</v>
      </c>
      <c r="B19" s="14">
        <v>92.782001836547295</v>
      </c>
      <c r="C19" s="13">
        <f>IF(B19-MetaData!$Y$14&lt;0,0,B19-MetaData!$Y$14)</f>
        <v>34.082001836547292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25">
      <c r="A20">
        <v>1770</v>
      </c>
      <c r="B20" s="14">
        <v>95.823324150596903</v>
      </c>
      <c r="C20" s="13">
        <f>IF(B20-MetaData!$Y$14&lt;0,0,B20-MetaData!$Y$14)</f>
        <v>37.1233241505969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x14ac:dyDescent="0.25">
      <c r="A21">
        <v>1870</v>
      </c>
      <c r="B21" s="14">
        <v>98.684136822773198</v>
      </c>
      <c r="C21" s="13">
        <f>IF(B21-MetaData!$Y$14&lt;0,0,B21-MetaData!$Y$14)</f>
        <v>39.984136822773195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x14ac:dyDescent="0.25">
      <c r="A22">
        <v>1970</v>
      </c>
      <c r="B22" s="14">
        <v>101.209595959596</v>
      </c>
      <c r="C22" s="13">
        <f>IF(B22-MetaData!$Y$14&lt;0,0,B22-MetaData!$Y$14)</f>
        <v>42.509595959595998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x14ac:dyDescent="0.25">
      <c r="A23">
        <v>2070</v>
      </c>
      <c r="B23" s="14">
        <v>103.86942148760301</v>
      </c>
      <c r="C23" s="13">
        <f>IF(B23-MetaData!$Y$14&lt;0,0,B23-MetaData!$Y$14)</f>
        <v>45.169421487603003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x14ac:dyDescent="0.25">
      <c r="A24">
        <v>2170</v>
      </c>
      <c r="B24" s="14">
        <v>105.941804407714</v>
      </c>
      <c r="C24" s="13">
        <f>IF(B24-MetaData!$Y$14&lt;0,0,B24-MetaData!$Y$14)</f>
        <v>47.241804407714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x14ac:dyDescent="0.25">
      <c r="A25">
        <v>2270</v>
      </c>
      <c r="B25" s="14">
        <v>108.027341597796</v>
      </c>
      <c r="C25" s="13">
        <f>IF(B25-MetaData!$Y$14&lt;0,0,B25-MetaData!$Y$14)</f>
        <v>49.327341597795993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x14ac:dyDescent="0.25">
      <c r="A26">
        <v>2370</v>
      </c>
      <c r="B26" s="14">
        <v>109.834458218549</v>
      </c>
      <c r="C26" s="13">
        <f>IF(B26-MetaData!$Y$14&lt;0,0,B26-MetaData!$Y$14)</f>
        <v>51.134458218549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x14ac:dyDescent="0.25">
      <c r="A27">
        <v>2470</v>
      </c>
      <c r="B27" s="14">
        <v>111.812167125803</v>
      </c>
      <c r="C27" s="13">
        <f>IF(B27-MetaData!$Y$14&lt;0,0,B27-MetaData!$Y$14)</f>
        <v>53.112167125802998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x14ac:dyDescent="0.25">
      <c r="A28">
        <v>2570</v>
      </c>
      <c r="B28" s="14">
        <v>113.72327823691499</v>
      </c>
      <c r="C28" s="13">
        <f>IF(B28-MetaData!$Y$14&lt;0,0,B28-MetaData!$Y$14)</f>
        <v>55.02327823691499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x14ac:dyDescent="0.25">
      <c r="A29">
        <v>2670</v>
      </c>
      <c r="B29" s="14">
        <v>115.59217171717199</v>
      </c>
      <c r="C29" s="13">
        <f>IF(B29-MetaData!$Y$14&lt;0,0,B29-MetaData!$Y$14)</f>
        <v>56.892171717171991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x14ac:dyDescent="0.25">
      <c r="A30">
        <v>2770</v>
      </c>
      <c r="B30" s="14">
        <v>117.37578053259899</v>
      </c>
      <c r="C30" s="13">
        <f>IF(B30-MetaData!$Y$14&lt;0,0,B30-MetaData!$Y$14)</f>
        <v>58.675780532598992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x14ac:dyDescent="0.25">
      <c r="A31">
        <v>2870</v>
      </c>
      <c r="B31" s="14">
        <v>118.80879247015601</v>
      </c>
      <c r="C31" s="13">
        <f>IF(B31-MetaData!$Y$14&lt;0,0,B31-MetaData!$Y$14)</f>
        <v>60.108792470156004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2"/>
  <sheetViews>
    <sheetView zoomScaleNormal="100" workbookViewId="0"/>
  </sheetViews>
  <sheetFormatPr defaultRowHeight="15" x14ac:dyDescent="0.25"/>
  <cols>
    <col min="1" max="1" width="8.7109375"/>
    <col min="2" max="14" width="21.7109375"/>
    <col min="15" max="27" width="8.7109375"/>
    <col min="28" max="1025" width="14.7109375"/>
  </cols>
  <sheetData>
    <row r="1" spans="1:14" ht="29.25" x14ac:dyDescent="0.25">
      <c r="A1" s="11" t="s">
        <v>85</v>
      </c>
      <c r="B1" s="11" t="s">
        <v>86</v>
      </c>
      <c r="C1" s="11" t="s">
        <v>87</v>
      </c>
      <c r="D1" s="11"/>
      <c r="E1" s="11"/>
      <c r="F1" s="11"/>
      <c r="G1" s="11"/>
      <c r="H1" s="11"/>
      <c r="I1" s="11"/>
      <c r="J1" s="11"/>
      <c r="K1" s="2"/>
      <c r="L1" s="2"/>
      <c r="M1" s="2"/>
      <c r="N1" s="11"/>
    </row>
    <row r="2" spans="1:14" x14ac:dyDescent="0.25">
      <c r="A2">
        <v>10</v>
      </c>
      <c r="B2" s="14">
        <v>2.34315886134068</v>
      </c>
      <c r="C2" s="13">
        <f>IF(B2-MetaData!$Y$15&lt;0,0,B2-MetaData!$Y$15)</f>
        <v>0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>
        <v>50</v>
      </c>
      <c r="B3" s="14">
        <v>7.0196510560146903</v>
      </c>
      <c r="C3" s="13">
        <f>IF(B3-MetaData!$Y$15&lt;0,0,B3-MetaData!$Y$15)</f>
        <v>0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x14ac:dyDescent="0.25">
      <c r="A4">
        <v>90</v>
      </c>
      <c r="B4" s="14">
        <v>16.143021120293799</v>
      </c>
      <c r="C4" s="13">
        <f>IF(B4-MetaData!$Y$15&lt;0,0,B4-MetaData!$Y$15)</f>
        <v>0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x14ac:dyDescent="0.25">
      <c r="A5">
        <v>130</v>
      </c>
      <c r="B5" s="14">
        <v>28.1905188246097</v>
      </c>
      <c r="C5" s="13">
        <f>IF(B5-MetaData!$Y$15&lt;0,0,B5-MetaData!$Y$15)</f>
        <v>3.8905188246096998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x14ac:dyDescent="0.25">
      <c r="A6">
        <v>170</v>
      </c>
      <c r="B6" s="14">
        <v>34.879866850321399</v>
      </c>
      <c r="C6" s="13">
        <f>IF(B6-MetaData!$Y$15&lt;0,0,B6-MetaData!$Y$15)</f>
        <v>10.579866850321398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x14ac:dyDescent="0.25">
      <c r="A7">
        <v>196</v>
      </c>
      <c r="B7" s="14">
        <v>36.9259791092746</v>
      </c>
      <c r="C7" s="13">
        <f>IF(B7-MetaData!$Y$15&lt;0,0,B7-MetaData!$Y$15)</f>
        <v>12.625979109274599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 x14ac:dyDescent="0.25">
      <c r="A8">
        <v>210</v>
      </c>
      <c r="B8" s="14">
        <v>38.0277318640955</v>
      </c>
      <c r="C8" s="13">
        <f>IF(B8-MetaData!$Y$15&lt;0,0,B8-MetaData!$Y$15)</f>
        <v>13.7277318640955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x14ac:dyDescent="0.25">
      <c r="A9">
        <v>250</v>
      </c>
      <c r="B9" s="14">
        <v>40.541023875114803</v>
      </c>
      <c r="C9" s="13">
        <f>IF(B9-MetaData!$Y$15&lt;0,0,B9-MetaData!$Y$15)</f>
        <v>16.241023875114802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x14ac:dyDescent="0.25">
      <c r="A10">
        <v>290</v>
      </c>
      <c r="B10" s="14">
        <v>42.903673094582203</v>
      </c>
      <c r="C10" s="13">
        <f>IF(B10-MetaData!$Y$15&lt;0,0,B10-MetaData!$Y$15)</f>
        <v>18.603673094582202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x14ac:dyDescent="0.25">
      <c r="A11">
        <v>330</v>
      </c>
      <c r="B11" s="14">
        <v>44.913498622589501</v>
      </c>
      <c r="C11" s="13">
        <f>IF(B11-MetaData!$Y$15&lt;0,0,B11-MetaData!$Y$15)</f>
        <v>20.6134986225895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x14ac:dyDescent="0.25">
      <c r="A12">
        <v>370</v>
      </c>
      <c r="B12" s="14">
        <v>46.705624426078998</v>
      </c>
      <c r="C12" s="13">
        <f>IF(B12-MetaData!$Y$15&lt;0,0,B12-MetaData!$Y$15)</f>
        <v>22.405624426078997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x14ac:dyDescent="0.25">
      <c r="A13">
        <v>410</v>
      </c>
      <c r="B13" s="14">
        <v>48.048163452708899</v>
      </c>
      <c r="C13" s="13">
        <f>IF(B13-MetaData!$Y$15&lt;0,0,B13-MetaData!$Y$15)</f>
        <v>23.748163452708898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x14ac:dyDescent="0.25">
      <c r="A14">
        <v>450</v>
      </c>
      <c r="B14" s="14">
        <v>49.289921946740101</v>
      </c>
      <c r="C14" s="13">
        <f>IF(B14-MetaData!$Y$15&lt;0,0,B14-MetaData!$Y$15)</f>
        <v>24.9899219467401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x14ac:dyDescent="0.25">
      <c r="A15">
        <v>490</v>
      </c>
      <c r="B15" s="14">
        <v>50.496235078053303</v>
      </c>
      <c r="C15" s="13">
        <f>IF(B15-MetaData!$Y$15&lt;0,0,B15-MetaData!$Y$15)</f>
        <v>26.196235078053302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x14ac:dyDescent="0.25">
      <c r="A16">
        <v>530</v>
      </c>
      <c r="B16" s="14">
        <v>51.508677685950403</v>
      </c>
      <c r="C16" s="13">
        <f>IF(B16-MetaData!$Y$15&lt;0,0,B16-MetaData!$Y$15)</f>
        <v>27.208677685950402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x14ac:dyDescent="0.25">
      <c r="A17">
        <v>570</v>
      </c>
      <c r="B17" s="14">
        <v>52.4814279155188</v>
      </c>
      <c r="C17" s="13">
        <f>IF(B17-MetaData!$Y$15&lt;0,0,B17-MetaData!$Y$15)</f>
        <v>28.1814279155188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x14ac:dyDescent="0.25">
      <c r="A18">
        <v>610</v>
      </c>
      <c r="B18" s="14">
        <v>53.4521120293848</v>
      </c>
      <c r="C18" s="13">
        <f>IF(B18-MetaData!$Y$15&lt;0,0,B18-MetaData!$Y$15)</f>
        <v>29.152112029384799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x14ac:dyDescent="0.25">
      <c r="A19">
        <v>650</v>
      </c>
      <c r="B19" s="14">
        <v>54.332644628099203</v>
      </c>
      <c r="C19" s="13">
        <f>IF(B19-MetaData!$Y$15&lt;0,0,B19-MetaData!$Y$15)</f>
        <v>30.032644628099202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25">
      <c r="A20">
        <v>690</v>
      </c>
      <c r="B20" s="14">
        <v>55.201515151515203</v>
      </c>
      <c r="C20" s="13">
        <f>IF(B20-MetaData!$Y$15&lt;0,0,B20-MetaData!$Y$15)</f>
        <v>30.901515151515202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x14ac:dyDescent="0.25">
      <c r="A21">
        <v>730</v>
      </c>
      <c r="B21" s="14">
        <v>56.051056014692399</v>
      </c>
      <c r="C21" s="13">
        <f>IF(B21-MetaData!$Y$15&lt;0,0,B21-MetaData!$Y$15)</f>
        <v>31.751056014692399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x14ac:dyDescent="0.25">
      <c r="A22">
        <v>770</v>
      </c>
      <c r="B22" s="14">
        <v>56.8208907254362</v>
      </c>
      <c r="C22" s="13">
        <f>IF(B22-MetaData!$Y$15&lt;0,0,B22-MetaData!$Y$15)</f>
        <v>32.520890725436203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x14ac:dyDescent="0.25">
      <c r="A23">
        <v>810</v>
      </c>
      <c r="B23" s="14">
        <v>57.703236914600602</v>
      </c>
      <c r="C23" s="13">
        <f>IF(B23-MetaData!$Y$15&lt;0,0,B23-MetaData!$Y$15)</f>
        <v>33.403236914600598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x14ac:dyDescent="0.25">
      <c r="A24">
        <v>850</v>
      </c>
      <c r="B24" s="14">
        <v>58.392194674012899</v>
      </c>
      <c r="C24" s="13">
        <f>IF(B24-MetaData!$Y$15&lt;0,0,B24-MetaData!$Y$15)</f>
        <v>34.092194674012902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x14ac:dyDescent="0.25">
      <c r="A25">
        <v>890</v>
      </c>
      <c r="B25" s="14">
        <v>59.0277089072544</v>
      </c>
      <c r="C25" s="13">
        <f>IF(B25-MetaData!$Y$15&lt;0,0,B25-MetaData!$Y$15)</f>
        <v>34.727708907254396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x14ac:dyDescent="0.25">
      <c r="A26">
        <v>930</v>
      </c>
      <c r="B26" s="14">
        <v>59.638292011019303</v>
      </c>
      <c r="C26" s="13">
        <f>IF(B26-MetaData!$Y$15&lt;0,0,B26-MetaData!$Y$15)</f>
        <v>35.338292011019306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x14ac:dyDescent="0.25">
      <c r="A27">
        <v>970</v>
      </c>
      <c r="B27" s="14">
        <v>60.338498622589498</v>
      </c>
      <c r="C27" s="13">
        <f>IF(B27-MetaData!$Y$15&lt;0,0,B27-MetaData!$Y$15)</f>
        <v>36.038498622589501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x14ac:dyDescent="0.25">
      <c r="A28">
        <v>1010</v>
      </c>
      <c r="B28" s="14">
        <v>60.913383838383801</v>
      </c>
      <c r="C28" s="13">
        <f>IF(B28-MetaData!$Y$15&lt;0,0,B28-MetaData!$Y$15)</f>
        <v>36.613383838383797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x14ac:dyDescent="0.25">
      <c r="A29">
        <v>1050</v>
      </c>
      <c r="B29" s="14">
        <v>61.538567493113</v>
      </c>
      <c r="C29" s="13">
        <f>IF(B29-MetaData!$Y$15&lt;0,0,B29-MetaData!$Y$15)</f>
        <v>37.238567493112996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x14ac:dyDescent="0.25">
      <c r="A30">
        <v>1090</v>
      </c>
      <c r="B30" s="14">
        <v>62.046786042240598</v>
      </c>
      <c r="C30" s="13">
        <f>IF(B30-MetaData!$Y$15&lt;0,0,B30-MetaData!$Y$15)</f>
        <v>37.746786042240601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x14ac:dyDescent="0.25">
      <c r="A31">
        <v>1130</v>
      </c>
      <c r="B31" s="14">
        <v>62.62036271809</v>
      </c>
      <c r="C31" s="13">
        <f>IF(B31-MetaData!$Y$15&lt;0,0,B31-MetaData!$Y$15)</f>
        <v>38.320362718089996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x14ac:dyDescent="0.25">
      <c r="A32">
        <v>1170</v>
      </c>
      <c r="B32" s="15">
        <v>63.132828282828299</v>
      </c>
      <c r="C32" s="13">
        <f>IF(B32-MetaData!$Y$15&lt;0,0,B32-MetaData!$Y$15)</f>
        <v>38.832828282828302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1"/>
  <sheetViews>
    <sheetView zoomScaleNormal="100" workbookViewId="0"/>
  </sheetViews>
  <sheetFormatPr defaultRowHeight="15" x14ac:dyDescent="0.25"/>
  <cols>
    <col min="1" max="1" width="8.7109375"/>
    <col min="2" max="14" width="21.7109375"/>
    <col min="15" max="27" width="8.7109375"/>
    <col min="28" max="1025" width="14.7109375"/>
  </cols>
  <sheetData>
    <row r="1" spans="1:14" ht="29.25" x14ac:dyDescent="0.25">
      <c r="A1" s="11" t="s">
        <v>85</v>
      </c>
      <c r="B1" s="11" t="s">
        <v>86</v>
      </c>
      <c r="C1" s="11" t="s">
        <v>87</v>
      </c>
      <c r="D1" s="11"/>
      <c r="E1" s="11"/>
      <c r="F1" s="11"/>
      <c r="G1" s="11"/>
      <c r="H1" s="11"/>
      <c r="I1" s="11"/>
      <c r="J1" s="11"/>
      <c r="K1" s="2"/>
      <c r="L1" s="2"/>
      <c r="M1" s="2"/>
      <c r="N1" s="11"/>
    </row>
    <row r="2" spans="1:14" x14ac:dyDescent="0.25">
      <c r="A2">
        <v>1100</v>
      </c>
      <c r="B2" s="18">
        <v>502.729017447199</v>
      </c>
      <c r="C2" s="13">
        <f>IF(B2-MetaData!$Y$16&lt;0,0,B2-MetaData!$Y$16)</f>
        <v>0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>
        <v>2600</v>
      </c>
      <c r="B3" s="18">
        <v>2834.7574609733701</v>
      </c>
      <c r="C3" s="13">
        <f>IF(B3-MetaData!$Y$16&lt;0,0,B3-MetaData!$Y$16)</f>
        <v>471.55746097337033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x14ac:dyDescent="0.25">
      <c r="A4">
        <v>4056</v>
      </c>
      <c r="B4" s="18">
        <v>3337.5998516681998</v>
      </c>
      <c r="C4" s="13">
        <f>IF(B4-MetaData!$Y$16&lt;0,0,B4-MetaData!$Y$16)</f>
        <v>974.39985166819997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x14ac:dyDescent="0.25">
      <c r="A5">
        <v>4100</v>
      </c>
      <c r="B5" s="18">
        <v>3352.7956382001798</v>
      </c>
      <c r="C5" s="13">
        <f>IF(B5-MetaData!$Y$16&lt;0,0,B5-MetaData!$Y$16)</f>
        <v>989.59563820018002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x14ac:dyDescent="0.25">
      <c r="A6">
        <v>5600</v>
      </c>
      <c r="B6" s="18">
        <v>3537.3560376492201</v>
      </c>
      <c r="C6" s="13">
        <f>IF(B6-MetaData!$Y$16&lt;0,0,B6-MetaData!$Y$16)</f>
        <v>1174.1560376492203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x14ac:dyDescent="0.25">
      <c r="A7">
        <v>6983</v>
      </c>
      <c r="B7" s="18">
        <v>3662.55451501377</v>
      </c>
      <c r="C7" s="13">
        <f>IF(B7-MetaData!$Y$16&lt;0,0,B7-MetaData!$Y$16)</f>
        <v>1299.3545150137702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 x14ac:dyDescent="0.25">
      <c r="A8">
        <v>7100</v>
      </c>
      <c r="B8" s="18">
        <v>3673.1461432506899</v>
      </c>
      <c r="C8" s="13">
        <f>IF(B8-MetaData!$Y$16&lt;0,0,B8-MetaData!$Y$16)</f>
        <v>1309.9461432506901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x14ac:dyDescent="0.25">
      <c r="A9">
        <v>8600</v>
      </c>
      <c r="B9" s="18">
        <v>3841.1909090909098</v>
      </c>
      <c r="C9" s="13">
        <f>IF(B9-MetaData!$Y$16&lt;0,0,B9-MetaData!$Y$16)</f>
        <v>1477.99090909091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x14ac:dyDescent="0.25">
      <c r="A10">
        <v>10100</v>
      </c>
      <c r="B10" s="18">
        <v>4011.5904499540902</v>
      </c>
      <c r="C10" s="13">
        <f>IF(B10-MetaData!$Y$16&lt;0,0,B10-MetaData!$Y$16)</f>
        <v>1648.3904499540904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x14ac:dyDescent="0.25">
      <c r="A11">
        <v>11600</v>
      </c>
      <c r="B11" s="18">
        <v>4136.6151515151496</v>
      </c>
      <c r="C11" s="13">
        <f>IF(B11-MetaData!$Y$16&lt;0,0,B11-MetaData!$Y$16)</f>
        <v>1773.4151515151498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x14ac:dyDescent="0.25">
      <c r="A12">
        <v>13100</v>
      </c>
      <c r="B12" s="18">
        <v>4284.1685032139603</v>
      </c>
      <c r="C12" s="13">
        <f>IF(B12-MetaData!$Y$16&lt;0,0,B12-MetaData!$Y$16)</f>
        <v>1920.9685032139605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x14ac:dyDescent="0.25">
      <c r="A13">
        <v>14600</v>
      </c>
      <c r="B13" s="18">
        <v>4401.40994031221</v>
      </c>
      <c r="C13" s="13">
        <f>IF(B13-MetaData!$Y$16&lt;0,0,B13-MetaData!$Y$16)</f>
        <v>2038.2099403122102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x14ac:dyDescent="0.25">
      <c r="A14">
        <v>16100</v>
      </c>
      <c r="B14" s="18">
        <v>4539.9945133149704</v>
      </c>
      <c r="C14" s="13">
        <f>IF(B14-MetaData!$Y$16&lt;0,0,B14-MetaData!$Y$16)</f>
        <v>2176.7945133149706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x14ac:dyDescent="0.25">
      <c r="A15">
        <v>17600</v>
      </c>
      <c r="B15" s="18">
        <v>4636.9325987144202</v>
      </c>
      <c r="C15" s="13">
        <f>IF(B15-MetaData!$Y$16&lt;0,0,B15-MetaData!$Y$16)</f>
        <v>2273.7325987144204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x14ac:dyDescent="0.25">
      <c r="A16">
        <v>19100</v>
      </c>
      <c r="B16" s="18">
        <v>4785.6965794306698</v>
      </c>
      <c r="C16" s="13">
        <f>IF(B16-MetaData!$Y$16&lt;0,0,B16-MetaData!$Y$16)</f>
        <v>2422.49657943067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x14ac:dyDescent="0.25">
      <c r="A17">
        <v>20600</v>
      </c>
      <c r="B17" s="18">
        <v>5022.9563131313098</v>
      </c>
      <c r="C17" s="13">
        <f>IF(B17-MetaData!$Y$16&lt;0,0,B17-MetaData!$Y$16)</f>
        <v>2659.75631313131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x14ac:dyDescent="0.25">
      <c r="A18">
        <v>22100</v>
      </c>
      <c r="B18" s="18">
        <v>5269.7178374655696</v>
      </c>
      <c r="C18" s="13">
        <f>IF(B18-MetaData!$Y$16&lt;0,0,B18-MetaData!$Y$16)</f>
        <v>2906.5178374655698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x14ac:dyDescent="0.25">
      <c r="A19">
        <v>23600</v>
      </c>
      <c r="B19" s="18">
        <v>5597.2496097336998</v>
      </c>
      <c r="C19" s="13">
        <f>IF(B19-MetaData!$Y$16&lt;0,0,B19-MetaData!$Y$16)</f>
        <v>3234.0496097337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25">
      <c r="A20">
        <v>25100</v>
      </c>
      <c r="B20" s="18">
        <v>5970.71648301194</v>
      </c>
      <c r="C20" s="13">
        <f>IF(B20-MetaData!$Y$16&lt;0,0,B20-MetaData!$Y$16)</f>
        <v>3607.5164830119402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x14ac:dyDescent="0.25">
      <c r="A21">
        <v>26600</v>
      </c>
      <c r="B21" s="18">
        <v>6276.6080119375601</v>
      </c>
      <c r="C21" s="13">
        <f>IF(B21-MetaData!$Y$16&lt;0,0,B21-MetaData!$Y$16)</f>
        <v>3913.4080119375603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x14ac:dyDescent="0.25">
      <c r="A22">
        <v>28100</v>
      </c>
      <c r="B22" s="18">
        <v>6550.55094123049</v>
      </c>
      <c r="C22" s="13">
        <f>IF(B22-MetaData!$Y$16&lt;0,0,B22-MetaData!$Y$16)</f>
        <v>4187.3509412304902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x14ac:dyDescent="0.25">
      <c r="A23">
        <v>29600</v>
      </c>
      <c r="B23" s="18">
        <v>6983.1736455463697</v>
      </c>
      <c r="C23" s="13">
        <f>IF(B23-MetaData!$Y$16&lt;0,0,B23-MetaData!$Y$16)</f>
        <v>4619.9736455463699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x14ac:dyDescent="0.25">
      <c r="A24">
        <v>31100</v>
      </c>
      <c r="B24" s="18">
        <v>7307.7215564738299</v>
      </c>
      <c r="C24" s="13">
        <f>IF(B24-MetaData!$Y$16&lt;0,0,B24-MetaData!$Y$16)</f>
        <v>4944.5215564738301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x14ac:dyDescent="0.25">
      <c r="A25">
        <v>32600</v>
      </c>
      <c r="B25" s="18">
        <v>8088.4946740128598</v>
      </c>
      <c r="C25" s="13">
        <f>IF(B25-MetaData!$Y$16&lt;0,0,B25-MetaData!$Y$16)</f>
        <v>5725.29467401286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x14ac:dyDescent="0.25">
      <c r="A26">
        <v>34100</v>
      </c>
      <c r="B26" s="18">
        <v>8613.2323921028492</v>
      </c>
      <c r="C26" s="13">
        <f>IF(B26-MetaData!$Y$16&lt;0,0,B26-MetaData!$Y$16)</f>
        <v>6250.0323921028494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x14ac:dyDescent="0.25">
      <c r="A27">
        <v>35600</v>
      </c>
      <c r="B27" s="18">
        <v>8972.3634756657502</v>
      </c>
      <c r="C27" s="13">
        <f>IF(B27-MetaData!$Y$16&lt;0,0,B27-MetaData!$Y$16)</f>
        <v>6609.1634756657504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x14ac:dyDescent="0.25">
      <c r="A28">
        <v>37100</v>
      </c>
      <c r="B28" s="18">
        <v>9353.6617998163492</v>
      </c>
      <c r="C28" s="13">
        <f>IF(B28-MetaData!$Y$16&lt;0,0,B28-MetaData!$Y$16)</f>
        <v>6990.4617998163494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x14ac:dyDescent="0.25">
      <c r="A29">
        <v>38600</v>
      </c>
      <c r="B29" s="18">
        <v>9723.6454315886094</v>
      </c>
      <c r="C29" s="13">
        <f>IF(B29-MetaData!$Y$16&lt;0,0,B29-MetaData!$Y$16)</f>
        <v>7360.4454315886096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x14ac:dyDescent="0.25">
      <c r="A30">
        <v>40100</v>
      </c>
      <c r="B30" s="18">
        <v>10300.4108126722</v>
      </c>
      <c r="C30" s="13">
        <f>IF(B30-MetaData!$Y$16&lt;0,0,B30-MetaData!$Y$16)</f>
        <v>7937.2108126722005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x14ac:dyDescent="0.25">
      <c r="A31">
        <v>41600</v>
      </c>
      <c r="B31" s="18">
        <v>10685.0211662075</v>
      </c>
      <c r="C31" s="13">
        <f>IF(B31-MetaData!$Y$16&lt;0,0,B31-MetaData!$Y$16)</f>
        <v>8321.8211662075009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x14ac:dyDescent="0.25">
      <c r="A32">
        <v>43100</v>
      </c>
      <c r="B32" s="18">
        <v>11092.446326905399</v>
      </c>
      <c r="C32" s="13">
        <f>IF(B32-MetaData!$Y$16&lt;0,0,B32-MetaData!$Y$16)</f>
        <v>8729.2463269053987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25">
      <c r="A33">
        <v>44600</v>
      </c>
      <c r="B33" s="18">
        <v>11527.423415978001</v>
      </c>
      <c r="C33" s="13">
        <f>IF(B33-MetaData!$Y$16&lt;0,0,B33-MetaData!$Y$16)</f>
        <v>9164.2234159780019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1:13" x14ac:dyDescent="0.25">
      <c r="A34">
        <v>46100</v>
      </c>
      <c r="B34" s="18">
        <v>11899.2977272727</v>
      </c>
      <c r="C34" s="13">
        <f>IF(B34-MetaData!$Y$16&lt;0,0,B34-MetaData!$Y$16)</f>
        <v>9536.0977272726996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1:13" x14ac:dyDescent="0.25">
      <c r="A35">
        <v>47600</v>
      </c>
      <c r="B35" s="18">
        <v>12291.539439853101</v>
      </c>
      <c r="C35" s="13">
        <f>IF(B35-MetaData!$Y$16&lt;0,0,B35-MetaData!$Y$16)</f>
        <v>9928.3394398531018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3" x14ac:dyDescent="0.25">
      <c r="A36">
        <v>49100</v>
      </c>
      <c r="B36" s="18">
        <v>12643.3243112948</v>
      </c>
      <c r="C36" s="13">
        <f>IF(B36-MetaData!$Y$16&lt;0,0,B36-MetaData!$Y$16)</f>
        <v>10280.1243112948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spans="1:13" x14ac:dyDescent="0.25">
      <c r="A37">
        <v>50600</v>
      </c>
      <c r="B37" s="18">
        <v>13024.163544536301</v>
      </c>
      <c r="C37" s="13">
        <f>IF(B37-MetaData!$Y$16&lt;0,0,B37-MetaData!$Y$16)</f>
        <v>10660.963544536302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5">
      <c r="A38">
        <v>52100</v>
      </c>
      <c r="B38" s="18">
        <v>13370.5070018365</v>
      </c>
      <c r="C38" s="13">
        <f>IF(B38-MetaData!$Y$16&lt;0,0,B38-MetaData!$Y$16)</f>
        <v>11007.3070018365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39" spans="1:13" x14ac:dyDescent="0.25">
      <c r="A39">
        <v>53600</v>
      </c>
      <c r="B39" s="18">
        <v>13640.1684573003</v>
      </c>
      <c r="C39" s="13">
        <f>IF(B39-MetaData!$Y$16&lt;0,0,B39-MetaData!$Y$16)</f>
        <v>11276.9684573003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</row>
    <row r="40" spans="1:13" x14ac:dyDescent="0.25">
      <c r="A40">
        <v>55100</v>
      </c>
      <c r="B40" s="18">
        <v>13911.0538797062</v>
      </c>
      <c r="C40" s="13">
        <f>IF(B40-MetaData!$Y$16&lt;0,0,B40-MetaData!$Y$16)</f>
        <v>11547.853879706199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1:13" x14ac:dyDescent="0.25">
      <c r="A41">
        <v>56600</v>
      </c>
      <c r="B41" s="18">
        <v>14306.798232323201</v>
      </c>
      <c r="C41" s="13">
        <f>IF(B41-MetaData!$Y$16&lt;0,0,B41-MetaData!$Y$16)</f>
        <v>11943.598232323202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MetaData</vt:lpstr>
      <vt:lpstr>AmericanRiver</vt:lpstr>
      <vt:lpstr>BigChicoCreek</vt:lpstr>
      <vt:lpstr>BearRiver</vt:lpstr>
      <vt:lpstr>ButteCreek</vt:lpstr>
      <vt:lpstr>CottonwoodCreek</vt:lpstr>
      <vt:lpstr>DeerCreek</vt:lpstr>
      <vt:lpstr>ElderCreek</vt:lpstr>
      <vt:lpstr>FeatherRiver</vt:lpstr>
      <vt:lpstr>MercedRiver</vt:lpstr>
      <vt:lpstr>SanJoaquinRiver</vt:lpstr>
      <vt:lpstr>StanislausRiver</vt:lpstr>
      <vt:lpstr>TuolumneRiver</vt:lpstr>
      <vt:lpstr>YubaRiver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Erin Cain</cp:lastModifiedBy>
  <cp:revision>2</cp:revision>
  <dcterms:modified xsi:type="dcterms:W3CDTF">2021-06-22T18:01:16Z</dcterms:modified>
  <dc:language>en-US</dc:language>
</cp:coreProperties>
</file>