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My Documents\Sac River Monitoring\Daily Data Summaries\MASTERTisdale  EXCEL Daily Summaries\"/>
    </mc:Choice>
  </mc:AlternateContent>
  <bookViews>
    <workbookView xWindow="120" yWindow="150" windowWidth="19440" windowHeight="12075"/>
  </bookViews>
  <sheets>
    <sheet name="Tisdale catch 13-14" sheetId="1" r:id="rId1"/>
    <sheet name="Sheet1" sheetId="2" r:id="rId2"/>
  </sheets>
  <calcPr calcId="162913"/>
</workbook>
</file>

<file path=xl/calcChain.xml><?xml version="1.0" encoding="utf-8"?>
<calcChain xmlns="http://schemas.openxmlformats.org/spreadsheetml/2006/main">
  <c r="N231" i="1" l="1"/>
  <c r="N14" i="2" l="1"/>
  <c r="J14" i="2"/>
  <c r="Z14" i="2" s="1"/>
  <c r="X14" i="2" l="1"/>
  <c r="Y14" i="2"/>
  <c r="J400" i="1"/>
  <c r="X400" i="1" s="1"/>
  <c r="J398" i="1" l="1"/>
  <c r="X398" i="1" s="1"/>
  <c r="J399" i="1"/>
  <c r="X399" i="1" s="1"/>
  <c r="J397" i="1" l="1"/>
  <c r="X397" i="1" s="1"/>
  <c r="J396" i="1" l="1"/>
  <c r="J395" i="1"/>
  <c r="J394" i="1" l="1"/>
  <c r="J393" i="1" l="1"/>
  <c r="J392" i="1" l="1"/>
  <c r="N257" i="1" l="1"/>
  <c r="J391" i="1" l="1"/>
  <c r="X391" i="1" s="1"/>
  <c r="J390" i="1" l="1"/>
  <c r="J389" i="1" l="1"/>
  <c r="J388" i="1" l="1"/>
  <c r="J387" i="1" l="1"/>
  <c r="J386" i="1" l="1"/>
  <c r="X386" i="1" s="1"/>
  <c r="J385" i="1"/>
  <c r="J384" i="1" l="1"/>
  <c r="X384" i="1" s="1"/>
  <c r="J383" i="1" l="1"/>
  <c r="X383" i="1" s="1"/>
  <c r="J382" i="1" l="1"/>
  <c r="X382" i="1" s="1"/>
  <c r="J381" i="1" l="1"/>
  <c r="X381" i="1" s="1"/>
  <c r="J380" i="1" l="1"/>
  <c r="Z380" i="1" s="1"/>
  <c r="X380" i="1" l="1"/>
  <c r="J379" i="1"/>
  <c r="X379" i="1" s="1"/>
  <c r="N379" i="1"/>
  <c r="N372" i="1" l="1"/>
  <c r="N373" i="1"/>
  <c r="N374" i="1"/>
  <c r="N375" i="1"/>
  <c r="N376" i="1"/>
  <c r="N377" i="1"/>
  <c r="N378" i="1"/>
  <c r="J378" i="1"/>
  <c r="X378" i="1" s="1"/>
  <c r="J377" i="1" l="1"/>
  <c r="X377" i="1" s="1"/>
  <c r="J376" i="1" l="1"/>
  <c r="X376" i="1" s="1"/>
  <c r="J375" i="1" l="1"/>
  <c r="X375" i="1" s="1"/>
  <c r="J374" i="1" l="1"/>
  <c r="X374" i="1" s="1"/>
  <c r="J373" i="1" l="1"/>
  <c r="X373" i="1" s="1"/>
  <c r="J372" i="1" l="1"/>
  <c r="X372" i="1" s="1"/>
  <c r="N371" i="1" l="1"/>
  <c r="J371" i="1"/>
  <c r="Z371" i="1" s="1"/>
  <c r="X371" i="1" l="1"/>
  <c r="Y371" i="1"/>
  <c r="J370" i="1"/>
  <c r="X370" i="1" s="1"/>
  <c r="N369" i="1" l="1"/>
  <c r="J369" i="1"/>
  <c r="X369" i="1" s="1"/>
  <c r="N366" i="1" l="1"/>
  <c r="N367" i="1"/>
  <c r="N368" i="1"/>
  <c r="J368" i="1"/>
  <c r="X368" i="1" s="1"/>
  <c r="J366" i="1" l="1"/>
  <c r="X366" i="1" s="1"/>
  <c r="Z366" i="1"/>
  <c r="J367" i="1"/>
  <c r="Z367" i="1" s="1"/>
  <c r="X367" i="1" l="1"/>
  <c r="N365" i="1"/>
  <c r="J365" i="1"/>
  <c r="X365" i="1" s="1"/>
  <c r="Z365" i="1" l="1"/>
  <c r="N364" i="1"/>
  <c r="J364" i="1"/>
  <c r="X364" i="1" s="1"/>
  <c r="N354" i="1" l="1"/>
  <c r="N355" i="1"/>
  <c r="N356" i="1"/>
  <c r="N357" i="1"/>
  <c r="N358" i="1"/>
  <c r="N359" i="1"/>
  <c r="N360" i="1"/>
  <c r="N361" i="1"/>
  <c r="N362" i="1"/>
  <c r="N363" i="1"/>
  <c r="J363" i="1"/>
  <c r="X363" i="1" s="1"/>
  <c r="J362" i="1" l="1"/>
  <c r="X362" i="1" s="1"/>
  <c r="J361" i="1"/>
  <c r="X361" i="1" s="1"/>
  <c r="J360" i="1"/>
  <c r="X360" i="1" s="1"/>
  <c r="J359" i="1" l="1"/>
  <c r="X359" i="1" s="1"/>
  <c r="J358" i="1" l="1"/>
  <c r="X358" i="1" s="1"/>
  <c r="J357" i="1" l="1"/>
  <c r="X357" i="1" s="1"/>
  <c r="J356" i="1" l="1"/>
  <c r="Y356" i="1" s="1"/>
  <c r="X356" i="1" l="1"/>
  <c r="J355" i="1"/>
  <c r="X355" i="1" s="1"/>
  <c r="N353" i="1" l="1"/>
  <c r="N352" i="1"/>
  <c r="N351" i="1"/>
  <c r="N350" i="1"/>
  <c r="N349" i="1"/>
  <c r="N348" i="1"/>
  <c r="N347" i="1"/>
  <c r="N346" i="1"/>
  <c r="N345" i="1"/>
  <c r="J354" i="1" l="1"/>
  <c r="X354" i="1" s="1"/>
  <c r="J353" i="1" l="1"/>
  <c r="X353" i="1" s="1"/>
  <c r="J352" i="1"/>
  <c r="J351" i="1" l="1"/>
  <c r="X351" i="1" s="1"/>
  <c r="J349" i="1"/>
  <c r="X349" i="1" s="1"/>
  <c r="J350" i="1"/>
  <c r="X350" i="1" s="1"/>
  <c r="J345" i="1" l="1"/>
  <c r="J346" i="1"/>
  <c r="X346" i="1" s="1"/>
  <c r="J347" i="1"/>
  <c r="X347" i="1" s="1"/>
  <c r="J348" i="1"/>
  <c r="X348" i="1" s="1"/>
  <c r="N344" i="1" l="1"/>
  <c r="J344" i="1"/>
  <c r="X344" i="1" s="1"/>
  <c r="N343" i="1" l="1"/>
  <c r="J343" i="1"/>
  <c r="X343" i="1" s="1"/>
  <c r="N341" i="1" l="1"/>
  <c r="N342" i="1"/>
  <c r="J342" i="1"/>
  <c r="X342" i="1" s="1"/>
  <c r="J341" i="1" l="1"/>
  <c r="X341" i="1" s="1"/>
  <c r="N340" i="1" l="1"/>
  <c r="J340" i="1"/>
  <c r="X340" i="1" s="1"/>
  <c r="N339" i="1" l="1"/>
  <c r="J339" i="1"/>
  <c r="X339" i="1" s="1"/>
  <c r="N338" i="1" l="1"/>
  <c r="J338" i="1"/>
  <c r="X338" i="1" s="1"/>
  <c r="J337" i="1" l="1"/>
  <c r="X337" i="1" s="1"/>
  <c r="N330" i="1"/>
  <c r="N331" i="1"/>
  <c r="N332" i="1"/>
  <c r="N333" i="1"/>
  <c r="N334" i="1"/>
  <c r="N335" i="1"/>
  <c r="N336" i="1"/>
  <c r="N337" i="1"/>
  <c r="N321" i="1"/>
  <c r="N322" i="1"/>
  <c r="N323" i="1"/>
  <c r="N324" i="1"/>
  <c r="N325" i="1"/>
  <c r="N326" i="1"/>
  <c r="N327" i="1"/>
  <c r="N328" i="1"/>
  <c r="N329" i="1"/>
  <c r="N316" i="1"/>
  <c r="N317" i="1"/>
  <c r="N318" i="1"/>
  <c r="N319" i="1"/>
  <c r="N320" i="1"/>
  <c r="N312" i="1"/>
  <c r="N313" i="1"/>
  <c r="N314" i="1"/>
  <c r="N315" i="1"/>
  <c r="N311" i="1"/>
  <c r="J336" i="1"/>
  <c r="X336" i="1" s="1"/>
  <c r="J331" i="1" l="1"/>
  <c r="X331" i="1" s="1"/>
  <c r="J332" i="1"/>
  <c r="X332" i="1" s="1"/>
  <c r="J333" i="1"/>
  <c r="X333" i="1" s="1"/>
  <c r="J334" i="1"/>
  <c r="X334" i="1" s="1"/>
  <c r="J335" i="1"/>
  <c r="X335" i="1" s="1"/>
  <c r="J330" i="1" l="1"/>
  <c r="X330" i="1" s="1"/>
  <c r="J329" i="1"/>
  <c r="X329" i="1" s="1"/>
  <c r="J328" i="1" l="1"/>
  <c r="X328" i="1" s="1"/>
  <c r="J327" i="1" l="1"/>
  <c r="X327" i="1" s="1"/>
  <c r="J326" i="1" l="1"/>
  <c r="X326" i="1" s="1"/>
  <c r="J325" i="1" l="1"/>
  <c r="X325" i="1" s="1"/>
  <c r="J324" i="1" l="1"/>
  <c r="X324" i="1" s="1"/>
  <c r="J323" i="1" l="1"/>
  <c r="X323" i="1" s="1"/>
  <c r="J322" i="1" l="1"/>
  <c r="X322" i="1" s="1"/>
  <c r="J321" i="1" l="1"/>
  <c r="X321" i="1" s="1"/>
  <c r="J320" i="1"/>
  <c r="X320" i="1" s="1"/>
  <c r="J319" i="1"/>
  <c r="X319" i="1" s="1"/>
  <c r="J318" i="1"/>
  <c r="X318" i="1" s="1"/>
  <c r="J317" i="1"/>
  <c r="X317" i="1" s="1"/>
  <c r="J316" i="1" l="1"/>
  <c r="X316" i="1" s="1"/>
  <c r="J315" i="1" l="1"/>
  <c r="X315" i="1" s="1"/>
  <c r="J314" i="1" l="1"/>
  <c r="X314" i="1" s="1"/>
  <c r="J313" i="1" l="1"/>
  <c r="Y313" i="1" s="1"/>
  <c r="X313" i="1" l="1"/>
  <c r="J312" i="1"/>
  <c r="X312" i="1" s="1"/>
  <c r="J311" i="1" l="1"/>
  <c r="Y311" i="1" s="1"/>
  <c r="J310" i="1"/>
  <c r="Y310" i="1" s="1"/>
  <c r="N308" i="1"/>
  <c r="J308" i="1"/>
  <c r="X308" i="1" s="1"/>
  <c r="J309" i="1"/>
  <c r="X309" i="1" s="1"/>
  <c r="J307" i="1"/>
  <c r="X307" i="1" s="1"/>
  <c r="J306" i="1"/>
  <c r="X306" i="1" s="1"/>
  <c r="N305" i="1"/>
  <c r="N306" i="1"/>
  <c r="N307" i="1"/>
  <c r="N309" i="1"/>
  <c r="N310" i="1"/>
  <c r="J305" i="1"/>
  <c r="X305" i="1" s="1"/>
  <c r="X310" i="1" l="1"/>
  <c r="Y306" i="1"/>
  <c r="X311" i="1"/>
  <c r="J304" i="1"/>
  <c r="Y304" i="1" s="1"/>
  <c r="N304" i="1"/>
  <c r="J303" i="1"/>
  <c r="X303" i="1" s="1"/>
  <c r="J302" i="1"/>
  <c r="X302" i="1" s="1"/>
  <c r="N301" i="1"/>
  <c r="N302" i="1"/>
  <c r="J301" i="1"/>
  <c r="X301" i="1" s="1"/>
  <c r="X304" i="1" l="1"/>
  <c r="N300" i="1"/>
  <c r="J300" i="1"/>
  <c r="X300" i="1" s="1"/>
  <c r="N299" i="1" l="1"/>
  <c r="J299" i="1"/>
  <c r="X299" i="1" s="1"/>
  <c r="J298" i="1" l="1"/>
  <c r="Z298" i="1" s="1"/>
  <c r="X298" i="1" l="1"/>
  <c r="N297" i="1"/>
  <c r="J296" i="1"/>
  <c r="X296" i="1" s="1"/>
  <c r="J291" i="1" l="1"/>
  <c r="J292" i="1"/>
  <c r="X292" i="1" s="1"/>
  <c r="J293" i="1"/>
  <c r="X293" i="1" s="1"/>
  <c r="J294" i="1"/>
  <c r="X294" i="1" s="1"/>
  <c r="J295" i="1"/>
  <c r="X295" i="1" s="1"/>
  <c r="N290" i="1" l="1"/>
  <c r="J290" i="1"/>
  <c r="X290" i="1" s="1"/>
  <c r="N289" i="1"/>
  <c r="J289" i="1"/>
  <c r="X289" i="1" s="1"/>
  <c r="N288" i="1"/>
  <c r="J288" i="1"/>
  <c r="X288" i="1" s="1"/>
  <c r="N287" i="1"/>
  <c r="J287" i="1"/>
  <c r="X287" i="1" s="1"/>
  <c r="N286" i="1"/>
  <c r="J286" i="1"/>
  <c r="X286" i="1" s="1"/>
  <c r="N285" i="1" l="1"/>
  <c r="J285" i="1"/>
  <c r="X285" i="1" s="1"/>
  <c r="N284" i="1" l="1"/>
  <c r="N277" i="1"/>
  <c r="N278" i="1"/>
  <c r="N279" i="1"/>
  <c r="N280" i="1"/>
  <c r="N281" i="1"/>
  <c r="N282" i="1"/>
  <c r="N283" i="1"/>
  <c r="J284" i="1"/>
  <c r="Y284" i="1" s="1"/>
  <c r="X284" i="1" l="1"/>
  <c r="J277" i="1"/>
  <c r="X277" i="1" s="1"/>
  <c r="J278" i="1"/>
  <c r="X278" i="1" s="1"/>
  <c r="J279" i="1"/>
  <c r="X279" i="1" s="1"/>
  <c r="J280" i="1"/>
  <c r="X280" i="1" s="1"/>
  <c r="J281" i="1"/>
  <c r="X281" i="1" s="1"/>
  <c r="J282" i="1"/>
  <c r="X282" i="1" s="1"/>
  <c r="J283" i="1"/>
  <c r="X283" i="1" s="1"/>
  <c r="J276" i="1" l="1"/>
  <c r="X276" i="1"/>
  <c r="N275" i="1"/>
  <c r="N276" i="1"/>
  <c r="J275" i="1"/>
  <c r="X275" i="1" s="1"/>
  <c r="Z275" i="1" l="1"/>
  <c r="N274" i="1"/>
  <c r="J274" i="1"/>
  <c r="Z274" i="1" s="1"/>
  <c r="X274" i="1" l="1"/>
  <c r="N273" i="1"/>
  <c r="J273" i="1"/>
  <c r="Z273" i="1" s="1"/>
  <c r="N272" i="1"/>
  <c r="J272" i="1"/>
  <c r="X272" i="1" s="1"/>
  <c r="X273" i="1" l="1"/>
  <c r="J271" i="1"/>
  <c r="X271" i="1" s="1"/>
  <c r="N271" i="1"/>
  <c r="N270" i="1" l="1"/>
  <c r="J270" i="1"/>
  <c r="X270" i="1" s="1"/>
  <c r="N269" i="1" l="1"/>
  <c r="J269" i="1"/>
  <c r="X269" i="1" s="1"/>
  <c r="N201"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2" i="1"/>
  <c r="N203" i="1"/>
  <c r="N204" i="1"/>
  <c r="N205" i="1"/>
  <c r="N206" i="1"/>
  <c r="N207" i="1"/>
  <c r="N208" i="1"/>
  <c r="N209" i="1"/>
  <c r="N210" i="1"/>
  <c r="N211" i="1"/>
  <c r="N212" i="1"/>
  <c r="N213" i="1"/>
  <c r="N214" i="1"/>
  <c r="N215" i="1"/>
  <c r="N216" i="1"/>
  <c r="N217" i="1"/>
  <c r="N218" i="1"/>
  <c r="N219" i="1"/>
  <c r="N220" i="1"/>
  <c r="N221" i="1"/>
  <c r="N222" i="1"/>
  <c r="N224" i="1"/>
  <c r="N227" i="1"/>
  <c r="N228" i="1"/>
  <c r="N229" i="1"/>
  <c r="N233" i="1"/>
  <c r="N234" i="1"/>
  <c r="N235" i="1"/>
  <c r="N236" i="1"/>
  <c r="N238" i="1"/>
  <c r="N239" i="1"/>
  <c r="N240" i="1"/>
  <c r="N241" i="1"/>
  <c r="N242" i="1"/>
  <c r="N243" i="1"/>
  <c r="N244" i="1"/>
  <c r="N245" i="1"/>
  <c r="N246" i="1"/>
  <c r="N247" i="1"/>
  <c r="N248" i="1"/>
  <c r="N249" i="1"/>
  <c r="N250" i="1"/>
  <c r="N251" i="1"/>
  <c r="N252" i="1"/>
  <c r="N253" i="1"/>
  <c r="N254" i="1"/>
  <c r="N255" i="1"/>
  <c r="N256" i="1"/>
  <c r="N258" i="1"/>
  <c r="N259" i="1"/>
  <c r="N260" i="1"/>
  <c r="N261" i="1"/>
  <c r="N262" i="1"/>
  <c r="N263" i="1"/>
  <c r="N264" i="1"/>
  <c r="N265" i="1"/>
  <c r="N266" i="1"/>
  <c r="N267" i="1"/>
  <c r="N268" i="1"/>
  <c r="N8" i="1"/>
  <c r="J268" i="1" l="1"/>
  <c r="X268" i="1" s="1"/>
  <c r="J267" i="1" l="1"/>
  <c r="X267" i="1" s="1"/>
  <c r="J266" i="1" l="1"/>
  <c r="X266" i="1" l="1"/>
  <c r="Z266" i="1"/>
  <c r="Y266" i="1"/>
  <c r="J265" i="1"/>
  <c r="J264" i="1"/>
  <c r="X264" i="1" s="1"/>
  <c r="Y265" i="1" l="1"/>
  <c r="Z265" i="1"/>
  <c r="X265" i="1"/>
  <c r="J263" i="1" l="1"/>
  <c r="X263" i="1" s="1"/>
  <c r="J262" i="1" l="1"/>
  <c r="Y262" i="1" s="1"/>
  <c r="X262" i="1" l="1"/>
  <c r="J261" i="1"/>
  <c r="Y261" i="1" s="1"/>
  <c r="J260" i="1"/>
  <c r="Y260" i="1" s="1"/>
  <c r="X260" i="1" l="1"/>
  <c r="X261" i="1"/>
  <c r="J259" i="1"/>
  <c r="Y259" i="1" s="1"/>
  <c r="X259" i="1" l="1"/>
  <c r="J258" i="1"/>
  <c r="Y258" i="1" s="1"/>
  <c r="X258" i="1" l="1"/>
  <c r="J257" i="1" l="1"/>
  <c r="Z257" i="1" s="1"/>
  <c r="J256" i="1"/>
  <c r="X256" i="1" s="1"/>
  <c r="X257" i="1" l="1"/>
  <c r="Y257" i="1"/>
  <c r="J255" i="1"/>
  <c r="X255" i="1" s="1"/>
  <c r="J254" i="1"/>
  <c r="X254" i="1" s="1"/>
  <c r="J253" i="1" l="1"/>
  <c r="X253" i="1" s="1"/>
  <c r="J252" i="1" l="1"/>
  <c r="X252" i="1" s="1"/>
  <c r="J251" i="1" l="1"/>
  <c r="X251" i="1" s="1"/>
  <c r="J250" i="1" l="1"/>
  <c r="X250" i="1" s="1"/>
  <c r="J249" i="1"/>
  <c r="X249" i="1" s="1"/>
  <c r="J248" i="1" l="1"/>
  <c r="X248" i="1" s="1"/>
  <c r="J247" i="1" l="1"/>
  <c r="X247" i="1" s="1"/>
  <c r="J246" i="1" l="1"/>
  <c r="X246" i="1" s="1"/>
  <c r="J245" i="1"/>
  <c r="X245" i="1" s="1"/>
  <c r="J242" i="1" l="1"/>
  <c r="X242" i="1" s="1"/>
  <c r="J243" i="1"/>
  <c r="X243" i="1" s="1"/>
  <c r="J244" i="1"/>
  <c r="X244" i="1" s="1"/>
  <c r="J241" i="1" l="1"/>
  <c r="X241" i="1" s="1"/>
  <c r="J240" i="1" l="1"/>
  <c r="X240" i="1" s="1"/>
  <c r="J239" i="1" l="1"/>
  <c r="X239" i="1" s="1"/>
  <c r="J238" i="1" l="1"/>
  <c r="X238" i="1" s="1"/>
  <c r="J237" i="1" l="1"/>
  <c r="X237" i="1" s="1"/>
  <c r="J236" i="1" l="1"/>
  <c r="Y236" i="1" s="1"/>
  <c r="X236" i="1" l="1"/>
  <c r="J235" i="1"/>
  <c r="Y235" i="1" s="1"/>
  <c r="X235" i="1" l="1"/>
  <c r="J234" i="1"/>
  <c r="Y234" i="1" s="1"/>
  <c r="J233" i="1"/>
  <c r="X233" i="1" s="1"/>
  <c r="Y233" i="1" l="1"/>
  <c r="X234" i="1"/>
  <c r="J231" i="1"/>
  <c r="X231" i="1" s="1"/>
  <c r="J232" i="1"/>
  <c r="Y232" i="1" s="1"/>
  <c r="Y231" i="1" l="1"/>
  <c r="X232" i="1"/>
  <c r="J228" i="1"/>
  <c r="X228" i="1" s="1"/>
  <c r="J229" i="1"/>
  <c r="Y229" i="1" s="1"/>
  <c r="J230" i="1"/>
  <c r="X230" i="1" s="1"/>
  <c r="X229" i="1" l="1"/>
  <c r="Y230" i="1"/>
  <c r="Y228" i="1"/>
  <c r="J227" i="1"/>
  <c r="X227" i="1" s="1"/>
  <c r="J226" i="1"/>
  <c r="X226" i="1" s="1"/>
  <c r="J224" i="1"/>
  <c r="X224" i="1" s="1"/>
  <c r="J225" i="1"/>
  <c r="X225" i="1" s="1"/>
  <c r="Y225" i="1" l="1"/>
  <c r="Y226" i="1"/>
  <c r="Y227" i="1"/>
  <c r="J223" i="1"/>
  <c r="X223" i="1" s="1"/>
  <c r="Y224" i="1"/>
  <c r="J222" i="1" l="1"/>
  <c r="Y222" i="1" s="1"/>
  <c r="X222" i="1" l="1"/>
  <c r="J221" i="1"/>
  <c r="X221" i="1" s="1"/>
  <c r="J220" i="1"/>
  <c r="X220" i="1" s="1"/>
  <c r="J219" i="1" l="1"/>
  <c r="Y219" i="1" s="1"/>
  <c r="J218" i="1"/>
  <c r="X218" i="1" s="1"/>
  <c r="J217" i="1"/>
  <c r="J216" i="1" l="1"/>
  <c r="J215" i="1" l="1"/>
  <c r="X219" i="1" s="1"/>
  <c r="X215" i="1" l="1"/>
  <c r="J214" i="1"/>
  <c r="X214" i="1" s="1"/>
  <c r="J213" i="1" l="1"/>
  <c r="X213" i="1" s="1"/>
  <c r="J212" i="1" l="1"/>
  <c r="X212" i="1" s="1"/>
  <c r="J211" i="1"/>
  <c r="J210" i="1" l="1"/>
  <c r="X210" i="1" s="1"/>
  <c r="J209" i="1" l="1"/>
  <c r="J208" i="1" l="1"/>
  <c r="Y208" i="1" l="1"/>
  <c r="J207" i="1" l="1"/>
  <c r="J206" i="1"/>
  <c r="J205" i="1" l="1"/>
  <c r="J204" i="1"/>
  <c r="X204" i="1" s="1"/>
  <c r="J203" i="1"/>
  <c r="J202" i="1" l="1"/>
  <c r="J201" i="1" l="1"/>
  <c r="Y201" i="1" s="1"/>
  <c r="J200" i="1" l="1"/>
  <c r="J199" i="1" l="1"/>
  <c r="J198" i="1" l="1"/>
  <c r="J197" i="1" l="1"/>
  <c r="Y197" i="1" s="1"/>
  <c r="J196" i="1" l="1"/>
  <c r="J195" i="1"/>
  <c r="J194" i="1"/>
  <c r="J193" i="1"/>
  <c r="X193" i="1" s="1"/>
  <c r="J192" i="1"/>
  <c r="J191" i="1" l="1"/>
  <c r="X191" i="1" s="1"/>
  <c r="J190" i="1"/>
  <c r="J189" i="1" l="1"/>
  <c r="J188" i="1" l="1"/>
  <c r="J187" i="1" l="1"/>
  <c r="X187" i="1" s="1"/>
  <c r="J186" i="1" l="1"/>
  <c r="J185" i="1" l="1"/>
  <c r="X185" i="1" s="1"/>
  <c r="J184" i="1"/>
  <c r="J183" i="1" l="1"/>
  <c r="J180" i="1" l="1"/>
  <c r="J182" i="1"/>
  <c r="J181" i="1"/>
  <c r="J179" i="1"/>
  <c r="J178" i="1" l="1"/>
  <c r="J177" i="1"/>
  <c r="J176" i="1" l="1"/>
  <c r="J175" i="1" l="1"/>
  <c r="J174" i="1" l="1"/>
  <c r="X174" i="1" s="1"/>
  <c r="J173" i="1" l="1"/>
  <c r="J172" i="1" l="1"/>
  <c r="X172" i="1" s="1"/>
  <c r="J171" i="1" l="1"/>
  <c r="J170" i="1" l="1"/>
  <c r="X170" i="1" s="1"/>
  <c r="J169" i="1" l="1"/>
  <c r="J168" i="1"/>
  <c r="J167" i="1"/>
  <c r="J166" i="1"/>
  <c r="J165" i="1"/>
  <c r="X165" i="1" s="1"/>
  <c r="J164" i="1" l="1"/>
  <c r="J163" i="1" l="1"/>
  <c r="J162" i="1" l="1"/>
  <c r="X162" i="1" s="1"/>
  <c r="J161" i="1"/>
  <c r="X161" i="1" s="1"/>
  <c r="J160" i="1" l="1"/>
  <c r="J159" i="1" l="1"/>
  <c r="J158" i="1" l="1"/>
  <c r="J157" i="1" l="1"/>
  <c r="X157" i="1" s="1"/>
  <c r="J156" i="1" l="1"/>
  <c r="X156" i="1" s="1"/>
  <c r="J155" i="1" l="1"/>
  <c r="J154" i="1"/>
  <c r="X154" i="1" s="1"/>
  <c r="J153" i="1"/>
  <c r="X153" i="1" s="1"/>
  <c r="J152" i="1"/>
  <c r="X152" i="1" s="1"/>
  <c r="J151" i="1"/>
  <c r="J150" i="1" l="1"/>
  <c r="J149" i="1" l="1"/>
  <c r="J148" i="1" l="1"/>
  <c r="J147" i="1" l="1"/>
  <c r="X147" i="1" s="1"/>
  <c r="J146" i="1" l="1"/>
  <c r="J145" i="1" l="1"/>
  <c r="J144" i="1"/>
  <c r="J143" i="1"/>
  <c r="J142" i="1"/>
  <c r="J141" i="1"/>
  <c r="J140" i="1"/>
  <c r="J139" i="1" l="1"/>
  <c r="J138" i="1"/>
  <c r="J137" i="1" l="1"/>
  <c r="J136" i="1" l="1"/>
  <c r="Y136" i="1" s="1"/>
  <c r="J135" i="1" l="1"/>
  <c r="J134" i="1" l="1"/>
  <c r="J133" i="1" l="1"/>
  <c r="Y133" i="1" s="1"/>
  <c r="J132" i="1"/>
  <c r="J131" i="1"/>
  <c r="J130" i="1"/>
  <c r="J129" i="1"/>
  <c r="J127" i="1" l="1"/>
  <c r="J126" i="1" l="1"/>
  <c r="J125" i="1" l="1"/>
  <c r="Y125" i="1" s="1"/>
  <c r="J124" i="1" l="1"/>
  <c r="J123" i="1" l="1"/>
  <c r="J122" i="1"/>
  <c r="J121" i="1"/>
  <c r="J120" i="1"/>
  <c r="J119" i="1"/>
  <c r="J118" i="1" l="1"/>
  <c r="J117" i="1"/>
  <c r="J116" i="1" l="1"/>
  <c r="J115" i="1"/>
  <c r="J114" i="1" l="1"/>
  <c r="J113" i="1" l="1"/>
  <c r="J112" i="1" l="1"/>
  <c r="J111" i="1" l="1"/>
  <c r="J110" i="1" l="1"/>
  <c r="J109" i="1" l="1"/>
  <c r="J108" i="1"/>
  <c r="J107" i="1"/>
  <c r="J106" i="1"/>
  <c r="J105" i="1"/>
  <c r="J104" i="1" l="1"/>
  <c r="J102" i="1" l="1"/>
  <c r="J101" i="1"/>
  <c r="J100" i="1" l="1"/>
  <c r="J99" i="1"/>
  <c r="J98" i="1" l="1"/>
  <c r="J11" i="1"/>
  <c r="J97" i="1" l="1"/>
  <c r="J96" i="1"/>
  <c r="J95" i="1" l="1"/>
  <c r="J94" i="1"/>
  <c r="J93" i="1"/>
  <c r="J92" i="1"/>
  <c r="J91" i="1" l="1"/>
  <c r="J90" i="1" l="1"/>
  <c r="J89" i="1" l="1"/>
  <c r="J88" i="1" l="1"/>
  <c r="J87" i="1" l="1"/>
  <c r="J86" i="1"/>
  <c r="J85" i="1" l="1"/>
  <c r="J81" i="1"/>
  <c r="J80" i="1" l="1"/>
  <c r="J79" i="1"/>
  <c r="J78" i="1" l="1"/>
  <c r="J77" i="1" l="1"/>
  <c r="J76" i="1" l="1"/>
  <c r="J75" i="1" l="1"/>
  <c r="J74" i="1" l="1"/>
  <c r="J73" i="1" l="1"/>
  <c r="J72" i="1" l="1"/>
  <c r="J71" i="1" l="1"/>
  <c r="J70" i="1"/>
  <c r="J69" i="1"/>
  <c r="J68" i="1"/>
  <c r="J67" i="1"/>
  <c r="J66" i="1" l="1"/>
  <c r="J65" i="1" l="1"/>
  <c r="J64" i="1" l="1"/>
  <c r="J63" i="1"/>
  <c r="J62" i="1" l="1"/>
  <c r="J61" i="1" l="1"/>
  <c r="J60" i="1"/>
  <c r="X60" i="1" s="1"/>
  <c r="J59" i="1" l="1"/>
  <c r="J58" i="1"/>
  <c r="J57" i="1"/>
  <c r="J56" i="1"/>
  <c r="J55" i="1"/>
  <c r="J54" i="1" l="1"/>
  <c r="J53" i="1" l="1"/>
  <c r="J52" i="1" l="1"/>
  <c r="J51" i="1"/>
  <c r="J50" i="1" l="1"/>
  <c r="J49" i="1"/>
  <c r="J48" i="1" l="1"/>
  <c r="J47" i="1" l="1"/>
  <c r="J46" i="1"/>
  <c r="J45" i="1" l="1"/>
  <c r="J44" i="1" l="1"/>
  <c r="J43" i="1" l="1"/>
  <c r="J42" i="1"/>
  <c r="X42" i="1" s="1"/>
  <c r="J41" i="1" l="1"/>
  <c r="J40" i="1" l="1"/>
  <c r="J39" i="1" l="1"/>
  <c r="J38" i="1" l="1"/>
  <c r="J36" i="1" l="1"/>
  <c r="J37" i="1"/>
  <c r="J35" i="1" l="1"/>
  <c r="J34" i="1" l="1"/>
  <c r="Y34" i="1" s="1"/>
  <c r="J33" i="1" l="1"/>
  <c r="Y33" i="1" s="1"/>
  <c r="J32" i="1" l="1"/>
  <c r="J31" i="1" l="1"/>
  <c r="J30" i="1" l="1"/>
  <c r="J29" i="1" l="1"/>
  <c r="J28" i="1" l="1"/>
  <c r="J27" i="1" l="1"/>
  <c r="J26" i="1" l="1"/>
  <c r="J25" i="1" l="1"/>
  <c r="J24" i="1"/>
  <c r="J23" i="1" l="1"/>
  <c r="J22" i="1" l="1"/>
  <c r="Y22" i="1" s="1"/>
  <c r="J21" i="1" l="1"/>
  <c r="J20" i="1"/>
  <c r="J19" i="1"/>
  <c r="J18" i="1"/>
  <c r="J17" i="1"/>
  <c r="J16" i="1"/>
  <c r="J15" i="1"/>
  <c r="Y15" i="1" s="1"/>
  <c r="J14" i="1"/>
  <c r="J13" i="1"/>
  <c r="Y13" i="1" s="1"/>
  <c r="J12" i="1"/>
  <c r="J10" i="1"/>
</calcChain>
</file>

<file path=xl/comments1.xml><?xml version="1.0" encoding="utf-8"?>
<comments xmlns="http://schemas.openxmlformats.org/spreadsheetml/2006/main">
  <authors>
    <author>CPurdy</author>
  </authors>
  <commentList>
    <comment ref="F5" authorId="0" shapeId="0">
      <text>
        <r>
          <rPr>
            <b/>
            <sz val="10"/>
            <color indexed="81"/>
            <rFont val="Tahoma"/>
            <family val="2"/>
          </rPr>
          <t>CPurdy:  This is the average of the cone RPM's upon arrival and when leaving the traps after they have been serviced on the previous check.  If cones are stopped upon arrival then this is the RPM'S when leaving the traps on the previous check. RR and RL are trap designations for River Right and Left traps.</t>
        </r>
      </text>
    </comment>
    <comment ref="H5" authorId="0" shapeId="0">
      <text>
        <r>
          <rPr>
            <b/>
            <sz val="10"/>
            <color indexed="81"/>
            <rFont val="Tahoma"/>
            <family val="2"/>
          </rPr>
          <t>CPurdy: This is total cone revolutions upon arrival to service the trap. RR and RL are trap designations for River Right and Left traps.</t>
        </r>
      </text>
    </comment>
    <comment ref="N5" authorId="0" shapeId="0">
      <text>
        <r>
          <rPr>
            <b/>
            <sz val="10"/>
            <color indexed="81"/>
            <rFont val="Tahoma"/>
            <family val="2"/>
          </rPr>
          <t>CPurdy: This section is for non adipose fin clipped Chinook salmon only.</t>
        </r>
      </text>
    </comment>
    <comment ref="J6" authorId="0" shapeId="0">
      <text>
        <r>
          <rPr>
            <b/>
            <sz val="10"/>
            <color indexed="81"/>
            <rFont val="Tahoma"/>
            <family val="2"/>
          </rPr>
          <t xml:space="preserve">CPurdy: This is an estimate of the total number of hours fished for both traps based on the equation: Hours fished = (total cone revolutions/RPM's)/60. Hours fished for both traps are then added together to give the total reported in this column.  note: RPM's between trap checks most likely do not stay constant due to flow, debris loading, and algae growth. </t>
        </r>
      </text>
    </comment>
    <comment ref="K6" authorId="0" shapeId="0">
      <text>
        <r>
          <rPr>
            <b/>
            <sz val="10"/>
            <color indexed="81"/>
            <rFont val="Tahoma"/>
            <family val="2"/>
          </rPr>
          <t>CPurdy:</t>
        </r>
        <r>
          <rPr>
            <sz val="10"/>
            <color indexed="81"/>
            <rFont val="Tahoma"/>
            <family val="2"/>
          </rPr>
          <t xml:space="preserve">
</t>
        </r>
        <r>
          <rPr>
            <b/>
            <sz val="10"/>
            <color indexed="81"/>
            <rFont val="Tahoma"/>
            <family val="2"/>
          </rPr>
          <t>see:
http://cdec.water.ca.gov/river/upsacto3Stages.html  Flow shown is at stop time</t>
        </r>
      </text>
    </comment>
    <comment ref="X7" authorId="0" shapeId="0">
      <text>
        <r>
          <rPr>
            <b/>
            <sz val="10"/>
            <color indexed="81"/>
            <rFont val="Tahoma"/>
            <family val="2"/>
          </rPr>
          <t xml:space="preserve">CPurdy: This CPUE does not include adipose fin clipped fish. It is calculated by adding up the catch and dividing this by the number of hours fished. </t>
        </r>
      </text>
    </comment>
    <comment ref="Y7" authorId="0" shapeId="0">
      <text>
        <r>
          <rPr>
            <b/>
            <sz val="10"/>
            <color indexed="81"/>
            <rFont val="Tahoma"/>
            <family val="2"/>
          </rPr>
          <t xml:space="preserve">CPurdy: This CPUE does not include adipose fin clipped fish. It is calculated by adding up the catch and dividing this by the number of hours fished. </t>
        </r>
      </text>
    </comment>
    <comment ref="Z7" authorId="0" shapeId="0">
      <text>
        <r>
          <rPr>
            <b/>
            <sz val="10"/>
            <color indexed="81"/>
            <rFont val="Tahoma"/>
            <family val="2"/>
          </rPr>
          <t xml:space="preserve">CPurdy: This CPUE does not include adipose fin clipped fish. It is calculated by adding up the catch and dividing this by the number of hours fished. </t>
        </r>
      </text>
    </comment>
  </commentList>
</comments>
</file>

<file path=xl/sharedStrings.xml><?xml version="1.0" encoding="utf-8"?>
<sst xmlns="http://schemas.openxmlformats.org/spreadsheetml/2006/main" count="88" uniqueCount="57">
  <si>
    <t>Tisdale Weir Rotary Screw Trap Daily Catch and Effort Summaries - 2013/2014 Emigration Season</t>
  </si>
  <si>
    <t xml:space="preserve">California Department of Fish and Wildlife  </t>
  </si>
  <si>
    <t xml:space="preserve">Unless otherwise noted two eight foot diameter cones are utilized for data collection. Data are Draft and Subject to Revision.  - Please Direct Inquiries to Diane Coulon, CDFW, (530) 895-5002, diane.coulon@wildlife.ca.gov </t>
  </si>
  <si>
    <t xml:space="preserve">Cone RPM </t>
  </si>
  <si>
    <t>Total Cone Rev.</t>
  </si>
  <si>
    <t>UNMARKED Chinook</t>
  </si>
  <si>
    <t>UNMARKED Steelhead</t>
  </si>
  <si>
    <t xml:space="preserve">Ad-clipped Catch </t>
  </si>
  <si>
    <t>Catch Per Unit Effort (Catch/Hour)</t>
  </si>
  <si>
    <t xml:space="preserve">Comments </t>
  </si>
  <si>
    <t>Flow cfs (@ COL)</t>
  </si>
  <si>
    <t>Water T (F)</t>
  </si>
  <si>
    <t>Turbidity NTU</t>
  </si>
  <si>
    <t>RL</t>
  </si>
  <si>
    <t>RR</t>
  </si>
  <si>
    <t>Total CATCH</t>
  </si>
  <si>
    <t>Min FL</t>
  </si>
  <si>
    <t>Max FL</t>
  </si>
  <si>
    <t># Fall</t>
  </si>
  <si>
    <t># Spring</t>
  </si>
  <si>
    <t># Winter</t>
  </si>
  <si>
    <t># Late fall</t>
  </si>
  <si>
    <t>CATCH</t>
  </si>
  <si>
    <t xml:space="preserve"> CS</t>
  </si>
  <si>
    <t xml:space="preserve"> SH</t>
  </si>
  <si>
    <t xml:space="preserve">Fall+Spring </t>
  </si>
  <si>
    <t xml:space="preserve">Winter+Late fall </t>
  </si>
  <si>
    <t xml:space="preserve">Unclip SH </t>
  </si>
  <si>
    <t>n/a</t>
  </si>
  <si>
    <t>Clicker arm torn off RR counter, revolutions not recorded</t>
  </si>
  <si>
    <t>Clicker arm fixed</t>
  </si>
  <si>
    <t>Traps moved out further from shore to increase RPM's</t>
  </si>
  <si>
    <t xml:space="preserve">Raised RL cone, not enough flow to rotate cone. </t>
  </si>
  <si>
    <t>Set RL cone; both traps fishing</t>
  </si>
  <si>
    <t xml:space="preserve">Both cones raised for the night after trap check.  </t>
  </si>
  <si>
    <t>11/'21</t>
  </si>
  <si>
    <t>Actual Hrs in Sampling Period</t>
  </si>
  <si>
    <t>Combined hours fished based on equation</t>
  </si>
  <si>
    <t>Start Date</t>
  </si>
  <si>
    <t>Start Time</t>
  </si>
  <si>
    <t>Stop Date</t>
  </si>
  <si>
    <t>Stop Time</t>
  </si>
  <si>
    <t>g</t>
  </si>
  <si>
    <t>River Right clicker broken</t>
  </si>
  <si>
    <t>Cones raised /traps not fishing night hours</t>
  </si>
  <si>
    <t>Cones raised/traps not fishing night hours</t>
  </si>
  <si>
    <t>RR revolution counter malfunctioned--fixed</t>
  </si>
  <si>
    <t>Cones raised /not fishing until 12/26 a.m.</t>
  </si>
  <si>
    <t>Cones raised /not fishing until 1/2 a.m</t>
  </si>
  <si>
    <t>On Monday we will be re-setting the low flow anchor to pull the traps toward the middle of the river into higher velocity flows to facilitate higher RPMs.</t>
  </si>
  <si>
    <t xml:space="preserve">1/20 - Anchor re-set-- traps not fishing 8:45 - 11:30 </t>
  </si>
  <si>
    <t>Cones raised after check, not fishing night hours</t>
  </si>
  <si>
    <t>Cones raised after check due to rising flows and heavy debris.  Will lower cones and resume fishing Tuesday (1/11) a.m.</t>
  </si>
  <si>
    <t>Crew stayed on traps throughout day, although  hours recorded is 8, cones were raised 4-5 times and traps pushed to shore avoid large debris, therefore actual fishing time is less than shown.  Cones raised after check due to continued heavy debris.</t>
  </si>
  <si>
    <t>Traps fishing daylight hours only</t>
  </si>
  <si>
    <t>RL counter was broken.  It is now fixed.</t>
  </si>
  <si>
    <t>River Right trap cone revolution counter broken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</si>
</sst>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m/d;@"/>
    <numFmt numFmtId="165" formatCode="0.0"/>
    <numFmt numFmtId="166" formatCode="h:mm;@"/>
    <numFmt numFmtId="167" formatCode="0.000000"/>
    <numFmt numFmtId="168" formatCode="0.0000000"/>
  </numFmts>
  <fonts count="11" x14ac:knownFonts="1">
    <font>
      <sz val="10"/>
      <name val="Arial"/>
      <family val="2"/>
    </font>
    <font>
      <sz val="10"/>
      <name val="Arial"/>
      <family val="2"/>
    </font>
    <font>
      <b/>
      <sz val="14"/>
      <name val="Arial"/>
      <family val="2"/>
    </font>
    <font>
      <b/>
      <sz val="12"/>
      <name val="Arial"/>
      <family val="2"/>
    </font>
    <font>
      <b/>
      <sz val="10.5"/>
      <name val="Arial"/>
      <family val="2"/>
    </font>
    <font>
      <b/>
      <sz val="10"/>
      <name val="Arial"/>
      <family val="2"/>
    </font>
    <font>
      <sz val="12"/>
      <name val="Arial"/>
      <family val="2"/>
    </font>
    <font>
      <b/>
      <sz val="11"/>
      <name val="Arial"/>
      <family val="2"/>
    </font>
    <font>
      <sz val="8"/>
      <name val="Arial"/>
      <family val="2"/>
    </font>
    <font>
      <b/>
      <sz val="10"/>
      <color indexed="81"/>
      <name val="Tahoma"/>
      <family val="2"/>
    </font>
    <font>
      <sz val="10"/>
      <color indexed="81"/>
      <name val="Tahoma"/>
      <family val="2"/>
    </font>
  </fonts>
  <fills count="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indexed="23"/>
        <bgColor indexed="64"/>
      </patternFill>
    </fill>
    <fill>
      <patternFill patternType="solid">
        <fgColor rgb="FFFFFF00"/>
        <bgColor indexed="64"/>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top style="medium">
        <color indexed="64"/>
      </top>
      <bottom style="medium">
        <color indexed="64"/>
      </bottom>
      <diagonal/>
    </border>
    <border>
      <left/>
      <right style="medium">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medium">
        <color indexed="64"/>
      </bottom>
      <diagonal/>
    </border>
  </borders>
  <cellStyleXfs count="2">
    <xf numFmtId="0" fontId="0" fillId="0" borderId="0"/>
    <xf numFmtId="3" fontId="1" fillId="0" borderId="0"/>
  </cellStyleXfs>
  <cellXfs count="163">
    <xf numFmtId="0" fontId="0" fillId="0" borderId="0" xfId="0"/>
    <xf numFmtId="0" fontId="0" fillId="2" borderId="0" xfId="0" applyFill="1"/>
    <xf numFmtId="0" fontId="0" fillId="2" borderId="0" xfId="0" applyFill="1" applyBorder="1"/>
    <xf numFmtId="0" fontId="0" fillId="0" borderId="0" xfId="0" applyBorder="1"/>
    <xf numFmtId="0" fontId="0" fillId="3" borderId="0" xfId="0" applyFill="1" applyBorder="1"/>
    <xf numFmtId="3" fontId="5" fillId="4" borderId="2" xfId="0" applyNumberFormat="1" applyFont="1" applyFill="1" applyBorder="1" applyAlignment="1"/>
    <xf numFmtId="165" fontId="5" fillId="4" borderId="2" xfId="0" applyNumberFormat="1" applyFont="1" applyFill="1" applyBorder="1" applyAlignment="1"/>
    <xf numFmtId="2" fontId="5" fillId="4" borderId="2" xfId="0" applyNumberFormat="1" applyFont="1" applyFill="1" applyBorder="1" applyAlignment="1"/>
    <xf numFmtId="0" fontId="5" fillId="4" borderId="2" xfId="0" applyFont="1" applyFill="1" applyBorder="1" applyAlignment="1"/>
    <xf numFmtId="0" fontId="5" fillId="4" borderId="4" xfId="0" applyFont="1" applyFill="1" applyBorder="1" applyAlignment="1"/>
    <xf numFmtId="0" fontId="5" fillId="4" borderId="5" xfId="0" applyFont="1" applyFill="1" applyBorder="1" applyAlignment="1">
      <alignment horizontal="left"/>
    </xf>
    <xf numFmtId="0" fontId="6" fillId="3" borderId="0" xfId="0" applyFont="1" applyFill="1" applyBorder="1" applyAlignment="1"/>
    <xf numFmtId="0" fontId="5" fillId="3" borderId="0" xfId="0" applyFont="1" applyFill="1" applyBorder="1" applyAlignment="1"/>
    <xf numFmtId="0" fontId="0" fillId="4" borderId="0" xfId="0" applyFill="1" applyBorder="1"/>
    <xf numFmtId="3" fontId="5" fillId="2" borderId="2" xfId="0" applyNumberFormat="1" applyFont="1" applyFill="1" applyBorder="1" applyAlignment="1"/>
    <xf numFmtId="165" fontId="5" fillId="2" borderId="2" xfId="0" applyNumberFormat="1" applyFont="1" applyFill="1" applyBorder="1" applyAlignment="1"/>
    <xf numFmtId="2" fontId="5" fillId="2" borderId="2" xfId="0" applyNumberFormat="1" applyFont="1" applyFill="1" applyBorder="1" applyAlignment="1"/>
    <xf numFmtId="0" fontId="5" fillId="2" borderId="2" xfId="0" applyFont="1" applyFill="1" applyBorder="1" applyAlignment="1"/>
    <xf numFmtId="0" fontId="6" fillId="2" borderId="0" xfId="0" applyFont="1" applyFill="1" applyBorder="1" applyAlignment="1"/>
    <xf numFmtId="0" fontId="5" fillId="2" borderId="0" xfId="0" applyFont="1" applyFill="1" applyBorder="1" applyAlignment="1"/>
    <xf numFmtId="165" fontId="0" fillId="3" borderId="21" xfId="0" applyNumberFormat="1" applyFill="1" applyBorder="1" applyAlignment="1">
      <alignment horizontal="center" vertical="center" wrapText="1"/>
    </xf>
    <xf numFmtId="3" fontId="0" fillId="3" borderId="21" xfId="0" applyNumberFormat="1" applyFill="1" applyBorder="1" applyAlignment="1">
      <alignment horizontal="center" vertical="center" wrapText="1"/>
    </xf>
    <xf numFmtId="0" fontId="0" fillId="3" borderId="24" xfId="0" applyFill="1" applyBorder="1" applyAlignment="1">
      <alignment horizontal="center" vertical="center" wrapText="1"/>
    </xf>
    <xf numFmtId="0" fontId="0" fillId="3" borderId="21" xfId="0" applyFill="1" applyBorder="1" applyAlignment="1">
      <alignment horizontal="center" vertical="center"/>
    </xf>
    <xf numFmtId="0" fontId="1" fillId="3" borderId="21" xfId="1" applyNumberFormat="1" applyFill="1" applyBorder="1" applyAlignment="1">
      <alignment horizontal="center" vertical="center"/>
    </xf>
    <xf numFmtId="0" fontId="1" fillId="3" borderId="21" xfId="1" applyNumberFormat="1" applyFont="1" applyFill="1" applyBorder="1" applyAlignment="1">
      <alignment horizontal="center" vertical="center"/>
    </xf>
    <xf numFmtId="0" fontId="1" fillId="3" borderId="25" xfId="1" applyNumberFormat="1" applyFill="1" applyBorder="1" applyAlignment="1">
      <alignment horizontal="center" vertical="center"/>
    </xf>
    <xf numFmtId="0" fontId="0" fillId="3" borderId="26" xfId="0" applyFill="1" applyBorder="1" applyAlignment="1">
      <alignment horizontal="center" vertical="center"/>
    </xf>
    <xf numFmtId="0" fontId="1" fillId="3" borderId="20" xfId="1" applyNumberFormat="1" applyFont="1" applyFill="1" applyBorder="1" applyAlignment="1">
      <alignment horizontal="center" vertical="center" wrapText="1"/>
    </xf>
    <xf numFmtId="0" fontId="1" fillId="3" borderId="27" xfId="1" applyNumberFormat="1" applyFont="1" applyFill="1" applyBorder="1" applyAlignment="1">
      <alignment horizontal="center" vertical="center" wrapText="1"/>
    </xf>
    <xf numFmtId="0" fontId="1" fillId="3" borderId="22" xfId="1" applyNumberFormat="1" applyFont="1" applyFill="1" applyBorder="1" applyAlignment="1">
      <alignment horizontal="center" vertical="center" wrapText="1"/>
    </xf>
    <xf numFmtId="0" fontId="1" fillId="3" borderId="27" xfId="0" applyFont="1" applyFill="1" applyBorder="1" applyAlignment="1">
      <alignment horizontal="center" vertical="center" wrapText="1"/>
    </xf>
    <xf numFmtId="164" fontId="0" fillId="0" borderId="3" xfId="0" applyNumberFormat="1" applyBorder="1" applyAlignment="1">
      <alignment horizontal="center"/>
    </xf>
    <xf numFmtId="3" fontId="0" fillId="0" borderId="0" xfId="0" applyNumberFormat="1" applyBorder="1" applyAlignment="1">
      <alignment horizontal="center" wrapText="1"/>
    </xf>
    <xf numFmtId="2" fontId="0" fillId="0" borderId="0" xfId="0" applyNumberFormat="1" applyBorder="1" applyAlignment="1">
      <alignment horizontal="center"/>
    </xf>
    <xf numFmtId="165" fontId="0" fillId="0" borderId="0" xfId="0" applyNumberFormat="1" applyBorder="1" applyAlignment="1">
      <alignment horizontal="center"/>
    </xf>
    <xf numFmtId="3" fontId="0" fillId="0" borderId="0" xfId="0" applyNumberFormat="1" applyBorder="1" applyAlignment="1">
      <alignment horizontal="center"/>
    </xf>
    <xf numFmtId="1" fontId="0" fillId="0" borderId="0" xfId="0" applyNumberFormat="1" applyBorder="1" applyAlignment="1">
      <alignment horizontal="center"/>
    </xf>
    <xf numFmtId="0" fontId="0" fillId="0" borderId="0" xfId="0" applyBorder="1" applyAlignment="1">
      <alignment horizontal="center"/>
    </xf>
    <xf numFmtId="0" fontId="1" fillId="0" borderId="0" xfId="1" applyNumberFormat="1" applyBorder="1" applyAlignment="1">
      <alignment horizontal="center"/>
    </xf>
    <xf numFmtId="0" fontId="0" fillId="0" borderId="0" xfId="1" applyNumberFormat="1" applyFont="1" applyBorder="1" applyAlignment="1">
      <alignment horizontal="center"/>
    </xf>
    <xf numFmtId="0" fontId="8" fillId="0" borderId="0" xfId="0" applyFont="1" applyBorder="1" applyAlignment="1">
      <alignment horizontal="left" vertical="center" wrapText="1"/>
    </xf>
    <xf numFmtId="164" fontId="0" fillId="0" borderId="0" xfId="0" applyNumberFormat="1" applyAlignment="1">
      <alignment horizontal="center"/>
    </xf>
    <xf numFmtId="3" fontId="0" fillId="0" borderId="0" xfId="0" applyNumberFormat="1" applyAlignment="1">
      <alignment horizontal="center"/>
    </xf>
    <xf numFmtId="2" fontId="0" fillId="0" borderId="0" xfId="0" applyNumberFormat="1" applyAlignment="1">
      <alignment horizontal="center"/>
    </xf>
    <xf numFmtId="165" fontId="0" fillId="0" borderId="0" xfId="0" applyNumberFormat="1" applyAlignment="1">
      <alignment horizontal="center"/>
    </xf>
    <xf numFmtId="0" fontId="0" fillId="0" borderId="0" xfId="0" applyAlignment="1">
      <alignment horizontal="left"/>
    </xf>
    <xf numFmtId="0" fontId="0" fillId="0" borderId="0" xfId="0" applyAlignment="1">
      <alignment horizontal="center"/>
    </xf>
    <xf numFmtId="0" fontId="8" fillId="0" borderId="0" xfId="0" applyFont="1" applyAlignment="1">
      <alignment horizontal="left"/>
    </xf>
    <xf numFmtId="0" fontId="0" fillId="0" borderId="0" xfId="0" applyBorder="1" applyAlignment="1">
      <alignment horizontal="left"/>
    </xf>
    <xf numFmtId="3" fontId="1" fillId="0" borderId="0" xfId="0" applyNumberFormat="1" applyFont="1" applyBorder="1" applyAlignment="1">
      <alignment horizontal="center"/>
    </xf>
    <xf numFmtId="2" fontId="0" fillId="0" borderId="0" xfId="0" quotePrefix="1" applyNumberFormat="1" applyBorder="1" applyAlignment="1">
      <alignment horizontal="center"/>
    </xf>
    <xf numFmtId="2" fontId="0" fillId="0" borderId="0" xfId="0" applyNumberFormat="1" applyFill="1" applyBorder="1" applyAlignment="1">
      <alignment horizontal="center"/>
    </xf>
    <xf numFmtId="0" fontId="0" fillId="0" borderId="19" xfId="0" applyBorder="1" applyAlignment="1">
      <alignment horizontal="center"/>
    </xf>
    <xf numFmtId="164" fontId="0" fillId="0" borderId="0" xfId="0" applyNumberFormat="1"/>
    <xf numFmtId="3" fontId="0" fillId="0" borderId="0" xfId="0" applyNumberFormat="1"/>
    <xf numFmtId="165" fontId="0" fillId="0" borderId="0" xfId="0" applyNumberFormat="1"/>
    <xf numFmtId="2" fontId="0" fillId="0" borderId="0" xfId="0" applyNumberFormat="1"/>
    <xf numFmtId="164" fontId="0" fillId="0" borderId="0" xfId="0" applyNumberFormat="1" applyAlignment="1">
      <alignment horizontal="center" vertical="center"/>
    </xf>
    <xf numFmtId="0" fontId="2" fillId="2" borderId="2" xfId="0" applyFont="1" applyFill="1" applyBorder="1" applyAlignment="1">
      <alignment horizontal="center"/>
    </xf>
    <xf numFmtId="0" fontId="3" fillId="3" borderId="0" xfId="0" applyFont="1" applyFill="1" applyBorder="1" applyAlignment="1">
      <alignment horizontal="center"/>
    </xf>
    <xf numFmtId="0" fontId="4" fillId="3" borderId="3" xfId="0" applyFont="1" applyFill="1" applyBorder="1" applyAlignment="1">
      <alignment horizontal="center"/>
    </xf>
    <xf numFmtId="0" fontId="4" fillId="3" borderId="0" xfId="0" applyFont="1" applyFill="1" applyBorder="1" applyAlignment="1">
      <alignment horizontal="center"/>
    </xf>
    <xf numFmtId="3" fontId="0" fillId="3" borderId="9" xfId="0" applyNumberFormat="1" applyFill="1" applyBorder="1" applyAlignment="1">
      <alignment horizontal="center" vertical="center" wrapText="1"/>
    </xf>
    <xf numFmtId="3" fontId="0" fillId="3" borderId="21" xfId="0" applyNumberFormat="1" applyFill="1" applyBorder="1" applyAlignment="1">
      <alignment horizontal="center" vertical="center" wrapText="1"/>
    </xf>
    <xf numFmtId="164" fontId="0" fillId="0" borderId="0" xfId="0" applyNumberFormat="1" applyBorder="1" applyAlignment="1">
      <alignment horizontal="center"/>
    </xf>
    <xf numFmtId="166" fontId="0" fillId="0" borderId="0" xfId="0" applyNumberFormat="1" applyBorder="1" applyAlignment="1">
      <alignment horizontal="center"/>
    </xf>
    <xf numFmtId="166" fontId="0" fillId="0" borderId="0" xfId="0" applyNumberFormat="1" applyAlignment="1">
      <alignment horizontal="center"/>
    </xf>
    <xf numFmtId="166" fontId="0" fillId="0" borderId="0" xfId="0" applyNumberFormat="1" applyAlignment="1">
      <alignment horizontal="center" vertical="center"/>
    </xf>
    <xf numFmtId="166" fontId="0" fillId="0" borderId="0" xfId="0" applyNumberFormat="1" applyFill="1" applyBorder="1" applyAlignment="1">
      <alignment horizontal="center"/>
    </xf>
    <xf numFmtId="166" fontId="0" fillId="0" borderId="0" xfId="0" applyNumberFormat="1"/>
    <xf numFmtId="164" fontId="0" fillId="0" borderId="0" xfId="0" applyNumberFormat="1" applyFill="1" applyBorder="1" applyAlignment="1">
      <alignment horizontal="center"/>
    </xf>
    <xf numFmtId="3" fontId="0" fillId="0" borderId="0" xfId="0" quotePrefix="1" applyNumberFormat="1" applyBorder="1" applyAlignment="1">
      <alignment horizontal="center"/>
    </xf>
    <xf numFmtId="166" fontId="0" fillId="0" borderId="0" xfId="0" applyNumberFormat="1" applyBorder="1" applyAlignment="1">
      <alignment horizontal="center" vertical="center"/>
    </xf>
    <xf numFmtId="3" fontId="5" fillId="4" borderId="0" xfId="0" applyNumberFormat="1" applyFont="1" applyFill="1" applyBorder="1" applyAlignment="1"/>
    <xf numFmtId="0" fontId="2" fillId="2" borderId="0" xfId="0" applyFont="1" applyFill="1" applyBorder="1" applyAlignment="1">
      <alignment horizontal="center"/>
    </xf>
    <xf numFmtId="3" fontId="0" fillId="0" borderId="0" xfId="0" applyNumberFormat="1" applyFont="1" applyBorder="1" applyAlignment="1">
      <alignment horizontal="center"/>
    </xf>
    <xf numFmtId="1" fontId="0" fillId="0" borderId="0" xfId="0" applyNumberFormat="1" applyFill="1" applyBorder="1" applyAlignment="1">
      <alignment horizontal="center"/>
    </xf>
    <xf numFmtId="0" fontId="0" fillId="0" borderId="0" xfId="0" applyAlignment="1"/>
    <xf numFmtId="0" fontId="0" fillId="0" borderId="0" xfId="0" applyBorder="1" applyAlignment="1">
      <alignment horizontal="right"/>
    </xf>
    <xf numFmtId="0" fontId="0" fillId="0" borderId="0" xfId="0" applyAlignment="1">
      <alignment horizontal="right"/>
    </xf>
    <xf numFmtId="167" fontId="0" fillId="0" borderId="0" xfId="0" applyNumberFormat="1" applyBorder="1" applyAlignment="1">
      <alignment horizontal="right"/>
    </xf>
    <xf numFmtId="167" fontId="0" fillId="0" borderId="0" xfId="0" applyNumberFormat="1" applyAlignment="1">
      <alignment horizontal="right"/>
    </xf>
    <xf numFmtId="1" fontId="0" fillId="0" borderId="0" xfId="0" applyNumberFormat="1" applyBorder="1" applyAlignment="1">
      <alignment horizontal="right"/>
    </xf>
    <xf numFmtId="1" fontId="1" fillId="0" borderId="0" xfId="1" applyNumberFormat="1" applyBorder="1" applyAlignment="1">
      <alignment horizontal="right"/>
    </xf>
    <xf numFmtId="0" fontId="1" fillId="0" borderId="0" xfId="1" applyNumberFormat="1" applyBorder="1" applyAlignment="1">
      <alignment horizontal="right"/>
    </xf>
    <xf numFmtId="1" fontId="0" fillId="0" borderId="0" xfId="0" applyNumberFormat="1" applyAlignment="1">
      <alignment horizontal="right"/>
    </xf>
    <xf numFmtId="167" fontId="0" fillId="0" borderId="0" xfId="0" applyNumberFormat="1"/>
    <xf numFmtId="0" fontId="5" fillId="0" borderId="0" xfId="0" applyFont="1" applyBorder="1" applyAlignment="1">
      <alignment horizontal="center"/>
    </xf>
    <xf numFmtId="168" fontId="0" fillId="0" borderId="0" xfId="0" applyNumberFormat="1" applyAlignment="1">
      <alignment horizontal="right"/>
    </xf>
    <xf numFmtId="1" fontId="0" fillId="0" borderId="0" xfId="0" applyNumberFormat="1"/>
    <xf numFmtId="3" fontId="5" fillId="0" borderId="0" xfId="0" applyNumberFormat="1" applyFont="1" applyBorder="1" applyAlignment="1">
      <alignment horizontal="center"/>
    </xf>
    <xf numFmtId="3" fontId="5" fillId="0" borderId="0" xfId="0" applyNumberFormat="1" applyFont="1" applyAlignment="1">
      <alignment horizontal="center"/>
    </xf>
    <xf numFmtId="0" fontId="5" fillId="0" borderId="0" xfId="0" applyFont="1" applyAlignment="1">
      <alignment horizontal="center"/>
    </xf>
    <xf numFmtId="3" fontId="5" fillId="2" borderId="0" xfId="0" applyNumberFormat="1" applyFont="1" applyFill="1" applyBorder="1" applyAlignment="1">
      <alignment horizontal="center"/>
    </xf>
    <xf numFmtId="164" fontId="0" fillId="5" borderId="0" xfId="0" applyNumberFormat="1" applyFill="1" applyAlignment="1">
      <alignment horizontal="center"/>
    </xf>
    <xf numFmtId="166" fontId="0" fillId="5" borderId="0" xfId="0" applyNumberFormat="1" applyFill="1" applyAlignment="1">
      <alignment horizontal="center"/>
    </xf>
    <xf numFmtId="0" fontId="0" fillId="5" borderId="0" xfId="0" applyFill="1"/>
    <xf numFmtId="164" fontId="0" fillId="2" borderId="0" xfId="0" applyNumberFormat="1" applyFill="1" applyAlignment="1">
      <alignment horizontal="center"/>
    </xf>
    <xf numFmtId="166" fontId="0" fillId="2" borderId="0" xfId="0" applyNumberFormat="1" applyFill="1" applyAlignment="1">
      <alignment horizontal="center"/>
    </xf>
    <xf numFmtId="3" fontId="5" fillId="2" borderId="0" xfId="0" applyNumberFormat="1" applyFont="1" applyFill="1" applyAlignment="1">
      <alignment horizontal="center"/>
    </xf>
    <xf numFmtId="0" fontId="0" fillId="2" borderId="0" xfId="0" applyFont="1" applyFill="1" applyAlignment="1">
      <alignment horizontal="center"/>
    </xf>
    <xf numFmtId="164" fontId="0" fillId="2" borderId="0" xfId="0" applyNumberFormat="1" applyFont="1" applyFill="1" applyAlignment="1">
      <alignment horizontal="center"/>
    </xf>
    <xf numFmtId="166" fontId="0" fillId="2" borderId="0" xfId="0" applyNumberFormat="1" applyFont="1" applyFill="1" applyAlignment="1">
      <alignment horizontal="center"/>
    </xf>
    <xf numFmtId="2" fontId="0" fillId="2" borderId="0" xfId="0" applyNumberFormat="1" applyFont="1" applyFill="1" applyAlignment="1">
      <alignment horizontal="center"/>
    </xf>
    <xf numFmtId="165" fontId="0" fillId="2" borderId="0" xfId="0" applyNumberFormat="1" applyFont="1" applyFill="1" applyAlignment="1">
      <alignment horizontal="center"/>
    </xf>
    <xf numFmtId="3" fontId="0" fillId="2" borderId="0" xfId="0" applyNumberFormat="1" applyFont="1" applyFill="1" applyAlignment="1">
      <alignment horizontal="center"/>
    </xf>
    <xf numFmtId="167" fontId="0" fillId="2" borderId="0" xfId="0" applyNumberFormat="1" applyFont="1" applyFill="1" applyAlignment="1">
      <alignment horizontal="right"/>
    </xf>
    <xf numFmtId="1" fontId="0" fillId="2" borderId="0" xfId="0" applyNumberFormat="1" applyFont="1" applyFill="1"/>
    <xf numFmtId="0" fontId="0" fillId="2" borderId="0" xfId="0" applyFont="1" applyFill="1" applyAlignment="1">
      <alignment horizontal="right"/>
    </xf>
    <xf numFmtId="0" fontId="0" fillId="2" borderId="0" xfId="0" applyFont="1" applyFill="1" applyAlignment="1">
      <alignment horizontal="left"/>
    </xf>
    <xf numFmtId="167" fontId="0" fillId="2" borderId="0" xfId="0" applyNumberFormat="1" applyFont="1" applyFill="1" applyBorder="1" applyAlignment="1">
      <alignment horizontal="right"/>
    </xf>
    <xf numFmtId="167" fontId="0" fillId="2" borderId="0" xfId="0" applyNumberFormat="1" applyFont="1" applyFill="1"/>
    <xf numFmtId="0" fontId="5" fillId="2" borderId="0" xfId="0" applyFont="1" applyFill="1" applyBorder="1" applyAlignment="1">
      <alignment horizontal="center"/>
    </xf>
    <xf numFmtId="1" fontId="0" fillId="2" borderId="0" xfId="0" applyNumberFormat="1" applyFont="1" applyFill="1" applyAlignment="1">
      <alignment horizontal="right"/>
    </xf>
    <xf numFmtId="0" fontId="0" fillId="2" borderId="0" xfId="0" applyFont="1" applyFill="1"/>
    <xf numFmtId="0" fontId="0" fillId="2" borderId="0" xfId="0" applyFont="1" applyFill="1" applyAlignment="1"/>
    <xf numFmtId="1" fontId="0" fillId="2" borderId="0" xfId="0" applyNumberFormat="1" applyFont="1" applyFill="1" applyBorder="1" applyAlignment="1">
      <alignment horizontal="right"/>
    </xf>
    <xf numFmtId="0" fontId="0" fillId="2" borderId="0" xfId="0" applyFont="1" applyFill="1" applyAlignment="1">
      <alignment horizontal="left" vertical="center" wrapText="1"/>
    </xf>
    <xf numFmtId="168" fontId="0" fillId="2" borderId="0" xfId="0" applyNumberFormat="1" applyFont="1" applyFill="1" applyAlignment="1">
      <alignment horizontal="right"/>
    </xf>
    <xf numFmtId="168" fontId="0" fillId="2" borderId="0" xfId="0" applyNumberFormat="1" applyFont="1" applyFill="1"/>
    <xf numFmtId="20" fontId="0" fillId="2" borderId="0" xfId="0" applyNumberFormat="1" applyFont="1" applyFill="1" applyBorder="1" applyAlignment="1">
      <alignment horizontal="center" vertical="center" wrapText="1"/>
    </xf>
    <xf numFmtId="2" fontId="0" fillId="2" borderId="0" xfId="0" applyNumberFormat="1" applyFont="1" applyFill="1" applyBorder="1" applyAlignment="1">
      <alignment horizontal="center" vertical="center" wrapText="1"/>
    </xf>
    <xf numFmtId="165" fontId="0" fillId="2" borderId="0" xfId="0" applyNumberFormat="1" applyFont="1" applyFill="1" applyBorder="1" applyAlignment="1">
      <alignment horizontal="center" vertical="center" wrapText="1"/>
    </xf>
    <xf numFmtId="0" fontId="0" fillId="2" borderId="0" xfId="0" applyFont="1" applyFill="1" applyBorder="1" applyAlignment="1">
      <alignment horizontal="center" vertical="center" wrapText="1"/>
    </xf>
    <xf numFmtId="20" fontId="0" fillId="2" borderId="0" xfId="0" applyNumberFormat="1" applyFont="1" applyFill="1" applyBorder="1" applyAlignment="1">
      <alignment horizontal="center" vertical="center"/>
    </xf>
    <xf numFmtId="2" fontId="0" fillId="2" borderId="0" xfId="0" applyNumberFormat="1" applyFont="1" applyFill="1" applyBorder="1" applyAlignment="1">
      <alignment horizontal="center" vertical="center"/>
    </xf>
    <xf numFmtId="165" fontId="0" fillId="2" borderId="0" xfId="0" applyNumberFormat="1" applyFont="1" applyFill="1" applyBorder="1" applyAlignment="1">
      <alignment horizontal="center" vertical="center"/>
    </xf>
    <xf numFmtId="0" fontId="5" fillId="2" borderId="8" xfId="0" applyFont="1" applyFill="1" applyBorder="1" applyAlignment="1">
      <alignment horizontal="center" vertical="center" wrapText="1"/>
    </xf>
    <xf numFmtId="0" fontId="5" fillId="2" borderId="18" xfId="0" applyFont="1" applyFill="1" applyBorder="1" applyAlignment="1">
      <alignment horizontal="center" vertical="center" wrapText="1"/>
    </xf>
    <xf numFmtId="0" fontId="5" fillId="2" borderId="1"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16" xfId="0" applyFont="1" applyFill="1" applyBorder="1" applyAlignment="1">
      <alignment horizontal="center" vertical="center"/>
    </xf>
    <xf numFmtId="0" fontId="5" fillId="0" borderId="5" xfId="0" applyFont="1" applyBorder="1" applyAlignment="1">
      <alignment horizontal="center" vertical="center"/>
    </xf>
    <xf numFmtId="0" fontId="5" fillId="0" borderId="19" xfId="0" applyFont="1" applyBorder="1" applyAlignment="1">
      <alignment horizontal="center" vertical="center"/>
    </xf>
    <xf numFmtId="0" fontId="5" fillId="0" borderId="28" xfId="0" applyFont="1" applyBorder="1" applyAlignment="1">
      <alignment horizontal="center" vertical="center"/>
    </xf>
    <xf numFmtId="165" fontId="0" fillId="3" borderId="10" xfId="0" applyNumberFormat="1" applyFill="1" applyBorder="1" applyAlignment="1">
      <alignment horizontal="center" vertical="center" wrapText="1"/>
    </xf>
    <xf numFmtId="165" fontId="0" fillId="3" borderId="22" xfId="0" applyNumberFormat="1" applyFill="1" applyBorder="1" applyAlignment="1">
      <alignment horizontal="center" vertical="center" wrapText="1"/>
    </xf>
    <xf numFmtId="2" fontId="0" fillId="3" borderId="13" xfId="0" applyNumberFormat="1" applyFill="1" applyBorder="1" applyAlignment="1">
      <alignment horizontal="center" vertical="center" wrapText="1"/>
    </xf>
    <xf numFmtId="2" fontId="0" fillId="3" borderId="22" xfId="0" applyNumberFormat="1" applyFill="1" applyBorder="1" applyAlignment="1">
      <alignment horizontal="center" vertical="center" wrapText="1"/>
    </xf>
    <xf numFmtId="0" fontId="0" fillId="3" borderId="10" xfId="0" applyFill="1" applyBorder="1" applyAlignment="1">
      <alignment horizontal="center" vertical="center" wrapText="1"/>
    </xf>
    <xf numFmtId="0" fontId="0" fillId="3" borderId="22" xfId="0" applyFill="1" applyBorder="1" applyAlignment="1">
      <alignment horizontal="center" vertical="center" wrapText="1"/>
    </xf>
    <xf numFmtId="3" fontId="0" fillId="3" borderId="9" xfId="0" applyNumberFormat="1" applyFill="1" applyBorder="1" applyAlignment="1">
      <alignment horizontal="center" vertical="center" wrapText="1"/>
    </xf>
    <xf numFmtId="3" fontId="0" fillId="3" borderId="21" xfId="0" applyNumberFormat="1" applyFill="1" applyBorder="1" applyAlignment="1">
      <alignment horizontal="center" vertical="center" wrapText="1"/>
    </xf>
    <xf numFmtId="165" fontId="0" fillId="3" borderId="14" xfId="0" applyNumberFormat="1" applyFill="1" applyBorder="1" applyAlignment="1">
      <alignment horizontal="center" vertical="center" wrapText="1"/>
    </xf>
    <xf numFmtId="165" fontId="0" fillId="3" borderId="23" xfId="0" applyNumberFormat="1" applyFill="1" applyBorder="1" applyAlignment="1">
      <alignment horizontal="center" vertical="center" wrapText="1"/>
    </xf>
    <xf numFmtId="165" fontId="0" fillId="3" borderId="6" xfId="0" applyNumberFormat="1" applyFill="1" applyBorder="1" applyAlignment="1">
      <alignment horizontal="center" vertical="center" wrapText="1"/>
    </xf>
    <xf numFmtId="165" fontId="0" fillId="3" borderId="7" xfId="0" applyNumberFormat="1" applyFill="1" applyBorder="1" applyAlignment="1">
      <alignment horizontal="center" vertical="center" wrapText="1"/>
    </xf>
    <xf numFmtId="165" fontId="0" fillId="3" borderId="11" xfId="0" applyNumberFormat="1" applyFill="1" applyBorder="1" applyAlignment="1">
      <alignment horizontal="center" vertical="center" wrapText="1"/>
    </xf>
    <xf numFmtId="165" fontId="0" fillId="3" borderId="12" xfId="0" applyNumberFormat="1" applyFill="1" applyBorder="1" applyAlignment="1">
      <alignment horizontal="center" vertical="center" wrapText="1"/>
    </xf>
    <xf numFmtId="3" fontId="0" fillId="3" borderId="6" xfId="0" applyNumberFormat="1" applyFill="1" applyBorder="1" applyAlignment="1">
      <alignment horizontal="center" vertical="center" wrapText="1"/>
    </xf>
    <xf numFmtId="3" fontId="0" fillId="3" borderId="7" xfId="0" applyNumberFormat="1" applyFill="1" applyBorder="1" applyAlignment="1">
      <alignment horizontal="center" vertical="center" wrapText="1"/>
    </xf>
    <xf numFmtId="3" fontId="0" fillId="3" borderId="11" xfId="0" applyNumberFormat="1" applyFill="1" applyBorder="1" applyAlignment="1">
      <alignment horizontal="center" vertical="center" wrapText="1"/>
    </xf>
    <xf numFmtId="3" fontId="0" fillId="3" borderId="12" xfId="0" applyNumberFormat="1" applyFill="1" applyBorder="1" applyAlignment="1">
      <alignment horizontal="center" vertical="center" wrapText="1"/>
    </xf>
    <xf numFmtId="0" fontId="7" fillId="3" borderId="1"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5" xfId="0" applyFont="1" applyFill="1" applyBorder="1" applyAlignment="1">
      <alignment horizontal="center" vertical="center"/>
    </xf>
    <xf numFmtId="0" fontId="7" fillId="3" borderId="15" xfId="0" applyFont="1" applyFill="1" applyBorder="1" applyAlignment="1">
      <alignment horizontal="center" vertical="center"/>
    </xf>
    <xf numFmtId="0" fontId="7" fillId="3" borderId="16" xfId="0" applyFont="1" applyFill="1" applyBorder="1" applyAlignment="1">
      <alignment horizontal="center" vertical="center"/>
    </xf>
    <xf numFmtId="0" fontId="7" fillId="3" borderId="17" xfId="0" applyFont="1" applyFill="1" applyBorder="1" applyAlignment="1">
      <alignment horizontal="center" vertical="center"/>
    </xf>
  </cellXfs>
  <cellStyles count="2">
    <cellStyle name="Comma0"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R1048"/>
  <sheetViews>
    <sheetView tabSelected="1" zoomScale="80" zoomScaleNormal="80" workbookViewId="0">
      <pane xSplit="1" ySplit="7" topLeftCell="B350" activePane="bottomRight" state="frozen"/>
      <selection pane="topRight" activeCell="B1" sqref="B1"/>
      <selection pane="bottomLeft" activeCell="A8" sqref="A8"/>
      <selection pane="bottomRight" activeCell="A221" sqref="A221:XFD221"/>
    </sheetView>
  </sheetViews>
  <sheetFormatPr defaultRowHeight="12.75" outlineLevelCol="1" x14ac:dyDescent="0.2"/>
  <cols>
    <col min="1" max="2" width="0.42578125" style="55" customWidth="1"/>
    <col min="3" max="3" width="7.7109375" style="55" customWidth="1"/>
    <col min="4" max="4" width="7.5703125" style="55" customWidth="1"/>
    <col min="5" max="5" width="9.140625" style="56"/>
    <col min="6" max="7" width="7.5703125" style="56" customWidth="1" outlineLevel="1"/>
    <col min="8" max="9" width="8.28515625" style="55" customWidth="1" outlineLevel="1"/>
    <col min="10" max="10" width="9.28515625" style="57" customWidth="1"/>
    <col min="11" max="11" width="8.42578125" style="57" customWidth="1"/>
    <col min="12" max="12" width="6.140625" customWidth="1"/>
    <col min="13" max="13" width="9" customWidth="1"/>
    <col min="14" max="14" width="10.85546875" customWidth="1"/>
    <col min="15" max="16" width="7.85546875" customWidth="1"/>
    <col min="17" max="19" width="8.5703125" customWidth="1"/>
    <col min="20" max="20" width="10.42578125" customWidth="1"/>
    <col min="21" max="21" width="12.7109375" customWidth="1"/>
    <col min="23" max="23" width="12.7109375" customWidth="1"/>
    <col min="24" max="24" width="11" customWidth="1"/>
    <col min="25" max="26" width="11.28515625" customWidth="1"/>
    <col min="27" max="27" width="77.42578125" style="46" customWidth="1"/>
  </cols>
  <sheetData>
    <row r="1" spans="1:122" ht="29.25" customHeight="1" x14ac:dyDescent="0.25">
      <c r="A1" s="75"/>
      <c r="B1" s="75"/>
      <c r="C1" s="59"/>
      <c r="D1" s="59"/>
      <c r="J1" s="59"/>
      <c r="K1" s="59"/>
      <c r="L1" s="59"/>
      <c r="M1" s="59"/>
      <c r="N1" s="59"/>
      <c r="O1" s="59"/>
      <c r="P1" s="59" t="s">
        <v>0</v>
      </c>
      <c r="Q1" s="59"/>
      <c r="R1" s="59"/>
      <c r="S1" s="59"/>
      <c r="T1" s="59"/>
      <c r="U1" s="59"/>
      <c r="V1" s="59"/>
      <c r="W1" s="59"/>
      <c r="X1" s="59"/>
      <c r="Y1" s="59"/>
      <c r="Z1" s="59"/>
      <c r="AA1" s="59"/>
      <c r="AB1" s="1"/>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row>
    <row r="2" spans="1:122" ht="21" customHeight="1" x14ac:dyDescent="0.25">
      <c r="A2" s="60"/>
      <c r="B2" s="60"/>
      <c r="C2" s="60"/>
      <c r="D2" s="60"/>
      <c r="E2" s="60"/>
      <c r="F2" s="60"/>
      <c r="G2" s="60"/>
      <c r="H2" s="60"/>
      <c r="I2" s="60"/>
      <c r="J2" s="60"/>
      <c r="K2" s="60"/>
      <c r="L2" s="60"/>
      <c r="M2" s="60"/>
      <c r="O2" s="60" t="s">
        <v>1</v>
      </c>
      <c r="P2" s="60"/>
      <c r="Q2" s="60"/>
      <c r="R2" s="60"/>
      <c r="S2" s="60"/>
      <c r="T2" s="60"/>
      <c r="U2" s="60"/>
      <c r="V2" s="60"/>
      <c r="W2" s="60"/>
      <c r="X2" s="60"/>
      <c r="Y2" s="60"/>
      <c r="Z2" s="60"/>
      <c r="AA2" s="60"/>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3"/>
      <c r="CT2" s="3"/>
      <c r="CU2" s="3"/>
      <c r="CV2" s="3"/>
      <c r="CW2" s="3"/>
      <c r="CX2" s="3"/>
      <c r="CY2" s="3"/>
      <c r="CZ2" s="3"/>
      <c r="DA2" s="3"/>
      <c r="DB2" s="3"/>
      <c r="DC2" s="3"/>
      <c r="DD2" s="3"/>
      <c r="DE2" s="3"/>
      <c r="DF2" s="3"/>
      <c r="DG2" s="3"/>
      <c r="DH2" s="3"/>
      <c r="DI2" s="3"/>
      <c r="DJ2" s="3"/>
      <c r="DK2" s="3"/>
      <c r="DL2" s="3"/>
      <c r="DM2" s="3"/>
      <c r="DN2" s="3"/>
      <c r="DO2" s="3"/>
      <c r="DP2" s="3"/>
      <c r="DQ2" s="3"/>
      <c r="DR2" s="3"/>
    </row>
    <row r="3" spans="1:122" ht="18.75" customHeight="1" thickBot="1" x14ac:dyDescent="0.25">
      <c r="A3" s="62"/>
      <c r="B3" s="62"/>
      <c r="C3" s="62"/>
      <c r="D3" s="62"/>
      <c r="E3" s="62"/>
      <c r="F3" s="62"/>
      <c r="G3" s="62"/>
      <c r="H3" s="62"/>
      <c r="I3" s="62"/>
      <c r="J3" s="62"/>
      <c r="K3" s="62"/>
      <c r="L3" s="62"/>
      <c r="M3" s="61" t="s">
        <v>2</v>
      </c>
      <c r="N3" s="62"/>
      <c r="O3" s="62"/>
      <c r="P3" s="62"/>
      <c r="Q3" s="62"/>
      <c r="R3" s="62"/>
      <c r="S3" s="62"/>
      <c r="T3" s="62"/>
      <c r="U3" s="62"/>
      <c r="V3" s="62"/>
      <c r="W3" s="62"/>
      <c r="X3" s="62"/>
      <c r="Y3" s="62"/>
      <c r="Z3" s="62"/>
      <c r="AA3" s="62"/>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3"/>
      <c r="CT3" s="3"/>
      <c r="CU3" s="3"/>
      <c r="CV3" s="3"/>
      <c r="CW3" s="3"/>
      <c r="CX3" s="3"/>
      <c r="CY3" s="3"/>
      <c r="CZ3" s="3"/>
      <c r="DA3" s="3"/>
      <c r="DB3" s="3"/>
      <c r="DC3" s="3"/>
      <c r="DD3" s="3"/>
      <c r="DE3" s="3"/>
      <c r="DF3" s="3"/>
      <c r="DG3" s="3"/>
      <c r="DH3" s="3"/>
      <c r="DI3" s="3"/>
      <c r="DJ3" s="3"/>
      <c r="DK3" s="3"/>
      <c r="DL3" s="3"/>
      <c r="DM3" s="3"/>
      <c r="DN3" s="3"/>
      <c r="DO3" s="3"/>
      <c r="DP3" s="3"/>
      <c r="DQ3" s="3"/>
      <c r="DR3" s="3"/>
    </row>
    <row r="4" spans="1:122" s="13" customFormat="1" ht="9" customHeight="1" thickBot="1" x14ac:dyDescent="0.25">
      <c r="A4" s="74"/>
      <c r="B4" s="74"/>
      <c r="C4" s="5"/>
      <c r="D4" s="5"/>
      <c r="E4" s="6"/>
      <c r="F4" s="6"/>
      <c r="G4" s="6"/>
      <c r="H4" s="5"/>
      <c r="I4" s="5"/>
      <c r="J4" s="7"/>
      <c r="K4" s="7"/>
      <c r="L4" s="8"/>
      <c r="M4" s="8"/>
      <c r="N4" s="8"/>
      <c r="O4" s="8"/>
      <c r="P4" s="8"/>
      <c r="Q4" s="8"/>
      <c r="R4" s="8"/>
      <c r="S4" s="8"/>
      <c r="T4" s="8"/>
      <c r="U4" s="8"/>
      <c r="V4" s="9"/>
      <c r="W4" s="9"/>
      <c r="X4" s="8"/>
      <c r="Y4" s="8"/>
      <c r="Z4" s="8"/>
      <c r="AA4" s="10"/>
      <c r="AB4" s="11"/>
      <c r="AC4" s="11"/>
      <c r="AD4" s="11"/>
      <c r="AE4" s="11"/>
      <c r="AF4" s="11"/>
      <c r="AG4" s="11"/>
      <c r="AH4" s="11"/>
      <c r="AI4" s="11"/>
      <c r="AJ4" s="11"/>
      <c r="AK4" s="11"/>
      <c r="AL4" s="11"/>
      <c r="AM4" s="11"/>
      <c r="AN4" s="11"/>
      <c r="AO4" s="11"/>
      <c r="AP4" s="11"/>
      <c r="AQ4" s="11"/>
      <c r="AR4" s="11"/>
      <c r="AS4" s="11"/>
      <c r="AT4" s="12"/>
      <c r="AU4" s="12"/>
      <c r="AV4" s="12"/>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row>
    <row r="5" spans="1:122" s="2" customFormat="1" ht="21.75" customHeight="1" x14ac:dyDescent="0.2">
      <c r="A5" s="14"/>
      <c r="B5" s="14"/>
      <c r="C5" s="14"/>
      <c r="D5" s="14"/>
      <c r="E5" s="15"/>
      <c r="F5" s="149" t="s">
        <v>3</v>
      </c>
      <c r="G5" s="150"/>
      <c r="H5" s="153" t="s">
        <v>4</v>
      </c>
      <c r="I5" s="154"/>
      <c r="J5" s="16"/>
      <c r="K5" s="16"/>
      <c r="L5" s="17"/>
      <c r="M5" s="17"/>
      <c r="N5" s="157" t="s">
        <v>5</v>
      </c>
      <c r="O5" s="158"/>
      <c r="P5" s="158"/>
      <c r="Q5" s="158"/>
      <c r="R5" s="158"/>
      <c r="S5" s="158"/>
      <c r="T5" s="159"/>
      <c r="U5" s="128" t="s">
        <v>6</v>
      </c>
      <c r="V5" s="130" t="s">
        <v>7</v>
      </c>
      <c r="W5" s="131"/>
      <c r="X5" s="130" t="s">
        <v>8</v>
      </c>
      <c r="Y5" s="134"/>
      <c r="Z5" s="131"/>
      <c r="AA5" s="136" t="s">
        <v>9</v>
      </c>
      <c r="AB5" s="18"/>
      <c r="AC5" s="18"/>
      <c r="AD5" s="18"/>
      <c r="AE5" s="18"/>
      <c r="AF5" s="18"/>
      <c r="AG5" s="18"/>
      <c r="AH5" s="18"/>
      <c r="AI5" s="18"/>
      <c r="AJ5" s="18"/>
      <c r="AK5" s="18"/>
      <c r="AL5" s="18"/>
      <c r="AM5" s="18"/>
      <c r="AN5" s="18"/>
      <c r="AO5" s="18"/>
      <c r="AP5" s="18"/>
      <c r="AQ5" s="18"/>
      <c r="AR5" s="18"/>
      <c r="AS5" s="18"/>
      <c r="AT5" s="19"/>
      <c r="AU5" s="19"/>
      <c r="AV5" s="19"/>
    </row>
    <row r="6" spans="1:122" s="3" customFormat="1" ht="27" customHeight="1" x14ac:dyDescent="0.2">
      <c r="A6" s="63"/>
      <c r="B6" s="63"/>
      <c r="C6" s="63"/>
      <c r="D6" s="63"/>
      <c r="E6" s="139" t="s">
        <v>36</v>
      </c>
      <c r="F6" s="151"/>
      <c r="G6" s="152"/>
      <c r="H6" s="155"/>
      <c r="I6" s="156"/>
      <c r="J6" s="141" t="s">
        <v>37</v>
      </c>
      <c r="K6" s="145" t="s">
        <v>10</v>
      </c>
      <c r="L6" s="143" t="s">
        <v>11</v>
      </c>
      <c r="M6" s="147" t="s">
        <v>12</v>
      </c>
      <c r="N6" s="160"/>
      <c r="O6" s="161"/>
      <c r="P6" s="161"/>
      <c r="Q6" s="161"/>
      <c r="R6" s="161"/>
      <c r="S6" s="161"/>
      <c r="T6" s="162"/>
      <c r="U6" s="129"/>
      <c r="V6" s="132"/>
      <c r="W6" s="133"/>
      <c r="X6" s="132"/>
      <c r="Y6" s="135"/>
      <c r="Z6" s="133"/>
      <c r="AA6" s="137"/>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row>
    <row r="7" spans="1:122" s="3" customFormat="1" ht="40.5" customHeight="1" thickBot="1" x14ac:dyDescent="0.25">
      <c r="A7" s="64" t="s">
        <v>38</v>
      </c>
      <c r="B7" s="64" t="s">
        <v>39</v>
      </c>
      <c r="C7" s="64" t="s">
        <v>40</v>
      </c>
      <c r="D7" s="64" t="s">
        <v>41</v>
      </c>
      <c r="E7" s="140"/>
      <c r="F7" s="20" t="s">
        <v>13</v>
      </c>
      <c r="G7" s="20" t="s">
        <v>14</v>
      </c>
      <c r="H7" s="21" t="s">
        <v>13</v>
      </c>
      <c r="I7" s="21" t="s">
        <v>14</v>
      </c>
      <c r="J7" s="142"/>
      <c r="K7" s="146"/>
      <c r="L7" s="144"/>
      <c r="M7" s="148"/>
      <c r="N7" s="22" t="s">
        <v>15</v>
      </c>
      <c r="O7" s="23" t="s">
        <v>16</v>
      </c>
      <c r="P7" s="23" t="s">
        <v>17</v>
      </c>
      <c r="Q7" s="24" t="s">
        <v>18</v>
      </c>
      <c r="R7" s="25" t="s">
        <v>19</v>
      </c>
      <c r="S7" s="24" t="s">
        <v>20</v>
      </c>
      <c r="T7" s="26" t="s">
        <v>21</v>
      </c>
      <c r="U7" s="27" t="s">
        <v>22</v>
      </c>
      <c r="V7" s="28" t="s">
        <v>23</v>
      </c>
      <c r="W7" s="29" t="s">
        <v>24</v>
      </c>
      <c r="X7" s="28" t="s">
        <v>25</v>
      </c>
      <c r="Y7" s="30" t="s">
        <v>26</v>
      </c>
      <c r="Z7" s="31" t="s">
        <v>27</v>
      </c>
      <c r="AA7" s="138"/>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row>
    <row r="8" spans="1:122" x14ac:dyDescent="0.2">
      <c r="A8" s="32">
        <v>41540</v>
      </c>
      <c r="B8" s="66">
        <v>0.46875</v>
      </c>
      <c r="C8" s="65">
        <v>41541</v>
      </c>
      <c r="D8" s="66">
        <v>0.59375</v>
      </c>
      <c r="E8" s="34">
        <v>27</v>
      </c>
      <c r="F8" s="35">
        <v>2.66</v>
      </c>
      <c r="G8" s="35">
        <v>3.23</v>
      </c>
      <c r="H8" s="36">
        <v>2640</v>
      </c>
      <c r="I8" s="36">
        <v>0</v>
      </c>
      <c r="J8" s="35" t="s">
        <v>28</v>
      </c>
      <c r="K8" s="33">
        <v>6880</v>
      </c>
      <c r="L8" s="37">
        <v>63</v>
      </c>
      <c r="M8" s="35">
        <v>5.1100000000000003</v>
      </c>
      <c r="N8" s="88">
        <f>(Q8+R8+S8+T8)</f>
        <v>0</v>
      </c>
      <c r="O8" s="38"/>
      <c r="P8" s="38"/>
      <c r="Q8" s="39">
        <v>0</v>
      </c>
      <c r="R8" s="40">
        <v>0</v>
      </c>
      <c r="S8" s="39">
        <v>0</v>
      </c>
      <c r="T8" s="39">
        <v>0</v>
      </c>
      <c r="U8" s="40">
        <v>0</v>
      </c>
      <c r="V8" s="40">
        <v>0</v>
      </c>
      <c r="W8" s="40">
        <v>0</v>
      </c>
      <c r="X8" s="79">
        <v>0</v>
      </c>
      <c r="Y8" s="79">
        <v>0</v>
      </c>
      <c r="Z8" s="79">
        <v>0</v>
      </c>
      <c r="AA8" s="41" t="s">
        <v>29</v>
      </c>
    </row>
    <row r="9" spans="1:122" x14ac:dyDescent="0.2">
      <c r="A9" s="42">
        <v>41541</v>
      </c>
      <c r="B9" s="66">
        <v>0.60416666666666663</v>
      </c>
      <c r="C9" s="65">
        <v>41542</v>
      </c>
      <c r="D9" s="66">
        <v>0.4375</v>
      </c>
      <c r="E9" s="34">
        <v>20</v>
      </c>
      <c r="F9" s="35">
        <v>2.5299999999999998</v>
      </c>
      <c r="G9" s="35">
        <v>3.23</v>
      </c>
      <c r="H9" s="36">
        <v>3250</v>
      </c>
      <c r="I9" s="36">
        <v>0</v>
      </c>
      <c r="J9" s="34" t="s">
        <v>28</v>
      </c>
      <c r="K9" s="36">
        <v>6880</v>
      </c>
      <c r="L9" s="37">
        <v>62</v>
      </c>
      <c r="M9" s="35">
        <v>5.73</v>
      </c>
      <c r="N9" s="88">
        <f t="shared" ref="N9:N72" si="0">(Q9+R9+S9+T9)</f>
        <v>0</v>
      </c>
      <c r="O9" s="38"/>
      <c r="P9" s="38"/>
      <c r="Q9" s="39">
        <v>0</v>
      </c>
      <c r="R9" s="40">
        <v>0</v>
      </c>
      <c r="S9" s="39">
        <v>0</v>
      </c>
      <c r="T9" s="39">
        <v>0</v>
      </c>
      <c r="U9" s="40">
        <v>0</v>
      </c>
      <c r="V9" s="40">
        <v>0</v>
      </c>
      <c r="W9" s="40">
        <v>0</v>
      </c>
      <c r="X9" s="79">
        <v>0</v>
      </c>
      <c r="Y9" s="79">
        <v>0</v>
      </c>
      <c r="Z9" s="79">
        <v>0</v>
      </c>
      <c r="AA9" s="41" t="s">
        <v>30</v>
      </c>
    </row>
    <row r="10" spans="1:122" x14ac:dyDescent="0.2">
      <c r="A10" s="42">
        <v>41542</v>
      </c>
      <c r="B10" s="67">
        <v>0.45833333333333331</v>
      </c>
      <c r="C10" s="42">
        <v>41543</v>
      </c>
      <c r="D10" s="67">
        <v>0.59375</v>
      </c>
      <c r="E10" s="44">
        <v>27.25</v>
      </c>
      <c r="F10" s="45">
        <v>2.76</v>
      </c>
      <c r="G10" s="45">
        <v>3.3</v>
      </c>
      <c r="H10" s="43">
        <v>4866</v>
      </c>
      <c r="I10" s="43">
        <v>5346</v>
      </c>
      <c r="J10" s="34">
        <f t="shared" ref="J10:J31" si="1">((H10/F10)+(I10/G10))/60</f>
        <v>56.384057971014499</v>
      </c>
      <c r="K10" s="43">
        <v>7040</v>
      </c>
      <c r="L10" s="37">
        <v>62</v>
      </c>
      <c r="M10" s="35">
        <v>4.5</v>
      </c>
      <c r="N10" s="88">
        <f t="shared" si="0"/>
        <v>0</v>
      </c>
      <c r="O10" s="38"/>
      <c r="P10" s="38"/>
      <c r="Q10" s="39">
        <v>0</v>
      </c>
      <c r="R10" s="40">
        <v>0</v>
      </c>
      <c r="S10" s="39">
        <v>0</v>
      </c>
      <c r="T10" s="39">
        <v>0</v>
      </c>
      <c r="U10" s="40">
        <v>0</v>
      </c>
      <c r="V10" s="40">
        <v>0</v>
      </c>
      <c r="W10" s="40">
        <v>0</v>
      </c>
      <c r="X10" s="79">
        <v>0</v>
      </c>
      <c r="Y10" s="79">
        <v>0</v>
      </c>
      <c r="Z10" s="79">
        <v>0</v>
      </c>
    </row>
    <row r="11" spans="1:122" x14ac:dyDescent="0.2">
      <c r="A11" s="42">
        <v>41543</v>
      </c>
      <c r="B11" s="67">
        <v>0.61458333333333337</v>
      </c>
      <c r="C11" s="42">
        <v>41544</v>
      </c>
      <c r="D11" s="67">
        <v>0.40625</v>
      </c>
      <c r="E11" s="44">
        <v>19</v>
      </c>
      <c r="F11" s="45">
        <v>2.96</v>
      </c>
      <c r="G11" s="45">
        <v>3.28</v>
      </c>
      <c r="H11" s="43">
        <v>3492</v>
      </c>
      <c r="I11" s="43">
        <v>3813</v>
      </c>
      <c r="J11" s="34">
        <f>((H11/F11)+(I11/G11))/60</f>
        <v>39.037162162162168</v>
      </c>
      <c r="K11" s="43">
        <v>7050</v>
      </c>
      <c r="L11" s="47">
        <v>60</v>
      </c>
      <c r="M11" s="45">
        <v>4.3</v>
      </c>
      <c r="N11" s="88">
        <f t="shared" si="0"/>
        <v>0</v>
      </c>
      <c r="O11" s="47"/>
      <c r="P11" s="47"/>
      <c r="Q11" s="39">
        <v>0</v>
      </c>
      <c r="R11" s="40">
        <v>0</v>
      </c>
      <c r="S11" s="39">
        <v>0</v>
      </c>
      <c r="T11" s="39">
        <v>0</v>
      </c>
      <c r="U11" s="40">
        <v>0</v>
      </c>
      <c r="V11" s="40">
        <v>0</v>
      </c>
      <c r="W11" s="40">
        <v>0</v>
      </c>
      <c r="X11" s="79">
        <v>0</v>
      </c>
      <c r="Y11" s="79">
        <v>0</v>
      </c>
      <c r="Z11" s="79">
        <v>0</v>
      </c>
    </row>
    <row r="12" spans="1:122" x14ac:dyDescent="0.2">
      <c r="A12" s="42">
        <v>41546</v>
      </c>
      <c r="B12" s="67">
        <v>0.39583333333333331</v>
      </c>
      <c r="C12" s="42">
        <v>41547</v>
      </c>
      <c r="D12" s="67">
        <v>0.39583333333333331</v>
      </c>
      <c r="E12" s="44">
        <v>24</v>
      </c>
      <c r="F12" s="45">
        <v>2.8</v>
      </c>
      <c r="G12" s="45">
        <v>3.1</v>
      </c>
      <c r="H12" s="43">
        <v>4503</v>
      </c>
      <c r="I12" s="43">
        <v>3624</v>
      </c>
      <c r="J12" s="34">
        <f t="shared" si="1"/>
        <v>46.287442396313367</v>
      </c>
      <c r="K12" s="43">
        <v>6320</v>
      </c>
      <c r="L12" s="47">
        <v>61</v>
      </c>
      <c r="M12" s="45">
        <v>4.8</v>
      </c>
      <c r="N12" s="88">
        <f t="shared" si="0"/>
        <v>0</v>
      </c>
      <c r="O12" s="47"/>
      <c r="P12" s="47"/>
      <c r="Q12" s="47">
        <v>0</v>
      </c>
      <c r="R12" s="47">
        <v>0</v>
      </c>
      <c r="S12" s="47">
        <v>0</v>
      </c>
      <c r="T12" s="47">
        <v>0</v>
      </c>
      <c r="U12" s="47">
        <v>0</v>
      </c>
      <c r="V12" s="47">
        <v>0</v>
      </c>
      <c r="W12" s="47">
        <v>0</v>
      </c>
      <c r="X12" s="80">
        <v>0</v>
      </c>
      <c r="Y12" s="80">
        <v>0</v>
      </c>
      <c r="Z12" s="80">
        <v>0</v>
      </c>
    </row>
    <row r="13" spans="1:122" x14ac:dyDescent="0.2">
      <c r="A13" s="42">
        <v>41547</v>
      </c>
      <c r="B13" s="66">
        <v>0.41666666666666669</v>
      </c>
      <c r="C13" s="42">
        <v>41548</v>
      </c>
      <c r="D13" s="67">
        <v>0.45833333333333331</v>
      </c>
      <c r="E13" s="44">
        <v>25</v>
      </c>
      <c r="F13" s="45">
        <v>2.46</v>
      </c>
      <c r="G13" s="45">
        <v>2.6</v>
      </c>
      <c r="H13" s="43">
        <v>2926</v>
      </c>
      <c r="I13" s="43">
        <v>4106</v>
      </c>
      <c r="J13" s="34">
        <f t="shared" si="1"/>
        <v>46.144361058995202</v>
      </c>
      <c r="K13" s="43">
        <v>5930</v>
      </c>
      <c r="L13" s="47">
        <v>62</v>
      </c>
      <c r="M13" s="45">
        <v>4.53</v>
      </c>
      <c r="N13" s="88">
        <f t="shared" si="0"/>
        <v>1</v>
      </c>
      <c r="O13" s="47">
        <v>34</v>
      </c>
      <c r="P13" s="47">
        <v>34</v>
      </c>
      <c r="Q13" s="47">
        <v>0</v>
      </c>
      <c r="R13" s="47">
        <v>0</v>
      </c>
      <c r="S13" s="47">
        <v>1</v>
      </c>
      <c r="T13" s="47">
        <v>0</v>
      </c>
      <c r="U13" s="47">
        <v>0</v>
      </c>
      <c r="V13" s="47">
        <v>0</v>
      </c>
      <c r="W13" s="47">
        <v>0</v>
      </c>
      <c r="X13" s="80">
        <v>0</v>
      </c>
      <c r="Y13" s="81">
        <f>(S13+T13)/(J13)</f>
        <v>2.1671120307018833E-2</v>
      </c>
      <c r="Z13" s="80">
        <v>0</v>
      </c>
    </row>
    <row r="14" spans="1:122" x14ac:dyDescent="0.2">
      <c r="A14" s="42">
        <v>41548</v>
      </c>
      <c r="B14" s="66">
        <v>0.46875</v>
      </c>
      <c r="C14" s="65">
        <v>41549</v>
      </c>
      <c r="D14" s="66">
        <v>0.42708333333333331</v>
      </c>
      <c r="E14" s="34">
        <v>23</v>
      </c>
      <c r="F14" s="35">
        <v>2.25</v>
      </c>
      <c r="G14" s="35">
        <v>2.65</v>
      </c>
      <c r="H14" s="36">
        <v>3043</v>
      </c>
      <c r="I14" s="36">
        <v>3621</v>
      </c>
      <c r="J14" s="34">
        <f t="shared" si="1"/>
        <v>45.314325646401116</v>
      </c>
      <c r="K14" s="33">
        <v>5900</v>
      </c>
      <c r="L14" s="37">
        <v>61</v>
      </c>
      <c r="M14" s="35">
        <v>5.2</v>
      </c>
      <c r="N14" s="88">
        <f t="shared" si="0"/>
        <v>0</v>
      </c>
      <c r="O14" s="38"/>
      <c r="P14" s="38"/>
      <c r="Q14" s="39">
        <v>0</v>
      </c>
      <c r="R14" s="40">
        <v>0</v>
      </c>
      <c r="S14" s="39">
        <v>0</v>
      </c>
      <c r="T14" s="39">
        <v>0</v>
      </c>
      <c r="U14" s="40">
        <v>0</v>
      </c>
      <c r="V14" s="40">
        <v>0</v>
      </c>
      <c r="W14" s="40">
        <v>0</v>
      </c>
      <c r="X14" s="79">
        <v>0</v>
      </c>
      <c r="Y14" s="79">
        <v>0</v>
      </c>
      <c r="Z14" s="79">
        <v>0</v>
      </c>
    </row>
    <row r="15" spans="1:122" x14ac:dyDescent="0.2">
      <c r="A15" s="42">
        <v>41549</v>
      </c>
      <c r="B15" s="66">
        <v>0.44791666666666669</v>
      </c>
      <c r="C15" s="42">
        <v>41550</v>
      </c>
      <c r="D15" s="67">
        <v>0.42708333333333331</v>
      </c>
      <c r="E15" s="34">
        <v>23.5</v>
      </c>
      <c r="F15" s="35">
        <v>2.61</v>
      </c>
      <c r="G15" s="35">
        <v>2.56</v>
      </c>
      <c r="H15" s="36">
        <v>3323</v>
      </c>
      <c r="I15" s="36">
        <v>3816</v>
      </c>
      <c r="J15" s="34">
        <f t="shared" si="1"/>
        <v>46.063417943805874</v>
      </c>
      <c r="K15" s="43">
        <v>5870</v>
      </c>
      <c r="L15" s="37">
        <v>61</v>
      </c>
      <c r="M15" s="35">
        <v>4.5599999999999996</v>
      </c>
      <c r="N15" s="88">
        <f t="shared" si="0"/>
        <v>1</v>
      </c>
      <c r="O15" s="38">
        <v>38</v>
      </c>
      <c r="P15" s="38">
        <v>38</v>
      </c>
      <c r="Q15" s="39">
        <v>0</v>
      </c>
      <c r="R15" s="40">
        <v>0</v>
      </c>
      <c r="S15" s="39">
        <v>1</v>
      </c>
      <c r="T15" s="39">
        <v>0</v>
      </c>
      <c r="U15" s="40">
        <v>0</v>
      </c>
      <c r="V15" s="40">
        <v>0</v>
      </c>
      <c r="W15" s="40">
        <v>0</v>
      </c>
      <c r="X15" s="79">
        <v>0</v>
      </c>
      <c r="Y15" s="81">
        <f>(S15+T15)/(J15)</f>
        <v>2.1709201024117004E-2</v>
      </c>
      <c r="Z15" s="79">
        <v>0</v>
      </c>
    </row>
    <row r="16" spans="1:122" x14ac:dyDescent="0.2">
      <c r="A16" s="42">
        <v>41550</v>
      </c>
      <c r="B16" s="66">
        <v>0.46875</v>
      </c>
      <c r="C16" s="42">
        <v>41551</v>
      </c>
      <c r="D16" s="67">
        <v>0.39583333333333331</v>
      </c>
      <c r="E16" s="44">
        <v>22.25</v>
      </c>
      <c r="F16" s="45">
        <v>2.5</v>
      </c>
      <c r="G16" s="45">
        <v>3</v>
      </c>
      <c r="H16" s="43">
        <v>3301</v>
      </c>
      <c r="I16" s="43">
        <v>1163</v>
      </c>
      <c r="J16" s="44">
        <f t="shared" si="1"/>
        <v>28.46777777777778</v>
      </c>
      <c r="K16" s="43">
        <v>5730</v>
      </c>
      <c r="L16" s="47">
        <v>59</v>
      </c>
      <c r="M16" s="45">
        <v>3.9</v>
      </c>
      <c r="N16" s="88">
        <f t="shared" si="0"/>
        <v>0</v>
      </c>
      <c r="O16" s="47"/>
      <c r="P16" s="47"/>
      <c r="Q16" s="47">
        <v>0</v>
      </c>
      <c r="R16" s="47">
        <v>0</v>
      </c>
      <c r="S16" s="47">
        <v>0</v>
      </c>
      <c r="T16" s="47">
        <v>0</v>
      </c>
      <c r="U16" s="47">
        <v>0</v>
      </c>
      <c r="V16" s="47">
        <v>0</v>
      </c>
      <c r="W16" s="47">
        <v>0</v>
      </c>
      <c r="X16" s="80">
        <v>0</v>
      </c>
      <c r="Y16" s="80">
        <v>0</v>
      </c>
      <c r="Z16" s="80">
        <v>0</v>
      </c>
    </row>
    <row r="17" spans="1:27" x14ac:dyDescent="0.2">
      <c r="A17" s="42">
        <v>41551</v>
      </c>
      <c r="B17" s="66">
        <v>0.42708333333333331</v>
      </c>
      <c r="C17" s="42">
        <v>41552</v>
      </c>
      <c r="D17" s="67">
        <v>0.40625</v>
      </c>
      <c r="E17" s="44">
        <v>23.5</v>
      </c>
      <c r="F17" s="45">
        <v>2.1</v>
      </c>
      <c r="G17" s="45">
        <v>2.7</v>
      </c>
      <c r="H17" s="43">
        <v>3122</v>
      </c>
      <c r="I17" s="43">
        <v>3841</v>
      </c>
      <c r="J17" s="44">
        <f t="shared" si="1"/>
        <v>48.487654320987652</v>
      </c>
      <c r="K17" s="43">
        <v>5690</v>
      </c>
      <c r="L17" s="47">
        <v>59</v>
      </c>
      <c r="M17" s="45">
        <v>4.7300000000000004</v>
      </c>
      <c r="N17" s="88">
        <f t="shared" si="0"/>
        <v>0</v>
      </c>
      <c r="O17" s="47"/>
      <c r="P17" s="47"/>
      <c r="Q17" s="47">
        <v>0</v>
      </c>
      <c r="R17" s="47">
        <v>0</v>
      </c>
      <c r="S17" s="47">
        <v>0</v>
      </c>
      <c r="T17" s="47">
        <v>0</v>
      </c>
      <c r="U17" s="47">
        <v>0</v>
      </c>
      <c r="V17" s="47">
        <v>0</v>
      </c>
      <c r="W17" s="47">
        <v>0</v>
      </c>
      <c r="X17" s="80">
        <v>0</v>
      </c>
      <c r="Y17" s="80">
        <v>0</v>
      </c>
      <c r="Z17" s="80">
        <v>0</v>
      </c>
    </row>
    <row r="18" spans="1:27" x14ac:dyDescent="0.2">
      <c r="A18" s="42">
        <v>41552</v>
      </c>
      <c r="B18" s="66">
        <v>0.42708333333333331</v>
      </c>
      <c r="C18" s="65">
        <v>41553</v>
      </c>
      <c r="D18" s="66">
        <v>0.39583333333333331</v>
      </c>
      <c r="E18" s="34">
        <v>23.25</v>
      </c>
      <c r="F18" s="35">
        <v>2.0299999999999998</v>
      </c>
      <c r="G18" s="35">
        <v>2.46</v>
      </c>
      <c r="H18" s="36">
        <v>1522</v>
      </c>
      <c r="I18" s="36">
        <v>1128</v>
      </c>
      <c r="J18" s="34">
        <f t="shared" si="1"/>
        <v>20.138171332452245</v>
      </c>
      <c r="K18" s="33">
        <v>5700</v>
      </c>
      <c r="L18" s="37">
        <v>59</v>
      </c>
      <c r="M18" s="35">
        <v>5.61</v>
      </c>
      <c r="N18" s="88">
        <f t="shared" si="0"/>
        <v>0</v>
      </c>
      <c r="O18" s="38"/>
      <c r="P18" s="38"/>
      <c r="Q18" s="39">
        <v>0</v>
      </c>
      <c r="R18" s="40">
        <v>0</v>
      </c>
      <c r="S18" s="39">
        <v>0</v>
      </c>
      <c r="T18" s="39">
        <v>0</v>
      </c>
      <c r="U18" s="40">
        <v>0</v>
      </c>
      <c r="V18" s="40">
        <v>0</v>
      </c>
      <c r="W18" s="40">
        <v>0</v>
      </c>
      <c r="X18" s="79">
        <v>0</v>
      </c>
      <c r="Y18" s="79">
        <v>0</v>
      </c>
      <c r="Z18" s="79">
        <v>0</v>
      </c>
    </row>
    <row r="19" spans="1:27" x14ac:dyDescent="0.2">
      <c r="A19" s="42">
        <v>41553</v>
      </c>
      <c r="B19" s="67">
        <v>0.42708333333333331</v>
      </c>
      <c r="C19" s="42">
        <v>41554</v>
      </c>
      <c r="D19" s="67">
        <v>0.40625</v>
      </c>
      <c r="E19" s="44">
        <v>23.5</v>
      </c>
      <c r="F19" s="45">
        <v>1.9</v>
      </c>
      <c r="G19" s="45">
        <v>2</v>
      </c>
      <c r="H19" s="43">
        <v>251</v>
      </c>
      <c r="I19" s="43">
        <v>2355</v>
      </c>
      <c r="J19" s="44">
        <f t="shared" si="1"/>
        <v>21.826754385964914</v>
      </c>
      <c r="K19" s="43">
        <v>5730</v>
      </c>
      <c r="L19" s="47">
        <v>58</v>
      </c>
      <c r="M19" s="45">
        <v>4.05</v>
      </c>
      <c r="N19" s="88">
        <f t="shared" si="0"/>
        <v>0</v>
      </c>
      <c r="O19" s="47"/>
      <c r="P19" s="47"/>
      <c r="Q19" s="47">
        <v>0</v>
      </c>
      <c r="R19" s="47">
        <v>0</v>
      </c>
      <c r="S19" s="47">
        <v>0</v>
      </c>
      <c r="T19" s="47">
        <v>0</v>
      </c>
      <c r="U19" s="47">
        <v>0</v>
      </c>
      <c r="V19" s="47">
        <v>0</v>
      </c>
      <c r="W19" s="47">
        <v>0</v>
      </c>
      <c r="X19" s="80">
        <v>0</v>
      </c>
      <c r="Y19" s="80">
        <v>0</v>
      </c>
      <c r="Z19" s="80">
        <v>0</v>
      </c>
      <c r="AA19" s="48" t="s">
        <v>31</v>
      </c>
    </row>
    <row r="20" spans="1:27" x14ac:dyDescent="0.2">
      <c r="A20" s="42">
        <v>41554</v>
      </c>
      <c r="B20" s="67">
        <v>0.44791666666666669</v>
      </c>
      <c r="C20" s="42">
        <v>41555</v>
      </c>
      <c r="D20" s="67">
        <v>0.41666666666666669</v>
      </c>
      <c r="E20" s="44">
        <v>23.25</v>
      </c>
      <c r="F20" s="45">
        <v>2.1</v>
      </c>
      <c r="G20" s="45">
        <v>2.8</v>
      </c>
      <c r="H20" s="43">
        <v>2362</v>
      </c>
      <c r="I20" s="43">
        <v>3397</v>
      </c>
      <c r="J20" s="44">
        <f t="shared" si="1"/>
        <v>38.966269841269849</v>
      </c>
      <c r="K20" s="43">
        <v>5440</v>
      </c>
      <c r="L20" s="47">
        <v>59</v>
      </c>
      <c r="M20" s="45">
        <v>5.9</v>
      </c>
      <c r="N20" s="88">
        <f t="shared" si="0"/>
        <v>0</v>
      </c>
      <c r="O20" s="47"/>
      <c r="P20" s="47"/>
      <c r="Q20" s="47">
        <v>0</v>
      </c>
      <c r="R20" s="47">
        <v>0</v>
      </c>
      <c r="S20" s="47">
        <v>0</v>
      </c>
      <c r="T20" s="47">
        <v>0</v>
      </c>
      <c r="U20" s="47">
        <v>0</v>
      </c>
      <c r="V20" s="47">
        <v>0</v>
      </c>
      <c r="W20" s="47">
        <v>0</v>
      </c>
      <c r="X20" s="80">
        <v>0</v>
      </c>
      <c r="Y20" s="80">
        <v>0</v>
      </c>
      <c r="Z20" s="80">
        <v>0</v>
      </c>
    </row>
    <row r="21" spans="1:27" x14ac:dyDescent="0.2">
      <c r="A21" s="42">
        <v>41555</v>
      </c>
      <c r="B21" s="67">
        <v>0.4375</v>
      </c>
      <c r="C21" s="42">
        <v>41556</v>
      </c>
      <c r="D21" s="67">
        <v>0.41666666666666669</v>
      </c>
      <c r="E21" s="44">
        <v>23.5</v>
      </c>
      <c r="F21" s="45">
        <v>2</v>
      </c>
      <c r="G21" s="45">
        <v>2.6</v>
      </c>
      <c r="H21" s="43">
        <v>2359</v>
      </c>
      <c r="I21" s="43">
        <v>3319</v>
      </c>
      <c r="J21" s="44">
        <f t="shared" si="1"/>
        <v>40.933974358974361</v>
      </c>
      <c r="K21" s="43">
        <v>5240</v>
      </c>
      <c r="L21" s="47">
        <v>58</v>
      </c>
      <c r="M21" s="45">
        <v>5.52</v>
      </c>
      <c r="N21" s="88">
        <f t="shared" si="0"/>
        <v>0</v>
      </c>
      <c r="O21" s="47"/>
      <c r="P21" s="47"/>
      <c r="Q21" s="47">
        <v>0</v>
      </c>
      <c r="R21" s="47">
        <v>0</v>
      </c>
      <c r="S21" s="47">
        <v>0</v>
      </c>
      <c r="T21" s="47">
        <v>0</v>
      </c>
      <c r="U21" s="47">
        <v>0</v>
      </c>
      <c r="V21" s="47">
        <v>0</v>
      </c>
      <c r="W21" s="47">
        <v>0</v>
      </c>
      <c r="X21" s="80">
        <v>0</v>
      </c>
      <c r="Y21" s="80">
        <v>0</v>
      </c>
      <c r="Z21" s="80">
        <v>0</v>
      </c>
    </row>
    <row r="22" spans="1:27" x14ac:dyDescent="0.2">
      <c r="A22" s="42">
        <v>41556</v>
      </c>
      <c r="B22" s="67">
        <v>0.42708333333333331</v>
      </c>
      <c r="C22" s="42">
        <v>41557</v>
      </c>
      <c r="D22" s="67">
        <v>0.33333333333333331</v>
      </c>
      <c r="E22" s="44">
        <v>21.75</v>
      </c>
      <c r="F22" s="45">
        <v>1.71</v>
      </c>
      <c r="G22" s="45">
        <v>2.2000000000000002</v>
      </c>
      <c r="H22" s="43">
        <v>2198</v>
      </c>
      <c r="I22" s="43">
        <v>3080</v>
      </c>
      <c r="J22" s="44">
        <f t="shared" si="1"/>
        <v>44.756335282651072</v>
      </c>
      <c r="K22" s="43">
        <v>5140</v>
      </c>
      <c r="L22" s="47">
        <v>57</v>
      </c>
      <c r="M22" s="45">
        <v>5.49</v>
      </c>
      <c r="N22" s="88">
        <f t="shared" si="0"/>
        <v>1</v>
      </c>
      <c r="O22" s="47">
        <v>37</v>
      </c>
      <c r="P22" s="47">
        <v>37</v>
      </c>
      <c r="Q22" s="47">
        <v>0</v>
      </c>
      <c r="R22" s="47">
        <v>0</v>
      </c>
      <c r="S22" s="47">
        <v>1</v>
      </c>
      <c r="T22" s="47">
        <v>0</v>
      </c>
      <c r="U22" s="47">
        <v>0</v>
      </c>
      <c r="V22" s="47">
        <v>0</v>
      </c>
      <c r="W22" s="47">
        <v>0</v>
      </c>
      <c r="X22" s="80">
        <v>0</v>
      </c>
      <c r="Y22" s="81">
        <f>(S22+T22)/(J22)</f>
        <v>2.2343205574912893E-2</v>
      </c>
      <c r="Z22" s="80">
        <v>0</v>
      </c>
    </row>
    <row r="23" spans="1:27" x14ac:dyDescent="0.2">
      <c r="A23" s="42">
        <v>41557</v>
      </c>
      <c r="B23" s="67">
        <v>0.35416666666666669</v>
      </c>
      <c r="C23" s="42">
        <v>41558</v>
      </c>
      <c r="D23" s="67">
        <v>0.41666666666666669</v>
      </c>
      <c r="E23" s="44">
        <v>25.5</v>
      </c>
      <c r="F23" s="45">
        <v>1.8</v>
      </c>
      <c r="G23" s="45">
        <v>2.2000000000000002</v>
      </c>
      <c r="H23" s="43">
        <v>2432</v>
      </c>
      <c r="I23" s="43">
        <v>3367</v>
      </c>
      <c r="J23" s="44">
        <f t="shared" si="1"/>
        <v>48.02609427609427</v>
      </c>
      <c r="K23" s="43">
        <v>5030</v>
      </c>
      <c r="L23" s="47">
        <v>57</v>
      </c>
      <c r="M23" s="45">
        <v>5.8</v>
      </c>
      <c r="N23" s="88">
        <f t="shared" si="0"/>
        <v>0</v>
      </c>
      <c r="O23" s="47"/>
      <c r="P23" s="47"/>
      <c r="Q23" s="47">
        <v>0</v>
      </c>
      <c r="R23" s="47">
        <v>0</v>
      </c>
      <c r="S23" s="47">
        <v>0</v>
      </c>
      <c r="T23" s="47">
        <v>0</v>
      </c>
      <c r="U23" s="47">
        <v>0</v>
      </c>
      <c r="V23" s="47">
        <v>0</v>
      </c>
      <c r="W23" s="47">
        <v>0</v>
      </c>
      <c r="X23" s="80">
        <v>0</v>
      </c>
      <c r="Y23" s="80">
        <v>0</v>
      </c>
      <c r="Z23" s="80">
        <v>0</v>
      </c>
    </row>
    <row r="24" spans="1:27" x14ac:dyDescent="0.2">
      <c r="A24" s="42">
        <v>41558</v>
      </c>
      <c r="B24" s="67">
        <v>0.4375</v>
      </c>
      <c r="C24" s="42">
        <v>41559</v>
      </c>
      <c r="D24" s="67">
        <v>0.41666666666666669</v>
      </c>
      <c r="E24" s="44">
        <v>23.5</v>
      </c>
      <c r="F24" s="45">
        <v>1.5</v>
      </c>
      <c r="G24" s="45">
        <v>1.8</v>
      </c>
      <c r="H24" s="43">
        <v>357</v>
      </c>
      <c r="I24" s="43">
        <v>2989</v>
      </c>
      <c r="J24" s="44">
        <f t="shared" si="1"/>
        <v>31.642592592592589</v>
      </c>
      <c r="K24" s="43">
        <v>4950</v>
      </c>
      <c r="L24" s="47">
        <v>58</v>
      </c>
      <c r="M24" s="45">
        <v>5.12</v>
      </c>
      <c r="N24" s="88">
        <f t="shared" si="0"/>
        <v>0</v>
      </c>
      <c r="O24" s="47"/>
      <c r="P24" s="47"/>
      <c r="Q24" s="47">
        <v>0</v>
      </c>
      <c r="R24" s="47">
        <v>0</v>
      </c>
      <c r="S24" s="47">
        <v>0</v>
      </c>
      <c r="T24" s="47">
        <v>0</v>
      </c>
      <c r="U24" s="47">
        <v>0</v>
      </c>
      <c r="V24" s="47">
        <v>0</v>
      </c>
      <c r="W24" s="47">
        <v>0</v>
      </c>
      <c r="X24" s="80">
        <v>0</v>
      </c>
      <c r="Y24" s="80">
        <v>0</v>
      </c>
      <c r="Z24" s="80">
        <v>0</v>
      </c>
    </row>
    <row r="25" spans="1:27" x14ac:dyDescent="0.2">
      <c r="A25" s="42">
        <v>41559</v>
      </c>
      <c r="B25" s="67">
        <v>0.4375</v>
      </c>
      <c r="C25" s="42">
        <v>41560</v>
      </c>
      <c r="D25" s="67">
        <v>0.4375</v>
      </c>
      <c r="E25" s="44">
        <v>24</v>
      </c>
      <c r="F25" s="45">
        <v>1.7</v>
      </c>
      <c r="G25" s="45">
        <v>1.8</v>
      </c>
      <c r="H25" s="43">
        <v>2211</v>
      </c>
      <c r="I25" s="43">
        <v>2746</v>
      </c>
      <c r="J25" s="44">
        <f t="shared" si="1"/>
        <v>47.102396514161221</v>
      </c>
      <c r="K25" s="43">
        <v>4740</v>
      </c>
      <c r="L25" s="47">
        <v>57</v>
      </c>
      <c r="M25" s="45">
        <v>5.38</v>
      </c>
      <c r="N25" s="88">
        <f t="shared" si="0"/>
        <v>0</v>
      </c>
      <c r="O25" s="47"/>
      <c r="P25" s="47"/>
      <c r="Q25" s="47">
        <v>0</v>
      </c>
      <c r="R25" s="47">
        <v>0</v>
      </c>
      <c r="S25" s="47">
        <v>0</v>
      </c>
      <c r="T25" s="47">
        <v>0</v>
      </c>
      <c r="U25" s="47">
        <v>0</v>
      </c>
      <c r="V25" s="47">
        <v>0</v>
      </c>
      <c r="W25" s="47">
        <v>0</v>
      </c>
      <c r="X25" s="80">
        <v>0</v>
      </c>
      <c r="Y25" s="80">
        <v>0</v>
      </c>
      <c r="Z25" s="80">
        <v>0</v>
      </c>
    </row>
    <row r="26" spans="1:27" x14ac:dyDescent="0.2">
      <c r="A26" s="42">
        <v>41560</v>
      </c>
      <c r="B26" s="67">
        <v>0.45833333333333331</v>
      </c>
      <c r="C26" s="42">
        <v>41561</v>
      </c>
      <c r="D26" s="67">
        <v>0.4375</v>
      </c>
      <c r="E26" s="44">
        <v>23.5</v>
      </c>
      <c r="F26" s="45">
        <v>1.8</v>
      </c>
      <c r="G26" s="45">
        <v>2</v>
      </c>
      <c r="H26" s="43">
        <v>2074</v>
      </c>
      <c r="I26" s="43">
        <v>2602</v>
      </c>
      <c r="J26" s="44">
        <f t="shared" si="1"/>
        <v>40.88703703703704</v>
      </c>
      <c r="K26" s="43">
        <v>4730</v>
      </c>
      <c r="L26" s="47">
        <v>58</v>
      </c>
      <c r="M26" s="45">
        <v>5.88</v>
      </c>
      <c r="N26" s="88">
        <f t="shared" si="0"/>
        <v>0</v>
      </c>
      <c r="O26" s="47"/>
      <c r="P26" s="47"/>
      <c r="Q26" s="47">
        <v>0</v>
      </c>
      <c r="R26" s="47">
        <v>0</v>
      </c>
      <c r="S26" s="47">
        <v>0</v>
      </c>
      <c r="T26" s="47">
        <v>0</v>
      </c>
      <c r="U26" s="47">
        <v>0</v>
      </c>
      <c r="V26" s="47">
        <v>0</v>
      </c>
      <c r="W26" s="47">
        <v>0</v>
      </c>
      <c r="X26" s="80">
        <v>0</v>
      </c>
      <c r="Y26" s="80">
        <v>0</v>
      </c>
      <c r="Z26" s="80">
        <v>0</v>
      </c>
    </row>
    <row r="27" spans="1:27" x14ac:dyDescent="0.2">
      <c r="A27" s="42">
        <v>41561</v>
      </c>
      <c r="B27" s="67">
        <v>0.41666666666666669</v>
      </c>
      <c r="C27" s="42">
        <v>41562</v>
      </c>
      <c r="D27" s="67">
        <v>0.41666666666666669</v>
      </c>
      <c r="E27" s="44">
        <v>24</v>
      </c>
      <c r="F27" s="45">
        <v>1.7</v>
      </c>
      <c r="G27" s="45">
        <v>1.8</v>
      </c>
      <c r="H27" s="43">
        <v>1282</v>
      </c>
      <c r="I27" s="43">
        <v>2609</v>
      </c>
      <c r="J27" s="44">
        <f t="shared" si="1"/>
        <v>36.726034858387798</v>
      </c>
      <c r="K27" s="43">
        <v>4720</v>
      </c>
      <c r="L27" s="47">
        <v>59</v>
      </c>
      <c r="M27" s="45">
        <v>4.28</v>
      </c>
      <c r="N27" s="88">
        <f t="shared" si="0"/>
        <v>0</v>
      </c>
      <c r="O27" s="47"/>
      <c r="P27" s="47"/>
      <c r="Q27" s="47">
        <v>0</v>
      </c>
      <c r="R27" s="47">
        <v>0</v>
      </c>
      <c r="S27" s="47">
        <v>0</v>
      </c>
      <c r="T27" s="47">
        <v>0</v>
      </c>
      <c r="U27" s="47">
        <v>0</v>
      </c>
      <c r="V27" s="47">
        <v>0</v>
      </c>
      <c r="W27" s="47">
        <v>0</v>
      </c>
      <c r="X27" s="80">
        <v>0</v>
      </c>
      <c r="Y27" s="80">
        <v>0</v>
      </c>
      <c r="Z27" s="80">
        <v>0</v>
      </c>
    </row>
    <row r="28" spans="1:27" x14ac:dyDescent="0.2">
      <c r="A28" s="42">
        <v>41562</v>
      </c>
      <c r="B28" s="67">
        <v>0.4375</v>
      </c>
      <c r="C28" s="42">
        <v>41563</v>
      </c>
      <c r="D28" s="67">
        <v>0.39583333333333331</v>
      </c>
      <c r="E28" s="44">
        <v>23</v>
      </c>
      <c r="F28" s="45">
        <v>1.8</v>
      </c>
      <c r="G28" s="45">
        <v>1.55</v>
      </c>
      <c r="H28" s="43">
        <v>2727</v>
      </c>
      <c r="I28" s="43">
        <v>872</v>
      </c>
      <c r="J28" s="44">
        <f t="shared" si="1"/>
        <v>34.626344086021504</v>
      </c>
      <c r="K28" s="43">
        <v>4500</v>
      </c>
      <c r="L28" s="47">
        <v>60</v>
      </c>
      <c r="M28" s="45">
        <v>4.49</v>
      </c>
      <c r="N28" s="88">
        <f t="shared" si="0"/>
        <v>0</v>
      </c>
      <c r="O28" s="47"/>
      <c r="P28" s="47"/>
      <c r="Q28" s="47">
        <v>0</v>
      </c>
      <c r="R28" s="47">
        <v>0</v>
      </c>
      <c r="S28" s="47">
        <v>0</v>
      </c>
      <c r="T28" s="47">
        <v>0</v>
      </c>
      <c r="U28" s="47">
        <v>0</v>
      </c>
      <c r="V28" s="47">
        <v>0</v>
      </c>
      <c r="W28" s="47">
        <v>0</v>
      </c>
      <c r="X28" s="80">
        <v>0</v>
      </c>
      <c r="Y28" s="80">
        <v>0</v>
      </c>
      <c r="Z28" s="80">
        <v>0</v>
      </c>
    </row>
    <row r="29" spans="1:27" x14ac:dyDescent="0.2">
      <c r="A29" s="42">
        <v>41563</v>
      </c>
      <c r="B29" s="67">
        <v>0.42708333333333331</v>
      </c>
      <c r="C29" s="42">
        <v>41565</v>
      </c>
      <c r="D29" s="67">
        <v>0.39583333333333331</v>
      </c>
      <c r="E29" s="44">
        <v>47.25</v>
      </c>
      <c r="F29" s="45">
        <v>1.7</v>
      </c>
      <c r="G29" s="45">
        <v>2.46</v>
      </c>
      <c r="H29" s="43">
        <v>3661</v>
      </c>
      <c r="I29" s="43">
        <v>5315</v>
      </c>
      <c r="J29" s="44">
        <f t="shared" si="1"/>
        <v>71.901641957596041</v>
      </c>
      <c r="K29" s="43">
        <v>4100</v>
      </c>
      <c r="L29" s="47">
        <v>58</v>
      </c>
      <c r="M29" s="45">
        <v>6.04</v>
      </c>
      <c r="N29" s="88">
        <f t="shared" si="0"/>
        <v>0</v>
      </c>
      <c r="O29" s="47"/>
      <c r="P29" s="47"/>
      <c r="Q29" s="47">
        <v>0</v>
      </c>
      <c r="R29" s="47">
        <v>0</v>
      </c>
      <c r="S29" s="47">
        <v>0</v>
      </c>
      <c r="T29" s="47">
        <v>0</v>
      </c>
      <c r="U29" s="47">
        <v>0</v>
      </c>
      <c r="V29" s="47">
        <v>0</v>
      </c>
      <c r="W29" s="47">
        <v>0</v>
      </c>
      <c r="X29" s="80">
        <v>0</v>
      </c>
      <c r="Y29" s="80">
        <v>0</v>
      </c>
      <c r="Z29" s="80">
        <v>0</v>
      </c>
    </row>
    <row r="30" spans="1:27" x14ac:dyDescent="0.2">
      <c r="A30" s="42">
        <v>41565</v>
      </c>
      <c r="B30" s="68">
        <v>0.41666666666666669</v>
      </c>
      <c r="C30" s="58">
        <v>41567</v>
      </c>
      <c r="D30" s="68">
        <v>0.40625</v>
      </c>
      <c r="E30" s="44">
        <v>47.75</v>
      </c>
      <c r="F30" s="45">
        <v>1.3</v>
      </c>
      <c r="G30" s="45">
        <v>1.93</v>
      </c>
      <c r="H30" s="43">
        <v>957</v>
      </c>
      <c r="I30" s="43">
        <v>2107</v>
      </c>
      <c r="J30" s="44">
        <f t="shared" si="1"/>
        <v>30.464394845223858</v>
      </c>
      <c r="K30" s="43">
        <v>3850</v>
      </c>
      <c r="L30" s="47">
        <v>58</v>
      </c>
      <c r="M30" s="45">
        <v>6.46</v>
      </c>
      <c r="N30" s="88">
        <f t="shared" si="0"/>
        <v>0</v>
      </c>
      <c r="O30" s="47"/>
      <c r="P30" s="47"/>
      <c r="Q30" s="47">
        <v>0</v>
      </c>
      <c r="R30" s="47">
        <v>0</v>
      </c>
      <c r="S30" s="47">
        <v>0</v>
      </c>
      <c r="T30" s="47">
        <v>0</v>
      </c>
      <c r="U30" s="47">
        <v>0</v>
      </c>
      <c r="V30" s="47">
        <v>0</v>
      </c>
      <c r="W30" s="47">
        <v>0</v>
      </c>
      <c r="X30" s="80">
        <v>0</v>
      </c>
      <c r="Y30" s="80">
        <v>0</v>
      </c>
      <c r="Z30" s="80">
        <v>0</v>
      </c>
    </row>
    <row r="31" spans="1:27" x14ac:dyDescent="0.2">
      <c r="A31" s="42">
        <v>41567</v>
      </c>
      <c r="B31" s="68">
        <v>0.42708333333333331</v>
      </c>
      <c r="C31" s="58">
        <v>41568</v>
      </c>
      <c r="D31" s="68">
        <v>0.40625</v>
      </c>
      <c r="E31" s="44">
        <v>23.5</v>
      </c>
      <c r="F31" s="45">
        <v>1.36</v>
      </c>
      <c r="G31" s="45">
        <v>2.23</v>
      </c>
      <c r="H31" s="43">
        <v>226</v>
      </c>
      <c r="I31" s="43">
        <v>318</v>
      </c>
      <c r="J31" s="44">
        <f t="shared" si="1"/>
        <v>5.1462894574870308</v>
      </c>
      <c r="K31" s="43">
        <v>3900</v>
      </c>
      <c r="L31" s="47">
        <v>58</v>
      </c>
      <c r="M31" s="45">
        <v>7.82</v>
      </c>
      <c r="N31" s="88">
        <f t="shared" si="0"/>
        <v>0</v>
      </c>
      <c r="O31" s="47"/>
      <c r="P31" s="47"/>
      <c r="Q31" s="47">
        <v>0</v>
      </c>
      <c r="R31" s="47">
        <v>0</v>
      </c>
      <c r="S31" s="47">
        <v>0</v>
      </c>
      <c r="T31" s="47">
        <v>0</v>
      </c>
      <c r="U31" s="47">
        <v>0</v>
      </c>
      <c r="V31" s="47">
        <v>0</v>
      </c>
      <c r="W31" s="47">
        <v>0</v>
      </c>
      <c r="X31" s="80">
        <v>0</v>
      </c>
      <c r="Y31" s="80">
        <v>0</v>
      </c>
      <c r="Z31" s="80">
        <v>0</v>
      </c>
      <c r="AA31" s="46" t="s">
        <v>32</v>
      </c>
    </row>
    <row r="32" spans="1:27" x14ac:dyDescent="0.2">
      <c r="A32" s="42">
        <v>41568</v>
      </c>
      <c r="B32" s="68">
        <v>0.41666666666666669</v>
      </c>
      <c r="C32" s="58">
        <v>41569</v>
      </c>
      <c r="D32" s="68">
        <v>0.41666666666666669</v>
      </c>
      <c r="E32" s="44">
        <v>24</v>
      </c>
      <c r="F32" s="45">
        <v>0</v>
      </c>
      <c r="G32" s="45">
        <v>1.5</v>
      </c>
      <c r="H32" s="43">
        <v>0</v>
      </c>
      <c r="I32" s="43">
        <v>2352</v>
      </c>
      <c r="J32" s="44">
        <f>(I32/G32)/60</f>
        <v>26.133333333333333</v>
      </c>
      <c r="K32" s="43">
        <v>4070</v>
      </c>
      <c r="L32" s="47">
        <v>58</v>
      </c>
      <c r="M32" s="45">
        <v>5.5</v>
      </c>
      <c r="N32" s="88">
        <f t="shared" si="0"/>
        <v>0</v>
      </c>
      <c r="O32" s="47"/>
      <c r="P32" s="47"/>
      <c r="Q32" s="47">
        <v>0</v>
      </c>
      <c r="R32" s="47">
        <v>0</v>
      </c>
      <c r="S32" s="47">
        <v>0</v>
      </c>
      <c r="T32" s="47">
        <v>0</v>
      </c>
      <c r="U32" s="47">
        <v>0</v>
      </c>
      <c r="V32" s="47">
        <v>0</v>
      </c>
      <c r="W32" s="47">
        <v>0</v>
      </c>
      <c r="X32" s="80">
        <v>0</v>
      </c>
      <c r="Y32" s="80">
        <v>0</v>
      </c>
      <c r="Z32" s="80">
        <v>0</v>
      </c>
    </row>
    <row r="33" spans="1:27" x14ac:dyDescent="0.2">
      <c r="A33" s="42">
        <v>41569</v>
      </c>
      <c r="B33" s="68">
        <v>0.39583333333333331</v>
      </c>
      <c r="C33" s="58">
        <v>41570</v>
      </c>
      <c r="D33" s="68">
        <v>0.375</v>
      </c>
      <c r="E33" s="44">
        <v>23.5</v>
      </c>
      <c r="F33" s="45">
        <v>0</v>
      </c>
      <c r="G33" s="45">
        <v>1.86</v>
      </c>
      <c r="H33" s="43">
        <v>0</v>
      </c>
      <c r="I33" s="43">
        <v>1014</v>
      </c>
      <c r="J33" s="44">
        <f>(I33/G33)/60</f>
        <v>9.086021505376344</v>
      </c>
      <c r="K33" s="43">
        <v>4940</v>
      </c>
      <c r="L33" s="47">
        <v>59</v>
      </c>
      <c r="M33" s="45">
        <v>11.4</v>
      </c>
      <c r="N33" s="88">
        <f t="shared" si="0"/>
        <v>1</v>
      </c>
      <c r="O33" s="47">
        <v>36</v>
      </c>
      <c r="P33" s="47">
        <v>36</v>
      </c>
      <c r="Q33" s="47">
        <v>0</v>
      </c>
      <c r="R33" s="47">
        <v>0</v>
      </c>
      <c r="S33" s="47">
        <v>1</v>
      </c>
      <c r="T33" s="47">
        <v>0</v>
      </c>
      <c r="U33" s="47">
        <v>0</v>
      </c>
      <c r="V33" s="47">
        <v>0</v>
      </c>
      <c r="W33" s="47">
        <v>0</v>
      </c>
      <c r="X33" s="80">
        <v>0</v>
      </c>
      <c r="Y33" s="81">
        <f>(S33+T33)/(J33)</f>
        <v>0.11005917159763313</v>
      </c>
      <c r="Z33" s="80">
        <v>0</v>
      </c>
      <c r="AA33" s="46" t="s">
        <v>33</v>
      </c>
    </row>
    <row r="34" spans="1:27" x14ac:dyDescent="0.2">
      <c r="A34" s="42">
        <v>41570</v>
      </c>
      <c r="B34" s="68">
        <v>0.41666666666666669</v>
      </c>
      <c r="C34" s="58">
        <v>41571</v>
      </c>
      <c r="D34" s="68">
        <v>0.33333333333333331</v>
      </c>
      <c r="E34" s="44">
        <v>22</v>
      </c>
      <c r="F34" s="45">
        <v>1.1000000000000001</v>
      </c>
      <c r="G34" s="45">
        <v>2.1</v>
      </c>
      <c r="H34" s="43">
        <v>1784</v>
      </c>
      <c r="I34" s="43">
        <v>3032</v>
      </c>
      <c r="J34" s="44">
        <f t="shared" ref="J34:J36" si="2">((H34/F34)+(I34/G34))/60</f>
        <v>51.093795093795094</v>
      </c>
      <c r="K34" s="43">
        <v>3820</v>
      </c>
      <c r="L34" s="47">
        <v>58</v>
      </c>
      <c r="M34" s="45">
        <v>6.66</v>
      </c>
      <c r="N34" s="88">
        <f t="shared" si="0"/>
        <v>1</v>
      </c>
      <c r="O34" s="47">
        <v>39</v>
      </c>
      <c r="P34" s="47">
        <v>39</v>
      </c>
      <c r="Q34" s="47">
        <v>0</v>
      </c>
      <c r="R34" s="47">
        <v>0</v>
      </c>
      <c r="S34" s="47">
        <v>1</v>
      </c>
      <c r="T34" s="47">
        <v>0</v>
      </c>
      <c r="U34" s="47">
        <v>0</v>
      </c>
      <c r="V34" s="47">
        <v>0</v>
      </c>
      <c r="W34" s="47">
        <v>0</v>
      </c>
      <c r="X34" s="80">
        <v>0</v>
      </c>
      <c r="Y34" s="81">
        <f>(S34+T34)/(J34)</f>
        <v>1.9571848169905107E-2</v>
      </c>
      <c r="Z34" s="80">
        <v>0</v>
      </c>
    </row>
    <row r="35" spans="1:27" x14ac:dyDescent="0.2">
      <c r="A35" s="42">
        <v>41571</v>
      </c>
      <c r="B35" s="68">
        <v>0.33333333333333331</v>
      </c>
      <c r="C35" s="58">
        <v>41572</v>
      </c>
      <c r="D35" s="68">
        <v>0.39583333333333331</v>
      </c>
      <c r="E35" s="44">
        <v>25.5</v>
      </c>
      <c r="F35" s="45">
        <v>1.1000000000000001</v>
      </c>
      <c r="G35" s="45">
        <v>2.1</v>
      </c>
      <c r="H35" s="43">
        <v>1622</v>
      </c>
      <c r="I35" s="43">
        <v>3087</v>
      </c>
      <c r="J35" s="44">
        <f t="shared" si="2"/>
        <v>49.075757575757578</v>
      </c>
      <c r="K35" s="43">
        <v>3940</v>
      </c>
      <c r="L35" s="47">
        <v>58</v>
      </c>
      <c r="M35" s="45">
        <v>6.27</v>
      </c>
      <c r="N35" s="88">
        <f t="shared" si="0"/>
        <v>0</v>
      </c>
      <c r="O35" s="47"/>
      <c r="P35" s="47"/>
      <c r="Q35" s="47">
        <v>0</v>
      </c>
      <c r="R35" s="47">
        <v>0</v>
      </c>
      <c r="S35" s="47">
        <v>0</v>
      </c>
      <c r="T35" s="47">
        <v>0</v>
      </c>
      <c r="U35" s="47">
        <v>0</v>
      </c>
      <c r="V35" s="47">
        <v>0</v>
      </c>
      <c r="W35" s="47">
        <v>0</v>
      </c>
      <c r="X35" s="80">
        <v>0</v>
      </c>
      <c r="Y35" s="80">
        <v>0</v>
      </c>
      <c r="Z35" s="80">
        <v>0</v>
      </c>
    </row>
    <row r="36" spans="1:27" x14ac:dyDescent="0.2">
      <c r="A36" s="42">
        <v>41572</v>
      </c>
      <c r="B36" s="68">
        <v>0.41666666666666669</v>
      </c>
      <c r="C36" s="58">
        <v>41573</v>
      </c>
      <c r="D36" s="68">
        <v>0.39583333333333331</v>
      </c>
      <c r="E36" s="44">
        <v>23.5</v>
      </c>
      <c r="F36" s="45">
        <v>1</v>
      </c>
      <c r="G36" s="45">
        <v>2.2000000000000002</v>
      </c>
      <c r="H36" s="43">
        <v>1594</v>
      </c>
      <c r="I36" s="43">
        <v>2938</v>
      </c>
      <c r="J36" s="44">
        <f t="shared" si="2"/>
        <v>48.824242424242421</v>
      </c>
      <c r="K36" s="43">
        <v>4090</v>
      </c>
      <c r="L36" s="47">
        <v>58</v>
      </c>
      <c r="M36" s="45">
        <v>5.3</v>
      </c>
      <c r="N36" s="88">
        <f t="shared" si="0"/>
        <v>0</v>
      </c>
      <c r="O36" s="47"/>
      <c r="P36" s="47"/>
      <c r="Q36" s="47">
        <v>0</v>
      </c>
      <c r="R36" s="47">
        <v>0</v>
      </c>
      <c r="S36" s="47">
        <v>0</v>
      </c>
      <c r="T36" s="47">
        <v>0</v>
      </c>
      <c r="U36" s="47">
        <v>0</v>
      </c>
      <c r="V36" s="47">
        <v>0</v>
      </c>
      <c r="W36" s="47">
        <v>0</v>
      </c>
      <c r="X36" s="80">
        <v>0</v>
      </c>
      <c r="Y36" s="80">
        <v>0</v>
      </c>
      <c r="Z36" s="80">
        <v>0</v>
      </c>
    </row>
    <row r="37" spans="1:27" x14ac:dyDescent="0.2">
      <c r="A37" s="42">
        <v>41573</v>
      </c>
      <c r="B37" s="68">
        <v>0.41666666666666669</v>
      </c>
      <c r="C37" s="58">
        <v>41574</v>
      </c>
      <c r="D37" s="68">
        <v>0.39583333333333331</v>
      </c>
      <c r="E37" s="44">
        <v>23.5</v>
      </c>
      <c r="F37" s="45">
        <v>1.1000000000000001</v>
      </c>
      <c r="G37" s="45">
        <v>2</v>
      </c>
      <c r="H37" s="43">
        <v>1777</v>
      </c>
      <c r="I37" s="43">
        <v>2949</v>
      </c>
      <c r="J37" s="44">
        <f t="shared" ref="J37:J81" si="3">((H37/F37)+(I37/G37))/60</f>
        <v>51.499242424242418</v>
      </c>
      <c r="K37" s="43">
        <v>4390</v>
      </c>
      <c r="L37" s="47">
        <v>56</v>
      </c>
      <c r="M37" s="45">
        <v>7.81</v>
      </c>
      <c r="N37" s="88">
        <f t="shared" si="0"/>
        <v>0</v>
      </c>
      <c r="O37" s="47"/>
      <c r="P37" s="47"/>
      <c r="Q37" s="47">
        <v>0</v>
      </c>
      <c r="R37" s="47">
        <v>0</v>
      </c>
      <c r="S37" s="47">
        <v>0</v>
      </c>
      <c r="T37" s="47">
        <v>0</v>
      </c>
      <c r="U37" s="47">
        <v>0</v>
      </c>
      <c r="V37" s="47">
        <v>0</v>
      </c>
      <c r="W37" s="47">
        <v>0</v>
      </c>
      <c r="X37" s="80">
        <v>0</v>
      </c>
      <c r="Y37" s="80">
        <v>0</v>
      </c>
      <c r="Z37" s="80">
        <v>0</v>
      </c>
    </row>
    <row r="38" spans="1:27" x14ac:dyDescent="0.2">
      <c r="A38" s="42">
        <v>41574</v>
      </c>
      <c r="B38" s="68">
        <v>0.40625</v>
      </c>
      <c r="C38" s="58">
        <v>41575</v>
      </c>
      <c r="D38" s="68">
        <v>0.39583333333333331</v>
      </c>
      <c r="E38" s="44">
        <v>23.75</v>
      </c>
      <c r="F38" s="45">
        <v>1.1599999999999999</v>
      </c>
      <c r="G38" s="45">
        <v>1.93</v>
      </c>
      <c r="H38" s="43">
        <v>529</v>
      </c>
      <c r="I38" s="43">
        <v>817</v>
      </c>
      <c r="J38" s="44">
        <f t="shared" si="3"/>
        <v>14.655842415579775</v>
      </c>
      <c r="K38" s="43">
        <v>4460</v>
      </c>
      <c r="L38" s="47">
        <v>57</v>
      </c>
      <c r="M38" s="45">
        <v>6.13</v>
      </c>
      <c r="N38" s="88">
        <f t="shared" si="0"/>
        <v>0</v>
      </c>
      <c r="O38" s="47"/>
      <c r="P38" s="47"/>
      <c r="Q38" s="47">
        <v>0</v>
      </c>
      <c r="R38" s="47">
        <v>0</v>
      </c>
      <c r="S38" s="47">
        <v>0</v>
      </c>
      <c r="T38" s="47">
        <v>0</v>
      </c>
      <c r="U38" s="47">
        <v>0</v>
      </c>
      <c r="V38" s="47">
        <v>0</v>
      </c>
      <c r="W38" s="47">
        <v>0</v>
      </c>
      <c r="X38" s="80">
        <v>0</v>
      </c>
      <c r="Y38" s="80">
        <v>0</v>
      </c>
      <c r="Z38" s="80">
        <v>0</v>
      </c>
    </row>
    <row r="39" spans="1:27" x14ac:dyDescent="0.2">
      <c r="A39" s="42">
        <v>41575</v>
      </c>
      <c r="B39" s="68">
        <v>0.41666666666666669</v>
      </c>
      <c r="C39" s="58">
        <v>41576</v>
      </c>
      <c r="D39" s="68">
        <v>0.41666666666666669</v>
      </c>
      <c r="E39" s="44">
        <v>24</v>
      </c>
      <c r="F39" s="45">
        <v>1.26</v>
      </c>
      <c r="G39" s="45">
        <v>2.2000000000000002</v>
      </c>
      <c r="H39" s="43">
        <v>157</v>
      </c>
      <c r="I39" s="43">
        <v>3240</v>
      </c>
      <c r="J39" s="44">
        <f t="shared" si="3"/>
        <v>26.622174122174119</v>
      </c>
      <c r="K39" s="43">
        <v>4570</v>
      </c>
      <c r="L39" s="47">
        <v>55</v>
      </c>
      <c r="M39" s="45">
        <v>6.58</v>
      </c>
      <c r="N39" s="88">
        <f t="shared" si="0"/>
        <v>0</v>
      </c>
      <c r="O39" s="47"/>
      <c r="P39" s="47"/>
      <c r="Q39" s="47">
        <v>0</v>
      </c>
      <c r="R39" s="47">
        <v>0</v>
      </c>
      <c r="S39" s="47">
        <v>0</v>
      </c>
      <c r="T39" s="47">
        <v>0</v>
      </c>
      <c r="U39" s="47">
        <v>0</v>
      </c>
      <c r="V39" s="47">
        <v>0</v>
      </c>
      <c r="W39" s="47">
        <v>0</v>
      </c>
      <c r="X39" s="80">
        <v>0</v>
      </c>
      <c r="Y39" s="80">
        <v>0</v>
      </c>
      <c r="Z39" s="80">
        <v>0</v>
      </c>
    </row>
    <row r="40" spans="1:27" x14ac:dyDescent="0.2">
      <c r="A40" s="42">
        <v>41576</v>
      </c>
      <c r="B40" s="68">
        <v>0.42708333333333331</v>
      </c>
      <c r="C40" s="58">
        <v>41577</v>
      </c>
      <c r="D40" s="68">
        <v>0.41666666666666669</v>
      </c>
      <c r="E40" s="44">
        <v>23.75</v>
      </c>
      <c r="F40" s="45">
        <v>1.03</v>
      </c>
      <c r="G40" s="45">
        <v>2.2000000000000002</v>
      </c>
      <c r="H40" s="43">
        <v>1634</v>
      </c>
      <c r="I40" s="43">
        <v>3165</v>
      </c>
      <c r="J40" s="44">
        <f t="shared" si="3"/>
        <v>50.417402177110915</v>
      </c>
      <c r="K40" s="43">
        <v>4920</v>
      </c>
      <c r="L40" s="47">
        <v>56</v>
      </c>
      <c r="M40" s="45">
        <v>5.25</v>
      </c>
      <c r="N40" s="88">
        <f t="shared" si="0"/>
        <v>0</v>
      </c>
      <c r="O40" s="47"/>
      <c r="P40" s="47"/>
      <c r="Q40" s="47">
        <v>0</v>
      </c>
      <c r="R40" s="47">
        <v>0</v>
      </c>
      <c r="S40" s="47">
        <v>0</v>
      </c>
      <c r="T40" s="47">
        <v>0</v>
      </c>
      <c r="U40" s="47">
        <v>0</v>
      </c>
      <c r="V40" s="47">
        <v>0</v>
      </c>
      <c r="W40" s="47">
        <v>0</v>
      </c>
      <c r="X40" s="80">
        <v>0</v>
      </c>
      <c r="Y40" s="80">
        <v>0</v>
      </c>
      <c r="Z40" s="80">
        <v>0</v>
      </c>
    </row>
    <row r="41" spans="1:27" x14ac:dyDescent="0.2">
      <c r="A41" s="42">
        <v>41577</v>
      </c>
      <c r="B41" s="68">
        <v>0.42708333333333331</v>
      </c>
      <c r="C41" s="58">
        <v>41578</v>
      </c>
      <c r="D41" s="68">
        <v>0.57291666666666663</v>
      </c>
      <c r="E41" s="44">
        <v>27.5</v>
      </c>
      <c r="F41" s="45">
        <v>1.73</v>
      </c>
      <c r="G41" s="45">
        <v>2.33</v>
      </c>
      <c r="H41" s="43">
        <v>1227</v>
      </c>
      <c r="I41" s="43">
        <v>2692</v>
      </c>
      <c r="J41" s="44">
        <f t="shared" si="3"/>
        <v>31.076889363004124</v>
      </c>
      <c r="K41" s="43">
        <v>5390</v>
      </c>
      <c r="L41" s="47">
        <v>58</v>
      </c>
      <c r="M41" s="45">
        <v>6.32</v>
      </c>
      <c r="N41" s="88">
        <f t="shared" si="0"/>
        <v>0</v>
      </c>
      <c r="O41" s="47"/>
      <c r="P41" s="47"/>
      <c r="Q41" s="47">
        <v>0</v>
      </c>
      <c r="R41" s="47">
        <v>0</v>
      </c>
      <c r="S41" s="47">
        <v>0</v>
      </c>
      <c r="T41" s="47">
        <v>0</v>
      </c>
      <c r="U41" s="47">
        <v>0</v>
      </c>
      <c r="V41" s="47">
        <v>0</v>
      </c>
      <c r="W41" s="47">
        <v>0</v>
      </c>
      <c r="X41" s="80">
        <v>0</v>
      </c>
      <c r="Y41" s="80">
        <v>0</v>
      </c>
      <c r="Z41" s="80">
        <v>0</v>
      </c>
    </row>
    <row r="42" spans="1:27" x14ac:dyDescent="0.2">
      <c r="A42" s="42">
        <v>41578</v>
      </c>
      <c r="B42" s="66">
        <v>0.6875</v>
      </c>
      <c r="C42" s="65">
        <v>41579</v>
      </c>
      <c r="D42" s="66">
        <v>0.41666666666666669</v>
      </c>
      <c r="E42" s="34">
        <v>19.5</v>
      </c>
      <c r="F42" s="47">
        <v>2</v>
      </c>
      <c r="G42" s="47">
        <v>2.4</v>
      </c>
      <c r="H42" s="36">
        <v>1436</v>
      </c>
      <c r="I42" s="36">
        <v>2620</v>
      </c>
      <c r="J42" s="35">
        <f t="shared" si="3"/>
        <v>30.161111111111111</v>
      </c>
      <c r="K42" s="50">
        <v>5830</v>
      </c>
      <c r="L42" s="37">
        <v>54</v>
      </c>
      <c r="M42" s="35">
        <v>6.36</v>
      </c>
      <c r="N42" s="88">
        <f t="shared" si="0"/>
        <v>1</v>
      </c>
      <c r="O42" s="38">
        <v>36</v>
      </c>
      <c r="P42" s="38">
        <v>36</v>
      </c>
      <c r="Q42" s="39">
        <v>0</v>
      </c>
      <c r="R42" s="40">
        <v>1</v>
      </c>
      <c r="S42" s="39">
        <v>0</v>
      </c>
      <c r="T42" s="39">
        <v>0</v>
      </c>
      <c r="U42" s="40">
        <v>0</v>
      </c>
      <c r="V42" s="40">
        <v>0</v>
      </c>
      <c r="W42" s="40">
        <v>0</v>
      </c>
      <c r="X42" s="80">
        <f>(Q42+R42)/(J42)</f>
        <v>3.3155277214956716E-2</v>
      </c>
      <c r="Y42" s="79">
        <v>0</v>
      </c>
      <c r="Z42" s="79">
        <v>0</v>
      </c>
      <c r="AA42" s="41"/>
    </row>
    <row r="43" spans="1:27" x14ac:dyDescent="0.2">
      <c r="A43" s="42">
        <v>41579</v>
      </c>
      <c r="B43" s="66">
        <v>0.4375</v>
      </c>
      <c r="C43" s="65">
        <v>41579</v>
      </c>
      <c r="D43" s="66">
        <v>0.6875</v>
      </c>
      <c r="E43" s="34">
        <v>6</v>
      </c>
      <c r="F43" s="35">
        <v>1.9</v>
      </c>
      <c r="G43" s="35">
        <v>2.4</v>
      </c>
      <c r="H43" s="36">
        <v>465</v>
      </c>
      <c r="I43" s="36">
        <v>631</v>
      </c>
      <c r="J43" s="35">
        <f t="shared" si="3"/>
        <v>8.4608918128654977</v>
      </c>
      <c r="K43" s="50">
        <v>6010</v>
      </c>
      <c r="L43" s="37">
        <v>56</v>
      </c>
      <c r="M43" s="35">
        <v>6.21</v>
      </c>
      <c r="N43" s="88">
        <f t="shared" si="0"/>
        <v>0</v>
      </c>
      <c r="O43" s="38"/>
      <c r="P43" s="38"/>
      <c r="Q43" s="39">
        <v>0</v>
      </c>
      <c r="R43" s="40">
        <v>0</v>
      </c>
      <c r="S43" s="39">
        <v>0</v>
      </c>
      <c r="T43" s="39">
        <v>0</v>
      </c>
      <c r="U43" s="40">
        <v>0</v>
      </c>
      <c r="V43" s="40">
        <v>0</v>
      </c>
      <c r="W43" s="40">
        <v>0</v>
      </c>
      <c r="X43" s="79">
        <v>0</v>
      </c>
      <c r="Y43" s="79">
        <v>0</v>
      </c>
      <c r="Z43" s="79">
        <v>0</v>
      </c>
      <c r="AA43" s="48" t="s">
        <v>34</v>
      </c>
    </row>
    <row r="44" spans="1:27" x14ac:dyDescent="0.2">
      <c r="A44" s="42">
        <v>41580</v>
      </c>
      <c r="B44" s="73">
        <v>0.33333333333333331</v>
      </c>
      <c r="C44" s="58">
        <v>41580</v>
      </c>
      <c r="D44" s="68">
        <v>0.6875</v>
      </c>
      <c r="E44" s="44">
        <v>8.5</v>
      </c>
      <c r="F44" s="45">
        <v>1.8</v>
      </c>
      <c r="G44" s="45">
        <v>2.1</v>
      </c>
      <c r="H44" s="43">
        <v>598</v>
      </c>
      <c r="I44" s="43">
        <v>1234</v>
      </c>
      <c r="J44" s="44">
        <f t="shared" si="3"/>
        <v>15.330687830687831</v>
      </c>
      <c r="K44" s="43">
        <v>6420</v>
      </c>
      <c r="L44" s="47">
        <v>56</v>
      </c>
      <c r="M44" s="45">
        <v>6.14</v>
      </c>
      <c r="N44" s="88">
        <f t="shared" si="0"/>
        <v>0</v>
      </c>
      <c r="O44" s="47"/>
      <c r="P44" s="47"/>
      <c r="Q44" s="47">
        <v>0</v>
      </c>
      <c r="R44" s="47">
        <v>0</v>
      </c>
      <c r="S44" s="47">
        <v>0</v>
      </c>
      <c r="T44" s="47">
        <v>0</v>
      </c>
      <c r="U44" s="47">
        <v>0</v>
      </c>
      <c r="V44" s="47">
        <v>0</v>
      </c>
      <c r="W44" s="47">
        <v>0</v>
      </c>
      <c r="X44" s="80">
        <v>0</v>
      </c>
      <c r="Y44" s="80">
        <v>0</v>
      </c>
      <c r="Z44" s="80">
        <v>0</v>
      </c>
      <c r="AA44" s="48" t="s">
        <v>34</v>
      </c>
    </row>
    <row r="45" spans="1:27" x14ac:dyDescent="0.2">
      <c r="A45" s="42">
        <v>41581</v>
      </c>
      <c r="B45" s="68">
        <v>0.33333333333333331</v>
      </c>
      <c r="C45" s="58">
        <v>41581</v>
      </c>
      <c r="D45" s="68">
        <v>0.61458333333333337</v>
      </c>
      <c r="E45" s="44">
        <v>6.75</v>
      </c>
      <c r="F45" s="45">
        <v>2.2999999999999998</v>
      </c>
      <c r="G45" s="45">
        <v>2.6</v>
      </c>
      <c r="H45" s="43">
        <v>1433</v>
      </c>
      <c r="I45" s="43">
        <v>1811</v>
      </c>
      <c r="J45" s="44">
        <f t="shared" si="3"/>
        <v>21.993032329988853</v>
      </c>
      <c r="K45" s="43">
        <v>6300</v>
      </c>
      <c r="L45" s="47">
        <v>58</v>
      </c>
      <c r="M45" s="45">
        <v>7.58</v>
      </c>
      <c r="N45" s="88">
        <f t="shared" si="0"/>
        <v>0</v>
      </c>
      <c r="O45" s="47"/>
      <c r="P45" s="47"/>
      <c r="Q45" s="47">
        <v>0</v>
      </c>
      <c r="R45" s="47">
        <v>0</v>
      </c>
      <c r="S45" s="47">
        <v>0</v>
      </c>
      <c r="T45" s="47">
        <v>0</v>
      </c>
      <c r="U45" s="47">
        <v>0</v>
      </c>
      <c r="V45" s="47">
        <v>0</v>
      </c>
      <c r="W45" s="47">
        <v>0</v>
      </c>
      <c r="X45" s="80">
        <v>0</v>
      </c>
      <c r="Y45" s="80">
        <v>0</v>
      </c>
      <c r="Z45" s="80">
        <v>0</v>
      </c>
    </row>
    <row r="46" spans="1:27" x14ac:dyDescent="0.2">
      <c r="A46" s="42">
        <v>41581</v>
      </c>
      <c r="B46" s="68">
        <v>0.625</v>
      </c>
      <c r="C46" s="58">
        <v>41582</v>
      </c>
      <c r="D46" s="68">
        <v>0.375</v>
      </c>
      <c r="E46" s="44">
        <v>18</v>
      </c>
      <c r="F46" s="45">
        <v>2.2999999999999998</v>
      </c>
      <c r="G46" s="45">
        <v>2.8</v>
      </c>
      <c r="H46" s="43">
        <v>2536</v>
      </c>
      <c r="I46" s="43">
        <v>3625</v>
      </c>
      <c r="J46" s="44">
        <f t="shared" si="3"/>
        <v>39.954192546583855</v>
      </c>
      <c r="K46" s="43">
        <v>6170</v>
      </c>
      <c r="L46" s="47">
        <v>55</v>
      </c>
      <c r="M46" s="45">
        <v>7.2</v>
      </c>
      <c r="N46" s="88">
        <f t="shared" si="0"/>
        <v>0</v>
      </c>
      <c r="O46" s="47"/>
      <c r="P46" s="47"/>
      <c r="Q46" s="47">
        <v>0</v>
      </c>
      <c r="R46" s="47">
        <v>0</v>
      </c>
      <c r="S46" s="47">
        <v>0</v>
      </c>
      <c r="T46" s="47">
        <v>0</v>
      </c>
      <c r="U46" s="47">
        <v>0</v>
      </c>
      <c r="V46" s="47">
        <v>0</v>
      </c>
      <c r="W46" s="47">
        <v>0</v>
      </c>
      <c r="X46" s="80">
        <v>0</v>
      </c>
      <c r="Y46" s="80">
        <v>0</v>
      </c>
      <c r="Z46" s="80">
        <v>0</v>
      </c>
    </row>
    <row r="47" spans="1:27" x14ac:dyDescent="0.2">
      <c r="A47" s="42">
        <v>41582</v>
      </c>
      <c r="B47" s="68">
        <v>0.41666666666666669</v>
      </c>
      <c r="C47" s="58">
        <v>41582</v>
      </c>
      <c r="D47" s="68">
        <v>0.70833333333333337</v>
      </c>
      <c r="E47" s="44">
        <v>7</v>
      </c>
      <c r="F47" s="45">
        <v>2.5</v>
      </c>
      <c r="G47" s="45">
        <v>3.1</v>
      </c>
      <c r="H47" s="43">
        <v>846</v>
      </c>
      <c r="I47" s="43">
        <v>1053</v>
      </c>
      <c r="J47" s="44">
        <f t="shared" si="3"/>
        <v>11.301290322580645</v>
      </c>
      <c r="K47" s="43">
        <v>6140</v>
      </c>
      <c r="L47" s="47">
        <v>53</v>
      </c>
      <c r="M47" s="45">
        <v>7.1</v>
      </c>
      <c r="N47" s="88">
        <f t="shared" si="0"/>
        <v>0</v>
      </c>
      <c r="O47" s="47"/>
      <c r="P47" s="47"/>
      <c r="Q47" s="47">
        <v>0</v>
      </c>
      <c r="R47" s="47">
        <v>0</v>
      </c>
      <c r="S47" s="47">
        <v>0</v>
      </c>
      <c r="T47" s="47">
        <v>0</v>
      </c>
      <c r="U47" s="47">
        <v>0</v>
      </c>
      <c r="V47" s="47">
        <v>0</v>
      </c>
      <c r="W47" s="47">
        <v>0</v>
      </c>
      <c r="X47" s="80">
        <v>0</v>
      </c>
      <c r="Y47" s="80">
        <v>0</v>
      </c>
      <c r="Z47" s="80">
        <v>0</v>
      </c>
    </row>
    <row r="48" spans="1:27" x14ac:dyDescent="0.2">
      <c r="A48" s="42">
        <v>41582</v>
      </c>
      <c r="B48" s="68">
        <v>0.71875</v>
      </c>
      <c r="C48" s="58">
        <v>41583</v>
      </c>
      <c r="D48" s="68">
        <v>0.32291666666666669</v>
      </c>
      <c r="E48" s="44">
        <v>14.5</v>
      </c>
      <c r="F48" s="45">
        <v>1.9</v>
      </c>
      <c r="G48" s="45">
        <v>2.7</v>
      </c>
      <c r="H48" s="43">
        <v>2182</v>
      </c>
      <c r="I48" s="43">
        <v>2950</v>
      </c>
      <c r="J48" s="44">
        <f t="shared" si="3"/>
        <v>37.350227420402852</v>
      </c>
      <c r="K48" s="43">
        <v>6070</v>
      </c>
      <c r="L48" s="47">
        <v>51</v>
      </c>
      <c r="M48" s="45">
        <v>4.66</v>
      </c>
      <c r="N48" s="88">
        <f t="shared" si="0"/>
        <v>0</v>
      </c>
      <c r="O48" s="47"/>
      <c r="P48" s="47"/>
      <c r="Q48" s="47">
        <v>0</v>
      </c>
      <c r="R48" s="47">
        <v>0</v>
      </c>
      <c r="S48" s="47">
        <v>0</v>
      </c>
      <c r="T48" s="47">
        <v>0</v>
      </c>
      <c r="U48" s="47">
        <v>0</v>
      </c>
      <c r="V48" s="47">
        <v>0</v>
      </c>
      <c r="W48" s="47">
        <v>0</v>
      </c>
      <c r="X48" s="80">
        <v>0</v>
      </c>
      <c r="Y48" s="80">
        <v>0</v>
      </c>
      <c r="Z48" s="80">
        <v>0</v>
      </c>
    </row>
    <row r="49" spans="1:27" x14ac:dyDescent="0.2">
      <c r="A49" s="42">
        <v>41583</v>
      </c>
      <c r="B49" s="68">
        <v>0.33333333333333331</v>
      </c>
      <c r="C49" s="58">
        <v>41583</v>
      </c>
      <c r="D49" s="68">
        <v>0.625</v>
      </c>
      <c r="E49" s="44">
        <v>7</v>
      </c>
      <c r="F49" s="45">
        <v>2.1</v>
      </c>
      <c r="G49" s="45">
        <v>2.7</v>
      </c>
      <c r="H49" s="43">
        <v>1000</v>
      </c>
      <c r="I49" s="43">
        <v>1330</v>
      </c>
      <c r="J49" s="44">
        <f t="shared" si="3"/>
        <v>16.146384479717813</v>
      </c>
      <c r="K49" s="43">
        <v>6040</v>
      </c>
      <c r="L49" s="47">
        <v>53</v>
      </c>
      <c r="M49" s="45">
        <v>5.52</v>
      </c>
      <c r="N49" s="88">
        <f t="shared" si="0"/>
        <v>0</v>
      </c>
      <c r="O49" s="47"/>
      <c r="P49" s="47"/>
      <c r="Q49" s="47">
        <v>0</v>
      </c>
      <c r="R49" s="47">
        <v>0</v>
      </c>
      <c r="S49" s="47">
        <v>0</v>
      </c>
      <c r="T49" s="47">
        <v>0</v>
      </c>
      <c r="U49" s="47">
        <v>0</v>
      </c>
      <c r="V49" s="47">
        <v>0</v>
      </c>
      <c r="W49" s="47">
        <v>0</v>
      </c>
      <c r="X49" s="80">
        <v>0</v>
      </c>
      <c r="Y49" s="80">
        <v>0</v>
      </c>
      <c r="Z49" s="80">
        <v>0</v>
      </c>
    </row>
    <row r="50" spans="1:27" x14ac:dyDescent="0.2">
      <c r="A50" s="42">
        <v>41583</v>
      </c>
      <c r="B50" s="68">
        <v>0.6875</v>
      </c>
      <c r="C50" s="58">
        <v>41584</v>
      </c>
      <c r="D50" s="68">
        <v>0.3125</v>
      </c>
      <c r="E50" s="44">
        <v>15</v>
      </c>
      <c r="F50" s="45">
        <v>1.9</v>
      </c>
      <c r="G50" s="45">
        <v>2.2999999999999998</v>
      </c>
      <c r="H50" s="43">
        <v>1721</v>
      </c>
      <c r="I50" s="43">
        <v>2315</v>
      </c>
      <c r="J50" s="44">
        <f t="shared" si="3"/>
        <v>31.871853546910756</v>
      </c>
      <c r="K50" s="43">
        <v>6140</v>
      </c>
      <c r="L50" s="47">
        <v>51</v>
      </c>
      <c r="M50" s="45">
        <v>6.68</v>
      </c>
      <c r="N50" s="88">
        <f t="shared" si="0"/>
        <v>0</v>
      </c>
      <c r="O50" s="47"/>
      <c r="P50" s="47"/>
      <c r="Q50" s="47">
        <v>0</v>
      </c>
      <c r="R50" s="47">
        <v>0</v>
      </c>
      <c r="S50" s="47">
        <v>0</v>
      </c>
      <c r="T50" s="47">
        <v>0</v>
      </c>
      <c r="U50" s="47">
        <v>0</v>
      </c>
      <c r="V50" s="47">
        <v>0</v>
      </c>
      <c r="W50" s="47">
        <v>0</v>
      </c>
      <c r="X50" s="80">
        <v>0</v>
      </c>
      <c r="Y50" s="80">
        <v>0</v>
      </c>
      <c r="Z50" s="80">
        <v>0</v>
      </c>
    </row>
    <row r="51" spans="1:27" x14ac:dyDescent="0.2">
      <c r="A51" s="42">
        <v>41584</v>
      </c>
      <c r="B51" s="68">
        <v>0.32291666666666669</v>
      </c>
      <c r="C51" s="58">
        <v>41584</v>
      </c>
      <c r="D51" s="68">
        <v>0.65625</v>
      </c>
      <c r="E51" s="44">
        <v>8</v>
      </c>
      <c r="F51" s="45">
        <v>2</v>
      </c>
      <c r="G51" s="45">
        <v>2.2000000000000002</v>
      </c>
      <c r="H51" s="43">
        <v>1042</v>
      </c>
      <c r="I51" s="43">
        <v>1479</v>
      </c>
      <c r="J51" s="44">
        <f t="shared" si="3"/>
        <v>19.887878787878787</v>
      </c>
      <c r="K51" s="43">
        <v>6010</v>
      </c>
      <c r="L51" s="47">
        <v>52</v>
      </c>
      <c r="M51" s="45">
        <v>6.3</v>
      </c>
      <c r="N51" s="88">
        <f t="shared" si="0"/>
        <v>0</v>
      </c>
      <c r="O51" s="47"/>
      <c r="P51" s="47"/>
      <c r="Q51" s="47">
        <v>0</v>
      </c>
      <c r="R51" s="47">
        <v>0</v>
      </c>
      <c r="S51" s="47">
        <v>0</v>
      </c>
      <c r="T51" s="47">
        <v>0</v>
      </c>
      <c r="U51" s="47">
        <v>0</v>
      </c>
      <c r="V51" s="47">
        <v>0</v>
      </c>
      <c r="W51" s="47">
        <v>0</v>
      </c>
      <c r="X51" s="80">
        <v>0</v>
      </c>
      <c r="Y51" s="80">
        <v>0</v>
      </c>
      <c r="Z51" s="80">
        <v>0</v>
      </c>
    </row>
    <row r="52" spans="1:27" x14ac:dyDescent="0.2">
      <c r="A52" s="42">
        <v>41584</v>
      </c>
      <c r="B52" s="68">
        <v>0.66666666666666663</v>
      </c>
      <c r="C52" s="58">
        <v>41585</v>
      </c>
      <c r="D52" s="68">
        <v>0.30208333333333331</v>
      </c>
      <c r="E52" s="44">
        <v>15.25</v>
      </c>
      <c r="F52" s="45">
        <v>1.85</v>
      </c>
      <c r="G52" s="45">
        <v>2.4</v>
      </c>
      <c r="H52" s="43">
        <v>1635</v>
      </c>
      <c r="I52" s="43">
        <v>2149</v>
      </c>
      <c r="J52" s="44">
        <f t="shared" si="3"/>
        <v>29.653340840840841</v>
      </c>
      <c r="K52" s="43">
        <v>5880</v>
      </c>
      <c r="L52" s="47">
        <v>52</v>
      </c>
      <c r="M52" s="45">
        <v>5.99</v>
      </c>
      <c r="N52" s="88">
        <f t="shared" si="0"/>
        <v>0</v>
      </c>
      <c r="O52" s="47"/>
      <c r="P52" s="47"/>
      <c r="Q52" s="47">
        <v>0</v>
      </c>
      <c r="R52" s="47">
        <v>0</v>
      </c>
      <c r="S52" s="47">
        <v>0</v>
      </c>
      <c r="T52" s="47">
        <v>0</v>
      </c>
      <c r="U52" s="47">
        <v>0</v>
      </c>
      <c r="V52" s="47">
        <v>0</v>
      </c>
      <c r="W52" s="47">
        <v>0</v>
      </c>
      <c r="X52" s="80">
        <v>0</v>
      </c>
      <c r="Y52" s="80">
        <v>0</v>
      </c>
      <c r="Z52" s="80">
        <v>0</v>
      </c>
    </row>
    <row r="53" spans="1:27" x14ac:dyDescent="0.2">
      <c r="A53" s="42">
        <v>41585</v>
      </c>
      <c r="B53" s="68">
        <v>0.3125</v>
      </c>
      <c r="C53" s="58">
        <v>41585</v>
      </c>
      <c r="D53" s="68">
        <v>0.69791666666666663</v>
      </c>
      <c r="E53" s="44">
        <v>9.25</v>
      </c>
      <c r="F53" s="45">
        <v>1.7</v>
      </c>
      <c r="G53" s="45">
        <v>2.2000000000000002</v>
      </c>
      <c r="H53" s="43">
        <v>949</v>
      </c>
      <c r="I53" s="43">
        <v>1324</v>
      </c>
      <c r="J53" s="44">
        <f t="shared" si="3"/>
        <v>19.334224598930479</v>
      </c>
      <c r="K53" s="43">
        <v>5780</v>
      </c>
      <c r="L53" s="47">
        <v>54</v>
      </c>
      <c r="M53" s="45">
        <v>4.8</v>
      </c>
      <c r="N53" s="88">
        <f t="shared" si="0"/>
        <v>0</v>
      </c>
      <c r="O53" s="47"/>
      <c r="P53" s="47"/>
      <c r="Q53" s="47">
        <v>0</v>
      </c>
      <c r="R53" s="47">
        <v>0</v>
      </c>
      <c r="S53" s="47">
        <v>0</v>
      </c>
      <c r="T53" s="47">
        <v>0</v>
      </c>
      <c r="U53" s="47">
        <v>0</v>
      </c>
      <c r="V53" s="47">
        <v>0</v>
      </c>
      <c r="W53" s="47">
        <v>0</v>
      </c>
      <c r="X53" s="80">
        <v>0</v>
      </c>
      <c r="Y53" s="80">
        <v>0</v>
      </c>
      <c r="Z53" s="80">
        <v>0</v>
      </c>
    </row>
    <row r="54" spans="1:27" x14ac:dyDescent="0.2">
      <c r="A54" s="42">
        <v>41585</v>
      </c>
      <c r="B54" s="68">
        <v>0.70833333333333337</v>
      </c>
      <c r="C54" s="58">
        <v>41586</v>
      </c>
      <c r="D54" s="68">
        <v>0.39583333333333331</v>
      </c>
      <c r="E54" s="44">
        <v>16.5</v>
      </c>
      <c r="F54" s="45">
        <v>1.9</v>
      </c>
      <c r="G54" s="45">
        <v>2.6</v>
      </c>
      <c r="H54" s="43">
        <v>1748</v>
      </c>
      <c r="I54" s="43">
        <v>2412</v>
      </c>
      <c r="J54" s="44">
        <f t="shared" si="3"/>
        <v>30.794871794871792</v>
      </c>
      <c r="K54" s="43">
        <v>5590</v>
      </c>
      <c r="L54" s="47">
        <v>53</v>
      </c>
      <c r="M54" s="45">
        <v>5.83</v>
      </c>
      <c r="N54" s="88">
        <f t="shared" si="0"/>
        <v>0</v>
      </c>
      <c r="O54" s="47"/>
      <c r="P54" s="47"/>
      <c r="Q54" s="47">
        <v>0</v>
      </c>
      <c r="R54" s="47">
        <v>0</v>
      </c>
      <c r="S54" s="47">
        <v>0</v>
      </c>
      <c r="T54" s="47">
        <v>0</v>
      </c>
      <c r="U54" s="47">
        <v>0</v>
      </c>
      <c r="V54" s="47">
        <v>0</v>
      </c>
      <c r="W54" s="47">
        <v>0</v>
      </c>
      <c r="X54" s="80">
        <v>0</v>
      </c>
      <c r="Y54" s="80">
        <v>0</v>
      </c>
      <c r="Z54" s="80">
        <v>0</v>
      </c>
    </row>
    <row r="55" spans="1:27" x14ac:dyDescent="0.2">
      <c r="A55" s="42">
        <v>41586</v>
      </c>
      <c r="B55" s="68">
        <v>0.41666666666666669</v>
      </c>
      <c r="C55" s="58">
        <v>41586</v>
      </c>
      <c r="D55" s="68">
        <v>0.70833333333333337</v>
      </c>
      <c r="E55" s="44">
        <v>7</v>
      </c>
      <c r="F55" s="45">
        <v>1.9</v>
      </c>
      <c r="G55" s="45">
        <v>2.5</v>
      </c>
      <c r="H55" s="43">
        <v>997</v>
      </c>
      <c r="I55" s="43">
        <v>1118</v>
      </c>
      <c r="J55" s="44">
        <f t="shared" si="3"/>
        <v>16.198947368421052</v>
      </c>
      <c r="K55" s="43">
        <v>5570</v>
      </c>
      <c r="L55" s="47">
        <v>53</v>
      </c>
      <c r="M55" s="45">
        <v>5.5</v>
      </c>
      <c r="N55" s="88">
        <f t="shared" si="0"/>
        <v>0</v>
      </c>
      <c r="O55" s="47"/>
      <c r="P55" s="47"/>
      <c r="Q55" s="47">
        <v>0</v>
      </c>
      <c r="R55" s="47">
        <v>0</v>
      </c>
      <c r="S55" s="47">
        <v>0</v>
      </c>
      <c r="T55" s="47">
        <v>0</v>
      </c>
      <c r="U55" s="47">
        <v>0</v>
      </c>
      <c r="V55" s="47">
        <v>0</v>
      </c>
      <c r="W55" s="47">
        <v>0</v>
      </c>
      <c r="X55" s="80">
        <v>0</v>
      </c>
      <c r="Y55" s="80">
        <v>0</v>
      </c>
      <c r="Z55" s="80">
        <v>0</v>
      </c>
    </row>
    <row r="56" spans="1:27" x14ac:dyDescent="0.2">
      <c r="A56" s="42">
        <v>41586</v>
      </c>
      <c r="B56" s="68">
        <v>0.71875</v>
      </c>
      <c r="C56" s="58">
        <v>41587</v>
      </c>
      <c r="D56" s="68">
        <v>0.32291666666666669</v>
      </c>
      <c r="E56" s="44">
        <v>14.5</v>
      </c>
      <c r="F56" s="45">
        <v>1.6</v>
      </c>
      <c r="G56" s="45">
        <v>2.2999999999999998</v>
      </c>
      <c r="H56" s="43">
        <v>1135</v>
      </c>
      <c r="I56" s="43">
        <v>2066</v>
      </c>
      <c r="J56" s="44">
        <f t="shared" si="3"/>
        <v>26.793931159420293</v>
      </c>
      <c r="K56" s="43">
        <v>5500</v>
      </c>
      <c r="L56" s="47">
        <v>54</v>
      </c>
      <c r="M56" s="45">
        <v>7.04</v>
      </c>
      <c r="N56" s="88">
        <f t="shared" si="0"/>
        <v>0</v>
      </c>
      <c r="O56" s="47"/>
      <c r="P56" s="47"/>
      <c r="Q56" s="47">
        <v>0</v>
      </c>
      <c r="R56" s="47">
        <v>0</v>
      </c>
      <c r="S56" s="47">
        <v>0</v>
      </c>
      <c r="T56" s="47">
        <v>0</v>
      </c>
      <c r="U56" s="47">
        <v>0</v>
      </c>
      <c r="V56" s="47">
        <v>0</v>
      </c>
      <c r="W56" s="47">
        <v>0</v>
      </c>
      <c r="X56" s="80">
        <v>0</v>
      </c>
      <c r="Y56" s="80">
        <v>0</v>
      </c>
      <c r="Z56" s="80">
        <v>0</v>
      </c>
    </row>
    <row r="57" spans="1:27" x14ac:dyDescent="0.2">
      <c r="A57" s="42">
        <v>41587</v>
      </c>
      <c r="B57" s="68">
        <v>0.33333333333333331</v>
      </c>
      <c r="C57" s="58">
        <v>41587</v>
      </c>
      <c r="D57" s="68">
        <v>0.72916666666666663</v>
      </c>
      <c r="E57" s="44">
        <v>9.5</v>
      </c>
      <c r="F57" s="45">
        <v>1.3</v>
      </c>
      <c r="G57" s="45">
        <v>2</v>
      </c>
      <c r="H57" s="43">
        <v>767</v>
      </c>
      <c r="I57" s="43">
        <v>1228</v>
      </c>
      <c r="J57" s="44">
        <f t="shared" si="3"/>
        <v>20.066666666666666</v>
      </c>
      <c r="K57" s="43">
        <v>5450</v>
      </c>
      <c r="L57" s="47">
        <v>56</v>
      </c>
      <c r="M57" s="45">
        <v>6.06</v>
      </c>
      <c r="N57" s="88">
        <f t="shared" si="0"/>
        <v>0</v>
      </c>
      <c r="O57" s="47"/>
      <c r="P57" s="47"/>
      <c r="Q57" s="47">
        <v>0</v>
      </c>
      <c r="R57" s="47">
        <v>0</v>
      </c>
      <c r="S57" s="47">
        <v>0</v>
      </c>
      <c r="T57" s="47">
        <v>0</v>
      </c>
      <c r="U57" s="47">
        <v>0</v>
      </c>
      <c r="V57" s="47">
        <v>0</v>
      </c>
      <c r="W57" s="47">
        <v>0</v>
      </c>
      <c r="X57" s="80">
        <v>0</v>
      </c>
      <c r="Y57" s="80">
        <v>0</v>
      </c>
      <c r="Z57" s="80">
        <v>0</v>
      </c>
    </row>
    <row r="58" spans="1:27" x14ac:dyDescent="0.2">
      <c r="A58" s="42">
        <v>41587</v>
      </c>
      <c r="B58" s="68">
        <v>0.73958333333333337</v>
      </c>
      <c r="C58" s="58">
        <v>41588</v>
      </c>
      <c r="D58" s="68">
        <v>0.3125</v>
      </c>
      <c r="E58" s="44">
        <v>13.75</v>
      </c>
      <c r="F58" s="45">
        <v>1.6</v>
      </c>
      <c r="G58" s="45">
        <v>2.2000000000000002</v>
      </c>
      <c r="H58" s="43">
        <v>1326</v>
      </c>
      <c r="I58" s="43">
        <v>1923</v>
      </c>
      <c r="J58" s="44">
        <f t="shared" si="3"/>
        <v>28.380681818181817</v>
      </c>
      <c r="K58" s="43">
        <v>5210</v>
      </c>
      <c r="L58" s="47">
        <v>54</v>
      </c>
      <c r="M58" s="45">
        <v>4.8099999999999996</v>
      </c>
      <c r="N58" s="88">
        <f t="shared" si="0"/>
        <v>0</v>
      </c>
      <c r="O58" s="47"/>
      <c r="P58" s="47"/>
      <c r="Q58" s="47">
        <v>0</v>
      </c>
      <c r="R58" s="47">
        <v>0</v>
      </c>
      <c r="S58" s="47">
        <v>0</v>
      </c>
      <c r="T58" s="47">
        <v>0</v>
      </c>
      <c r="U58" s="47">
        <v>0</v>
      </c>
      <c r="V58" s="47">
        <v>0</v>
      </c>
      <c r="W58" s="47">
        <v>0</v>
      </c>
      <c r="X58" s="80">
        <v>0</v>
      </c>
      <c r="Y58" s="80">
        <v>0</v>
      </c>
      <c r="Z58" s="80">
        <v>0</v>
      </c>
    </row>
    <row r="59" spans="1:27" x14ac:dyDescent="0.2">
      <c r="A59" s="42">
        <v>41588</v>
      </c>
      <c r="B59" s="68">
        <v>0.32291666666666669</v>
      </c>
      <c r="C59" s="58">
        <v>41588</v>
      </c>
      <c r="D59" s="68">
        <v>0.6875</v>
      </c>
      <c r="E59" s="44">
        <v>8.75</v>
      </c>
      <c r="F59" s="45">
        <v>1.43</v>
      </c>
      <c r="G59" s="45">
        <v>2.0699999999999998</v>
      </c>
      <c r="H59" s="43">
        <v>807</v>
      </c>
      <c r="I59" s="43">
        <v>1177</v>
      </c>
      <c r="J59" s="44">
        <f t="shared" si="3"/>
        <v>18.882244969201491</v>
      </c>
      <c r="K59" s="43">
        <v>5130</v>
      </c>
      <c r="L59" s="47">
        <v>56</v>
      </c>
      <c r="M59" s="45">
        <v>7.84</v>
      </c>
      <c r="N59" s="88">
        <f t="shared" si="0"/>
        <v>0</v>
      </c>
      <c r="O59" s="47"/>
      <c r="P59" s="47"/>
      <c r="Q59" s="47">
        <v>0</v>
      </c>
      <c r="R59" s="47">
        <v>0</v>
      </c>
      <c r="S59" s="47">
        <v>0</v>
      </c>
      <c r="T59" s="47">
        <v>0</v>
      </c>
      <c r="U59" s="47">
        <v>0</v>
      </c>
      <c r="V59" s="47">
        <v>0</v>
      </c>
      <c r="W59" s="47">
        <v>0</v>
      </c>
      <c r="X59" s="80">
        <v>0</v>
      </c>
      <c r="Y59" s="80">
        <v>0</v>
      </c>
      <c r="Z59" s="80">
        <v>0</v>
      </c>
    </row>
    <row r="60" spans="1:27" x14ac:dyDescent="0.2">
      <c r="A60" s="42">
        <v>41588</v>
      </c>
      <c r="B60" s="68">
        <v>0.69791666666666663</v>
      </c>
      <c r="C60" s="58">
        <v>41589</v>
      </c>
      <c r="D60" s="68">
        <v>0.375</v>
      </c>
      <c r="E60" s="44">
        <v>16.25</v>
      </c>
      <c r="F60" s="45">
        <v>1.3</v>
      </c>
      <c r="G60" s="45">
        <v>2.13</v>
      </c>
      <c r="H60" s="43">
        <v>829</v>
      </c>
      <c r="I60" s="43">
        <v>1214</v>
      </c>
      <c r="J60" s="44">
        <f t="shared" si="3"/>
        <v>20.127422655591669</v>
      </c>
      <c r="K60" s="43">
        <v>5010</v>
      </c>
      <c r="L60" s="47">
        <v>54</v>
      </c>
      <c r="M60" s="45">
        <v>5.91</v>
      </c>
      <c r="N60" s="88">
        <f t="shared" si="0"/>
        <v>1</v>
      </c>
      <c r="O60" s="47">
        <v>35</v>
      </c>
      <c r="P60" s="47">
        <v>35</v>
      </c>
      <c r="Q60" s="47">
        <v>0</v>
      </c>
      <c r="R60" s="47">
        <v>1</v>
      </c>
      <c r="S60" s="47">
        <v>0</v>
      </c>
      <c r="T60" s="47">
        <v>0</v>
      </c>
      <c r="U60" s="47">
        <v>0</v>
      </c>
      <c r="V60" s="47">
        <v>0</v>
      </c>
      <c r="W60" s="47">
        <v>0</v>
      </c>
      <c r="X60" s="82">
        <f>(Q60+R60)/(J60)</f>
        <v>4.968346007888827E-2</v>
      </c>
      <c r="Y60" s="80">
        <v>0</v>
      </c>
      <c r="Z60" s="80">
        <v>0</v>
      </c>
    </row>
    <row r="61" spans="1:27" x14ac:dyDescent="0.2">
      <c r="A61" s="42">
        <v>41589</v>
      </c>
      <c r="B61" s="68">
        <v>0.38541666666666669</v>
      </c>
      <c r="C61" s="58">
        <v>41589</v>
      </c>
      <c r="D61" s="68">
        <v>0.72916666666666663</v>
      </c>
      <c r="E61" s="44">
        <v>8.25</v>
      </c>
      <c r="F61" s="45">
        <v>1.2</v>
      </c>
      <c r="G61" s="45">
        <v>1.9</v>
      </c>
      <c r="H61" s="43">
        <v>582</v>
      </c>
      <c r="I61" s="43">
        <v>992</v>
      </c>
      <c r="J61" s="44">
        <f t="shared" si="3"/>
        <v>16.785087719298247</v>
      </c>
      <c r="K61" s="43">
        <v>5030</v>
      </c>
      <c r="L61" s="47">
        <v>56</v>
      </c>
      <c r="M61" s="45">
        <v>5.47</v>
      </c>
      <c r="N61" s="88">
        <f t="shared" si="0"/>
        <v>0</v>
      </c>
      <c r="O61" s="47"/>
      <c r="P61" s="47"/>
      <c r="Q61" s="47">
        <v>0</v>
      </c>
      <c r="R61" s="47">
        <v>0</v>
      </c>
      <c r="S61" s="47">
        <v>0</v>
      </c>
      <c r="T61" s="47">
        <v>0</v>
      </c>
      <c r="U61" s="47">
        <v>0</v>
      </c>
      <c r="V61" s="47">
        <v>0</v>
      </c>
      <c r="W61" s="47">
        <v>0</v>
      </c>
      <c r="X61" s="80">
        <v>0</v>
      </c>
      <c r="Y61" s="80">
        <v>0</v>
      </c>
      <c r="Z61" s="80">
        <v>0</v>
      </c>
      <c r="AA61" s="48" t="s">
        <v>34</v>
      </c>
    </row>
    <row r="62" spans="1:27" x14ac:dyDescent="0.2">
      <c r="A62" s="42">
        <v>41590</v>
      </c>
      <c r="B62" s="68">
        <v>0.33333333333333331</v>
      </c>
      <c r="C62" s="58">
        <v>41590</v>
      </c>
      <c r="D62" s="68">
        <v>0.69791666666666663</v>
      </c>
      <c r="E62" s="44">
        <v>8.75</v>
      </c>
      <c r="F62" s="45">
        <v>1.4</v>
      </c>
      <c r="G62" s="45">
        <v>2.1</v>
      </c>
      <c r="H62" s="43">
        <v>669</v>
      </c>
      <c r="I62" s="43">
        <v>1173</v>
      </c>
      <c r="J62" s="44">
        <f t="shared" si="3"/>
        <v>17.273809523809526</v>
      </c>
      <c r="K62" s="43">
        <v>4910</v>
      </c>
      <c r="L62" s="47">
        <v>55</v>
      </c>
      <c r="M62" s="45">
        <v>6.71</v>
      </c>
      <c r="N62" s="88">
        <f t="shared" si="0"/>
        <v>0</v>
      </c>
      <c r="O62" s="47"/>
      <c r="P62" s="47"/>
      <c r="Q62" s="47">
        <v>0</v>
      </c>
      <c r="R62" s="47">
        <v>0</v>
      </c>
      <c r="S62" s="47">
        <v>0</v>
      </c>
      <c r="T62" s="47">
        <v>0</v>
      </c>
      <c r="U62" s="47">
        <v>0</v>
      </c>
      <c r="V62" s="47">
        <v>0</v>
      </c>
      <c r="W62" s="47">
        <v>0</v>
      </c>
      <c r="X62" s="80">
        <v>0</v>
      </c>
      <c r="Y62" s="80">
        <v>0</v>
      </c>
      <c r="Z62" s="80">
        <v>0</v>
      </c>
      <c r="AA62" s="48" t="s">
        <v>34</v>
      </c>
    </row>
    <row r="63" spans="1:27" x14ac:dyDescent="0.2">
      <c r="A63" s="42">
        <v>41591</v>
      </c>
      <c r="B63" s="67">
        <v>0.36458333333333331</v>
      </c>
      <c r="C63" s="42">
        <v>41591</v>
      </c>
      <c r="D63" s="67">
        <v>0.69791666666666663</v>
      </c>
      <c r="E63" s="44">
        <v>8</v>
      </c>
      <c r="F63" s="45">
        <v>0.95</v>
      </c>
      <c r="G63" s="45">
        <v>1.93</v>
      </c>
      <c r="H63" s="43">
        <v>675</v>
      </c>
      <c r="I63" s="43">
        <v>1152</v>
      </c>
      <c r="J63" s="44">
        <f t="shared" si="3"/>
        <v>21.790291791655306</v>
      </c>
      <c r="K63" s="43">
        <v>4950</v>
      </c>
      <c r="L63" s="47">
        <v>57</v>
      </c>
      <c r="M63" s="45">
        <v>3.48</v>
      </c>
      <c r="N63" s="88">
        <f t="shared" si="0"/>
        <v>0</v>
      </c>
      <c r="O63" s="47"/>
      <c r="P63" s="47"/>
      <c r="Q63" s="47">
        <v>0</v>
      </c>
      <c r="R63" s="47">
        <v>0</v>
      </c>
      <c r="S63" s="47">
        <v>0</v>
      </c>
      <c r="T63" s="47">
        <v>0</v>
      </c>
      <c r="U63" s="47">
        <v>0</v>
      </c>
      <c r="V63" s="47">
        <v>0</v>
      </c>
      <c r="W63" s="47">
        <v>0</v>
      </c>
      <c r="X63" s="80">
        <v>0</v>
      </c>
      <c r="Y63" s="80">
        <v>0</v>
      </c>
      <c r="Z63" s="80">
        <v>0</v>
      </c>
    </row>
    <row r="64" spans="1:27" x14ac:dyDescent="0.2">
      <c r="A64" s="42">
        <v>41591</v>
      </c>
      <c r="B64" s="67">
        <v>0.70833333333333337</v>
      </c>
      <c r="C64" s="42">
        <v>41592</v>
      </c>
      <c r="D64" s="67">
        <v>0.3125</v>
      </c>
      <c r="E64" s="44">
        <v>14.5</v>
      </c>
      <c r="F64" s="45">
        <v>1.1499999999999999</v>
      </c>
      <c r="G64" s="45">
        <v>1.98</v>
      </c>
      <c r="H64" s="43">
        <v>947</v>
      </c>
      <c r="I64" s="43">
        <v>1758</v>
      </c>
      <c r="J64" s="44">
        <f t="shared" si="3"/>
        <v>28.522617479139218</v>
      </c>
      <c r="K64" s="43">
        <v>4820</v>
      </c>
      <c r="L64" s="47">
        <v>54</v>
      </c>
      <c r="M64" s="45">
        <v>5.43</v>
      </c>
      <c r="N64" s="88">
        <f t="shared" si="0"/>
        <v>0</v>
      </c>
      <c r="O64" s="47"/>
      <c r="P64" s="47"/>
      <c r="Q64" s="47">
        <v>0</v>
      </c>
      <c r="R64" s="47">
        <v>0</v>
      </c>
      <c r="S64" s="47">
        <v>0</v>
      </c>
      <c r="T64" s="47">
        <v>0</v>
      </c>
      <c r="U64" s="47">
        <v>0</v>
      </c>
      <c r="V64" s="47">
        <v>0</v>
      </c>
      <c r="W64" s="47">
        <v>0</v>
      </c>
      <c r="X64" s="80">
        <v>0</v>
      </c>
      <c r="Y64" s="80">
        <v>0</v>
      </c>
      <c r="Z64" s="80">
        <v>0</v>
      </c>
    </row>
    <row r="65" spans="1:26" x14ac:dyDescent="0.2">
      <c r="A65" s="42">
        <v>41592</v>
      </c>
      <c r="B65" s="67">
        <v>0.3125</v>
      </c>
      <c r="C65" s="42">
        <v>41592</v>
      </c>
      <c r="D65" s="67">
        <v>0.1875</v>
      </c>
      <c r="E65" s="44">
        <v>9</v>
      </c>
      <c r="F65" s="45">
        <v>1.2</v>
      </c>
      <c r="G65" s="45">
        <v>1.9830000000000001</v>
      </c>
      <c r="H65" s="43">
        <v>595</v>
      </c>
      <c r="I65" s="43">
        <v>1100</v>
      </c>
      <c r="J65" s="44">
        <f t="shared" si="3"/>
        <v>17.509140191628845</v>
      </c>
      <c r="K65" s="43">
        <v>4740</v>
      </c>
      <c r="L65" s="47">
        <v>57</v>
      </c>
      <c r="M65" s="45">
        <v>4.76</v>
      </c>
      <c r="N65" s="88">
        <f t="shared" si="0"/>
        <v>0</v>
      </c>
      <c r="O65" s="47"/>
      <c r="P65" s="47"/>
      <c r="Q65" s="47">
        <v>0</v>
      </c>
      <c r="R65" s="47">
        <v>0</v>
      </c>
      <c r="S65" s="47">
        <v>0</v>
      </c>
      <c r="T65" s="47">
        <v>0</v>
      </c>
      <c r="U65" s="47">
        <v>0</v>
      </c>
      <c r="V65" s="47">
        <v>0</v>
      </c>
      <c r="W65" s="47">
        <v>0</v>
      </c>
      <c r="X65" s="80">
        <v>0</v>
      </c>
      <c r="Y65" s="80">
        <v>0</v>
      </c>
      <c r="Z65" s="80">
        <v>0</v>
      </c>
    </row>
    <row r="66" spans="1:26" x14ac:dyDescent="0.2">
      <c r="A66" s="42">
        <v>41592</v>
      </c>
      <c r="B66" s="67">
        <v>0.70833333333333337</v>
      </c>
      <c r="C66" s="42">
        <v>41593</v>
      </c>
      <c r="D66" s="67">
        <v>0.3125</v>
      </c>
      <c r="E66" s="44">
        <v>14.5</v>
      </c>
      <c r="F66" s="45">
        <v>1.36</v>
      </c>
      <c r="G66" s="45">
        <v>2.23</v>
      </c>
      <c r="H66" s="43">
        <v>1030</v>
      </c>
      <c r="I66" s="43">
        <v>1834</v>
      </c>
      <c r="J66" s="44">
        <f t="shared" si="3"/>
        <v>26.329574430669126</v>
      </c>
      <c r="K66" s="43">
        <v>4670</v>
      </c>
      <c r="L66" s="47">
        <v>54</v>
      </c>
      <c r="M66" s="45">
        <v>7.8</v>
      </c>
      <c r="N66" s="88">
        <f t="shared" si="0"/>
        <v>0</v>
      </c>
      <c r="O66" s="47"/>
      <c r="P66" s="47"/>
      <c r="Q66" s="47">
        <v>0</v>
      </c>
      <c r="R66" s="47">
        <v>0</v>
      </c>
      <c r="S66" s="47">
        <v>0</v>
      </c>
      <c r="T66" s="47">
        <v>0</v>
      </c>
      <c r="U66" s="47">
        <v>0</v>
      </c>
      <c r="V66" s="47">
        <v>0</v>
      </c>
      <c r="W66" s="47">
        <v>0</v>
      </c>
      <c r="X66" s="80">
        <v>0</v>
      </c>
      <c r="Y66" s="80">
        <v>0</v>
      </c>
      <c r="Z66" s="80">
        <v>0</v>
      </c>
    </row>
    <row r="67" spans="1:26" x14ac:dyDescent="0.2">
      <c r="A67" s="42">
        <v>41593</v>
      </c>
      <c r="B67" s="67">
        <v>0.33333333333333331</v>
      </c>
      <c r="C67" s="42">
        <v>41593</v>
      </c>
      <c r="D67" s="67">
        <v>0.69791666666666663</v>
      </c>
      <c r="E67" s="44">
        <v>8.75</v>
      </c>
      <c r="F67" s="45">
        <v>1.76</v>
      </c>
      <c r="G67" s="45">
        <v>2.13</v>
      </c>
      <c r="H67" s="43">
        <v>772</v>
      </c>
      <c r="I67" s="43">
        <v>1212</v>
      </c>
      <c r="J67" s="44">
        <f t="shared" si="3"/>
        <v>16.794174135723431</v>
      </c>
      <c r="K67" s="43">
        <v>4630</v>
      </c>
      <c r="L67" s="47">
        <v>55</v>
      </c>
      <c r="M67" s="45">
        <v>7.06</v>
      </c>
      <c r="N67" s="88">
        <f t="shared" si="0"/>
        <v>0</v>
      </c>
      <c r="O67" s="47"/>
      <c r="P67" s="47"/>
      <c r="Q67" s="47">
        <v>0</v>
      </c>
      <c r="R67" s="47">
        <v>0</v>
      </c>
      <c r="S67" s="47">
        <v>0</v>
      </c>
      <c r="T67" s="47">
        <v>0</v>
      </c>
      <c r="U67" s="47">
        <v>0</v>
      </c>
      <c r="V67" s="47">
        <v>0</v>
      </c>
      <c r="W67" s="47">
        <v>0</v>
      </c>
      <c r="X67" s="80">
        <v>0</v>
      </c>
      <c r="Y67" s="80">
        <v>0</v>
      </c>
      <c r="Z67" s="80">
        <v>0</v>
      </c>
    </row>
    <row r="68" spans="1:26" x14ac:dyDescent="0.2">
      <c r="A68" s="42">
        <v>41593</v>
      </c>
      <c r="B68" s="67">
        <v>0.70833333333333337</v>
      </c>
      <c r="C68" s="42">
        <v>41594</v>
      </c>
      <c r="D68" s="67">
        <v>0.32291666666666669</v>
      </c>
      <c r="E68" s="44">
        <v>14.75</v>
      </c>
      <c r="F68" s="45">
        <v>1.53</v>
      </c>
      <c r="G68" s="45">
        <v>2.0699999999999998</v>
      </c>
      <c r="H68" s="43">
        <v>396</v>
      </c>
      <c r="I68" s="43">
        <v>1672</v>
      </c>
      <c r="J68" s="44">
        <f t="shared" si="3"/>
        <v>17.775883300179977</v>
      </c>
      <c r="K68" s="43">
        <v>4530</v>
      </c>
      <c r="L68" s="47">
        <v>53</v>
      </c>
      <c r="M68" s="45">
        <v>6.22</v>
      </c>
      <c r="N68" s="88">
        <f t="shared" si="0"/>
        <v>0</v>
      </c>
      <c r="O68" s="47"/>
      <c r="P68" s="47"/>
      <c r="Q68" s="47">
        <v>0</v>
      </c>
      <c r="R68" s="47">
        <v>0</v>
      </c>
      <c r="S68" s="47">
        <v>0</v>
      </c>
      <c r="T68" s="47">
        <v>0</v>
      </c>
      <c r="U68" s="47">
        <v>0</v>
      </c>
      <c r="V68" s="47">
        <v>0</v>
      </c>
      <c r="W68" s="47">
        <v>0</v>
      </c>
      <c r="X68" s="80">
        <v>0</v>
      </c>
      <c r="Y68" s="80">
        <v>0</v>
      </c>
      <c r="Z68" s="80">
        <v>0</v>
      </c>
    </row>
    <row r="69" spans="1:26" x14ac:dyDescent="0.2">
      <c r="A69" s="42">
        <v>41594</v>
      </c>
      <c r="B69" s="67">
        <v>0.33333333333333331</v>
      </c>
      <c r="C69" s="42">
        <v>41594</v>
      </c>
      <c r="D69" s="67">
        <v>0.6875</v>
      </c>
      <c r="E69" s="44">
        <v>8.5</v>
      </c>
      <c r="F69" s="45">
        <v>1.27</v>
      </c>
      <c r="G69" s="45">
        <v>1.73</v>
      </c>
      <c r="H69" s="43">
        <v>448</v>
      </c>
      <c r="I69" s="43">
        <v>955</v>
      </c>
      <c r="J69" s="44">
        <f t="shared" si="3"/>
        <v>15.079650448318239</v>
      </c>
      <c r="K69" s="43">
        <v>4430</v>
      </c>
      <c r="L69" s="47">
        <v>56</v>
      </c>
      <c r="M69" s="45">
        <v>5.42</v>
      </c>
      <c r="N69" s="88">
        <f t="shared" si="0"/>
        <v>0</v>
      </c>
      <c r="O69" s="47"/>
      <c r="P69" s="47"/>
      <c r="Q69" s="47">
        <v>0</v>
      </c>
      <c r="R69" s="47">
        <v>0</v>
      </c>
      <c r="S69" s="47">
        <v>0</v>
      </c>
      <c r="T69" s="47">
        <v>0</v>
      </c>
      <c r="U69" s="47">
        <v>0</v>
      </c>
      <c r="V69" s="47">
        <v>0</v>
      </c>
      <c r="W69" s="47">
        <v>0</v>
      </c>
      <c r="X69" s="80">
        <v>0</v>
      </c>
      <c r="Y69" s="80">
        <v>0</v>
      </c>
      <c r="Z69" s="80">
        <v>0</v>
      </c>
    </row>
    <row r="70" spans="1:26" x14ac:dyDescent="0.2">
      <c r="A70" s="42">
        <v>41594</v>
      </c>
      <c r="B70" s="67">
        <v>0.69791666666666663</v>
      </c>
      <c r="C70" s="42">
        <v>41595</v>
      </c>
      <c r="D70" s="67">
        <v>0.32291666666666669</v>
      </c>
      <c r="E70" s="44">
        <v>15</v>
      </c>
      <c r="F70" s="45">
        <v>1.23</v>
      </c>
      <c r="G70" s="45">
        <v>2.0299999999999998</v>
      </c>
      <c r="H70" s="43">
        <v>687</v>
      </c>
      <c r="I70" s="43">
        <v>1603</v>
      </c>
      <c r="J70" s="44">
        <f t="shared" si="3"/>
        <v>22.469862629660778</v>
      </c>
      <c r="K70" s="43">
        <v>4340</v>
      </c>
      <c r="L70" s="47">
        <v>53</v>
      </c>
      <c r="M70" s="45">
        <v>6.97</v>
      </c>
      <c r="N70" s="88">
        <f t="shared" si="0"/>
        <v>0</v>
      </c>
      <c r="O70" s="47"/>
      <c r="P70" s="47"/>
      <c r="Q70" s="47">
        <v>0</v>
      </c>
      <c r="R70" s="47">
        <v>0</v>
      </c>
      <c r="S70" s="47">
        <v>0</v>
      </c>
      <c r="T70" s="47">
        <v>0</v>
      </c>
      <c r="U70" s="47">
        <v>0</v>
      </c>
      <c r="V70" s="47">
        <v>0</v>
      </c>
      <c r="W70" s="47">
        <v>0</v>
      </c>
      <c r="X70" s="80">
        <v>0</v>
      </c>
      <c r="Y70" s="80">
        <v>0</v>
      </c>
      <c r="Z70" s="80">
        <v>0</v>
      </c>
    </row>
    <row r="71" spans="1:26" x14ac:dyDescent="0.2">
      <c r="A71" s="42">
        <v>41595</v>
      </c>
      <c r="B71" s="67">
        <v>0.33333333333333331</v>
      </c>
      <c r="C71" s="42">
        <v>41595</v>
      </c>
      <c r="D71" s="67">
        <v>0.67708333333333337</v>
      </c>
      <c r="E71" s="44">
        <v>8.25</v>
      </c>
      <c r="F71" s="45">
        <v>0.83</v>
      </c>
      <c r="G71" s="45">
        <v>2.0299999999999998</v>
      </c>
      <c r="H71" s="43">
        <v>452</v>
      </c>
      <c r="I71" s="43">
        <v>940</v>
      </c>
      <c r="J71" s="44">
        <f t="shared" si="3"/>
        <v>16.793875007418837</v>
      </c>
      <c r="K71" s="43">
        <v>4400</v>
      </c>
      <c r="L71" s="47">
        <v>54</v>
      </c>
      <c r="M71" s="45">
        <v>6.16</v>
      </c>
      <c r="N71" s="88">
        <f t="shared" si="0"/>
        <v>0</v>
      </c>
      <c r="O71" s="47"/>
      <c r="P71" s="47"/>
      <c r="Q71" s="47">
        <v>0</v>
      </c>
      <c r="R71" s="47">
        <v>0</v>
      </c>
      <c r="S71" s="47">
        <v>0</v>
      </c>
      <c r="T71" s="47">
        <v>0</v>
      </c>
      <c r="U71" s="47">
        <v>0</v>
      </c>
      <c r="V71" s="47">
        <v>0</v>
      </c>
      <c r="W71" s="47">
        <v>0</v>
      </c>
      <c r="X71" s="80">
        <v>0</v>
      </c>
      <c r="Y71" s="80">
        <v>0</v>
      </c>
      <c r="Z71" s="80">
        <v>0</v>
      </c>
    </row>
    <row r="72" spans="1:26" x14ac:dyDescent="0.2">
      <c r="A72" s="42">
        <v>41595</v>
      </c>
      <c r="B72" s="67">
        <v>0.6875</v>
      </c>
      <c r="C72" s="42">
        <v>41596</v>
      </c>
      <c r="D72" s="67">
        <v>0.3125</v>
      </c>
      <c r="E72" s="44">
        <v>15</v>
      </c>
      <c r="F72" s="45">
        <v>1.2</v>
      </c>
      <c r="G72" s="45">
        <v>2</v>
      </c>
      <c r="H72" s="43">
        <v>906</v>
      </c>
      <c r="I72" s="43">
        <v>1711</v>
      </c>
      <c r="J72" s="44">
        <f t="shared" si="3"/>
        <v>26.841666666666665</v>
      </c>
      <c r="K72" s="43">
        <v>4320</v>
      </c>
      <c r="L72" s="47">
        <v>53</v>
      </c>
      <c r="M72" s="45">
        <v>7.39</v>
      </c>
      <c r="N72" s="88">
        <f t="shared" si="0"/>
        <v>0</v>
      </c>
      <c r="O72" s="47"/>
      <c r="P72" s="47"/>
      <c r="Q72" s="47">
        <v>0</v>
      </c>
      <c r="R72" s="47">
        <v>0</v>
      </c>
      <c r="S72" s="47">
        <v>0</v>
      </c>
      <c r="T72" s="47">
        <v>0</v>
      </c>
      <c r="U72" s="47">
        <v>0</v>
      </c>
      <c r="V72" s="47">
        <v>0</v>
      </c>
      <c r="W72" s="47">
        <v>0</v>
      </c>
      <c r="X72" s="80">
        <v>0</v>
      </c>
      <c r="Y72" s="80">
        <v>0</v>
      </c>
      <c r="Z72" s="80">
        <v>0</v>
      </c>
    </row>
    <row r="73" spans="1:26" x14ac:dyDescent="0.2">
      <c r="A73" s="42">
        <v>41596</v>
      </c>
      <c r="B73" s="67">
        <v>0.33333333333333331</v>
      </c>
      <c r="C73" s="42">
        <v>41596</v>
      </c>
      <c r="D73" s="67">
        <v>0.66666666666666663</v>
      </c>
      <c r="E73" s="44">
        <v>8</v>
      </c>
      <c r="F73" s="45">
        <v>1.03</v>
      </c>
      <c r="G73" s="45">
        <v>1.98</v>
      </c>
      <c r="H73" s="43">
        <v>435</v>
      </c>
      <c r="I73" s="43">
        <v>888</v>
      </c>
      <c r="J73" s="44">
        <f t="shared" si="3"/>
        <v>14.513582426203785</v>
      </c>
      <c r="K73" s="43">
        <v>4260</v>
      </c>
      <c r="L73" s="47">
        <v>55</v>
      </c>
      <c r="M73" s="45">
        <v>5.71</v>
      </c>
      <c r="N73" s="88">
        <f t="shared" ref="N73:N136" si="4">(Q73+R73+S73+T73)</f>
        <v>0</v>
      </c>
      <c r="O73" s="47"/>
      <c r="P73" s="47"/>
      <c r="Q73" s="47">
        <v>0</v>
      </c>
      <c r="R73" s="47">
        <v>0</v>
      </c>
      <c r="S73" s="47">
        <v>0</v>
      </c>
      <c r="T73" s="47">
        <v>0</v>
      </c>
      <c r="U73" s="47">
        <v>0</v>
      </c>
      <c r="V73" s="47">
        <v>0</v>
      </c>
      <c r="W73" s="47">
        <v>0</v>
      </c>
      <c r="X73" s="80">
        <v>0</v>
      </c>
      <c r="Y73" s="80">
        <v>0</v>
      </c>
      <c r="Z73" s="80">
        <v>0</v>
      </c>
    </row>
    <row r="74" spans="1:26" x14ac:dyDescent="0.2">
      <c r="A74" s="42">
        <v>41596</v>
      </c>
      <c r="B74" s="67">
        <v>0.67708333333333337</v>
      </c>
      <c r="C74" s="42">
        <v>41597</v>
      </c>
      <c r="D74" s="67">
        <v>0.33333333333333331</v>
      </c>
      <c r="E74" s="44">
        <v>15.75</v>
      </c>
      <c r="F74" s="45">
        <v>0.88</v>
      </c>
      <c r="G74" s="45">
        <v>2</v>
      </c>
      <c r="H74" s="43">
        <v>803</v>
      </c>
      <c r="I74" s="43">
        <v>1630</v>
      </c>
      <c r="J74" s="44">
        <f t="shared" si="3"/>
        <v>28.791666666666668</v>
      </c>
      <c r="K74" s="43">
        <v>4200</v>
      </c>
      <c r="L74" s="47">
        <v>56</v>
      </c>
      <c r="M74" s="45" t="s">
        <v>28</v>
      </c>
      <c r="N74" s="88">
        <f t="shared" si="4"/>
        <v>0</v>
      </c>
      <c r="O74" s="47"/>
      <c r="P74" s="47"/>
      <c r="Q74" s="47">
        <v>0</v>
      </c>
      <c r="R74" s="47">
        <v>0</v>
      </c>
      <c r="S74" s="47">
        <v>0</v>
      </c>
      <c r="T74" s="47">
        <v>0</v>
      </c>
      <c r="U74" s="47">
        <v>0</v>
      </c>
      <c r="V74" s="47">
        <v>0</v>
      </c>
      <c r="W74" s="47">
        <v>0</v>
      </c>
      <c r="X74" s="80">
        <v>0</v>
      </c>
      <c r="Y74" s="80">
        <v>0</v>
      </c>
      <c r="Z74" s="80">
        <v>0</v>
      </c>
    </row>
    <row r="75" spans="1:26" x14ac:dyDescent="0.2">
      <c r="A75" s="42">
        <v>41597</v>
      </c>
      <c r="B75" s="67">
        <v>0.35416666666666669</v>
      </c>
      <c r="C75" s="42">
        <v>41597</v>
      </c>
      <c r="D75" s="67">
        <v>0.6875</v>
      </c>
      <c r="E75" s="44">
        <v>8</v>
      </c>
      <c r="F75" s="45">
        <v>0.9</v>
      </c>
      <c r="G75" s="45">
        <v>1.66</v>
      </c>
      <c r="H75" s="43">
        <v>164</v>
      </c>
      <c r="I75" s="43">
        <v>531</v>
      </c>
      <c r="J75" s="44">
        <f t="shared" si="3"/>
        <v>8.368362338241857</v>
      </c>
      <c r="K75" s="43">
        <v>4180</v>
      </c>
      <c r="L75" s="47">
        <v>53</v>
      </c>
      <c r="M75" s="45">
        <v>10.9</v>
      </c>
      <c r="N75" s="88">
        <f t="shared" si="4"/>
        <v>0</v>
      </c>
      <c r="O75" s="47"/>
      <c r="P75" s="47"/>
      <c r="Q75" s="47">
        <v>0</v>
      </c>
      <c r="R75" s="47">
        <v>0</v>
      </c>
      <c r="S75" s="47">
        <v>0</v>
      </c>
      <c r="T75" s="47">
        <v>0</v>
      </c>
      <c r="U75" s="47">
        <v>0</v>
      </c>
      <c r="V75" s="47">
        <v>0</v>
      </c>
      <c r="W75" s="47">
        <v>0</v>
      </c>
      <c r="X75" s="80">
        <v>0</v>
      </c>
      <c r="Y75" s="80">
        <v>0</v>
      </c>
      <c r="Z75" s="80">
        <v>0</v>
      </c>
    </row>
    <row r="76" spans="1:26" x14ac:dyDescent="0.2">
      <c r="A76" s="42">
        <v>41597</v>
      </c>
      <c r="B76" s="67">
        <v>0.69791666666666663</v>
      </c>
      <c r="C76" s="42">
        <v>41598</v>
      </c>
      <c r="D76" s="67">
        <v>0.32291666666666669</v>
      </c>
      <c r="E76" s="44">
        <v>15</v>
      </c>
      <c r="F76" s="45">
        <v>0.6</v>
      </c>
      <c r="G76" s="45">
        <v>1.8</v>
      </c>
      <c r="H76" s="43">
        <v>414</v>
      </c>
      <c r="I76" s="43">
        <v>2013</v>
      </c>
      <c r="J76" s="44">
        <f t="shared" si="3"/>
        <v>30.138888888888889</v>
      </c>
      <c r="K76" s="43">
        <v>4240</v>
      </c>
      <c r="L76" s="47">
        <v>53</v>
      </c>
      <c r="M76" s="45">
        <v>5.82</v>
      </c>
      <c r="N76" s="88">
        <f t="shared" si="4"/>
        <v>0</v>
      </c>
      <c r="O76" s="47"/>
      <c r="P76" s="47"/>
      <c r="Q76" s="47">
        <v>0</v>
      </c>
      <c r="R76" s="47">
        <v>0</v>
      </c>
      <c r="S76" s="47">
        <v>0</v>
      </c>
      <c r="T76" s="47">
        <v>0</v>
      </c>
      <c r="U76" s="47">
        <v>0</v>
      </c>
      <c r="V76" s="47">
        <v>0</v>
      </c>
      <c r="W76" s="47">
        <v>0</v>
      </c>
      <c r="X76" s="80">
        <v>0</v>
      </c>
      <c r="Y76" s="80">
        <v>0</v>
      </c>
      <c r="Z76" s="80">
        <v>0</v>
      </c>
    </row>
    <row r="77" spans="1:26" x14ac:dyDescent="0.2">
      <c r="A77" s="42">
        <v>41598</v>
      </c>
      <c r="B77" s="67">
        <v>0.33333333333333331</v>
      </c>
      <c r="C77" s="42">
        <v>41598</v>
      </c>
      <c r="D77" s="67">
        <v>0.6875</v>
      </c>
      <c r="E77" s="44">
        <v>8.5</v>
      </c>
      <c r="F77" s="45">
        <v>0.78</v>
      </c>
      <c r="G77" s="45">
        <v>1.85</v>
      </c>
      <c r="H77" s="43">
        <v>202</v>
      </c>
      <c r="I77" s="43">
        <v>864</v>
      </c>
      <c r="J77" s="44">
        <f t="shared" si="3"/>
        <v>12.100023100023099</v>
      </c>
      <c r="K77" s="43">
        <v>4340</v>
      </c>
      <c r="L77" s="47">
        <v>53</v>
      </c>
      <c r="M77" s="45">
        <v>5.53</v>
      </c>
      <c r="N77" s="88">
        <f t="shared" si="4"/>
        <v>0</v>
      </c>
      <c r="O77" s="47"/>
      <c r="P77" s="47"/>
      <c r="Q77" s="47">
        <v>0</v>
      </c>
      <c r="R77" s="47">
        <v>0</v>
      </c>
      <c r="S77" s="47">
        <v>0</v>
      </c>
      <c r="T77" s="47">
        <v>0</v>
      </c>
      <c r="U77" s="47">
        <v>0</v>
      </c>
      <c r="V77" s="47">
        <v>0</v>
      </c>
      <c r="W77" s="47">
        <v>0</v>
      </c>
      <c r="X77" s="80">
        <v>0</v>
      </c>
      <c r="Y77" s="80">
        <v>0</v>
      </c>
      <c r="Z77" s="80">
        <v>0</v>
      </c>
    </row>
    <row r="78" spans="1:26" x14ac:dyDescent="0.2">
      <c r="A78" s="42">
        <v>41598</v>
      </c>
      <c r="B78" s="67">
        <v>0.70833333333333337</v>
      </c>
      <c r="C78" s="42">
        <v>41599</v>
      </c>
      <c r="D78" s="67">
        <v>0.3125</v>
      </c>
      <c r="E78" s="44">
        <v>14.5</v>
      </c>
      <c r="F78" s="45">
        <v>1.33</v>
      </c>
      <c r="G78" s="45">
        <v>2.0299999999999998</v>
      </c>
      <c r="H78" s="43">
        <v>1083</v>
      </c>
      <c r="I78" s="43">
        <v>1790</v>
      </c>
      <c r="J78" s="44">
        <f t="shared" si="3"/>
        <v>28.267651888341547</v>
      </c>
      <c r="K78" s="43">
        <v>4530</v>
      </c>
      <c r="L78" s="47">
        <v>53</v>
      </c>
      <c r="M78" s="45">
        <v>6.08</v>
      </c>
      <c r="N78" s="88">
        <f t="shared" si="4"/>
        <v>0</v>
      </c>
      <c r="O78" s="47"/>
      <c r="P78" s="47"/>
      <c r="Q78" s="47">
        <v>0</v>
      </c>
      <c r="R78" s="47">
        <v>0</v>
      </c>
      <c r="S78" s="47">
        <v>0</v>
      </c>
      <c r="T78" s="47">
        <v>0</v>
      </c>
      <c r="U78" s="47">
        <v>0</v>
      </c>
      <c r="V78" s="47">
        <v>0</v>
      </c>
      <c r="W78" s="47">
        <v>0</v>
      </c>
      <c r="X78" s="80">
        <v>0</v>
      </c>
      <c r="Y78" s="80">
        <v>0</v>
      </c>
      <c r="Z78" s="80">
        <v>0</v>
      </c>
    </row>
    <row r="79" spans="1:26" x14ac:dyDescent="0.2">
      <c r="A79" s="42">
        <v>41599</v>
      </c>
      <c r="B79" s="67">
        <v>0.32291666666666669</v>
      </c>
      <c r="C79" s="42" t="s">
        <v>35</v>
      </c>
      <c r="D79" s="67">
        <v>0.6875</v>
      </c>
      <c r="E79" s="44">
        <v>8.75</v>
      </c>
      <c r="F79" s="45">
        <v>1.56</v>
      </c>
      <c r="G79" s="45">
        <v>1.73</v>
      </c>
      <c r="H79" s="43">
        <v>915</v>
      </c>
      <c r="I79" s="43">
        <v>1252</v>
      </c>
      <c r="J79" s="44">
        <f t="shared" si="3"/>
        <v>21.837298058396321</v>
      </c>
      <c r="K79" s="43">
        <v>4620</v>
      </c>
      <c r="L79" s="47">
        <v>52</v>
      </c>
      <c r="M79" s="45">
        <v>5.78</v>
      </c>
      <c r="N79" s="88">
        <f t="shared" si="4"/>
        <v>0</v>
      </c>
      <c r="O79" s="47"/>
      <c r="P79" s="47"/>
      <c r="Q79" s="47">
        <v>0</v>
      </c>
      <c r="R79" s="47">
        <v>0</v>
      </c>
      <c r="S79" s="47">
        <v>0</v>
      </c>
      <c r="T79" s="47">
        <v>0</v>
      </c>
      <c r="U79" s="47">
        <v>0</v>
      </c>
      <c r="V79" s="47">
        <v>0</v>
      </c>
      <c r="W79" s="47">
        <v>0</v>
      </c>
      <c r="X79" s="80">
        <v>0</v>
      </c>
      <c r="Y79" s="80">
        <v>0</v>
      </c>
      <c r="Z79" s="80">
        <v>0</v>
      </c>
    </row>
    <row r="80" spans="1:26" x14ac:dyDescent="0.2">
      <c r="A80" s="42">
        <v>41599</v>
      </c>
      <c r="B80" s="67">
        <v>0.70833333333333337</v>
      </c>
      <c r="C80" s="42">
        <v>41600</v>
      </c>
      <c r="D80" s="67">
        <v>0.3125</v>
      </c>
      <c r="E80" s="44">
        <v>14.5</v>
      </c>
      <c r="F80" s="45">
        <v>1.8</v>
      </c>
      <c r="G80" s="45">
        <v>2.2999999999999998</v>
      </c>
      <c r="H80" s="43">
        <v>1224</v>
      </c>
      <c r="I80" s="43">
        <v>2212</v>
      </c>
      <c r="J80" s="44">
        <f t="shared" si="3"/>
        <v>27.362318840579711</v>
      </c>
      <c r="K80" s="43">
        <v>4630</v>
      </c>
      <c r="L80" s="47">
        <v>52</v>
      </c>
      <c r="M80" s="45">
        <v>6.3</v>
      </c>
      <c r="N80" s="88">
        <f t="shared" si="4"/>
        <v>0</v>
      </c>
      <c r="O80" s="47"/>
      <c r="P80" s="47"/>
      <c r="Q80" s="47">
        <v>0</v>
      </c>
      <c r="R80" s="47">
        <v>0</v>
      </c>
      <c r="S80" s="47">
        <v>0</v>
      </c>
      <c r="T80" s="47">
        <v>0</v>
      </c>
      <c r="U80" s="47">
        <v>0</v>
      </c>
      <c r="V80" s="47">
        <v>0</v>
      </c>
      <c r="W80" s="47">
        <v>0</v>
      </c>
      <c r="X80" s="80">
        <v>0</v>
      </c>
      <c r="Y80" s="80">
        <v>0</v>
      </c>
      <c r="Z80" s="80">
        <v>0</v>
      </c>
    </row>
    <row r="81" spans="1:26" x14ac:dyDescent="0.2">
      <c r="A81" s="42">
        <v>41600</v>
      </c>
      <c r="B81" s="67">
        <v>0.35416666666666669</v>
      </c>
      <c r="C81" s="42">
        <v>41600</v>
      </c>
      <c r="D81" s="67">
        <v>0.66666666666666663</v>
      </c>
      <c r="E81" s="44">
        <v>7.5</v>
      </c>
      <c r="F81" s="45">
        <v>1.86</v>
      </c>
      <c r="G81" s="45">
        <v>2.36</v>
      </c>
      <c r="H81" s="43">
        <v>819</v>
      </c>
      <c r="I81" s="43">
        <v>1086</v>
      </c>
      <c r="J81" s="44">
        <f t="shared" si="3"/>
        <v>15.008201202843084</v>
      </c>
      <c r="K81" s="43">
        <v>4740</v>
      </c>
      <c r="L81" s="47">
        <v>54</v>
      </c>
      <c r="M81" s="45">
        <v>10.09</v>
      </c>
      <c r="N81" s="88">
        <f t="shared" si="4"/>
        <v>0</v>
      </c>
      <c r="O81" s="47"/>
      <c r="P81" s="47"/>
      <c r="Q81" s="47">
        <v>0</v>
      </c>
      <c r="R81" s="47">
        <v>0</v>
      </c>
      <c r="S81" s="47">
        <v>0</v>
      </c>
      <c r="T81" s="47">
        <v>0</v>
      </c>
      <c r="U81" s="47">
        <v>0</v>
      </c>
      <c r="V81" s="47">
        <v>0</v>
      </c>
      <c r="W81" s="47">
        <v>0</v>
      </c>
      <c r="X81" s="80">
        <v>0</v>
      </c>
      <c r="Y81" s="80">
        <v>0</v>
      </c>
      <c r="Z81" s="80">
        <v>0</v>
      </c>
    </row>
    <row r="82" spans="1:26" x14ac:dyDescent="0.2">
      <c r="A82" s="42">
        <v>41600</v>
      </c>
      <c r="B82" s="67">
        <v>0.67708333333333337</v>
      </c>
      <c r="C82" s="42">
        <v>41601</v>
      </c>
      <c r="D82" s="67">
        <v>0.3125</v>
      </c>
      <c r="E82" s="44">
        <v>15.25</v>
      </c>
      <c r="F82" s="45">
        <v>2</v>
      </c>
      <c r="G82" s="45">
        <v>2.2999999999999998</v>
      </c>
      <c r="H82" s="43">
        <v>495</v>
      </c>
      <c r="I82" s="43">
        <v>1995</v>
      </c>
      <c r="J82" s="44">
        <v>15.25</v>
      </c>
      <c r="K82" s="43">
        <v>4610</v>
      </c>
      <c r="L82" s="47">
        <v>52</v>
      </c>
      <c r="M82" s="45">
        <v>9.3800000000000008</v>
      </c>
      <c r="N82" s="88">
        <f t="shared" si="4"/>
        <v>0</v>
      </c>
      <c r="O82" s="47"/>
      <c r="P82" s="47"/>
      <c r="Q82" s="47">
        <v>0</v>
      </c>
      <c r="R82" s="47">
        <v>0</v>
      </c>
      <c r="S82" s="47">
        <v>0</v>
      </c>
      <c r="T82" s="47">
        <v>0</v>
      </c>
      <c r="U82" s="47">
        <v>0</v>
      </c>
      <c r="V82" s="47">
        <v>0</v>
      </c>
      <c r="W82" s="47">
        <v>0</v>
      </c>
      <c r="X82" s="80">
        <v>0</v>
      </c>
      <c r="Y82" s="80">
        <v>0</v>
      </c>
      <c r="Z82" s="80">
        <v>0</v>
      </c>
    </row>
    <row r="83" spans="1:26" x14ac:dyDescent="0.2">
      <c r="A83" s="42">
        <v>41601</v>
      </c>
      <c r="B83" s="67">
        <v>0.33333333333333331</v>
      </c>
      <c r="C83" s="42">
        <v>41601</v>
      </c>
      <c r="D83" s="67">
        <v>0.6875</v>
      </c>
      <c r="E83" s="44">
        <v>8.5</v>
      </c>
      <c r="F83" s="45">
        <v>1.3</v>
      </c>
      <c r="G83" s="45">
        <v>1.83</v>
      </c>
      <c r="H83" s="43">
        <v>509</v>
      </c>
      <c r="I83" s="43">
        <v>738</v>
      </c>
      <c r="J83" s="44">
        <v>13.3</v>
      </c>
      <c r="K83" s="43">
        <v>4520</v>
      </c>
      <c r="L83" s="47">
        <v>52</v>
      </c>
      <c r="M83" s="45">
        <v>7.64</v>
      </c>
      <c r="N83" s="88">
        <f t="shared" si="4"/>
        <v>0</v>
      </c>
      <c r="O83" s="47"/>
      <c r="P83" s="47"/>
      <c r="Q83" s="47">
        <v>0</v>
      </c>
      <c r="R83" s="47">
        <v>0</v>
      </c>
      <c r="S83" s="47">
        <v>0</v>
      </c>
      <c r="T83" s="47">
        <v>0</v>
      </c>
      <c r="U83" s="47">
        <v>0</v>
      </c>
      <c r="V83" s="47">
        <v>0</v>
      </c>
      <c r="W83" s="47">
        <v>0</v>
      </c>
      <c r="X83" s="80">
        <v>0</v>
      </c>
      <c r="Y83" s="80">
        <v>0</v>
      </c>
      <c r="Z83" s="80">
        <v>0</v>
      </c>
    </row>
    <row r="84" spans="1:26" x14ac:dyDescent="0.2">
      <c r="A84" s="42">
        <v>41601</v>
      </c>
      <c r="B84" s="67">
        <v>0.69791666666666663</v>
      </c>
      <c r="C84" s="42">
        <v>41602</v>
      </c>
      <c r="D84" s="67">
        <v>0.3125</v>
      </c>
      <c r="E84" s="44">
        <v>14.75</v>
      </c>
      <c r="F84" s="45">
        <v>1.4</v>
      </c>
      <c r="G84" s="45">
        <v>1.8</v>
      </c>
      <c r="H84" s="43">
        <v>954</v>
      </c>
      <c r="I84" s="43">
        <v>1480</v>
      </c>
      <c r="J84" s="44">
        <v>25.06</v>
      </c>
      <c r="K84" s="43">
        <v>4470</v>
      </c>
      <c r="L84" s="47">
        <v>48</v>
      </c>
      <c r="M84" s="45">
        <v>10.76</v>
      </c>
      <c r="N84" s="88">
        <f t="shared" si="4"/>
        <v>0</v>
      </c>
      <c r="O84" s="47"/>
      <c r="P84" s="47"/>
      <c r="Q84" s="47">
        <v>0</v>
      </c>
      <c r="R84" s="47">
        <v>0</v>
      </c>
      <c r="S84" s="47">
        <v>0</v>
      </c>
      <c r="T84" s="47">
        <v>0</v>
      </c>
      <c r="U84" s="47">
        <v>0</v>
      </c>
      <c r="V84" s="47">
        <v>0</v>
      </c>
      <c r="W84" s="47">
        <v>0</v>
      </c>
      <c r="X84" s="80">
        <v>0</v>
      </c>
      <c r="Y84" s="80">
        <v>0</v>
      </c>
      <c r="Z84" s="80">
        <v>0</v>
      </c>
    </row>
    <row r="85" spans="1:26" x14ac:dyDescent="0.2">
      <c r="A85" s="42">
        <v>41602</v>
      </c>
      <c r="B85" s="67">
        <v>0.33333333333333331</v>
      </c>
      <c r="C85" s="42">
        <v>41602</v>
      </c>
      <c r="D85" s="67">
        <v>0.67708333333333337</v>
      </c>
      <c r="E85" s="44">
        <v>8.25</v>
      </c>
      <c r="F85" s="45">
        <v>1.45</v>
      </c>
      <c r="G85" s="45">
        <v>2.0499999999999998</v>
      </c>
      <c r="H85" s="43">
        <v>610</v>
      </c>
      <c r="I85" s="43">
        <v>978</v>
      </c>
      <c r="J85" s="44">
        <f t="shared" ref="J85:J179" si="5">((H85/F85)+(I85/G85))/60</f>
        <v>14.962713765068687</v>
      </c>
      <c r="K85" s="43">
        <v>4450</v>
      </c>
      <c r="L85" s="47">
        <v>52</v>
      </c>
      <c r="M85" s="45">
        <v>9.02</v>
      </c>
      <c r="N85" s="88">
        <f t="shared" si="4"/>
        <v>0</v>
      </c>
      <c r="O85" s="47"/>
      <c r="P85" s="47"/>
      <c r="Q85" s="47">
        <v>0</v>
      </c>
      <c r="R85" s="47">
        <v>0</v>
      </c>
      <c r="S85" s="47">
        <v>0</v>
      </c>
      <c r="T85" s="47">
        <v>0</v>
      </c>
      <c r="U85" s="47">
        <v>0</v>
      </c>
      <c r="V85" s="47">
        <v>0</v>
      </c>
      <c r="W85" s="47">
        <v>0</v>
      </c>
      <c r="X85" s="80">
        <v>0</v>
      </c>
      <c r="Y85" s="80">
        <v>0</v>
      </c>
      <c r="Z85" s="80">
        <v>0</v>
      </c>
    </row>
    <row r="86" spans="1:26" x14ac:dyDescent="0.2">
      <c r="A86" s="42">
        <v>41602</v>
      </c>
      <c r="B86" s="67">
        <v>0.6875</v>
      </c>
      <c r="C86" s="42">
        <v>41603</v>
      </c>
      <c r="D86" s="67">
        <v>0.3125</v>
      </c>
      <c r="E86" s="44">
        <v>15</v>
      </c>
      <c r="F86" s="45">
        <v>1.5</v>
      </c>
      <c r="G86" s="45">
        <v>1.9</v>
      </c>
      <c r="H86" s="43">
        <v>1113</v>
      </c>
      <c r="I86" s="43">
        <v>1738</v>
      </c>
      <c r="J86" s="44">
        <f t="shared" si="5"/>
        <v>27.61228070175439</v>
      </c>
      <c r="K86" s="43">
        <v>4390</v>
      </c>
      <c r="L86" s="47">
        <v>48</v>
      </c>
      <c r="M86" s="45">
        <v>8.9700000000000006</v>
      </c>
      <c r="N86" s="88">
        <f t="shared" si="4"/>
        <v>0</v>
      </c>
      <c r="O86" s="47"/>
      <c r="P86" s="47"/>
      <c r="Q86" s="47">
        <v>0</v>
      </c>
      <c r="R86" s="47">
        <v>0</v>
      </c>
      <c r="S86" s="47">
        <v>0</v>
      </c>
      <c r="T86" s="47">
        <v>0</v>
      </c>
      <c r="U86" s="47">
        <v>0</v>
      </c>
      <c r="V86" s="47">
        <v>0</v>
      </c>
      <c r="W86" s="47">
        <v>0</v>
      </c>
      <c r="X86" s="80">
        <v>0</v>
      </c>
      <c r="Y86" s="80">
        <v>0</v>
      </c>
      <c r="Z86" s="80">
        <v>0</v>
      </c>
    </row>
    <row r="87" spans="1:26" x14ac:dyDescent="0.2">
      <c r="A87" s="42">
        <v>41603</v>
      </c>
      <c r="B87" s="67">
        <v>0.32291666666666669</v>
      </c>
      <c r="C87" s="42">
        <v>41603</v>
      </c>
      <c r="D87" s="67">
        <v>0.6875</v>
      </c>
      <c r="E87" s="44">
        <v>8.75</v>
      </c>
      <c r="F87" s="45">
        <v>1.23</v>
      </c>
      <c r="G87" s="45">
        <v>1.96</v>
      </c>
      <c r="H87" s="43">
        <v>581</v>
      </c>
      <c r="I87" s="43">
        <v>885</v>
      </c>
      <c r="J87" s="44">
        <f t="shared" si="5"/>
        <v>15.398138930368896</v>
      </c>
      <c r="K87" s="43">
        <v>4320</v>
      </c>
      <c r="L87" s="47">
        <v>45</v>
      </c>
      <c r="M87" s="45">
        <v>10.39</v>
      </c>
      <c r="N87" s="88">
        <f t="shared" si="4"/>
        <v>0</v>
      </c>
      <c r="O87" s="47"/>
      <c r="P87" s="47"/>
      <c r="Q87" s="47">
        <v>0</v>
      </c>
      <c r="R87" s="47">
        <v>0</v>
      </c>
      <c r="S87" s="47">
        <v>0</v>
      </c>
      <c r="T87" s="47">
        <v>0</v>
      </c>
      <c r="U87" s="47">
        <v>0</v>
      </c>
      <c r="V87" s="47">
        <v>0</v>
      </c>
      <c r="W87" s="47">
        <v>0</v>
      </c>
      <c r="X87" s="80">
        <v>0</v>
      </c>
      <c r="Y87" s="80">
        <v>0</v>
      </c>
      <c r="Z87" s="80">
        <v>0</v>
      </c>
    </row>
    <row r="88" spans="1:26" x14ac:dyDescent="0.2">
      <c r="A88" s="42">
        <v>41603</v>
      </c>
      <c r="B88" s="67">
        <v>0.70833333333333337</v>
      </c>
      <c r="C88" s="42">
        <v>41604</v>
      </c>
      <c r="D88" s="67">
        <v>0.33333333333333331</v>
      </c>
      <c r="E88" s="44">
        <v>15</v>
      </c>
      <c r="F88" s="45">
        <v>1.2</v>
      </c>
      <c r="G88" s="45">
        <v>1.96</v>
      </c>
      <c r="H88" s="43">
        <v>783</v>
      </c>
      <c r="I88" s="43">
        <v>1687</v>
      </c>
      <c r="J88" s="44">
        <f t="shared" si="5"/>
        <v>25.220238095238095</v>
      </c>
      <c r="K88" s="43">
        <v>4300</v>
      </c>
      <c r="L88" s="47">
        <v>52</v>
      </c>
      <c r="M88" s="45">
        <v>51</v>
      </c>
      <c r="N88" s="88">
        <f t="shared" si="4"/>
        <v>0</v>
      </c>
      <c r="O88" s="47"/>
      <c r="P88" s="47"/>
      <c r="Q88" s="47">
        <v>0</v>
      </c>
      <c r="R88" s="47">
        <v>0</v>
      </c>
      <c r="S88" s="47">
        <v>0</v>
      </c>
      <c r="T88" s="47">
        <v>0</v>
      </c>
      <c r="U88" s="47">
        <v>0</v>
      </c>
      <c r="V88" s="47">
        <v>0</v>
      </c>
      <c r="W88" s="47">
        <v>0</v>
      </c>
      <c r="X88" s="80">
        <v>0</v>
      </c>
      <c r="Y88" s="80">
        <v>0</v>
      </c>
      <c r="Z88" s="80">
        <v>0</v>
      </c>
    </row>
    <row r="89" spans="1:26" x14ac:dyDescent="0.2">
      <c r="A89" s="42">
        <v>41604</v>
      </c>
      <c r="B89" s="67">
        <v>0.35416666666666669</v>
      </c>
      <c r="C89" s="42">
        <v>41604</v>
      </c>
      <c r="D89" s="67">
        <v>0.6875</v>
      </c>
      <c r="E89" s="44">
        <v>8</v>
      </c>
      <c r="F89" s="45">
        <v>1.4</v>
      </c>
      <c r="G89" s="45">
        <v>1.9</v>
      </c>
      <c r="H89" s="43">
        <v>596</v>
      </c>
      <c r="I89" s="43">
        <v>959</v>
      </c>
      <c r="J89" s="44">
        <f t="shared" si="5"/>
        <v>15.507518796992482</v>
      </c>
      <c r="K89" s="43">
        <v>4270</v>
      </c>
      <c r="L89" s="47">
        <v>48</v>
      </c>
      <c r="M89" s="45">
        <v>6.5</v>
      </c>
      <c r="N89" s="88">
        <f t="shared" si="4"/>
        <v>0</v>
      </c>
      <c r="O89" s="47"/>
      <c r="P89" s="47"/>
      <c r="Q89" s="47">
        <v>0</v>
      </c>
      <c r="R89" s="47">
        <v>0</v>
      </c>
      <c r="S89" s="47">
        <v>0</v>
      </c>
      <c r="T89" s="47">
        <v>0</v>
      </c>
      <c r="U89" s="47">
        <v>0</v>
      </c>
      <c r="V89" s="47">
        <v>0</v>
      </c>
      <c r="W89" s="47">
        <v>0</v>
      </c>
      <c r="X89" s="80">
        <v>0</v>
      </c>
      <c r="Y89" s="80">
        <v>0</v>
      </c>
      <c r="Z89" s="80">
        <v>0</v>
      </c>
    </row>
    <row r="90" spans="1:26" x14ac:dyDescent="0.2">
      <c r="A90" s="42">
        <v>41604</v>
      </c>
      <c r="B90" s="67">
        <v>0.69791666666666663</v>
      </c>
      <c r="C90" s="42">
        <v>41605</v>
      </c>
      <c r="D90" s="67">
        <v>0.3125</v>
      </c>
      <c r="E90" s="44">
        <v>14.75</v>
      </c>
      <c r="F90" s="45">
        <v>1.1299999999999999</v>
      </c>
      <c r="G90" s="45">
        <v>1.81</v>
      </c>
      <c r="H90" s="43">
        <v>805</v>
      </c>
      <c r="I90" s="43">
        <v>1587</v>
      </c>
      <c r="J90" s="44">
        <f t="shared" si="5"/>
        <v>26.48641601069118</v>
      </c>
      <c r="K90" s="43">
        <v>4210</v>
      </c>
      <c r="L90" s="47">
        <v>50</v>
      </c>
      <c r="M90" s="45">
        <v>7.53</v>
      </c>
      <c r="N90" s="88">
        <f t="shared" si="4"/>
        <v>0</v>
      </c>
      <c r="O90" s="47"/>
      <c r="P90" s="47"/>
      <c r="Q90" s="47">
        <v>0</v>
      </c>
      <c r="R90" s="47">
        <v>0</v>
      </c>
      <c r="S90" s="47">
        <v>0</v>
      </c>
      <c r="T90" s="47">
        <v>0</v>
      </c>
      <c r="U90" s="47">
        <v>0</v>
      </c>
      <c r="V90" s="47">
        <v>0</v>
      </c>
      <c r="W90" s="47">
        <v>0</v>
      </c>
      <c r="X90" s="80">
        <v>0</v>
      </c>
      <c r="Y90" s="80">
        <v>0</v>
      </c>
      <c r="Z90" s="80">
        <v>0</v>
      </c>
    </row>
    <row r="91" spans="1:26" x14ac:dyDescent="0.2">
      <c r="A91" s="42">
        <v>41605</v>
      </c>
      <c r="B91" s="67">
        <v>0.33333333333333331</v>
      </c>
      <c r="C91" s="42">
        <v>41605</v>
      </c>
      <c r="D91" s="67">
        <v>0.69791666666666663</v>
      </c>
      <c r="E91" s="44">
        <v>8.75</v>
      </c>
      <c r="F91" s="45">
        <v>1.1000000000000001</v>
      </c>
      <c r="G91" s="45">
        <v>1.7</v>
      </c>
      <c r="H91" s="43">
        <v>457</v>
      </c>
      <c r="I91" s="43">
        <v>968</v>
      </c>
      <c r="J91" s="44">
        <f t="shared" si="5"/>
        <v>16.414438502673796</v>
      </c>
      <c r="K91" s="43">
        <v>4230</v>
      </c>
      <c r="L91" s="47">
        <v>49</v>
      </c>
      <c r="M91" s="45">
        <v>6.42</v>
      </c>
      <c r="N91" s="88">
        <f t="shared" si="4"/>
        <v>0</v>
      </c>
      <c r="O91" s="47"/>
      <c r="P91" s="47"/>
      <c r="Q91" s="47">
        <v>0</v>
      </c>
      <c r="R91" s="47">
        <v>0</v>
      </c>
      <c r="S91" s="47">
        <v>0</v>
      </c>
      <c r="T91" s="47">
        <v>0</v>
      </c>
      <c r="U91" s="47">
        <v>0</v>
      </c>
      <c r="V91" s="47">
        <v>0</v>
      </c>
      <c r="W91" s="47">
        <v>0</v>
      </c>
      <c r="X91" s="80">
        <v>0</v>
      </c>
      <c r="Y91" s="80">
        <v>0</v>
      </c>
      <c r="Z91" s="80">
        <v>0</v>
      </c>
    </row>
    <row r="92" spans="1:26" x14ac:dyDescent="0.2">
      <c r="A92" s="42">
        <v>41607</v>
      </c>
      <c r="B92" s="67">
        <v>0.3125</v>
      </c>
      <c r="C92" s="42">
        <v>41607</v>
      </c>
      <c r="D92" s="67">
        <v>0.6875</v>
      </c>
      <c r="E92" s="44">
        <v>9</v>
      </c>
      <c r="F92" s="45">
        <v>0.66</v>
      </c>
      <c r="G92" s="45">
        <v>1.85</v>
      </c>
      <c r="H92" s="43">
        <v>347</v>
      </c>
      <c r="I92" s="43">
        <v>985</v>
      </c>
      <c r="J92" s="44">
        <f t="shared" si="5"/>
        <v>17.636500136500135</v>
      </c>
      <c r="K92" s="43">
        <v>4290</v>
      </c>
      <c r="L92" s="47">
        <v>50</v>
      </c>
      <c r="M92" s="45">
        <v>6.84</v>
      </c>
      <c r="N92" s="88">
        <f t="shared" si="4"/>
        <v>0</v>
      </c>
      <c r="O92" s="47"/>
      <c r="P92" s="47"/>
      <c r="Q92" s="47">
        <v>0</v>
      </c>
      <c r="R92" s="47">
        <v>0</v>
      </c>
      <c r="S92" s="47">
        <v>0</v>
      </c>
      <c r="T92" s="47">
        <v>0</v>
      </c>
      <c r="U92" s="47">
        <v>0</v>
      </c>
      <c r="V92" s="47">
        <v>0</v>
      </c>
      <c r="W92" s="47">
        <v>0</v>
      </c>
      <c r="X92" s="80">
        <v>0</v>
      </c>
      <c r="Y92" s="80">
        <v>0</v>
      </c>
      <c r="Z92" s="80">
        <v>0</v>
      </c>
    </row>
    <row r="93" spans="1:26" x14ac:dyDescent="0.2">
      <c r="A93" s="42">
        <v>41607</v>
      </c>
      <c r="B93" s="67">
        <v>0.70833333333333337</v>
      </c>
      <c r="C93" s="42">
        <v>41608</v>
      </c>
      <c r="D93" s="67">
        <v>0.32291666666666669</v>
      </c>
      <c r="E93" s="44">
        <v>14.75</v>
      </c>
      <c r="F93" s="45">
        <v>0.9</v>
      </c>
      <c r="G93" s="45">
        <v>2</v>
      </c>
      <c r="H93" s="43">
        <v>648</v>
      </c>
      <c r="I93" s="43">
        <v>1675</v>
      </c>
      <c r="J93" s="44">
        <f t="shared" si="5"/>
        <v>25.958333333333332</v>
      </c>
      <c r="K93" s="43">
        <v>4300</v>
      </c>
      <c r="L93" s="47">
        <v>52</v>
      </c>
      <c r="M93" s="45">
        <v>6.8</v>
      </c>
      <c r="N93" s="88">
        <f t="shared" si="4"/>
        <v>0</v>
      </c>
      <c r="O93" s="47"/>
      <c r="P93" s="47"/>
      <c r="Q93" s="47">
        <v>0</v>
      </c>
      <c r="R93" s="47">
        <v>0</v>
      </c>
      <c r="S93" s="47">
        <v>0</v>
      </c>
      <c r="T93" s="47">
        <v>0</v>
      </c>
      <c r="U93" s="47">
        <v>0</v>
      </c>
      <c r="V93" s="47">
        <v>0</v>
      </c>
      <c r="W93" s="47">
        <v>0</v>
      </c>
      <c r="X93" s="80">
        <v>0</v>
      </c>
      <c r="Y93" s="80">
        <v>0</v>
      </c>
      <c r="Z93" s="80">
        <v>0</v>
      </c>
    </row>
    <row r="94" spans="1:26" x14ac:dyDescent="0.2">
      <c r="A94" s="42">
        <v>41608</v>
      </c>
      <c r="B94" s="67">
        <v>0.34375</v>
      </c>
      <c r="C94" s="42">
        <v>41608</v>
      </c>
      <c r="D94" s="67">
        <v>0.6875</v>
      </c>
      <c r="E94" s="44">
        <v>8.25</v>
      </c>
      <c r="F94" s="45">
        <v>0.63</v>
      </c>
      <c r="G94" s="45">
        <v>1.75</v>
      </c>
      <c r="H94" s="43">
        <v>269</v>
      </c>
      <c r="I94" s="43">
        <v>888</v>
      </c>
      <c r="J94" s="44">
        <f t="shared" si="5"/>
        <v>15.573544973544974</v>
      </c>
      <c r="K94" s="43">
        <v>4290</v>
      </c>
      <c r="L94" s="47">
        <v>53</v>
      </c>
      <c r="M94" s="45">
        <v>8.19</v>
      </c>
      <c r="N94" s="88">
        <f t="shared" si="4"/>
        <v>0</v>
      </c>
      <c r="O94" s="47"/>
      <c r="P94" s="47"/>
      <c r="Q94" s="47">
        <v>0</v>
      </c>
      <c r="R94" s="47">
        <v>0</v>
      </c>
      <c r="S94" s="47">
        <v>0</v>
      </c>
      <c r="T94" s="47">
        <v>0</v>
      </c>
      <c r="U94" s="47">
        <v>0</v>
      </c>
      <c r="V94" s="47">
        <v>0</v>
      </c>
      <c r="W94" s="47">
        <v>0</v>
      </c>
      <c r="X94" s="80">
        <v>0</v>
      </c>
      <c r="Y94" s="80">
        <v>0</v>
      </c>
      <c r="Z94" s="80">
        <v>0</v>
      </c>
    </row>
    <row r="95" spans="1:26" x14ac:dyDescent="0.2">
      <c r="A95" s="42">
        <v>41608</v>
      </c>
      <c r="B95" s="67">
        <v>0.70833333333333337</v>
      </c>
      <c r="C95" s="42">
        <v>41609</v>
      </c>
      <c r="D95" s="67">
        <v>0.35416666666666669</v>
      </c>
      <c r="E95" s="44">
        <v>15.5</v>
      </c>
      <c r="F95" s="45">
        <v>0.45</v>
      </c>
      <c r="G95" s="45">
        <v>1.9</v>
      </c>
      <c r="H95" s="43">
        <v>236</v>
      </c>
      <c r="I95" s="43">
        <v>1566</v>
      </c>
      <c r="J95" s="44">
        <f t="shared" si="5"/>
        <v>22.477582846003898</v>
      </c>
      <c r="K95" s="43">
        <v>4290</v>
      </c>
      <c r="L95" s="47">
        <v>50</v>
      </c>
      <c r="M95" s="45">
        <v>5.07</v>
      </c>
      <c r="N95" s="88">
        <f t="shared" si="4"/>
        <v>0</v>
      </c>
      <c r="O95" s="47"/>
      <c r="P95" s="47"/>
      <c r="Q95" s="47">
        <v>0</v>
      </c>
      <c r="R95" s="47">
        <v>0</v>
      </c>
      <c r="S95" s="47">
        <v>0</v>
      </c>
      <c r="T95" s="47">
        <v>0</v>
      </c>
      <c r="U95" s="47">
        <v>0</v>
      </c>
      <c r="V95" s="47">
        <v>0</v>
      </c>
      <c r="W95" s="47">
        <v>0</v>
      </c>
      <c r="X95" s="80">
        <v>0</v>
      </c>
      <c r="Y95" s="80">
        <v>0</v>
      </c>
      <c r="Z95" s="80">
        <v>0</v>
      </c>
    </row>
    <row r="96" spans="1:26" x14ac:dyDescent="0.2">
      <c r="A96" s="42">
        <v>41609</v>
      </c>
      <c r="B96" s="67">
        <v>0.36458333333333331</v>
      </c>
      <c r="C96" s="42">
        <v>41610</v>
      </c>
      <c r="D96" s="67">
        <v>0.32291666666666669</v>
      </c>
      <c r="E96" s="44">
        <v>23</v>
      </c>
      <c r="F96" s="45">
        <v>0.4</v>
      </c>
      <c r="G96" s="45">
        <v>1.6</v>
      </c>
      <c r="H96" s="43">
        <v>546</v>
      </c>
      <c r="I96" s="43">
        <v>2389</v>
      </c>
      <c r="J96" s="44">
        <f t="shared" si="5"/>
        <v>47.635416666666664</v>
      </c>
      <c r="K96" s="43">
        <v>4270</v>
      </c>
      <c r="L96" s="47">
        <v>52</v>
      </c>
      <c r="M96" s="45">
        <v>6.6</v>
      </c>
      <c r="N96" s="88">
        <f t="shared" si="4"/>
        <v>0</v>
      </c>
      <c r="O96" s="47"/>
      <c r="P96" s="47"/>
      <c r="Q96" s="47">
        <v>0</v>
      </c>
      <c r="R96" s="47">
        <v>0</v>
      </c>
      <c r="S96" s="47">
        <v>0</v>
      </c>
      <c r="T96" s="47">
        <v>0</v>
      </c>
      <c r="U96" s="47">
        <v>0</v>
      </c>
      <c r="V96" s="47">
        <v>0</v>
      </c>
      <c r="W96" s="47">
        <v>0</v>
      </c>
      <c r="X96" s="80">
        <v>0</v>
      </c>
      <c r="Y96" s="80">
        <v>0</v>
      </c>
      <c r="Z96" s="80">
        <v>0</v>
      </c>
    </row>
    <row r="97" spans="1:27" x14ac:dyDescent="0.2">
      <c r="A97" s="42">
        <v>41610</v>
      </c>
      <c r="B97" s="67">
        <v>0.34375</v>
      </c>
      <c r="C97" s="42">
        <v>41610</v>
      </c>
      <c r="D97" s="67">
        <v>0.6875</v>
      </c>
      <c r="E97" s="44">
        <v>8.25</v>
      </c>
      <c r="F97" s="45">
        <v>1.08</v>
      </c>
      <c r="G97" s="45">
        <v>1.63</v>
      </c>
      <c r="H97" s="43">
        <v>373</v>
      </c>
      <c r="I97" s="43">
        <v>911</v>
      </c>
      <c r="J97" s="44">
        <f t="shared" si="5"/>
        <v>15.071101264864046</v>
      </c>
      <c r="K97" s="43">
        <v>4170</v>
      </c>
      <c r="L97" s="47">
        <v>51</v>
      </c>
      <c r="M97" s="45">
        <v>7</v>
      </c>
      <c r="N97" s="88">
        <f t="shared" si="4"/>
        <v>0</v>
      </c>
      <c r="O97" s="47"/>
      <c r="P97" s="47"/>
      <c r="Q97" s="47">
        <v>0</v>
      </c>
      <c r="R97" s="47">
        <v>0</v>
      </c>
      <c r="S97" s="47">
        <v>0</v>
      </c>
      <c r="T97" s="47">
        <v>0</v>
      </c>
      <c r="U97" s="47">
        <v>0</v>
      </c>
      <c r="V97" s="47">
        <v>0</v>
      </c>
      <c r="W97" s="47">
        <v>0</v>
      </c>
      <c r="X97" s="80">
        <v>0</v>
      </c>
      <c r="Y97" s="80">
        <v>0</v>
      </c>
      <c r="Z97" s="80">
        <v>0</v>
      </c>
    </row>
    <row r="98" spans="1:27" x14ac:dyDescent="0.2">
      <c r="A98" s="42">
        <v>41610</v>
      </c>
      <c r="B98" s="67">
        <v>0.70833333333333337</v>
      </c>
      <c r="C98" s="42">
        <v>41611</v>
      </c>
      <c r="D98" s="67">
        <v>0.3125</v>
      </c>
      <c r="E98" s="44">
        <v>14.5</v>
      </c>
      <c r="F98" s="45">
        <v>1.01</v>
      </c>
      <c r="G98" s="45">
        <v>1.7</v>
      </c>
      <c r="H98" s="43">
        <v>720</v>
      </c>
      <c r="I98" s="43">
        <v>1608</v>
      </c>
      <c r="J98" s="44">
        <f t="shared" si="5"/>
        <v>27.645894001164823</v>
      </c>
      <c r="K98" s="43">
        <v>4130</v>
      </c>
      <c r="L98" s="47">
        <v>51</v>
      </c>
      <c r="M98" s="45">
        <v>5.94</v>
      </c>
      <c r="N98" s="88">
        <f t="shared" si="4"/>
        <v>0</v>
      </c>
      <c r="O98" s="47"/>
      <c r="P98" s="47"/>
      <c r="Q98" s="47">
        <v>0</v>
      </c>
      <c r="R98" s="47">
        <v>0</v>
      </c>
      <c r="S98" s="47">
        <v>0</v>
      </c>
      <c r="T98" s="47">
        <v>0</v>
      </c>
      <c r="U98" s="47">
        <v>0</v>
      </c>
      <c r="V98" s="47">
        <v>0</v>
      </c>
      <c r="W98" s="47">
        <v>0</v>
      </c>
      <c r="X98" s="80">
        <v>0</v>
      </c>
      <c r="Y98" s="80">
        <v>0</v>
      </c>
      <c r="Z98" s="80">
        <v>0</v>
      </c>
    </row>
    <row r="99" spans="1:27" x14ac:dyDescent="0.2">
      <c r="A99" s="42">
        <v>41611</v>
      </c>
      <c r="B99" s="67">
        <v>0.33333333333333331</v>
      </c>
      <c r="C99" s="42">
        <v>41611</v>
      </c>
      <c r="D99" s="67">
        <v>0.6875</v>
      </c>
      <c r="E99" s="44">
        <v>8.5</v>
      </c>
      <c r="F99" s="45">
        <v>1</v>
      </c>
      <c r="G99" s="45">
        <v>2.2000000000000002</v>
      </c>
      <c r="H99" s="43">
        <v>731</v>
      </c>
      <c r="I99" s="43">
        <v>1132</v>
      </c>
      <c r="J99" s="44">
        <f t="shared" si="5"/>
        <v>20.759090909090908</v>
      </c>
      <c r="K99" s="43">
        <v>4130</v>
      </c>
      <c r="L99" s="47">
        <v>50</v>
      </c>
      <c r="M99" s="45">
        <v>6.91</v>
      </c>
      <c r="N99" s="88">
        <f t="shared" si="4"/>
        <v>0</v>
      </c>
      <c r="O99" s="47"/>
      <c r="P99" s="47"/>
      <c r="Q99" s="47">
        <v>0</v>
      </c>
      <c r="R99" s="47">
        <v>0</v>
      </c>
      <c r="S99" s="47">
        <v>0</v>
      </c>
      <c r="T99" s="47">
        <v>0</v>
      </c>
      <c r="U99" s="47">
        <v>0</v>
      </c>
      <c r="V99" s="47">
        <v>0</v>
      </c>
      <c r="W99" s="47">
        <v>0</v>
      </c>
      <c r="X99" s="80">
        <v>0</v>
      </c>
      <c r="Y99" s="80">
        <v>0</v>
      </c>
      <c r="Z99" s="80">
        <v>0</v>
      </c>
    </row>
    <row r="100" spans="1:27" x14ac:dyDescent="0.2">
      <c r="A100" s="42">
        <v>41611</v>
      </c>
      <c r="B100" s="67">
        <v>0.70833333333333337</v>
      </c>
      <c r="C100" s="42">
        <v>41612</v>
      </c>
      <c r="D100" s="67">
        <v>0.3125</v>
      </c>
      <c r="E100" s="44">
        <v>14.5</v>
      </c>
      <c r="F100" s="45">
        <v>1.18</v>
      </c>
      <c r="G100" s="45">
        <v>2</v>
      </c>
      <c r="H100" s="43">
        <v>979</v>
      </c>
      <c r="I100" s="43">
        <v>1737</v>
      </c>
      <c r="J100" s="44">
        <f t="shared" si="5"/>
        <v>28.302683615819209</v>
      </c>
      <c r="K100" s="43">
        <v>4130</v>
      </c>
      <c r="L100" s="47">
        <v>50</v>
      </c>
      <c r="M100" s="45">
        <v>5.79</v>
      </c>
      <c r="N100" s="88">
        <f t="shared" si="4"/>
        <v>0</v>
      </c>
      <c r="O100" s="47"/>
      <c r="P100" s="47"/>
      <c r="Q100" s="47">
        <v>0</v>
      </c>
      <c r="R100" s="47">
        <v>0</v>
      </c>
      <c r="S100" s="47">
        <v>0</v>
      </c>
      <c r="T100" s="47">
        <v>0</v>
      </c>
      <c r="U100" s="47">
        <v>0</v>
      </c>
      <c r="V100" s="47">
        <v>0</v>
      </c>
      <c r="W100" s="47">
        <v>0</v>
      </c>
      <c r="X100" s="80">
        <v>0</v>
      </c>
      <c r="Y100" s="80">
        <v>0</v>
      </c>
      <c r="Z100" s="80">
        <v>0</v>
      </c>
    </row>
    <row r="101" spans="1:27" x14ac:dyDescent="0.2">
      <c r="A101" s="42">
        <v>41612</v>
      </c>
      <c r="B101" s="67">
        <v>0.33333333333333331</v>
      </c>
      <c r="C101" s="42">
        <v>41612</v>
      </c>
      <c r="D101" s="67">
        <v>0.70833333333333337</v>
      </c>
      <c r="E101" s="44">
        <v>9</v>
      </c>
      <c r="F101" s="45">
        <v>1</v>
      </c>
      <c r="G101" s="45">
        <v>1.8</v>
      </c>
      <c r="H101" s="43">
        <v>646</v>
      </c>
      <c r="I101" s="43">
        <v>1116</v>
      </c>
      <c r="J101" s="44">
        <f t="shared" si="5"/>
        <v>21.1</v>
      </c>
      <c r="K101" s="43">
        <v>4150</v>
      </c>
      <c r="L101" s="47">
        <v>48</v>
      </c>
      <c r="M101" s="45">
        <v>6.63</v>
      </c>
      <c r="N101" s="88">
        <f t="shared" si="4"/>
        <v>0</v>
      </c>
      <c r="O101" s="47"/>
      <c r="P101" s="47"/>
      <c r="Q101" s="47">
        <v>0</v>
      </c>
      <c r="R101" s="47">
        <v>0</v>
      </c>
      <c r="S101" s="47">
        <v>0</v>
      </c>
      <c r="T101" s="47">
        <v>0</v>
      </c>
      <c r="U101" s="47">
        <v>0</v>
      </c>
      <c r="V101" s="47">
        <v>0</v>
      </c>
      <c r="W101" s="47">
        <v>0</v>
      </c>
      <c r="X101" s="80">
        <v>0</v>
      </c>
      <c r="Y101" s="80">
        <v>0</v>
      </c>
      <c r="Z101" s="80">
        <v>0</v>
      </c>
    </row>
    <row r="102" spans="1:27" x14ac:dyDescent="0.2">
      <c r="A102" s="42">
        <v>41612</v>
      </c>
      <c r="B102" s="67">
        <v>0.71875</v>
      </c>
      <c r="C102" s="42">
        <v>41613</v>
      </c>
      <c r="D102" s="67">
        <v>0.3125</v>
      </c>
      <c r="E102" s="44">
        <v>14.25</v>
      </c>
      <c r="F102" s="45">
        <v>0.85</v>
      </c>
      <c r="G102" s="45">
        <v>1.84</v>
      </c>
      <c r="H102" s="43">
        <v>820</v>
      </c>
      <c r="I102" s="43">
        <v>1002</v>
      </c>
      <c r="J102" s="44">
        <f t="shared" si="5"/>
        <v>25.154518329070758</v>
      </c>
      <c r="K102" s="43">
        <v>4080</v>
      </c>
      <c r="L102" s="47">
        <v>50</v>
      </c>
      <c r="M102" s="45">
        <v>7.07</v>
      </c>
      <c r="N102" s="88">
        <f t="shared" si="4"/>
        <v>0</v>
      </c>
      <c r="O102" s="47"/>
      <c r="P102" s="47"/>
      <c r="Q102" s="47">
        <v>0</v>
      </c>
      <c r="R102" s="47">
        <v>0</v>
      </c>
      <c r="S102" s="47">
        <v>0</v>
      </c>
      <c r="T102" s="47">
        <v>0</v>
      </c>
      <c r="U102" s="47">
        <v>0</v>
      </c>
      <c r="V102" s="47">
        <v>0</v>
      </c>
      <c r="W102" s="47">
        <v>0</v>
      </c>
      <c r="X102" s="80">
        <v>0</v>
      </c>
      <c r="Y102" s="80">
        <v>0</v>
      </c>
      <c r="Z102" s="80">
        <v>0</v>
      </c>
    </row>
    <row r="103" spans="1:27" x14ac:dyDescent="0.2">
      <c r="A103" s="42">
        <v>41613</v>
      </c>
      <c r="B103" s="67">
        <v>0.3125</v>
      </c>
      <c r="C103" s="42">
        <v>41613</v>
      </c>
      <c r="D103" s="67">
        <v>0.67708333333333337</v>
      </c>
      <c r="E103" s="44">
        <v>8.75</v>
      </c>
      <c r="F103" s="45">
        <v>1.1000000000000001</v>
      </c>
      <c r="G103" s="45">
        <v>2</v>
      </c>
      <c r="H103" s="43">
        <v>544</v>
      </c>
      <c r="I103" s="43" t="s">
        <v>28</v>
      </c>
      <c r="J103" s="44" t="s">
        <v>28</v>
      </c>
      <c r="K103" s="43">
        <v>4090</v>
      </c>
      <c r="L103" s="47">
        <v>43</v>
      </c>
      <c r="M103" s="45">
        <v>8.9499999999999993</v>
      </c>
      <c r="N103" s="88">
        <f t="shared" si="4"/>
        <v>0</v>
      </c>
      <c r="O103" s="47"/>
      <c r="P103" s="47"/>
      <c r="Q103" s="47">
        <v>0</v>
      </c>
      <c r="R103" s="47">
        <v>0</v>
      </c>
      <c r="S103" s="47">
        <v>0</v>
      </c>
      <c r="T103" s="47">
        <v>0</v>
      </c>
      <c r="U103" s="47">
        <v>0</v>
      </c>
      <c r="V103" s="47">
        <v>0</v>
      </c>
      <c r="W103" s="47">
        <v>0</v>
      </c>
      <c r="X103" s="80">
        <v>0</v>
      </c>
      <c r="Y103" s="80">
        <v>0</v>
      </c>
      <c r="Z103" s="80">
        <v>0</v>
      </c>
      <c r="AA103" s="46" t="s">
        <v>43</v>
      </c>
    </row>
    <row r="104" spans="1:27" x14ac:dyDescent="0.2">
      <c r="A104" s="42">
        <v>41613</v>
      </c>
      <c r="B104" s="67">
        <v>0.6875</v>
      </c>
      <c r="C104" s="42">
        <v>41614</v>
      </c>
      <c r="D104" s="67">
        <v>0.32291666666666669</v>
      </c>
      <c r="E104" s="44">
        <v>15.25</v>
      </c>
      <c r="F104" s="45">
        <v>0.7</v>
      </c>
      <c r="G104" s="45">
        <v>1.6</v>
      </c>
      <c r="H104" s="43">
        <v>590</v>
      </c>
      <c r="I104" s="43">
        <v>1531</v>
      </c>
      <c r="J104" s="44">
        <f t="shared" si="5"/>
        <v>29.995535714285715</v>
      </c>
      <c r="K104" s="43">
        <v>4150</v>
      </c>
      <c r="L104" s="47">
        <v>41</v>
      </c>
      <c r="M104" s="45">
        <v>8.94</v>
      </c>
      <c r="N104" s="88">
        <f t="shared" si="4"/>
        <v>0</v>
      </c>
      <c r="O104" s="47"/>
      <c r="P104" s="47"/>
      <c r="Q104" s="47">
        <v>0</v>
      </c>
      <c r="R104" s="47">
        <v>0</v>
      </c>
      <c r="S104" s="47">
        <v>0</v>
      </c>
      <c r="T104" s="47">
        <v>0</v>
      </c>
      <c r="U104" s="47">
        <v>0</v>
      </c>
      <c r="V104" s="47">
        <v>0</v>
      </c>
      <c r="W104" s="47">
        <v>0</v>
      </c>
      <c r="X104" s="80">
        <v>0</v>
      </c>
      <c r="Y104" s="80">
        <v>0</v>
      </c>
      <c r="Z104" s="80">
        <v>0</v>
      </c>
    </row>
    <row r="105" spans="1:27" x14ac:dyDescent="0.2">
      <c r="A105" s="42">
        <v>41614</v>
      </c>
      <c r="B105" s="67">
        <v>0.33333333333333331</v>
      </c>
      <c r="C105" s="42">
        <v>41614</v>
      </c>
      <c r="D105" s="67">
        <v>0.6875</v>
      </c>
      <c r="E105" s="44">
        <v>8.5</v>
      </c>
      <c r="F105" s="45">
        <v>0.73</v>
      </c>
      <c r="G105" s="45">
        <v>1.63</v>
      </c>
      <c r="H105" s="43">
        <v>346</v>
      </c>
      <c r="I105" s="43">
        <v>835</v>
      </c>
      <c r="J105" s="44">
        <f t="shared" si="5"/>
        <v>16.437375689833878</v>
      </c>
      <c r="K105" s="43">
        <v>4170</v>
      </c>
      <c r="L105" s="47">
        <v>46</v>
      </c>
      <c r="M105" s="45">
        <v>8.19</v>
      </c>
      <c r="N105" s="88">
        <f t="shared" si="4"/>
        <v>0</v>
      </c>
      <c r="O105" s="47"/>
      <c r="P105" s="47"/>
      <c r="Q105" s="47">
        <v>0</v>
      </c>
      <c r="R105" s="47">
        <v>0</v>
      </c>
      <c r="S105" s="47">
        <v>0</v>
      </c>
      <c r="T105" s="47">
        <v>0</v>
      </c>
      <c r="U105" s="47">
        <v>0</v>
      </c>
      <c r="V105" s="47">
        <v>0</v>
      </c>
      <c r="W105" s="47">
        <v>0</v>
      </c>
      <c r="X105" s="80">
        <v>0</v>
      </c>
      <c r="Y105" s="80">
        <v>0</v>
      </c>
      <c r="Z105" s="80">
        <v>0</v>
      </c>
    </row>
    <row r="106" spans="1:27" x14ac:dyDescent="0.2">
      <c r="A106" s="65">
        <v>41614</v>
      </c>
      <c r="B106" s="66">
        <v>0.70833333333333337</v>
      </c>
      <c r="C106" s="65">
        <v>41615</v>
      </c>
      <c r="D106" s="66">
        <v>0.3125</v>
      </c>
      <c r="E106" s="34">
        <v>14.5</v>
      </c>
      <c r="F106" s="35">
        <v>0.93</v>
      </c>
      <c r="G106" s="35">
        <v>1.8</v>
      </c>
      <c r="H106" s="43">
        <v>658</v>
      </c>
      <c r="I106" s="36">
        <v>1585</v>
      </c>
      <c r="J106" s="34">
        <f t="shared" si="5"/>
        <v>26.468040621266429</v>
      </c>
      <c r="K106" s="36">
        <v>4300</v>
      </c>
      <c r="L106" s="37">
        <v>46</v>
      </c>
      <c r="M106" s="35">
        <v>7.29</v>
      </c>
      <c r="N106" s="88">
        <f t="shared" si="4"/>
        <v>0</v>
      </c>
      <c r="O106" s="38"/>
      <c r="P106" s="38"/>
      <c r="Q106" s="47">
        <v>0</v>
      </c>
      <c r="R106" s="47">
        <v>0</v>
      </c>
      <c r="S106" s="47">
        <v>0</v>
      </c>
      <c r="T106" s="47">
        <v>0</v>
      </c>
      <c r="U106" s="47">
        <v>0</v>
      </c>
      <c r="V106" s="47">
        <v>0</v>
      </c>
      <c r="W106" s="47">
        <v>0</v>
      </c>
      <c r="X106" s="80">
        <v>0</v>
      </c>
      <c r="Y106" s="80">
        <v>0</v>
      </c>
      <c r="Z106" s="80">
        <v>0</v>
      </c>
      <c r="AA106" s="49"/>
    </row>
    <row r="107" spans="1:27" x14ac:dyDescent="0.2">
      <c r="A107" s="42">
        <v>41615</v>
      </c>
      <c r="B107" s="67">
        <v>0.32291666666666669</v>
      </c>
      <c r="C107" s="42">
        <v>41615</v>
      </c>
      <c r="D107" s="67">
        <v>0.69444444444444453</v>
      </c>
      <c r="E107" s="34">
        <v>9</v>
      </c>
      <c r="F107" s="35">
        <v>0.95</v>
      </c>
      <c r="G107" s="35">
        <v>2</v>
      </c>
      <c r="H107" s="36">
        <v>612</v>
      </c>
      <c r="I107" s="36">
        <v>1067</v>
      </c>
      <c r="J107" s="34">
        <f t="shared" si="5"/>
        <v>19.628508771929827</v>
      </c>
      <c r="K107" s="36">
        <v>4280</v>
      </c>
      <c r="L107" s="37">
        <v>41</v>
      </c>
      <c r="M107" s="35">
        <v>10.119999999999999</v>
      </c>
      <c r="N107" s="88">
        <f t="shared" si="4"/>
        <v>0</v>
      </c>
      <c r="O107" s="38"/>
      <c r="P107" s="38"/>
      <c r="Q107" s="47">
        <v>0</v>
      </c>
      <c r="R107" s="47">
        <v>0</v>
      </c>
      <c r="S107" s="47">
        <v>0</v>
      </c>
      <c r="T107" s="47">
        <v>0</v>
      </c>
      <c r="U107" s="47">
        <v>0</v>
      </c>
      <c r="V107" s="47">
        <v>0</v>
      </c>
      <c r="W107" s="47">
        <v>0</v>
      </c>
      <c r="X107" s="80">
        <v>0</v>
      </c>
      <c r="Y107" s="80">
        <v>0</v>
      </c>
      <c r="Z107" s="80">
        <v>0</v>
      </c>
      <c r="AA107" s="49"/>
    </row>
    <row r="108" spans="1:27" x14ac:dyDescent="0.2">
      <c r="A108" s="42">
        <v>41615</v>
      </c>
      <c r="B108" s="67">
        <v>0.70138888888888884</v>
      </c>
      <c r="C108" s="42">
        <v>41616</v>
      </c>
      <c r="D108" s="67">
        <v>0.3125</v>
      </c>
      <c r="E108" s="44">
        <v>14.5</v>
      </c>
      <c r="F108" s="45">
        <v>1.2</v>
      </c>
      <c r="G108" s="45">
        <v>1.7</v>
      </c>
      <c r="H108" s="43">
        <v>628</v>
      </c>
      <c r="I108" s="43">
        <v>1756</v>
      </c>
      <c r="J108" s="44">
        <f t="shared" si="5"/>
        <v>25.937908496732028</v>
      </c>
      <c r="K108" s="43">
        <v>4330</v>
      </c>
      <c r="L108" s="47">
        <v>41</v>
      </c>
      <c r="M108" s="45">
        <v>6.65</v>
      </c>
      <c r="N108" s="88">
        <f t="shared" si="4"/>
        <v>0</v>
      </c>
      <c r="O108" s="47"/>
      <c r="P108" s="47"/>
      <c r="Q108" s="47">
        <v>0</v>
      </c>
      <c r="R108" s="47">
        <v>0</v>
      </c>
      <c r="S108" s="47">
        <v>0</v>
      </c>
      <c r="T108" s="47">
        <v>0</v>
      </c>
      <c r="U108" s="47">
        <v>0</v>
      </c>
      <c r="V108" s="47">
        <v>0</v>
      </c>
      <c r="W108" s="47">
        <v>0</v>
      </c>
      <c r="X108" s="80">
        <v>0</v>
      </c>
      <c r="Y108" s="80">
        <v>0</v>
      </c>
      <c r="Z108" s="80">
        <v>0</v>
      </c>
      <c r="AA108" s="49"/>
    </row>
    <row r="109" spans="1:27" x14ac:dyDescent="0.2">
      <c r="A109" s="42">
        <v>41616</v>
      </c>
      <c r="B109" s="67">
        <v>0.33333333333333331</v>
      </c>
      <c r="C109" s="42">
        <v>41616</v>
      </c>
      <c r="D109" s="67">
        <v>0.6875</v>
      </c>
      <c r="E109" s="44">
        <v>8.5</v>
      </c>
      <c r="F109" s="45">
        <v>1.27</v>
      </c>
      <c r="G109" s="45">
        <v>1.87</v>
      </c>
      <c r="H109" s="43">
        <v>12</v>
      </c>
      <c r="I109" s="43">
        <v>247</v>
      </c>
      <c r="J109" s="44">
        <f t="shared" si="5"/>
        <v>2.3589063399160666</v>
      </c>
      <c r="K109" s="43">
        <v>4400</v>
      </c>
      <c r="L109" s="47">
        <v>42</v>
      </c>
      <c r="M109" s="45">
        <v>6.75</v>
      </c>
      <c r="N109" s="88">
        <f t="shared" si="4"/>
        <v>0</v>
      </c>
      <c r="O109" s="47"/>
      <c r="P109" s="47"/>
      <c r="Q109" s="47">
        <v>0</v>
      </c>
      <c r="R109" s="47">
        <v>0</v>
      </c>
      <c r="S109" s="47">
        <v>0</v>
      </c>
      <c r="T109" s="47">
        <v>0</v>
      </c>
      <c r="U109" s="47">
        <v>0</v>
      </c>
      <c r="V109" s="47">
        <v>0</v>
      </c>
      <c r="W109" s="47">
        <v>0</v>
      </c>
      <c r="X109" s="80">
        <v>0</v>
      </c>
      <c r="Y109" s="80">
        <v>0</v>
      </c>
      <c r="Z109" s="80">
        <v>0</v>
      </c>
      <c r="AA109" s="49"/>
    </row>
    <row r="110" spans="1:27" x14ac:dyDescent="0.2">
      <c r="A110" s="42">
        <v>41616</v>
      </c>
      <c r="B110" s="67">
        <v>0.69791666666666663</v>
      </c>
      <c r="C110" s="42">
        <v>41617</v>
      </c>
      <c r="D110" s="67">
        <v>0.3125</v>
      </c>
      <c r="E110" s="44">
        <v>14.75</v>
      </c>
      <c r="F110" s="45">
        <v>1.08</v>
      </c>
      <c r="G110" s="45">
        <v>2.0299999999999998</v>
      </c>
      <c r="H110" s="43">
        <v>775</v>
      </c>
      <c r="I110" s="43">
        <v>1935</v>
      </c>
      <c r="J110" s="44">
        <f t="shared" si="5"/>
        <v>27.846576050599037</v>
      </c>
      <c r="K110" s="43">
        <v>4400</v>
      </c>
      <c r="L110" s="47">
        <v>40</v>
      </c>
      <c r="M110" s="45">
        <v>8.58</v>
      </c>
      <c r="N110" s="88">
        <f t="shared" si="4"/>
        <v>0</v>
      </c>
      <c r="O110" s="47"/>
      <c r="P110" s="47"/>
      <c r="Q110" s="47">
        <v>0</v>
      </c>
      <c r="R110" s="47">
        <v>0</v>
      </c>
      <c r="S110" s="47">
        <v>0</v>
      </c>
      <c r="T110" s="47">
        <v>0</v>
      </c>
      <c r="U110" s="47">
        <v>0</v>
      </c>
      <c r="V110" s="47">
        <v>0</v>
      </c>
      <c r="W110" s="47">
        <v>0</v>
      </c>
      <c r="X110" s="80">
        <v>0</v>
      </c>
      <c r="Y110" s="80">
        <v>0</v>
      </c>
      <c r="Z110" s="80">
        <v>0</v>
      </c>
    </row>
    <row r="111" spans="1:27" x14ac:dyDescent="0.2">
      <c r="A111" s="42">
        <v>41617</v>
      </c>
      <c r="B111" s="67">
        <v>0.32291666666666669</v>
      </c>
      <c r="C111" s="42">
        <v>41617</v>
      </c>
      <c r="D111" s="67">
        <v>0.69791666666666663</v>
      </c>
      <c r="E111" s="44">
        <v>9</v>
      </c>
      <c r="F111" s="45">
        <v>1.3</v>
      </c>
      <c r="G111" s="45">
        <v>2</v>
      </c>
      <c r="H111" s="43">
        <v>544</v>
      </c>
      <c r="I111" s="43">
        <v>1053</v>
      </c>
      <c r="J111" s="44">
        <f t="shared" si="5"/>
        <v>15.749358974358975</v>
      </c>
      <c r="K111" s="43">
        <v>4370</v>
      </c>
      <c r="L111" s="47">
        <v>41</v>
      </c>
      <c r="M111" s="45">
        <v>9.26</v>
      </c>
      <c r="N111" s="88">
        <f t="shared" si="4"/>
        <v>0</v>
      </c>
      <c r="O111" s="47"/>
      <c r="P111" s="47"/>
      <c r="Q111" s="47">
        <v>0</v>
      </c>
      <c r="R111" s="47">
        <v>0</v>
      </c>
      <c r="S111" s="47">
        <v>0</v>
      </c>
      <c r="T111" s="47">
        <v>0</v>
      </c>
      <c r="U111" s="47">
        <v>0</v>
      </c>
      <c r="V111" s="47">
        <v>0</v>
      </c>
      <c r="W111" s="47">
        <v>0</v>
      </c>
      <c r="X111" s="80">
        <v>0</v>
      </c>
      <c r="Y111" s="80">
        <v>0</v>
      </c>
      <c r="Z111" s="80">
        <v>0</v>
      </c>
    </row>
    <row r="112" spans="1:27" x14ac:dyDescent="0.2">
      <c r="A112" s="42">
        <v>41617</v>
      </c>
      <c r="B112" s="67">
        <v>0.66666666666666663</v>
      </c>
      <c r="C112" s="42">
        <v>41618</v>
      </c>
      <c r="D112" s="67">
        <v>0.32291666666666669</v>
      </c>
      <c r="E112" s="44">
        <v>14.75</v>
      </c>
      <c r="F112" s="45">
        <v>1</v>
      </c>
      <c r="G112" s="45">
        <v>2.06</v>
      </c>
      <c r="H112" s="43">
        <v>441</v>
      </c>
      <c r="I112" s="43">
        <v>1346</v>
      </c>
      <c r="J112" s="44">
        <f t="shared" si="5"/>
        <v>18.239967637540456</v>
      </c>
      <c r="K112" s="43">
        <v>4300</v>
      </c>
      <c r="L112" s="47">
        <v>40</v>
      </c>
      <c r="M112" s="45">
        <v>17.399999999999999</v>
      </c>
      <c r="N112" s="88">
        <f t="shared" si="4"/>
        <v>0</v>
      </c>
      <c r="O112" s="47"/>
      <c r="P112" s="47"/>
      <c r="Q112" s="47">
        <v>0</v>
      </c>
      <c r="R112" s="47">
        <v>0</v>
      </c>
      <c r="S112" s="47">
        <v>0</v>
      </c>
      <c r="T112" s="47">
        <v>0</v>
      </c>
      <c r="U112" s="47">
        <v>0</v>
      </c>
      <c r="V112" s="47">
        <v>0</v>
      </c>
      <c r="W112" s="47">
        <v>0</v>
      </c>
      <c r="X112" s="80">
        <v>0</v>
      </c>
      <c r="Y112" s="80">
        <v>0</v>
      </c>
      <c r="Z112" s="80">
        <v>0</v>
      </c>
    </row>
    <row r="113" spans="1:27" x14ac:dyDescent="0.2">
      <c r="A113" s="42">
        <v>41618</v>
      </c>
      <c r="B113" s="67">
        <v>0.34375</v>
      </c>
      <c r="C113" s="42">
        <v>41618</v>
      </c>
      <c r="D113" s="67">
        <v>0.66666666666666663</v>
      </c>
      <c r="E113" s="44">
        <v>7.75</v>
      </c>
      <c r="F113" s="45">
        <v>1.21</v>
      </c>
      <c r="G113" s="45">
        <v>2.09</v>
      </c>
      <c r="H113" s="43">
        <v>509</v>
      </c>
      <c r="I113" s="43">
        <v>1018</v>
      </c>
      <c r="J113" s="44">
        <f t="shared" si="5"/>
        <v>15.129041612295202</v>
      </c>
      <c r="K113" s="43">
        <v>4290</v>
      </c>
      <c r="L113" s="47">
        <v>42</v>
      </c>
      <c r="M113" s="45">
        <v>9.23</v>
      </c>
      <c r="N113" s="88">
        <f t="shared" si="4"/>
        <v>0</v>
      </c>
      <c r="O113" s="47"/>
      <c r="P113" s="47"/>
      <c r="Q113" s="47">
        <v>0</v>
      </c>
      <c r="R113" s="47">
        <v>0</v>
      </c>
      <c r="S113" s="47">
        <v>0</v>
      </c>
      <c r="T113" s="47">
        <v>0</v>
      </c>
      <c r="U113" s="47">
        <v>0</v>
      </c>
      <c r="V113" s="47">
        <v>0</v>
      </c>
      <c r="W113" s="47">
        <v>0</v>
      </c>
      <c r="X113" s="80">
        <v>0</v>
      </c>
      <c r="Y113" s="80">
        <v>0</v>
      </c>
      <c r="Z113" s="80">
        <v>0</v>
      </c>
    </row>
    <row r="114" spans="1:27" x14ac:dyDescent="0.2">
      <c r="A114" s="42">
        <v>41618</v>
      </c>
      <c r="B114" s="67">
        <v>0.67708333333333337</v>
      </c>
      <c r="C114" s="42">
        <v>41619</v>
      </c>
      <c r="D114" s="67">
        <v>0.3125</v>
      </c>
      <c r="E114" s="44">
        <v>15.25</v>
      </c>
      <c r="F114" s="45">
        <v>1.2</v>
      </c>
      <c r="G114" s="45">
        <v>1.8</v>
      </c>
      <c r="H114" s="43">
        <v>922</v>
      </c>
      <c r="I114" s="43">
        <v>1770</v>
      </c>
      <c r="J114" s="44">
        <f t="shared" si="5"/>
        <v>29.194444444444443</v>
      </c>
      <c r="K114" s="43">
        <v>4290</v>
      </c>
      <c r="L114" s="47">
        <v>40</v>
      </c>
      <c r="M114" s="45">
        <v>7.93</v>
      </c>
      <c r="N114" s="88">
        <f t="shared" si="4"/>
        <v>0</v>
      </c>
      <c r="O114" s="47"/>
      <c r="P114" s="47"/>
      <c r="Q114" s="47">
        <v>0</v>
      </c>
      <c r="R114" s="47">
        <v>0</v>
      </c>
      <c r="S114" s="47">
        <v>0</v>
      </c>
      <c r="T114" s="47">
        <v>0</v>
      </c>
      <c r="U114" s="47">
        <v>0</v>
      </c>
      <c r="V114" s="47">
        <v>0</v>
      </c>
      <c r="W114" s="47">
        <v>0</v>
      </c>
      <c r="X114" s="80">
        <v>0</v>
      </c>
      <c r="Y114" s="80">
        <v>0</v>
      </c>
      <c r="Z114" s="80">
        <v>0</v>
      </c>
    </row>
    <row r="115" spans="1:27" x14ac:dyDescent="0.2">
      <c r="A115" s="42">
        <v>41619</v>
      </c>
      <c r="B115" s="67">
        <v>0.32291666666666669</v>
      </c>
      <c r="C115" s="42">
        <v>41619</v>
      </c>
      <c r="D115" s="67">
        <v>0.6875</v>
      </c>
      <c r="E115" s="44">
        <v>8.75</v>
      </c>
      <c r="F115" s="45">
        <v>1.23</v>
      </c>
      <c r="G115" s="45">
        <v>1.79</v>
      </c>
      <c r="H115" s="43">
        <v>539</v>
      </c>
      <c r="I115" s="43">
        <v>1019</v>
      </c>
      <c r="J115" s="44">
        <f t="shared" si="5"/>
        <v>16.791418752176348</v>
      </c>
      <c r="K115" s="43">
        <v>4310</v>
      </c>
      <c r="L115" s="47">
        <v>44</v>
      </c>
      <c r="M115" s="45">
        <v>12.45</v>
      </c>
      <c r="N115" s="88">
        <f t="shared" si="4"/>
        <v>0</v>
      </c>
      <c r="O115" s="47"/>
      <c r="P115" s="47"/>
      <c r="Q115" s="47">
        <v>0</v>
      </c>
      <c r="R115" s="47">
        <v>0</v>
      </c>
      <c r="S115" s="47">
        <v>0</v>
      </c>
      <c r="T115" s="47">
        <v>0</v>
      </c>
      <c r="U115" s="47">
        <v>0</v>
      </c>
      <c r="V115" s="47">
        <v>0</v>
      </c>
      <c r="W115" s="47">
        <v>0</v>
      </c>
      <c r="X115" s="80">
        <v>0</v>
      </c>
      <c r="Y115" s="80">
        <v>0</v>
      </c>
      <c r="Z115" s="80">
        <v>0</v>
      </c>
    </row>
    <row r="116" spans="1:27" x14ac:dyDescent="0.2">
      <c r="A116" s="42">
        <v>41619</v>
      </c>
      <c r="B116" s="67">
        <v>0.70833333333333337</v>
      </c>
      <c r="C116" s="42">
        <v>41620</v>
      </c>
      <c r="D116" s="67">
        <v>0.35416666666666669</v>
      </c>
      <c r="E116" s="34">
        <v>15.5</v>
      </c>
      <c r="F116" s="35">
        <v>1.28</v>
      </c>
      <c r="G116" s="35">
        <v>1.82</v>
      </c>
      <c r="H116" s="36">
        <v>994</v>
      </c>
      <c r="I116" s="50">
        <v>1225</v>
      </c>
      <c r="J116" s="44">
        <f t="shared" si="5"/>
        <v>24.160657051282051</v>
      </c>
      <c r="K116" s="43">
        <v>4370</v>
      </c>
      <c r="L116" s="37">
        <v>40</v>
      </c>
      <c r="M116" s="35">
        <v>10.33</v>
      </c>
      <c r="N116" s="88">
        <f t="shared" si="4"/>
        <v>0</v>
      </c>
      <c r="O116" s="38"/>
      <c r="P116" s="38"/>
      <c r="Q116" s="47">
        <v>0</v>
      </c>
      <c r="R116" s="47">
        <v>0</v>
      </c>
      <c r="S116" s="47">
        <v>0</v>
      </c>
      <c r="T116" s="47">
        <v>0</v>
      </c>
      <c r="U116" s="47">
        <v>0</v>
      </c>
      <c r="V116" s="47">
        <v>0</v>
      </c>
      <c r="W116" s="47">
        <v>0</v>
      </c>
      <c r="X116" s="80">
        <v>0</v>
      </c>
      <c r="Y116" s="80">
        <v>0</v>
      </c>
      <c r="Z116" s="80">
        <v>0</v>
      </c>
    </row>
    <row r="117" spans="1:27" x14ac:dyDescent="0.2">
      <c r="A117" s="42">
        <v>41620</v>
      </c>
      <c r="B117" s="67">
        <v>0.375</v>
      </c>
      <c r="C117" s="42">
        <v>41620</v>
      </c>
      <c r="D117" s="67">
        <v>0.66666666666666663</v>
      </c>
      <c r="E117" s="44">
        <v>7</v>
      </c>
      <c r="F117" s="45">
        <v>1.1000000000000001</v>
      </c>
      <c r="G117" s="45">
        <v>1.9</v>
      </c>
      <c r="H117" s="43">
        <v>510</v>
      </c>
      <c r="I117" s="43">
        <v>633</v>
      </c>
      <c r="J117" s="44">
        <f t="shared" si="5"/>
        <v>13.279904306220097</v>
      </c>
      <c r="K117" s="43">
        <v>4340</v>
      </c>
      <c r="L117" s="47">
        <v>42</v>
      </c>
      <c r="M117" s="45">
        <v>13.25</v>
      </c>
      <c r="N117" s="88">
        <f t="shared" si="4"/>
        <v>0</v>
      </c>
      <c r="O117" s="47"/>
      <c r="P117" s="47"/>
      <c r="Q117" s="47">
        <v>0</v>
      </c>
      <c r="R117" s="47">
        <v>0</v>
      </c>
      <c r="S117" s="47">
        <v>0</v>
      </c>
      <c r="T117" s="47">
        <v>0</v>
      </c>
      <c r="U117" s="47">
        <v>0</v>
      </c>
      <c r="V117" s="47">
        <v>0</v>
      </c>
      <c r="W117" s="47">
        <v>0</v>
      </c>
      <c r="X117" s="80">
        <v>0</v>
      </c>
      <c r="Y117" s="80">
        <v>0</v>
      </c>
      <c r="Z117" s="80">
        <v>0</v>
      </c>
    </row>
    <row r="118" spans="1:27" x14ac:dyDescent="0.2">
      <c r="A118" s="42">
        <v>41620</v>
      </c>
      <c r="B118" s="67">
        <v>0.67708333333333337</v>
      </c>
      <c r="C118" s="42">
        <v>41621</v>
      </c>
      <c r="D118" s="67">
        <v>0.32291666666666669</v>
      </c>
      <c r="E118" s="44">
        <v>15.5</v>
      </c>
      <c r="F118" s="45">
        <v>1.2</v>
      </c>
      <c r="G118" s="45">
        <v>2</v>
      </c>
      <c r="H118" s="43">
        <v>987</v>
      </c>
      <c r="I118" s="43">
        <v>1829</v>
      </c>
      <c r="J118" s="44">
        <f t="shared" si="5"/>
        <v>28.95</v>
      </c>
      <c r="K118" s="43">
        <v>4320</v>
      </c>
      <c r="L118" s="47">
        <v>41</v>
      </c>
      <c r="M118" s="45">
        <v>8.0500000000000007</v>
      </c>
      <c r="N118" s="88">
        <f t="shared" si="4"/>
        <v>0</v>
      </c>
      <c r="O118" s="47"/>
      <c r="P118" s="47"/>
      <c r="Q118" s="47">
        <v>0</v>
      </c>
      <c r="R118" s="47">
        <v>0</v>
      </c>
      <c r="S118" s="47">
        <v>0</v>
      </c>
      <c r="T118" s="47">
        <v>0</v>
      </c>
      <c r="U118" s="47">
        <v>0</v>
      </c>
      <c r="V118" s="47">
        <v>0</v>
      </c>
      <c r="W118" s="47">
        <v>0</v>
      </c>
      <c r="X118" s="80">
        <v>0</v>
      </c>
      <c r="Y118" s="80">
        <v>0</v>
      </c>
      <c r="Z118" s="80">
        <v>0</v>
      </c>
    </row>
    <row r="119" spans="1:27" x14ac:dyDescent="0.2">
      <c r="A119" s="65">
        <v>41621</v>
      </c>
      <c r="B119" s="66">
        <v>0.33333333333333331</v>
      </c>
      <c r="C119" s="65">
        <v>41621</v>
      </c>
      <c r="D119" s="66">
        <v>0.67708333333333337</v>
      </c>
      <c r="E119" s="34">
        <v>8.25</v>
      </c>
      <c r="F119" s="35">
        <v>1.2</v>
      </c>
      <c r="G119" s="35">
        <v>1.98</v>
      </c>
      <c r="H119" s="36">
        <v>568</v>
      </c>
      <c r="I119" s="50">
        <v>1012</v>
      </c>
      <c r="J119" s="44">
        <f t="shared" si="5"/>
        <v>16.407407407407408</v>
      </c>
      <c r="K119" s="43">
        <v>4300</v>
      </c>
      <c r="L119" s="37">
        <v>43</v>
      </c>
      <c r="M119" s="35">
        <v>7.03</v>
      </c>
      <c r="N119" s="88">
        <f t="shared" si="4"/>
        <v>0</v>
      </c>
      <c r="O119" s="38"/>
      <c r="P119" s="38"/>
      <c r="Q119" s="39">
        <v>0</v>
      </c>
      <c r="R119" s="40">
        <v>0</v>
      </c>
      <c r="S119" s="39">
        <v>0</v>
      </c>
      <c r="T119" s="39">
        <v>0</v>
      </c>
      <c r="U119" s="39">
        <v>0</v>
      </c>
      <c r="V119" s="40">
        <v>0</v>
      </c>
      <c r="W119" s="40">
        <v>0</v>
      </c>
      <c r="X119" s="80">
        <v>0</v>
      </c>
      <c r="Y119" s="79">
        <v>0</v>
      </c>
      <c r="Z119" s="79">
        <v>0</v>
      </c>
    </row>
    <row r="120" spans="1:27" x14ac:dyDescent="0.2">
      <c r="A120" s="42">
        <v>41621</v>
      </c>
      <c r="B120" s="67">
        <v>0.6875</v>
      </c>
      <c r="C120" s="42">
        <v>41622</v>
      </c>
      <c r="D120" s="67">
        <v>0.3125</v>
      </c>
      <c r="E120" s="44">
        <v>15</v>
      </c>
      <c r="F120" s="45">
        <v>1.18</v>
      </c>
      <c r="G120" s="45">
        <v>1.88</v>
      </c>
      <c r="H120" s="43">
        <v>858</v>
      </c>
      <c r="I120" s="43">
        <v>1711</v>
      </c>
      <c r="J120" s="44">
        <f t="shared" si="5"/>
        <v>27.28708378410867</v>
      </c>
      <c r="K120" s="43">
        <v>4320</v>
      </c>
      <c r="L120" s="47">
        <v>42</v>
      </c>
      <c r="M120" s="45">
        <v>9.1199999999999992</v>
      </c>
      <c r="N120" s="88">
        <f t="shared" si="4"/>
        <v>0</v>
      </c>
      <c r="O120" s="47"/>
      <c r="P120" s="47"/>
      <c r="Q120" s="47">
        <v>0</v>
      </c>
      <c r="R120" s="47">
        <v>0</v>
      </c>
      <c r="S120" s="47">
        <v>0</v>
      </c>
      <c r="T120" s="47">
        <v>0</v>
      </c>
      <c r="U120" s="47">
        <v>0</v>
      </c>
      <c r="V120" s="47">
        <v>0</v>
      </c>
      <c r="W120" s="47">
        <v>0</v>
      </c>
      <c r="X120" s="80">
        <v>0</v>
      </c>
      <c r="Y120" s="80">
        <v>0</v>
      </c>
      <c r="Z120" s="80">
        <v>0</v>
      </c>
    </row>
    <row r="121" spans="1:27" x14ac:dyDescent="0.2">
      <c r="A121" s="42">
        <v>41622</v>
      </c>
      <c r="B121" s="67">
        <v>0.33333333333333331</v>
      </c>
      <c r="C121" s="42">
        <v>41622</v>
      </c>
      <c r="D121" s="67">
        <v>0.66666666666666663</v>
      </c>
      <c r="E121" s="44">
        <v>8</v>
      </c>
      <c r="F121" s="35">
        <v>0.73</v>
      </c>
      <c r="G121" s="35">
        <v>2.0299999999999998</v>
      </c>
      <c r="H121" s="36">
        <v>441</v>
      </c>
      <c r="I121" s="50">
        <v>891</v>
      </c>
      <c r="J121" s="51">
        <f t="shared" si="5"/>
        <v>17.383764086645524</v>
      </c>
      <c r="K121" s="72">
        <v>4320</v>
      </c>
      <c r="L121" s="37">
        <v>42</v>
      </c>
      <c r="M121" s="35">
        <v>7.9</v>
      </c>
      <c r="N121" s="88">
        <f t="shared" si="4"/>
        <v>0</v>
      </c>
      <c r="O121" s="47"/>
      <c r="P121" s="47"/>
      <c r="Q121" s="47">
        <v>0</v>
      </c>
      <c r="R121" s="47">
        <v>0</v>
      </c>
      <c r="S121" s="47">
        <v>0</v>
      </c>
      <c r="T121" s="47">
        <v>0</v>
      </c>
      <c r="U121" s="47">
        <v>0</v>
      </c>
      <c r="V121" s="47">
        <v>0</v>
      </c>
      <c r="W121" s="47">
        <v>0</v>
      </c>
      <c r="X121" s="80">
        <v>0</v>
      </c>
      <c r="Y121" s="80">
        <v>0</v>
      </c>
      <c r="Z121" s="80">
        <v>0</v>
      </c>
    </row>
    <row r="122" spans="1:27" x14ac:dyDescent="0.2">
      <c r="A122" s="65">
        <v>41622</v>
      </c>
      <c r="B122" s="66">
        <v>0.67708333333333337</v>
      </c>
      <c r="C122" s="65">
        <v>41623</v>
      </c>
      <c r="D122" s="66">
        <v>0.32291666666666669</v>
      </c>
      <c r="E122" s="34">
        <v>15.5</v>
      </c>
      <c r="F122" s="35">
        <v>0.88</v>
      </c>
      <c r="G122" s="35">
        <v>1.88</v>
      </c>
      <c r="H122" s="36">
        <v>847</v>
      </c>
      <c r="I122" s="50">
        <v>1744</v>
      </c>
      <c r="J122" s="34">
        <f t="shared" si="5"/>
        <v>31.502659574468087</v>
      </c>
      <c r="K122" s="36">
        <v>4300</v>
      </c>
      <c r="L122" s="37">
        <v>43</v>
      </c>
      <c r="M122" s="35">
        <v>10.88</v>
      </c>
      <c r="N122" s="88">
        <f t="shared" si="4"/>
        <v>0</v>
      </c>
      <c r="O122" s="38"/>
      <c r="P122" s="38"/>
      <c r="Q122" s="47">
        <v>0</v>
      </c>
      <c r="R122" s="47">
        <v>0</v>
      </c>
      <c r="S122" s="47">
        <v>0</v>
      </c>
      <c r="T122" s="47">
        <v>0</v>
      </c>
      <c r="U122" s="47">
        <v>0</v>
      </c>
      <c r="V122" s="47">
        <v>0</v>
      </c>
      <c r="W122" s="47">
        <v>0</v>
      </c>
      <c r="X122" s="80">
        <v>0</v>
      </c>
      <c r="Y122" s="80">
        <v>0</v>
      </c>
      <c r="Z122" s="80">
        <v>0</v>
      </c>
    </row>
    <row r="123" spans="1:27" x14ac:dyDescent="0.2">
      <c r="A123" s="65">
        <v>41623</v>
      </c>
      <c r="B123" s="66">
        <v>0.33333333333333331</v>
      </c>
      <c r="C123" s="65">
        <v>41623</v>
      </c>
      <c r="D123" s="66">
        <v>0.66666666666666663</v>
      </c>
      <c r="E123" s="34">
        <v>8</v>
      </c>
      <c r="F123" s="35">
        <v>1.03</v>
      </c>
      <c r="G123" s="35">
        <v>1.91</v>
      </c>
      <c r="H123" s="36">
        <v>481</v>
      </c>
      <c r="I123" s="50">
        <v>890</v>
      </c>
      <c r="J123" s="34">
        <f t="shared" si="5"/>
        <v>15.549314627492841</v>
      </c>
      <c r="K123" s="36">
        <v>4250</v>
      </c>
      <c r="L123" s="37">
        <v>43</v>
      </c>
      <c r="M123" s="35">
        <v>9.5</v>
      </c>
      <c r="N123" s="88">
        <f t="shared" si="4"/>
        <v>0</v>
      </c>
      <c r="O123" s="38"/>
      <c r="P123" s="38"/>
      <c r="Q123" s="47">
        <v>0</v>
      </c>
      <c r="R123" s="47">
        <v>0</v>
      </c>
      <c r="S123" s="47">
        <v>0</v>
      </c>
      <c r="T123" s="47">
        <v>0</v>
      </c>
      <c r="U123" s="47">
        <v>0</v>
      </c>
      <c r="V123" s="47">
        <v>0</v>
      </c>
      <c r="W123" s="47">
        <v>0</v>
      </c>
      <c r="X123" s="80">
        <v>0</v>
      </c>
      <c r="Y123" s="80">
        <v>0</v>
      </c>
      <c r="Z123" s="80">
        <v>0</v>
      </c>
      <c r="AA123" s="49"/>
    </row>
    <row r="124" spans="1:27" x14ac:dyDescent="0.2">
      <c r="A124" s="65">
        <v>41623</v>
      </c>
      <c r="B124" s="66">
        <v>0.67708333333333337</v>
      </c>
      <c r="C124" s="65">
        <v>41624</v>
      </c>
      <c r="D124" s="66">
        <v>0.3125</v>
      </c>
      <c r="E124" s="34">
        <v>15.25</v>
      </c>
      <c r="F124" s="35">
        <v>0.9</v>
      </c>
      <c r="G124" s="35">
        <v>1.9</v>
      </c>
      <c r="H124" s="36">
        <v>872</v>
      </c>
      <c r="I124" s="50">
        <v>1634</v>
      </c>
      <c r="J124" s="34">
        <f t="shared" si="5"/>
        <v>30.481481481481481</v>
      </c>
      <c r="K124" s="36">
        <v>4310</v>
      </c>
      <c r="L124" s="37">
        <v>42</v>
      </c>
      <c r="M124" s="35">
        <v>11.4</v>
      </c>
      <c r="N124" s="88">
        <f t="shared" si="4"/>
        <v>0</v>
      </c>
      <c r="O124" s="38"/>
      <c r="P124" s="38"/>
      <c r="Q124" s="39">
        <v>0</v>
      </c>
      <c r="R124" s="40">
        <v>0</v>
      </c>
      <c r="S124" s="39">
        <v>0</v>
      </c>
      <c r="T124" s="39">
        <v>0</v>
      </c>
      <c r="U124" s="39">
        <v>0</v>
      </c>
      <c r="V124" s="40">
        <v>0</v>
      </c>
      <c r="W124" s="40">
        <v>0</v>
      </c>
      <c r="X124" s="79">
        <v>0</v>
      </c>
      <c r="Y124" s="79">
        <v>0</v>
      </c>
      <c r="Z124" s="79">
        <v>0</v>
      </c>
      <c r="AA124" s="49"/>
    </row>
    <row r="125" spans="1:27" x14ac:dyDescent="0.2">
      <c r="A125" s="65">
        <v>41624</v>
      </c>
      <c r="B125" s="66">
        <v>0.32291666666666669</v>
      </c>
      <c r="C125" s="65">
        <v>41624</v>
      </c>
      <c r="D125" s="66">
        <v>0.6875</v>
      </c>
      <c r="E125" s="34">
        <v>8.75</v>
      </c>
      <c r="F125" s="35">
        <v>1</v>
      </c>
      <c r="G125" s="35">
        <v>1.8</v>
      </c>
      <c r="H125" s="36">
        <v>497</v>
      </c>
      <c r="I125" s="50">
        <v>945</v>
      </c>
      <c r="J125" s="34">
        <f t="shared" si="5"/>
        <v>17.033333333333335</v>
      </c>
      <c r="K125" s="36">
        <v>4320</v>
      </c>
      <c r="L125" s="37">
        <v>45</v>
      </c>
      <c r="M125" s="35">
        <v>8.02</v>
      </c>
      <c r="N125" s="88">
        <f t="shared" si="4"/>
        <v>1</v>
      </c>
      <c r="O125" s="38">
        <v>79</v>
      </c>
      <c r="P125" s="38">
        <v>79</v>
      </c>
      <c r="Q125" s="39">
        <v>0</v>
      </c>
      <c r="R125" s="40">
        <v>0</v>
      </c>
      <c r="S125" s="39">
        <v>1</v>
      </c>
      <c r="T125" s="39">
        <v>0</v>
      </c>
      <c r="U125" s="39">
        <v>0</v>
      </c>
      <c r="V125" s="40">
        <v>0</v>
      </c>
      <c r="W125" s="40">
        <v>0</v>
      </c>
      <c r="X125" s="83">
        <v>0</v>
      </c>
      <c r="Y125" s="81">
        <f>(S125+T125)/(J125)</f>
        <v>5.8708414872798431E-2</v>
      </c>
      <c r="Z125" s="79">
        <v>0</v>
      </c>
      <c r="AA125" s="49" t="s">
        <v>45</v>
      </c>
    </row>
    <row r="126" spans="1:27" x14ac:dyDescent="0.2">
      <c r="A126" s="65">
        <v>41625</v>
      </c>
      <c r="B126" s="66">
        <v>0.33333333333333331</v>
      </c>
      <c r="C126" s="65">
        <v>41625</v>
      </c>
      <c r="D126" s="66">
        <v>0.66666666666666663</v>
      </c>
      <c r="E126" s="34">
        <v>8</v>
      </c>
      <c r="F126" s="35">
        <v>1.1399999999999999</v>
      </c>
      <c r="G126" s="35">
        <v>1.91</v>
      </c>
      <c r="H126" s="36">
        <v>516</v>
      </c>
      <c r="I126" s="50">
        <v>220</v>
      </c>
      <c r="J126" s="34">
        <f t="shared" si="5"/>
        <v>9.463580417011114</v>
      </c>
      <c r="K126" s="36">
        <v>4370</v>
      </c>
      <c r="L126" s="37">
        <v>44</v>
      </c>
      <c r="M126" s="35">
        <v>7.74</v>
      </c>
      <c r="N126" s="88">
        <f t="shared" si="4"/>
        <v>0</v>
      </c>
      <c r="O126" s="38"/>
      <c r="P126" s="38"/>
      <c r="Q126" s="39">
        <v>0</v>
      </c>
      <c r="R126" s="40">
        <v>0</v>
      </c>
      <c r="S126" s="39">
        <v>0</v>
      </c>
      <c r="T126" s="39">
        <v>0</v>
      </c>
      <c r="U126" s="39">
        <v>0</v>
      </c>
      <c r="V126" s="40">
        <v>0</v>
      </c>
      <c r="W126" s="40">
        <v>0</v>
      </c>
      <c r="X126" s="79">
        <v>0</v>
      </c>
      <c r="Y126" s="79">
        <v>0</v>
      </c>
      <c r="Z126" s="79">
        <v>0</v>
      </c>
      <c r="AA126" s="49" t="s">
        <v>44</v>
      </c>
    </row>
    <row r="127" spans="1:27" x14ac:dyDescent="0.2">
      <c r="A127" s="65">
        <v>41626</v>
      </c>
      <c r="B127" s="66">
        <v>0.3125</v>
      </c>
      <c r="C127" s="65">
        <v>41626</v>
      </c>
      <c r="D127" s="66">
        <v>0.6875</v>
      </c>
      <c r="E127" s="34">
        <v>9</v>
      </c>
      <c r="F127" s="35">
        <v>1.03</v>
      </c>
      <c r="G127" s="35">
        <v>1.86</v>
      </c>
      <c r="H127" s="36">
        <v>239</v>
      </c>
      <c r="I127" s="50">
        <v>279</v>
      </c>
      <c r="J127" s="34">
        <f t="shared" si="5"/>
        <v>6.3673139158576051</v>
      </c>
      <c r="K127" s="36">
        <v>4400</v>
      </c>
      <c r="L127" s="37">
        <v>46</v>
      </c>
      <c r="M127" s="35">
        <v>7.67</v>
      </c>
      <c r="N127" s="88">
        <f t="shared" si="4"/>
        <v>0</v>
      </c>
      <c r="O127" s="38"/>
      <c r="P127" s="38"/>
      <c r="Q127" s="39">
        <v>0</v>
      </c>
      <c r="R127" s="40">
        <v>0</v>
      </c>
      <c r="S127" s="39">
        <v>0</v>
      </c>
      <c r="T127" s="39">
        <v>0</v>
      </c>
      <c r="U127" s="39">
        <v>0</v>
      </c>
      <c r="V127" s="40">
        <v>0</v>
      </c>
      <c r="W127" s="40">
        <v>0</v>
      </c>
      <c r="X127" s="79">
        <v>0</v>
      </c>
      <c r="Y127" s="79">
        <v>0</v>
      </c>
      <c r="Z127" s="79">
        <v>0</v>
      </c>
      <c r="AA127" s="49"/>
    </row>
    <row r="128" spans="1:27" x14ac:dyDescent="0.2">
      <c r="A128" s="65">
        <v>41626</v>
      </c>
      <c r="B128" s="66">
        <v>0.69791666666666663</v>
      </c>
      <c r="C128" s="65">
        <v>41627</v>
      </c>
      <c r="D128" s="66">
        <v>0.32291666666666669</v>
      </c>
      <c r="E128" s="34">
        <v>15</v>
      </c>
      <c r="F128" s="35">
        <v>1.1299999999999999</v>
      </c>
      <c r="G128" s="35">
        <v>2</v>
      </c>
      <c r="H128" s="36">
        <v>813</v>
      </c>
      <c r="I128" s="76" t="s">
        <v>28</v>
      </c>
      <c r="J128" s="34" t="s">
        <v>28</v>
      </c>
      <c r="K128" s="36">
        <v>4370</v>
      </c>
      <c r="L128" s="37">
        <v>44</v>
      </c>
      <c r="M128" s="35">
        <v>6.17</v>
      </c>
      <c r="N128" s="88">
        <f t="shared" si="4"/>
        <v>0</v>
      </c>
      <c r="O128" s="38"/>
      <c r="P128" s="38"/>
      <c r="Q128" s="39">
        <v>0</v>
      </c>
      <c r="R128" s="40">
        <v>0</v>
      </c>
      <c r="S128" s="39">
        <v>0</v>
      </c>
      <c r="T128" s="39">
        <v>0</v>
      </c>
      <c r="U128" s="39">
        <v>0</v>
      </c>
      <c r="V128" s="40">
        <v>0</v>
      </c>
      <c r="W128" s="40">
        <v>0</v>
      </c>
      <c r="X128" s="79">
        <v>0</v>
      </c>
      <c r="Y128" s="79">
        <v>0</v>
      </c>
      <c r="Z128" s="79">
        <v>0</v>
      </c>
      <c r="AA128" s="49" t="s">
        <v>46</v>
      </c>
    </row>
    <row r="129" spans="1:27" x14ac:dyDescent="0.2">
      <c r="A129" s="42">
        <v>41627</v>
      </c>
      <c r="B129" s="67">
        <v>0.33333333333333331</v>
      </c>
      <c r="C129" s="42">
        <v>41627</v>
      </c>
      <c r="D129" s="67">
        <v>0.64583333333333337</v>
      </c>
      <c r="E129" s="44">
        <v>7.5</v>
      </c>
      <c r="F129" s="45">
        <v>1.6</v>
      </c>
      <c r="G129" s="45">
        <v>2.2999999999999998</v>
      </c>
      <c r="H129" s="43">
        <v>795</v>
      </c>
      <c r="I129" s="43">
        <v>1104</v>
      </c>
      <c r="J129" s="34">
        <f t="shared" si="5"/>
        <v>16.28125</v>
      </c>
      <c r="K129" s="36">
        <v>4340</v>
      </c>
      <c r="L129" s="47">
        <v>43</v>
      </c>
      <c r="M129" s="45">
        <v>6.03</v>
      </c>
      <c r="N129" s="88">
        <f t="shared" si="4"/>
        <v>0</v>
      </c>
      <c r="O129" s="47"/>
      <c r="P129" s="47"/>
      <c r="Q129" s="39">
        <v>0</v>
      </c>
      <c r="R129" s="40">
        <v>0</v>
      </c>
      <c r="S129" s="39">
        <v>0</v>
      </c>
      <c r="T129" s="39">
        <v>0</v>
      </c>
      <c r="U129" s="39">
        <v>0</v>
      </c>
      <c r="V129" s="40">
        <v>0</v>
      </c>
      <c r="W129" s="40">
        <v>0</v>
      </c>
      <c r="X129" s="79">
        <v>0</v>
      </c>
      <c r="Y129" s="79">
        <v>0</v>
      </c>
      <c r="Z129" s="79">
        <v>0</v>
      </c>
      <c r="AA129" s="49"/>
    </row>
    <row r="130" spans="1:27" x14ac:dyDescent="0.2">
      <c r="A130" s="42">
        <v>41627</v>
      </c>
      <c r="B130" s="67">
        <v>0.66666666666666663</v>
      </c>
      <c r="C130" s="42">
        <v>41628</v>
      </c>
      <c r="D130" s="67">
        <v>0.33333333333333331</v>
      </c>
      <c r="E130" s="44">
        <v>16</v>
      </c>
      <c r="F130" s="45">
        <v>1.6</v>
      </c>
      <c r="G130" s="45">
        <v>2.2999999999999998</v>
      </c>
      <c r="H130" s="43">
        <v>1420</v>
      </c>
      <c r="I130" s="43">
        <v>2169</v>
      </c>
      <c r="J130" s="44">
        <f t="shared" si="5"/>
        <v>30.509057971014492</v>
      </c>
      <c r="K130" s="43">
        <v>4300</v>
      </c>
      <c r="L130" s="47">
        <v>43</v>
      </c>
      <c r="M130" s="45">
        <v>6.77</v>
      </c>
      <c r="N130" s="88">
        <f t="shared" si="4"/>
        <v>0</v>
      </c>
      <c r="O130" s="47"/>
      <c r="P130" s="47"/>
      <c r="Q130" s="39">
        <v>0</v>
      </c>
      <c r="R130" s="40">
        <v>0</v>
      </c>
      <c r="S130" s="39">
        <v>0</v>
      </c>
      <c r="T130" s="39">
        <v>0</v>
      </c>
      <c r="U130" s="39">
        <v>0</v>
      </c>
      <c r="V130" s="40">
        <v>0</v>
      </c>
      <c r="W130" s="40">
        <v>0</v>
      </c>
      <c r="X130" s="79">
        <v>0</v>
      </c>
      <c r="Y130" s="79">
        <v>0</v>
      </c>
      <c r="Z130" s="79">
        <v>0</v>
      </c>
    </row>
    <row r="131" spans="1:27" x14ac:dyDescent="0.2">
      <c r="A131" s="65">
        <v>41628</v>
      </c>
      <c r="B131" s="66">
        <v>0.34375</v>
      </c>
      <c r="C131" s="65">
        <v>41628</v>
      </c>
      <c r="D131" s="66">
        <v>0.67708333333333337</v>
      </c>
      <c r="E131" s="44">
        <v>8</v>
      </c>
      <c r="F131" s="45">
        <v>1</v>
      </c>
      <c r="G131" s="45">
        <v>2</v>
      </c>
      <c r="H131" s="43">
        <v>608</v>
      </c>
      <c r="I131" s="43">
        <v>983</v>
      </c>
      <c r="J131" s="44">
        <f t="shared" si="5"/>
        <v>18.324999999999999</v>
      </c>
      <c r="K131" s="43">
        <v>4260</v>
      </c>
      <c r="L131" s="47">
        <v>45</v>
      </c>
      <c r="M131" s="45">
        <v>9.67</v>
      </c>
      <c r="N131" s="88">
        <f t="shared" si="4"/>
        <v>0</v>
      </c>
      <c r="O131" s="47"/>
      <c r="P131" s="47"/>
      <c r="Q131" s="39">
        <v>0</v>
      </c>
      <c r="R131" s="40">
        <v>0</v>
      </c>
      <c r="S131" s="39">
        <v>0</v>
      </c>
      <c r="T131" s="39">
        <v>0</v>
      </c>
      <c r="U131" s="39">
        <v>0</v>
      </c>
      <c r="V131" s="40">
        <v>0</v>
      </c>
      <c r="W131" s="40">
        <v>0</v>
      </c>
      <c r="X131" s="79">
        <v>0</v>
      </c>
      <c r="Y131" s="79">
        <v>0</v>
      </c>
      <c r="Z131" s="79">
        <v>0</v>
      </c>
    </row>
    <row r="132" spans="1:27" x14ac:dyDescent="0.2">
      <c r="A132" s="65">
        <v>41628</v>
      </c>
      <c r="B132" s="66">
        <v>0.6875</v>
      </c>
      <c r="C132" s="65">
        <v>41629</v>
      </c>
      <c r="D132" s="66">
        <v>0.34375</v>
      </c>
      <c r="E132" s="34">
        <v>15.75</v>
      </c>
      <c r="F132" s="35">
        <v>1.33</v>
      </c>
      <c r="G132" s="35">
        <v>1.75</v>
      </c>
      <c r="H132" s="36">
        <v>910</v>
      </c>
      <c r="I132" s="50">
        <v>1695</v>
      </c>
      <c r="J132" s="34">
        <f t="shared" si="5"/>
        <v>27.546365914786968</v>
      </c>
      <c r="K132" s="36">
        <v>4390</v>
      </c>
      <c r="L132" s="37">
        <v>46</v>
      </c>
      <c r="M132" s="35">
        <v>10.91</v>
      </c>
      <c r="N132" s="88">
        <f t="shared" si="4"/>
        <v>0</v>
      </c>
      <c r="O132" s="38"/>
      <c r="P132" s="38"/>
      <c r="Q132" s="39">
        <v>0</v>
      </c>
      <c r="R132" s="40">
        <v>0</v>
      </c>
      <c r="S132" s="39">
        <v>0</v>
      </c>
      <c r="T132" s="39">
        <v>0</v>
      </c>
      <c r="U132" s="39">
        <v>0</v>
      </c>
      <c r="V132" s="40">
        <v>0</v>
      </c>
      <c r="W132" s="40">
        <v>0</v>
      </c>
      <c r="X132" s="79">
        <v>0</v>
      </c>
      <c r="Y132" s="79">
        <v>0</v>
      </c>
      <c r="Z132" s="79">
        <v>0</v>
      </c>
      <c r="AA132" s="49"/>
    </row>
    <row r="133" spans="1:27" x14ac:dyDescent="0.2">
      <c r="A133" s="42">
        <v>41629</v>
      </c>
      <c r="B133" s="67">
        <v>0.34375</v>
      </c>
      <c r="C133" s="42">
        <v>41629</v>
      </c>
      <c r="D133" s="67">
        <v>0.6875</v>
      </c>
      <c r="E133" s="44">
        <v>8.25</v>
      </c>
      <c r="F133" s="45">
        <v>1.3</v>
      </c>
      <c r="G133" s="45">
        <v>1.7</v>
      </c>
      <c r="H133" s="43">
        <v>493</v>
      </c>
      <c r="I133" s="43">
        <v>878</v>
      </c>
      <c r="J133" s="44">
        <f t="shared" si="5"/>
        <v>14.928355957767725</v>
      </c>
      <c r="K133" s="43">
        <v>4350</v>
      </c>
      <c r="L133" s="47">
        <v>45</v>
      </c>
      <c r="M133" s="45">
        <v>7.08</v>
      </c>
      <c r="N133" s="88">
        <f t="shared" si="4"/>
        <v>1</v>
      </c>
      <c r="O133" s="47">
        <v>75</v>
      </c>
      <c r="P133" s="47">
        <v>75</v>
      </c>
      <c r="Q133" s="39">
        <v>0</v>
      </c>
      <c r="R133" s="40">
        <v>0</v>
      </c>
      <c r="S133" s="39">
        <v>1</v>
      </c>
      <c r="T133" s="39">
        <v>0</v>
      </c>
      <c r="U133" s="39">
        <v>0</v>
      </c>
      <c r="V133" s="40">
        <v>0</v>
      </c>
      <c r="W133" s="40">
        <v>0</v>
      </c>
      <c r="X133" s="79">
        <v>0</v>
      </c>
      <c r="Y133" s="81">
        <f>(S133+T133)/(J133)</f>
        <v>6.6986612781005289E-2</v>
      </c>
      <c r="Z133" s="79">
        <v>0</v>
      </c>
      <c r="AA133" s="49" t="s">
        <v>45</v>
      </c>
    </row>
    <row r="134" spans="1:27" x14ac:dyDescent="0.2">
      <c r="A134" s="42">
        <v>41630</v>
      </c>
      <c r="B134" s="67">
        <v>0.3125</v>
      </c>
      <c r="C134" s="42">
        <v>41630</v>
      </c>
      <c r="D134" s="67">
        <v>0.66666666666666663</v>
      </c>
      <c r="E134" s="44">
        <v>8.5</v>
      </c>
      <c r="F134" s="45">
        <v>1.03</v>
      </c>
      <c r="G134" s="45">
        <v>1.68</v>
      </c>
      <c r="H134" s="43">
        <v>531</v>
      </c>
      <c r="I134" s="43">
        <v>902</v>
      </c>
      <c r="J134" s="44">
        <f t="shared" si="5"/>
        <v>17.540645708121435</v>
      </c>
      <c r="K134" s="43">
        <v>4330</v>
      </c>
      <c r="L134" s="47">
        <v>44</v>
      </c>
      <c r="M134" s="45">
        <v>7.46</v>
      </c>
      <c r="N134" s="88">
        <f t="shared" si="4"/>
        <v>0</v>
      </c>
      <c r="O134" s="47"/>
      <c r="P134" s="47"/>
      <c r="Q134" s="47">
        <v>0</v>
      </c>
      <c r="R134" s="47">
        <v>0</v>
      </c>
      <c r="S134" s="47">
        <v>0</v>
      </c>
      <c r="T134" s="47">
        <v>0</v>
      </c>
      <c r="U134" s="47">
        <v>0</v>
      </c>
      <c r="V134" s="47">
        <v>0</v>
      </c>
      <c r="W134" s="47">
        <v>0</v>
      </c>
      <c r="X134" s="80">
        <v>0</v>
      </c>
      <c r="Y134" s="80">
        <v>0</v>
      </c>
      <c r="Z134" s="80">
        <v>0</v>
      </c>
      <c r="AA134" s="49" t="s">
        <v>45</v>
      </c>
    </row>
    <row r="135" spans="1:27" x14ac:dyDescent="0.2">
      <c r="A135" s="42">
        <v>41631</v>
      </c>
      <c r="B135" s="67">
        <v>0.3125</v>
      </c>
      <c r="C135" s="42">
        <v>41631</v>
      </c>
      <c r="D135" s="67">
        <v>0.66666666666666663</v>
      </c>
      <c r="E135" s="44">
        <v>8.5</v>
      </c>
      <c r="F135" s="45">
        <v>1.1000000000000001</v>
      </c>
      <c r="G135" s="45">
        <v>1.8</v>
      </c>
      <c r="H135" s="43">
        <v>530</v>
      </c>
      <c r="I135" s="43">
        <v>987</v>
      </c>
      <c r="J135" s="44">
        <f t="shared" si="5"/>
        <v>17.169191919191917</v>
      </c>
      <c r="K135" s="43">
        <v>4350</v>
      </c>
      <c r="L135" s="47">
        <v>46</v>
      </c>
      <c r="M135" s="45">
        <v>6.8</v>
      </c>
      <c r="N135" s="88">
        <f t="shared" si="4"/>
        <v>0</v>
      </c>
      <c r="O135" s="47"/>
      <c r="P135" s="47"/>
      <c r="Q135" s="47">
        <v>0</v>
      </c>
      <c r="R135" s="47">
        <v>0</v>
      </c>
      <c r="S135" s="47">
        <v>0</v>
      </c>
      <c r="T135" s="47">
        <v>0</v>
      </c>
      <c r="U135" s="47">
        <v>0</v>
      </c>
      <c r="V135" s="47">
        <v>0</v>
      </c>
      <c r="W135" s="47">
        <v>0</v>
      </c>
      <c r="X135" s="80">
        <v>0</v>
      </c>
      <c r="Y135" s="80">
        <v>0</v>
      </c>
      <c r="Z135" s="80">
        <v>0</v>
      </c>
      <c r="AA135" s="49"/>
    </row>
    <row r="136" spans="1:27" x14ac:dyDescent="0.2">
      <c r="A136" s="65">
        <v>41631</v>
      </c>
      <c r="B136" s="66">
        <v>0.67708333333333337</v>
      </c>
      <c r="C136" s="65">
        <v>41632</v>
      </c>
      <c r="D136" s="66">
        <v>0.30208333333333331</v>
      </c>
      <c r="E136" s="34">
        <v>15</v>
      </c>
      <c r="F136" s="35">
        <v>1.1499999999999999</v>
      </c>
      <c r="G136" s="35">
        <v>1.67</v>
      </c>
      <c r="H136" s="36">
        <v>818</v>
      </c>
      <c r="I136" s="50">
        <v>1623</v>
      </c>
      <c r="J136" s="34">
        <f t="shared" si="5"/>
        <v>28.05267725418728</v>
      </c>
      <c r="K136" s="36">
        <v>4320</v>
      </c>
      <c r="L136" s="37">
        <v>46</v>
      </c>
      <c r="M136" s="35">
        <v>8.94</v>
      </c>
      <c r="N136" s="88">
        <f t="shared" si="4"/>
        <v>1</v>
      </c>
      <c r="O136" s="38">
        <v>94</v>
      </c>
      <c r="P136" s="38">
        <v>94</v>
      </c>
      <c r="Q136" s="39">
        <v>0</v>
      </c>
      <c r="R136" s="40">
        <v>0</v>
      </c>
      <c r="S136" s="39">
        <v>1</v>
      </c>
      <c r="T136" s="39">
        <v>0</v>
      </c>
      <c r="U136" s="39">
        <v>0</v>
      </c>
      <c r="V136" s="40">
        <v>0</v>
      </c>
      <c r="W136" s="40">
        <v>0</v>
      </c>
      <c r="X136" s="79">
        <v>0</v>
      </c>
      <c r="Y136" s="81">
        <f>(S136+T136)/(J136)</f>
        <v>3.5647221508982183E-2</v>
      </c>
      <c r="Z136" s="79">
        <v>0</v>
      </c>
      <c r="AA136" s="49"/>
    </row>
    <row r="137" spans="1:27" x14ac:dyDescent="0.2">
      <c r="A137" s="42">
        <v>41632</v>
      </c>
      <c r="B137" s="67">
        <v>0.3125</v>
      </c>
      <c r="C137" s="42">
        <v>41632</v>
      </c>
      <c r="D137" s="67">
        <v>0.63541666666666663</v>
      </c>
      <c r="E137" s="44">
        <v>7.75</v>
      </c>
      <c r="F137" s="45">
        <v>1.96</v>
      </c>
      <c r="G137" s="45">
        <v>1.79</v>
      </c>
      <c r="H137" s="43">
        <v>519</v>
      </c>
      <c r="I137" s="43">
        <v>884</v>
      </c>
      <c r="J137" s="44">
        <f t="shared" si="5"/>
        <v>12.644177782844983</v>
      </c>
      <c r="K137" s="43">
        <v>4280</v>
      </c>
      <c r="L137" s="47">
        <v>48</v>
      </c>
      <c r="M137" s="45">
        <v>6.71</v>
      </c>
      <c r="N137" s="88">
        <f t="shared" ref="N137:N200" si="6">(Q137+R137+S137+T137)</f>
        <v>0</v>
      </c>
      <c r="O137" s="47"/>
      <c r="P137" s="47"/>
      <c r="Q137" s="47">
        <v>0</v>
      </c>
      <c r="R137" s="47">
        <v>0</v>
      </c>
      <c r="S137" s="47">
        <v>0</v>
      </c>
      <c r="T137" s="47">
        <v>0</v>
      </c>
      <c r="U137" s="47">
        <v>0</v>
      </c>
      <c r="V137" s="47">
        <v>0</v>
      </c>
      <c r="W137" s="47">
        <v>0</v>
      </c>
      <c r="X137" s="80">
        <v>0</v>
      </c>
      <c r="Y137" s="80">
        <v>0</v>
      </c>
      <c r="Z137" s="80">
        <v>0</v>
      </c>
      <c r="AA137" s="49" t="s">
        <v>47</v>
      </c>
    </row>
    <row r="138" spans="1:27" x14ac:dyDescent="0.2">
      <c r="A138" s="65">
        <v>41634</v>
      </c>
      <c r="B138" s="66">
        <v>0.3125</v>
      </c>
      <c r="C138" s="65">
        <v>41634</v>
      </c>
      <c r="D138" s="66">
        <v>0.67708333333333337</v>
      </c>
      <c r="E138" s="34">
        <v>8.75</v>
      </c>
      <c r="F138" s="35">
        <v>1</v>
      </c>
      <c r="G138" s="35">
        <v>2</v>
      </c>
      <c r="H138" s="36">
        <v>509</v>
      </c>
      <c r="I138" s="50">
        <v>1055</v>
      </c>
      <c r="J138" s="34">
        <f t="shared" si="5"/>
        <v>17.274999999999999</v>
      </c>
      <c r="K138" s="36">
        <v>4300</v>
      </c>
      <c r="L138" s="37">
        <v>48</v>
      </c>
      <c r="M138" s="35">
        <v>6.8</v>
      </c>
      <c r="N138" s="88">
        <f t="shared" si="6"/>
        <v>0</v>
      </c>
      <c r="O138" s="38"/>
      <c r="P138" s="38"/>
      <c r="Q138" s="47">
        <v>0</v>
      </c>
      <c r="R138" s="47">
        <v>0</v>
      </c>
      <c r="S138" s="47">
        <v>0</v>
      </c>
      <c r="T138" s="47">
        <v>0</v>
      </c>
      <c r="U138" s="47">
        <v>0</v>
      </c>
      <c r="V138" s="47">
        <v>0</v>
      </c>
      <c r="W138" s="47">
        <v>0</v>
      </c>
      <c r="X138" s="80">
        <v>0</v>
      </c>
      <c r="Y138" s="80">
        <v>0</v>
      </c>
      <c r="Z138" s="80">
        <v>0</v>
      </c>
      <c r="AA138" s="49"/>
    </row>
    <row r="139" spans="1:27" x14ac:dyDescent="0.2">
      <c r="A139" s="65">
        <v>41634</v>
      </c>
      <c r="B139" s="66">
        <v>0.6875</v>
      </c>
      <c r="C139" s="65">
        <v>41635</v>
      </c>
      <c r="D139" s="66">
        <v>0.32291666666666669</v>
      </c>
      <c r="E139" s="34">
        <v>15.25</v>
      </c>
      <c r="F139" s="35">
        <v>1.2</v>
      </c>
      <c r="G139" s="35">
        <v>2</v>
      </c>
      <c r="H139" s="36">
        <v>314</v>
      </c>
      <c r="I139" s="50">
        <v>626</v>
      </c>
      <c r="J139" s="34">
        <f t="shared" si="5"/>
        <v>9.5777777777777793</v>
      </c>
      <c r="K139" s="36">
        <v>4340</v>
      </c>
      <c r="L139" s="37">
        <v>45</v>
      </c>
      <c r="M139" s="35">
        <v>9.82</v>
      </c>
      <c r="N139" s="88">
        <f t="shared" si="6"/>
        <v>0</v>
      </c>
      <c r="O139" s="38"/>
      <c r="P139" s="38"/>
      <c r="Q139" s="47">
        <v>0</v>
      </c>
      <c r="R139" s="47">
        <v>0</v>
      </c>
      <c r="S139" s="47">
        <v>0</v>
      </c>
      <c r="T139" s="47">
        <v>0</v>
      </c>
      <c r="U139" s="47">
        <v>0</v>
      </c>
      <c r="V139" s="47">
        <v>0</v>
      </c>
      <c r="W139" s="47">
        <v>0</v>
      </c>
      <c r="X139" s="80">
        <v>0</v>
      </c>
      <c r="Y139" s="80">
        <v>0</v>
      </c>
      <c r="Z139" s="80">
        <v>0</v>
      </c>
      <c r="AA139" s="49"/>
    </row>
    <row r="140" spans="1:27" x14ac:dyDescent="0.2">
      <c r="A140" s="71">
        <v>41635</v>
      </c>
      <c r="B140" s="69">
        <v>0.32291666666666669</v>
      </c>
      <c r="C140" s="71">
        <v>41635</v>
      </c>
      <c r="D140" s="69">
        <v>0.67708333333333337</v>
      </c>
      <c r="E140" s="52">
        <v>8.5</v>
      </c>
      <c r="F140" s="35">
        <v>1.1000000000000001</v>
      </c>
      <c r="G140" s="35">
        <v>2</v>
      </c>
      <c r="H140" s="36">
        <v>492</v>
      </c>
      <c r="I140" s="50">
        <v>985</v>
      </c>
      <c r="J140" s="34">
        <f t="shared" si="5"/>
        <v>15.662878787878787</v>
      </c>
      <c r="K140" s="36">
        <v>4360</v>
      </c>
      <c r="L140" s="37">
        <v>47</v>
      </c>
      <c r="M140" s="35">
        <v>5.88</v>
      </c>
      <c r="N140" s="88">
        <f t="shared" si="6"/>
        <v>0</v>
      </c>
      <c r="O140" s="38"/>
      <c r="P140" s="38"/>
      <c r="Q140" s="47">
        <v>0</v>
      </c>
      <c r="R140" s="47">
        <v>0</v>
      </c>
      <c r="S140" s="47">
        <v>0</v>
      </c>
      <c r="T140" s="47">
        <v>0</v>
      </c>
      <c r="U140" s="47">
        <v>0</v>
      </c>
      <c r="V140" s="47">
        <v>0</v>
      </c>
      <c r="W140" s="47">
        <v>0</v>
      </c>
      <c r="X140" s="80">
        <v>0</v>
      </c>
      <c r="Y140" s="80">
        <v>0</v>
      </c>
      <c r="Z140" s="80">
        <v>0</v>
      </c>
      <c r="AA140" s="49"/>
    </row>
    <row r="141" spans="1:27" x14ac:dyDescent="0.2">
      <c r="A141" s="65">
        <v>41635</v>
      </c>
      <c r="B141" s="66">
        <v>0.6875</v>
      </c>
      <c r="C141" s="65">
        <v>41636</v>
      </c>
      <c r="D141" s="66">
        <v>0.3125</v>
      </c>
      <c r="E141" s="52">
        <v>15</v>
      </c>
      <c r="F141" s="35">
        <v>1.1000000000000001</v>
      </c>
      <c r="G141" s="35">
        <v>1.8</v>
      </c>
      <c r="H141" s="36">
        <v>849</v>
      </c>
      <c r="I141" s="50">
        <v>1677</v>
      </c>
      <c r="J141" s="34">
        <f t="shared" si="5"/>
        <v>28.391414141414142</v>
      </c>
      <c r="K141" s="36">
        <v>4350</v>
      </c>
      <c r="L141" s="37">
        <v>46</v>
      </c>
      <c r="M141" s="35">
        <v>6.65</v>
      </c>
      <c r="N141" s="88">
        <f t="shared" si="6"/>
        <v>0</v>
      </c>
      <c r="O141" s="38"/>
      <c r="P141" s="38"/>
      <c r="Q141" s="47">
        <v>0</v>
      </c>
      <c r="R141" s="47">
        <v>0</v>
      </c>
      <c r="S141" s="47">
        <v>0</v>
      </c>
      <c r="T141" s="47">
        <v>0</v>
      </c>
      <c r="U141" s="47">
        <v>0</v>
      </c>
      <c r="V141" s="47">
        <v>0</v>
      </c>
      <c r="W141" s="47">
        <v>0</v>
      </c>
      <c r="X141" s="80">
        <v>0</v>
      </c>
      <c r="Y141" s="80">
        <v>0</v>
      </c>
      <c r="Z141" s="80">
        <v>0</v>
      </c>
      <c r="AA141" s="49"/>
    </row>
    <row r="142" spans="1:27" x14ac:dyDescent="0.2">
      <c r="A142" s="65">
        <v>41636</v>
      </c>
      <c r="B142" s="66">
        <v>0.32291666666666669</v>
      </c>
      <c r="C142" s="65">
        <v>41636</v>
      </c>
      <c r="D142" s="66">
        <v>0.66666666666666663</v>
      </c>
      <c r="E142" s="52">
        <v>8.25</v>
      </c>
      <c r="F142" s="35">
        <v>1.08</v>
      </c>
      <c r="G142" s="35">
        <v>1.78</v>
      </c>
      <c r="H142" s="36">
        <v>558</v>
      </c>
      <c r="I142" s="50">
        <v>1029</v>
      </c>
      <c r="J142" s="34">
        <f t="shared" si="5"/>
        <v>18.245942571785267</v>
      </c>
      <c r="K142" s="36">
        <v>4330</v>
      </c>
      <c r="L142" s="37">
        <v>47</v>
      </c>
      <c r="M142" s="35">
        <v>6.35</v>
      </c>
      <c r="N142" s="88">
        <f t="shared" si="6"/>
        <v>0</v>
      </c>
      <c r="O142" s="38"/>
      <c r="P142" s="38"/>
      <c r="Q142" s="47">
        <v>0</v>
      </c>
      <c r="R142" s="47">
        <v>0</v>
      </c>
      <c r="S142" s="47">
        <v>0</v>
      </c>
      <c r="T142" s="47">
        <v>0</v>
      </c>
      <c r="U142" s="47">
        <v>0</v>
      </c>
      <c r="V142" s="47">
        <v>0</v>
      </c>
      <c r="W142" s="47">
        <v>0</v>
      </c>
      <c r="X142" s="80">
        <v>0</v>
      </c>
      <c r="Y142" s="80">
        <v>0</v>
      </c>
      <c r="Z142" s="80">
        <v>0</v>
      </c>
      <c r="AA142" s="49"/>
    </row>
    <row r="143" spans="1:27" x14ac:dyDescent="0.2">
      <c r="A143" s="65">
        <v>41636</v>
      </c>
      <c r="B143" s="66">
        <v>0.66666666666666663</v>
      </c>
      <c r="C143" s="65">
        <v>41637</v>
      </c>
      <c r="D143" s="66">
        <v>0.3125</v>
      </c>
      <c r="E143" s="52">
        <v>15.5</v>
      </c>
      <c r="F143" s="35">
        <v>1.21</v>
      </c>
      <c r="G143" s="35">
        <v>2</v>
      </c>
      <c r="H143" s="36">
        <v>1072</v>
      </c>
      <c r="I143" s="50">
        <v>1513</v>
      </c>
      <c r="J143" s="34">
        <f t="shared" si="5"/>
        <v>27.374173553719007</v>
      </c>
      <c r="K143" s="36">
        <v>4360</v>
      </c>
      <c r="L143" s="37">
        <v>46</v>
      </c>
      <c r="M143" s="35">
        <v>7.4</v>
      </c>
      <c r="N143" s="88">
        <f t="shared" si="6"/>
        <v>0</v>
      </c>
      <c r="O143" s="38"/>
      <c r="P143" s="38"/>
      <c r="Q143" s="47">
        <v>0</v>
      </c>
      <c r="R143" s="47">
        <v>0</v>
      </c>
      <c r="S143" s="47">
        <v>0</v>
      </c>
      <c r="T143" s="47">
        <v>0</v>
      </c>
      <c r="U143" s="47">
        <v>0</v>
      </c>
      <c r="V143" s="47">
        <v>0</v>
      </c>
      <c r="W143" s="47">
        <v>0</v>
      </c>
      <c r="X143" s="80">
        <v>0</v>
      </c>
      <c r="Y143" s="80">
        <v>0</v>
      </c>
      <c r="Z143" s="80">
        <v>0</v>
      </c>
      <c r="AA143" s="49"/>
    </row>
    <row r="144" spans="1:27" x14ac:dyDescent="0.2">
      <c r="A144" s="65">
        <v>41637</v>
      </c>
      <c r="B144" s="66">
        <v>0.32291666666666669</v>
      </c>
      <c r="C144" s="65">
        <v>41637</v>
      </c>
      <c r="D144" s="66">
        <v>0.67708333333333337</v>
      </c>
      <c r="E144" s="52">
        <v>8.5</v>
      </c>
      <c r="F144" s="35">
        <v>0.93</v>
      </c>
      <c r="G144" s="35">
        <v>1.7</v>
      </c>
      <c r="H144" s="36">
        <v>492</v>
      </c>
      <c r="I144" s="50">
        <v>916</v>
      </c>
      <c r="J144" s="34">
        <f t="shared" si="5"/>
        <v>17.797596457938017</v>
      </c>
      <c r="K144" s="36">
        <v>4380</v>
      </c>
      <c r="L144" s="37">
        <v>48</v>
      </c>
      <c r="M144" s="35">
        <v>9.74</v>
      </c>
      <c r="N144" s="88">
        <f t="shared" si="6"/>
        <v>0</v>
      </c>
      <c r="O144" s="38"/>
      <c r="P144" s="38"/>
      <c r="Q144" s="47">
        <v>0</v>
      </c>
      <c r="R144" s="47">
        <v>0</v>
      </c>
      <c r="S144" s="47">
        <v>0</v>
      </c>
      <c r="T144" s="47">
        <v>0</v>
      </c>
      <c r="U144" s="47">
        <v>0</v>
      </c>
      <c r="V144" s="47">
        <v>0</v>
      </c>
      <c r="W144" s="47">
        <v>0</v>
      </c>
      <c r="X144" s="80">
        <v>0</v>
      </c>
      <c r="Y144" s="80">
        <v>0</v>
      </c>
      <c r="Z144" s="80">
        <v>0</v>
      </c>
      <c r="AA144" s="49"/>
    </row>
    <row r="145" spans="1:41" x14ac:dyDescent="0.2">
      <c r="A145" s="65">
        <v>41637</v>
      </c>
      <c r="B145" s="66">
        <v>0.6875</v>
      </c>
      <c r="C145" s="65">
        <v>41638</v>
      </c>
      <c r="D145" s="66">
        <v>0.3125</v>
      </c>
      <c r="E145" s="52">
        <v>15</v>
      </c>
      <c r="F145" s="35">
        <v>0.73</v>
      </c>
      <c r="G145" s="35">
        <v>1.65</v>
      </c>
      <c r="H145" s="36">
        <v>849</v>
      </c>
      <c r="I145" s="50">
        <v>1542</v>
      </c>
      <c r="J145" s="34">
        <f t="shared" si="5"/>
        <v>34.959319219593198</v>
      </c>
      <c r="K145" s="36">
        <v>4400</v>
      </c>
      <c r="L145" s="37">
        <v>46</v>
      </c>
      <c r="M145" s="35">
        <v>8.6999999999999993</v>
      </c>
      <c r="N145" s="88">
        <f t="shared" si="6"/>
        <v>0</v>
      </c>
      <c r="O145" s="38"/>
      <c r="P145" s="38"/>
      <c r="Q145" s="47">
        <v>0</v>
      </c>
      <c r="R145" s="47">
        <v>0</v>
      </c>
      <c r="S145" s="47">
        <v>0</v>
      </c>
      <c r="T145" s="47">
        <v>0</v>
      </c>
      <c r="U145" s="47">
        <v>0</v>
      </c>
      <c r="V145" s="47">
        <v>0</v>
      </c>
      <c r="W145" s="47">
        <v>0</v>
      </c>
      <c r="X145" s="80">
        <v>0</v>
      </c>
      <c r="Y145" s="80">
        <v>0</v>
      </c>
      <c r="Z145" s="80">
        <v>0</v>
      </c>
      <c r="AA145" s="49"/>
    </row>
    <row r="146" spans="1:41" x14ac:dyDescent="0.2">
      <c r="A146" s="65">
        <v>41638</v>
      </c>
      <c r="B146" s="66">
        <v>0.3125</v>
      </c>
      <c r="C146" s="65">
        <v>41638</v>
      </c>
      <c r="D146" s="66">
        <v>0.66666666666666663</v>
      </c>
      <c r="E146" s="52">
        <v>8.5</v>
      </c>
      <c r="F146" s="35">
        <v>1.08</v>
      </c>
      <c r="G146" s="35">
        <v>1.78</v>
      </c>
      <c r="H146" s="36">
        <v>566</v>
      </c>
      <c r="I146" s="50">
        <v>914</v>
      </c>
      <c r="J146" s="34">
        <f t="shared" si="5"/>
        <v>17.292620335691495</v>
      </c>
      <c r="K146" s="36">
        <v>4430</v>
      </c>
      <c r="L146" s="37">
        <v>43</v>
      </c>
      <c r="M146" s="35">
        <v>6.38</v>
      </c>
      <c r="N146" s="88">
        <f t="shared" si="6"/>
        <v>0</v>
      </c>
      <c r="O146" s="38"/>
      <c r="P146" s="38"/>
      <c r="Q146" s="47">
        <v>0</v>
      </c>
      <c r="R146" s="47">
        <v>0</v>
      </c>
      <c r="S146" s="47">
        <v>0</v>
      </c>
      <c r="T146" s="47">
        <v>0</v>
      </c>
      <c r="U146" s="47">
        <v>0</v>
      </c>
      <c r="V146" s="47">
        <v>0</v>
      </c>
      <c r="W146" s="47">
        <v>0</v>
      </c>
      <c r="X146" s="80">
        <v>0</v>
      </c>
      <c r="Y146" s="80">
        <v>0</v>
      </c>
      <c r="Z146" s="80">
        <v>0</v>
      </c>
      <c r="AA146" s="49"/>
    </row>
    <row r="147" spans="1:41" x14ac:dyDescent="0.2">
      <c r="A147" s="65">
        <v>41638</v>
      </c>
      <c r="B147" s="66">
        <v>0.67708333333333337</v>
      </c>
      <c r="C147" s="65">
        <v>41639</v>
      </c>
      <c r="D147" s="66">
        <v>0.3125</v>
      </c>
      <c r="E147" s="52">
        <v>15.25</v>
      </c>
      <c r="F147" s="35">
        <v>1.2</v>
      </c>
      <c r="G147" s="35">
        <v>2</v>
      </c>
      <c r="H147" s="36">
        <v>886</v>
      </c>
      <c r="I147" s="50">
        <v>1597</v>
      </c>
      <c r="J147" s="34">
        <f t="shared" si="5"/>
        <v>25.613888888888891</v>
      </c>
      <c r="K147" s="36">
        <v>4420</v>
      </c>
      <c r="L147" s="37">
        <v>45</v>
      </c>
      <c r="M147" s="35">
        <v>5.63</v>
      </c>
      <c r="N147" s="88">
        <f t="shared" si="6"/>
        <v>1</v>
      </c>
      <c r="O147" s="38">
        <v>34</v>
      </c>
      <c r="P147" s="38">
        <v>34</v>
      </c>
      <c r="Q147" s="47">
        <v>1</v>
      </c>
      <c r="R147" s="47">
        <v>0</v>
      </c>
      <c r="S147" s="47">
        <v>0</v>
      </c>
      <c r="T147" s="47">
        <v>0</v>
      </c>
      <c r="U147" s="47">
        <v>0</v>
      </c>
      <c r="V147" s="47">
        <v>0</v>
      </c>
      <c r="W147" s="47">
        <v>0</v>
      </c>
      <c r="X147" s="82">
        <f>(Q147+R147)/(J147)</f>
        <v>3.9041318728988174E-2</v>
      </c>
      <c r="Y147" s="80">
        <v>0</v>
      </c>
      <c r="Z147" s="80">
        <v>0</v>
      </c>
      <c r="AA147" s="49"/>
    </row>
    <row r="148" spans="1:41" x14ac:dyDescent="0.2">
      <c r="A148" s="65">
        <v>42004</v>
      </c>
      <c r="B148" s="66">
        <v>0.32291666666666669</v>
      </c>
      <c r="C148" s="65">
        <v>42004</v>
      </c>
      <c r="D148" s="66">
        <v>0.6875</v>
      </c>
      <c r="E148" s="52">
        <v>8.75</v>
      </c>
      <c r="F148" s="35">
        <v>1.35</v>
      </c>
      <c r="G148" s="35">
        <v>1.85</v>
      </c>
      <c r="H148" s="36">
        <v>554</v>
      </c>
      <c r="I148" s="50">
        <v>898</v>
      </c>
      <c r="J148" s="34">
        <f t="shared" si="5"/>
        <v>14.929596262929595</v>
      </c>
      <c r="K148" s="36">
        <v>4400</v>
      </c>
      <c r="L148" s="37">
        <v>46</v>
      </c>
      <c r="M148" s="35">
        <v>6.13</v>
      </c>
      <c r="N148" s="88">
        <f t="shared" si="6"/>
        <v>0</v>
      </c>
      <c r="O148" s="38"/>
      <c r="P148" s="38"/>
      <c r="Q148" s="39">
        <v>0</v>
      </c>
      <c r="R148" s="39">
        <v>0</v>
      </c>
      <c r="S148" s="39">
        <v>0</v>
      </c>
      <c r="T148" s="39">
        <v>0</v>
      </c>
      <c r="U148" s="39">
        <v>0</v>
      </c>
      <c r="V148" s="39">
        <v>0</v>
      </c>
      <c r="W148" s="39">
        <v>0</v>
      </c>
      <c r="X148" s="84">
        <v>0</v>
      </c>
      <c r="Y148" s="85">
        <v>0</v>
      </c>
      <c r="Z148" s="85">
        <v>0</v>
      </c>
      <c r="AA148" s="49" t="s">
        <v>48</v>
      </c>
    </row>
    <row r="149" spans="1:41" x14ac:dyDescent="0.2">
      <c r="A149" s="65">
        <v>41641</v>
      </c>
      <c r="B149" s="66">
        <v>0.3125</v>
      </c>
      <c r="C149" s="65">
        <v>41641</v>
      </c>
      <c r="D149" s="66">
        <v>0.66666666666666663</v>
      </c>
      <c r="E149" s="52">
        <v>8.5</v>
      </c>
      <c r="F149" s="35">
        <v>0.94</v>
      </c>
      <c r="G149" s="35">
        <v>1.8</v>
      </c>
      <c r="H149" s="36">
        <v>533</v>
      </c>
      <c r="I149" s="50">
        <v>1025</v>
      </c>
      <c r="J149" s="34">
        <f t="shared" si="5"/>
        <v>18.941095350669819</v>
      </c>
      <c r="K149" s="36">
        <v>4230</v>
      </c>
      <c r="L149" s="37">
        <v>47</v>
      </c>
      <c r="M149" s="35">
        <v>5.25</v>
      </c>
      <c r="N149" s="88">
        <f t="shared" si="6"/>
        <v>0</v>
      </c>
      <c r="O149" s="38"/>
      <c r="P149" s="38"/>
      <c r="Q149" s="39">
        <v>0</v>
      </c>
      <c r="R149" s="39">
        <v>0</v>
      </c>
      <c r="S149" s="39">
        <v>0</v>
      </c>
      <c r="T149" s="39">
        <v>0</v>
      </c>
      <c r="U149" s="39">
        <v>0</v>
      </c>
      <c r="V149" s="39">
        <v>0</v>
      </c>
      <c r="W149" s="39">
        <v>0</v>
      </c>
      <c r="X149" s="84">
        <v>0</v>
      </c>
      <c r="Y149" s="85">
        <v>0</v>
      </c>
      <c r="Z149" s="85">
        <v>0</v>
      </c>
      <c r="AA149" s="49"/>
    </row>
    <row r="150" spans="1:41" x14ac:dyDescent="0.2">
      <c r="A150" s="65">
        <v>41641</v>
      </c>
      <c r="B150" s="66">
        <v>0.67708333333333337</v>
      </c>
      <c r="C150" s="65">
        <v>41642</v>
      </c>
      <c r="D150" s="66">
        <v>0.3125</v>
      </c>
      <c r="E150" s="52">
        <v>15.25</v>
      </c>
      <c r="F150" s="35">
        <v>1</v>
      </c>
      <c r="G150" s="35">
        <v>1.8</v>
      </c>
      <c r="H150" s="36">
        <v>792</v>
      </c>
      <c r="I150" s="50">
        <v>1696</v>
      </c>
      <c r="J150" s="34">
        <f t="shared" si="5"/>
        <v>28.903703703703702</v>
      </c>
      <c r="K150" s="36">
        <v>4230</v>
      </c>
      <c r="L150" s="37">
        <v>46</v>
      </c>
      <c r="M150" s="35">
        <v>8.66</v>
      </c>
      <c r="N150" s="88">
        <f t="shared" si="6"/>
        <v>0</v>
      </c>
      <c r="O150" s="38"/>
      <c r="P150" s="38"/>
      <c r="Q150" s="39">
        <v>0</v>
      </c>
      <c r="R150" s="40">
        <v>0</v>
      </c>
      <c r="S150" s="39">
        <v>0</v>
      </c>
      <c r="T150" s="39">
        <v>0</v>
      </c>
      <c r="U150" s="39">
        <v>0</v>
      </c>
      <c r="V150" s="40">
        <v>0</v>
      </c>
      <c r="W150" s="40">
        <v>0</v>
      </c>
      <c r="X150" s="83">
        <v>0</v>
      </c>
      <c r="Y150" s="79">
        <v>0</v>
      </c>
      <c r="Z150" s="79">
        <v>0</v>
      </c>
      <c r="AA150" s="49"/>
    </row>
    <row r="151" spans="1:41" x14ac:dyDescent="0.2">
      <c r="A151" s="42">
        <v>41642</v>
      </c>
      <c r="B151" s="67">
        <v>0.33333333333333331</v>
      </c>
      <c r="C151" s="42">
        <v>41642</v>
      </c>
      <c r="D151" s="67">
        <v>0.67708333333333337</v>
      </c>
      <c r="E151" s="44">
        <v>8.15</v>
      </c>
      <c r="F151" s="45">
        <v>0.75</v>
      </c>
      <c r="G151" s="45">
        <v>1.66</v>
      </c>
      <c r="H151" s="43">
        <v>570</v>
      </c>
      <c r="I151" s="43">
        <v>928</v>
      </c>
      <c r="J151" s="44">
        <f t="shared" si="5"/>
        <v>21.983935742971887</v>
      </c>
      <c r="K151" s="43">
        <v>4140</v>
      </c>
      <c r="L151" s="47">
        <v>48</v>
      </c>
      <c r="M151" s="45">
        <v>6.64</v>
      </c>
      <c r="N151" s="88">
        <f t="shared" si="6"/>
        <v>0</v>
      </c>
      <c r="O151" s="47"/>
      <c r="P151" s="47"/>
      <c r="Q151" s="47">
        <v>0</v>
      </c>
      <c r="R151" s="47">
        <v>0</v>
      </c>
      <c r="S151" s="47">
        <v>0</v>
      </c>
      <c r="T151" s="47">
        <v>0</v>
      </c>
      <c r="U151" s="47">
        <v>0</v>
      </c>
      <c r="V151" s="47">
        <v>0</v>
      </c>
      <c r="W151" s="47">
        <v>0</v>
      </c>
      <c r="X151" s="86">
        <v>0</v>
      </c>
      <c r="Y151" s="80">
        <v>0</v>
      </c>
      <c r="Z151" s="80">
        <v>0</v>
      </c>
      <c r="AA151" s="49"/>
    </row>
    <row r="152" spans="1:41" x14ac:dyDescent="0.2">
      <c r="A152" s="42">
        <v>41642</v>
      </c>
      <c r="B152" s="67">
        <v>0.6875</v>
      </c>
      <c r="C152" s="42">
        <v>41643</v>
      </c>
      <c r="D152" s="67">
        <v>0.3125</v>
      </c>
      <c r="E152" s="44">
        <v>15</v>
      </c>
      <c r="F152" s="45">
        <v>0.8</v>
      </c>
      <c r="G152" s="45">
        <v>1.78</v>
      </c>
      <c r="H152" s="43">
        <v>720</v>
      </c>
      <c r="I152" s="43">
        <v>1540</v>
      </c>
      <c r="J152" s="44">
        <f t="shared" si="5"/>
        <v>29.419475655430709</v>
      </c>
      <c r="K152" s="43">
        <v>4100</v>
      </c>
      <c r="L152" s="47">
        <v>46</v>
      </c>
      <c r="M152" s="45">
        <v>8.64</v>
      </c>
      <c r="N152" s="88">
        <f t="shared" si="6"/>
        <v>1</v>
      </c>
      <c r="O152" s="47">
        <v>37</v>
      </c>
      <c r="P152" s="47">
        <v>37</v>
      </c>
      <c r="Q152" s="47">
        <v>1</v>
      </c>
      <c r="R152" s="47">
        <v>0</v>
      </c>
      <c r="S152" s="47">
        <v>0</v>
      </c>
      <c r="T152" s="47">
        <v>0</v>
      </c>
      <c r="U152" s="47">
        <v>0</v>
      </c>
      <c r="V152" s="47">
        <v>0</v>
      </c>
      <c r="W152" s="47">
        <v>0</v>
      </c>
      <c r="X152" s="82">
        <f>(Q152+R152)/(J152)</f>
        <v>3.3991088478676004E-2</v>
      </c>
      <c r="Y152" s="80">
        <v>0</v>
      </c>
      <c r="Z152" s="80">
        <v>0</v>
      </c>
      <c r="AA152" s="49"/>
    </row>
    <row r="153" spans="1:41" x14ac:dyDescent="0.2">
      <c r="A153" s="42">
        <v>41643</v>
      </c>
      <c r="B153" s="67">
        <v>0.32291666666666669</v>
      </c>
      <c r="C153" s="42">
        <v>41643</v>
      </c>
      <c r="D153" s="67">
        <v>0.66666666666666663</v>
      </c>
      <c r="E153" s="44">
        <v>8.25</v>
      </c>
      <c r="F153" s="45">
        <v>1.3</v>
      </c>
      <c r="G153" s="45">
        <v>1.8</v>
      </c>
      <c r="H153" s="43">
        <v>625</v>
      </c>
      <c r="I153" s="43">
        <v>936</v>
      </c>
      <c r="J153" s="44">
        <f t="shared" si="5"/>
        <v>16.679487179487179</v>
      </c>
      <c r="K153" s="43">
        <v>4110</v>
      </c>
      <c r="L153" s="47">
        <v>46</v>
      </c>
      <c r="M153" s="45">
        <v>6.32</v>
      </c>
      <c r="N153" s="88">
        <f t="shared" si="6"/>
        <v>1</v>
      </c>
      <c r="O153" s="47">
        <v>39</v>
      </c>
      <c r="P153" s="47">
        <v>39</v>
      </c>
      <c r="Q153" s="47">
        <v>1</v>
      </c>
      <c r="R153" s="47">
        <v>0</v>
      </c>
      <c r="S153" s="47">
        <v>0</v>
      </c>
      <c r="T153" s="47">
        <v>0</v>
      </c>
      <c r="U153" s="47">
        <v>0</v>
      </c>
      <c r="V153" s="47">
        <v>0</v>
      </c>
      <c r="W153" s="47">
        <v>0</v>
      </c>
      <c r="X153" s="82">
        <f>(Q153+R153)/(J153)</f>
        <v>5.9953881629515759E-2</v>
      </c>
      <c r="Y153" s="80">
        <v>0</v>
      </c>
      <c r="Z153" s="80">
        <v>0</v>
      </c>
      <c r="AA153" s="49"/>
    </row>
    <row r="154" spans="1:41" x14ac:dyDescent="0.2">
      <c r="A154" s="42">
        <v>41643</v>
      </c>
      <c r="B154" s="67">
        <v>0.67708333333333337</v>
      </c>
      <c r="C154" s="42">
        <v>41644</v>
      </c>
      <c r="D154" s="67">
        <v>0.3125</v>
      </c>
      <c r="E154" s="44">
        <v>15.25</v>
      </c>
      <c r="F154" s="45">
        <v>1.33</v>
      </c>
      <c r="G154" s="45">
        <v>1.86</v>
      </c>
      <c r="H154" s="43">
        <v>1060</v>
      </c>
      <c r="I154" s="43">
        <v>1619</v>
      </c>
      <c r="J154" s="44">
        <f t="shared" si="5"/>
        <v>27.790376478831487</v>
      </c>
      <c r="K154" s="43">
        <v>4070</v>
      </c>
      <c r="L154" s="47">
        <v>46</v>
      </c>
      <c r="M154" s="45">
        <v>7.75</v>
      </c>
      <c r="N154" s="88">
        <f t="shared" si="6"/>
        <v>1</v>
      </c>
      <c r="O154" s="47">
        <v>39</v>
      </c>
      <c r="P154" s="47">
        <v>39</v>
      </c>
      <c r="Q154" s="47">
        <v>1</v>
      </c>
      <c r="R154" s="47">
        <v>0</v>
      </c>
      <c r="S154" s="47">
        <v>0</v>
      </c>
      <c r="T154" s="47">
        <v>0</v>
      </c>
      <c r="U154" s="47">
        <v>0</v>
      </c>
      <c r="V154" s="47">
        <v>0</v>
      </c>
      <c r="W154" s="47">
        <v>0</v>
      </c>
      <c r="X154" s="82">
        <f>(Q154+R154)/(J154)</f>
        <v>3.598367948565652E-2</v>
      </c>
      <c r="Y154" s="80">
        <v>0</v>
      </c>
      <c r="Z154" s="80">
        <v>0</v>
      </c>
      <c r="AA154" s="49"/>
    </row>
    <row r="155" spans="1:41" x14ac:dyDescent="0.2">
      <c r="A155" s="65">
        <v>41644</v>
      </c>
      <c r="B155" s="66">
        <v>0.32291666666666669</v>
      </c>
      <c r="C155" s="65">
        <v>41644</v>
      </c>
      <c r="D155" s="66">
        <v>0.65625</v>
      </c>
      <c r="E155" s="52">
        <v>8</v>
      </c>
      <c r="F155" s="35">
        <v>0.6</v>
      </c>
      <c r="G155" s="35">
        <v>1.41</v>
      </c>
      <c r="H155" s="36">
        <v>511</v>
      </c>
      <c r="I155" s="50">
        <v>773</v>
      </c>
      <c r="J155" s="34">
        <f t="shared" si="5"/>
        <v>23.331560283687946</v>
      </c>
      <c r="K155" s="36">
        <v>4160</v>
      </c>
      <c r="L155" s="37">
        <v>48</v>
      </c>
      <c r="M155" s="35">
        <v>6.23</v>
      </c>
      <c r="N155" s="88">
        <f t="shared" si="6"/>
        <v>0</v>
      </c>
      <c r="O155" s="38"/>
      <c r="P155" s="38"/>
      <c r="Q155" s="39">
        <v>0</v>
      </c>
      <c r="R155" s="39">
        <v>0</v>
      </c>
      <c r="S155" s="39">
        <v>0</v>
      </c>
      <c r="T155" s="39">
        <v>0</v>
      </c>
      <c r="U155" s="39">
        <v>0</v>
      </c>
      <c r="V155" s="39">
        <v>0</v>
      </c>
      <c r="W155" s="39">
        <v>0</v>
      </c>
      <c r="X155" s="84">
        <v>0</v>
      </c>
      <c r="Y155" s="85">
        <v>0</v>
      </c>
      <c r="Z155" s="85">
        <v>0</v>
      </c>
      <c r="AA155" s="49"/>
    </row>
    <row r="156" spans="1:41" x14ac:dyDescent="0.2">
      <c r="A156" s="65">
        <v>41644</v>
      </c>
      <c r="B156" s="66">
        <v>0.66666666666666663</v>
      </c>
      <c r="C156" s="65">
        <v>41645</v>
      </c>
      <c r="D156" s="66">
        <v>0.3125</v>
      </c>
      <c r="E156" s="52">
        <v>15.5</v>
      </c>
      <c r="F156" s="35">
        <v>0.87</v>
      </c>
      <c r="G156" s="35">
        <v>1.55</v>
      </c>
      <c r="H156" s="36">
        <v>914</v>
      </c>
      <c r="I156" s="50">
        <v>1457</v>
      </c>
      <c r="J156" s="34">
        <f t="shared" si="5"/>
        <v>33.17624521072797</v>
      </c>
      <c r="K156" s="36">
        <v>4090</v>
      </c>
      <c r="L156" s="37">
        <v>48</v>
      </c>
      <c r="M156" s="35">
        <v>7.24</v>
      </c>
      <c r="N156" s="88">
        <f t="shared" si="6"/>
        <v>3</v>
      </c>
      <c r="O156" s="38">
        <v>35</v>
      </c>
      <c r="P156" s="38">
        <v>37</v>
      </c>
      <c r="Q156" s="39">
        <v>3</v>
      </c>
      <c r="R156" s="40">
        <v>0</v>
      </c>
      <c r="S156" s="39">
        <v>0</v>
      </c>
      <c r="T156" s="39">
        <v>0</v>
      </c>
      <c r="U156" s="39">
        <v>0</v>
      </c>
      <c r="V156" s="40">
        <v>0</v>
      </c>
      <c r="W156" s="40">
        <v>0</v>
      </c>
      <c r="X156" s="82">
        <f>(Q156+R156)/(J156)</f>
        <v>9.0426146206259383E-2</v>
      </c>
      <c r="Y156" s="79">
        <v>0</v>
      </c>
      <c r="Z156" s="79">
        <v>0</v>
      </c>
      <c r="AA156" s="49"/>
    </row>
    <row r="157" spans="1:41" x14ac:dyDescent="0.2">
      <c r="A157" s="65">
        <v>41645</v>
      </c>
      <c r="B157" s="66">
        <v>0.3125</v>
      </c>
      <c r="C157" s="65">
        <v>41645</v>
      </c>
      <c r="D157" s="66">
        <v>0.66666666666666663</v>
      </c>
      <c r="E157" s="52">
        <v>8.5</v>
      </c>
      <c r="F157" s="35">
        <v>0.9</v>
      </c>
      <c r="G157" s="35">
        <v>1.76</v>
      </c>
      <c r="H157" s="36">
        <v>513</v>
      </c>
      <c r="I157" s="50">
        <v>834</v>
      </c>
      <c r="J157" s="34">
        <f t="shared" si="5"/>
        <v>17.397727272727273</v>
      </c>
      <c r="K157" s="36">
        <v>4040</v>
      </c>
      <c r="L157" s="37">
        <v>46</v>
      </c>
      <c r="M157" s="35" t="s">
        <v>28</v>
      </c>
      <c r="N157" s="88">
        <f t="shared" si="6"/>
        <v>1</v>
      </c>
      <c r="O157" s="38">
        <v>38</v>
      </c>
      <c r="P157" s="38">
        <v>38</v>
      </c>
      <c r="Q157" s="39">
        <v>1</v>
      </c>
      <c r="R157" s="40">
        <v>0</v>
      </c>
      <c r="S157" s="39">
        <v>0</v>
      </c>
      <c r="T157" s="39">
        <v>0</v>
      </c>
      <c r="U157" s="39">
        <v>0</v>
      </c>
      <c r="V157" s="40">
        <v>0</v>
      </c>
      <c r="W157" s="40">
        <v>0</v>
      </c>
      <c r="X157" s="81">
        <f>(Q157+R157)/(J157)</f>
        <v>5.7478772044415413E-2</v>
      </c>
      <c r="Y157" s="79">
        <v>0</v>
      </c>
      <c r="Z157" s="79">
        <v>0</v>
      </c>
      <c r="AA157" s="49"/>
      <c r="AB157" s="38"/>
      <c r="AC157" s="38"/>
      <c r="AD157" s="38"/>
      <c r="AE157" s="38"/>
      <c r="AF157" s="38"/>
      <c r="AG157" s="38"/>
      <c r="AH157" s="38"/>
      <c r="AI157" s="38"/>
      <c r="AJ157" s="38"/>
      <c r="AK157" s="38"/>
      <c r="AL157" s="38"/>
      <c r="AM157" s="38"/>
      <c r="AN157" s="38"/>
      <c r="AO157" s="53"/>
    </row>
    <row r="158" spans="1:41" x14ac:dyDescent="0.2">
      <c r="A158" s="65">
        <v>41645</v>
      </c>
      <c r="B158" s="66">
        <v>0.67708333333333337</v>
      </c>
      <c r="C158" s="65">
        <v>41646</v>
      </c>
      <c r="D158" s="66">
        <v>0.3125</v>
      </c>
      <c r="E158" s="52">
        <v>15.25</v>
      </c>
      <c r="F158" s="35">
        <v>1.1599999999999999</v>
      </c>
      <c r="G158" s="35">
        <v>1.68</v>
      </c>
      <c r="H158" s="36">
        <v>869</v>
      </c>
      <c r="I158" s="50">
        <v>1468</v>
      </c>
      <c r="J158" s="34">
        <f t="shared" si="5"/>
        <v>27.049124247400112</v>
      </c>
      <c r="K158" s="36">
        <v>3840</v>
      </c>
      <c r="L158" s="37">
        <v>43</v>
      </c>
      <c r="M158" s="35">
        <v>9.1300000000000008</v>
      </c>
      <c r="N158" s="88">
        <f t="shared" si="6"/>
        <v>0</v>
      </c>
      <c r="O158" s="38"/>
      <c r="P158" s="38"/>
      <c r="Q158" s="39">
        <v>0</v>
      </c>
      <c r="R158" s="40">
        <v>0</v>
      </c>
      <c r="S158" s="39">
        <v>0</v>
      </c>
      <c r="T158" s="39">
        <v>0</v>
      </c>
      <c r="U158" s="39">
        <v>0</v>
      </c>
      <c r="V158" s="40">
        <v>0</v>
      </c>
      <c r="W158" s="40">
        <v>0</v>
      </c>
      <c r="X158" s="83">
        <v>0</v>
      </c>
      <c r="Y158" s="79">
        <v>0</v>
      </c>
      <c r="Z158" s="79">
        <v>0</v>
      </c>
      <c r="AA158" s="49"/>
      <c r="AB158" s="38"/>
      <c r="AC158" s="38"/>
      <c r="AD158" s="38"/>
      <c r="AE158" s="38"/>
      <c r="AF158" s="38"/>
      <c r="AG158" s="38"/>
      <c r="AH158" s="38"/>
      <c r="AI158" s="38"/>
      <c r="AJ158" s="38"/>
      <c r="AK158" s="38"/>
      <c r="AL158" s="38"/>
      <c r="AM158" s="38"/>
      <c r="AN158" s="38"/>
      <c r="AO158" s="53"/>
    </row>
    <row r="159" spans="1:41" x14ac:dyDescent="0.2">
      <c r="A159" s="42">
        <v>41646</v>
      </c>
      <c r="B159" s="67">
        <v>0.3125</v>
      </c>
      <c r="C159" s="42">
        <v>41646</v>
      </c>
      <c r="D159" s="67">
        <v>0.70138888888888884</v>
      </c>
      <c r="E159" s="44">
        <v>9</v>
      </c>
      <c r="F159" s="45">
        <v>0.9</v>
      </c>
      <c r="G159" s="45">
        <v>1.5</v>
      </c>
      <c r="H159" s="43">
        <v>380</v>
      </c>
      <c r="I159" s="43">
        <v>763</v>
      </c>
      <c r="J159" s="44">
        <f t="shared" si="5"/>
        <v>15.514814814814816</v>
      </c>
      <c r="K159" s="43">
        <v>3760</v>
      </c>
      <c r="L159" s="47">
        <v>47</v>
      </c>
      <c r="M159" s="45">
        <v>6.6</v>
      </c>
      <c r="N159" s="88">
        <f t="shared" si="6"/>
        <v>0</v>
      </c>
      <c r="O159" s="47"/>
      <c r="P159" s="47"/>
      <c r="Q159" s="39">
        <v>0</v>
      </c>
      <c r="R159" s="40">
        <v>0</v>
      </c>
      <c r="S159" s="39">
        <v>0</v>
      </c>
      <c r="T159" s="39">
        <v>0</v>
      </c>
      <c r="U159" s="39">
        <v>0</v>
      </c>
      <c r="V159" s="40">
        <v>0</v>
      </c>
      <c r="W159" s="40">
        <v>0</v>
      </c>
      <c r="X159" s="83">
        <v>0</v>
      </c>
      <c r="Y159" s="79">
        <v>0</v>
      </c>
      <c r="Z159" s="79">
        <v>0</v>
      </c>
      <c r="AA159" s="49"/>
    </row>
    <row r="160" spans="1:41" x14ac:dyDescent="0.2">
      <c r="A160" s="65">
        <v>41646</v>
      </c>
      <c r="B160" s="66">
        <v>0.69791666666666663</v>
      </c>
      <c r="C160" s="65">
        <v>41647</v>
      </c>
      <c r="D160" s="66">
        <v>0.3125</v>
      </c>
      <c r="E160" s="52">
        <v>14.75</v>
      </c>
      <c r="F160" s="35">
        <v>0.68</v>
      </c>
      <c r="G160" s="35">
        <v>1.51</v>
      </c>
      <c r="H160" s="36">
        <v>444</v>
      </c>
      <c r="I160" s="50">
        <v>1220</v>
      </c>
      <c r="J160" s="34">
        <f t="shared" si="5"/>
        <v>24.348136605635627</v>
      </c>
      <c r="K160" s="36">
        <v>3810</v>
      </c>
      <c r="L160" s="37">
        <v>48</v>
      </c>
      <c r="M160" s="35">
        <v>5.99</v>
      </c>
      <c r="N160" s="88">
        <f t="shared" si="6"/>
        <v>0</v>
      </c>
      <c r="O160" s="38"/>
      <c r="P160" s="38"/>
      <c r="Q160" s="39">
        <v>0</v>
      </c>
      <c r="R160" s="40">
        <v>0</v>
      </c>
      <c r="S160" s="39">
        <v>0</v>
      </c>
      <c r="T160" s="39">
        <v>0</v>
      </c>
      <c r="U160" s="39">
        <v>0</v>
      </c>
      <c r="V160" s="40">
        <v>0</v>
      </c>
      <c r="W160" s="40">
        <v>0</v>
      </c>
      <c r="X160" s="83">
        <v>0</v>
      </c>
      <c r="Y160" s="79">
        <v>0</v>
      </c>
      <c r="Z160" s="79">
        <v>0</v>
      </c>
      <c r="AA160" s="49"/>
    </row>
    <row r="161" spans="1:41" x14ac:dyDescent="0.2">
      <c r="A161" s="65">
        <v>41647</v>
      </c>
      <c r="B161" s="66">
        <v>0.33333333333333331</v>
      </c>
      <c r="C161" s="65">
        <v>41647</v>
      </c>
      <c r="D161" s="66">
        <v>0.6875</v>
      </c>
      <c r="E161" s="52">
        <v>8.5</v>
      </c>
      <c r="F161" s="35">
        <v>0.33</v>
      </c>
      <c r="G161" s="35">
        <v>1.21</v>
      </c>
      <c r="H161" s="36">
        <v>287</v>
      </c>
      <c r="I161" s="50">
        <v>760</v>
      </c>
      <c r="J161" s="34">
        <f t="shared" si="5"/>
        <v>24.963269054178145</v>
      </c>
      <c r="K161" s="36">
        <v>3770</v>
      </c>
      <c r="L161" s="37">
        <v>46</v>
      </c>
      <c r="M161" s="35">
        <v>6.05</v>
      </c>
      <c r="N161" s="88">
        <f t="shared" si="6"/>
        <v>1</v>
      </c>
      <c r="O161" s="38">
        <v>33</v>
      </c>
      <c r="P161" s="38">
        <v>33</v>
      </c>
      <c r="Q161" s="39">
        <v>1</v>
      </c>
      <c r="R161" s="40">
        <v>0</v>
      </c>
      <c r="S161" s="39">
        <v>0</v>
      </c>
      <c r="T161" s="39">
        <v>0</v>
      </c>
      <c r="U161" s="39">
        <v>0</v>
      </c>
      <c r="V161" s="40">
        <v>0</v>
      </c>
      <c r="W161" s="40">
        <v>0</v>
      </c>
      <c r="X161" s="81">
        <f>(Q161+R161)/(J161)</f>
        <v>4.0058855986757402E-2</v>
      </c>
      <c r="Y161" s="79">
        <v>0</v>
      </c>
      <c r="Z161" s="79">
        <v>0</v>
      </c>
      <c r="AA161" s="49"/>
    </row>
    <row r="162" spans="1:41" x14ac:dyDescent="0.2">
      <c r="A162" s="65">
        <v>41647</v>
      </c>
      <c r="B162" s="66">
        <v>0.69791666666666663</v>
      </c>
      <c r="C162" s="65">
        <v>41648</v>
      </c>
      <c r="D162" s="66">
        <v>0.3125</v>
      </c>
      <c r="E162" s="52">
        <v>14.75</v>
      </c>
      <c r="F162" s="35">
        <v>0.65</v>
      </c>
      <c r="G162" s="35">
        <v>1.41</v>
      </c>
      <c r="H162" s="36">
        <v>311</v>
      </c>
      <c r="I162" s="50">
        <v>1106</v>
      </c>
      <c r="J162" s="34">
        <f t="shared" si="5"/>
        <v>21.047645026368432</v>
      </c>
      <c r="K162" s="36">
        <v>3750</v>
      </c>
      <c r="L162" s="37">
        <v>43</v>
      </c>
      <c r="M162" s="35">
        <v>7.71</v>
      </c>
      <c r="N162" s="88">
        <f t="shared" si="6"/>
        <v>2</v>
      </c>
      <c r="O162" s="38">
        <v>40</v>
      </c>
      <c r="P162" s="38">
        <v>40</v>
      </c>
      <c r="Q162" s="39">
        <v>2</v>
      </c>
      <c r="R162" s="40">
        <v>0</v>
      </c>
      <c r="S162" s="39">
        <v>0</v>
      </c>
      <c r="T162" s="39">
        <v>0</v>
      </c>
      <c r="U162" s="39">
        <v>0</v>
      </c>
      <c r="V162" s="40">
        <v>0</v>
      </c>
      <c r="W162" s="40">
        <v>0</v>
      </c>
      <c r="X162" s="81">
        <f>(Q162+R162)/(J162)</f>
        <v>9.5022507149583976E-2</v>
      </c>
      <c r="Y162" s="79">
        <v>0</v>
      </c>
      <c r="Z162" s="79">
        <v>0</v>
      </c>
      <c r="AA162" s="49"/>
    </row>
    <row r="163" spans="1:41" x14ac:dyDescent="0.2">
      <c r="A163" s="65">
        <v>41648</v>
      </c>
      <c r="B163" s="66">
        <v>0.32291666666666669</v>
      </c>
      <c r="C163" s="65">
        <v>41648</v>
      </c>
      <c r="D163" s="66">
        <v>0.67708333333333337</v>
      </c>
      <c r="E163" s="52">
        <v>8.5</v>
      </c>
      <c r="F163" s="35">
        <v>0.56000000000000005</v>
      </c>
      <c r="G163" s="35">
        <v>1.25</v>
      </c>
      <c r="H163" s="36">
        <v>287</v>
      </c>
      <c r="I163" s="50">
        <v>690</v>
      </c>
      <c r="J163" s="34">
        <f t="shared" si="5"/>
        <v>17.741666666666667</v>
      </c>
      <c r="K163" s="36">
        <v>3780</v>
      </c>
      <c r="L163" s="37">
        <v>44</v>
      </c>
      <c r="M163" s="35">
        <v>5.85</v>
      </c>
      <c r="N163" s="88">
        <f t="shared" si="6"/>
        <v>0</v>
      </c>
      <c r="O163" s="38"/>
      <c r="P163" s="38"/>
      <c r="Q163" s="39">
        <v>0</v>
      </c>
      <c r="R163" s="40">
        <v>0</v>
      </c>
      <c r="S163" s="39">
        <v>0</v>
      </c>
      <c r="T163" s="39">
        <v>0</v>
      </c>
      <c r="U163" s="39">
        <v>0</v>
      </c>
      <c r="V163" s="40">
        <v>0</v>
      </c>
      <c r="W163" s="40">
        <v>0</v>
      </c>
      <c r="X163" s="83">
        <v>0</v>
      </c>
      <c r="Y163" s="79">
        <v>0</v>
      </c>
      <c r="Z163" s="79">
        <v>0</v>
      </c>
      <c r="AA163" s="49"/>
    </row>
    <row r="164" spans="1:41" x14ac:dyDescent="0.2">
      <c r="A164" s="65">
        <v>41648</v>
      </c>
      <c r="B164" s="66">
        <v>0.6875</v>
      </c>
      <c r="C164" s="65">
        <v>41649</v>
      </c>
      <c r="D164" s="66">
        <v>0.30208333333333331</v>
      </c>
      <c r="E164" s="52">
        <v>14.75</v>
      </c>
      <c r="F164" s="35">
        <v>0.4</v>
      </c>
      <c r="G164" s="35">
        <v>1.3</v>
      </c>
      <c r="H164" s="36">
        <v>443</v>
      </c>
      <c r="I164" s="50">
        <v>1151</v>
      </c>
      <c r="J164" s="34">
        <f t="shared" si="5"/>
        <v>33.214743589743584</v>
      </c>
      <c r="K164" s="36">
        <v>3760</v>
      </c>
      <c r="L164" s="37">
        <v>47</v>
      </c>
      <c r="M164" s="35">
        <v>5.63</v>
      </c>
      <c r="N164" s="88">
        <f t="shared" si="6"/>
        <v>0</v>
      </c>
      <c r="O164" s="38"/>
      <c r="P164" s="38"/>
      <c r="Q164" s="39">
        <v>0</v>
      </c>
      <c r="R164" s="40">
        <v>0</v>
      </c>
      <c r="S164" s="39">
        <v>0</v>
      </c>
      <c r="T164" s="39">
        <v>0</v>
      </c>
      <c r="U164" s="39">
        <v>0</v>
      </c>
      <c r="V164" s="40">
        <v>0</v>
      </c>
      <c r="W164" s="40">
        <v>0</v>
      </c>
      <c r="X164" s="83">
        <v>0</v>
      </c>
      <c r="Y164" s="79">
        <v>0</v>
      </c>
      <c r="Z164" s="79">
        <v>0</v>
      </c>
      <c r="AA164" s="49"/>
    </row>
    <row r="165" spans="1:41" x14ac:dyDescent="0.2">
      <c r="A165" s="65">
        <v>41649</v>
      </c>
      <c r="B165" s="66">
        <v>0.3125</v>
      </c>
      <c r="C165" s="65">
        <v>41649</v>
      </c>
      <c r="D165" s="66">
        <v>0.71875</v>
      </c>
      <c r="E165" s="52">
        <v>9.25</v>
      </c>
      <c r="F165" s="35">
        <v>0.56999999999999995</v>
      </c>
      <c r="G165" s="35">
        <v>1.25</v>
      </c>
      <c r="H165" s="36">
        <v>337</v>
      </c>
      <c r="I165" s="50">
        <v>728</v>
      </c>
      <c r="J165" s="34">
        <f t="shared" si="5"/>
        <v>19.56046783625731</v>
      </c>
      <c r="K165" s="36">
        <v>3680</v>
      </c>
      <c r="L165" s="37">
        <v>48</v>
      </c>
      <c r="M165" s="35">
        <v>6.15</v>
      </c>
      <c r="N165" s="88">
        <f t="shared" si="6"/>
        <v>1</v>
      </c>
      <c r="O165" s="38">
        <v>33</v>
      </c>
      <c r="P165" s="38">
        <v>33</v>
      </c>
      <c r="Q165" s="39">
        <v>1</v>
      </c>
      <c r="R165" s="40">
        <v>0</v>
      </c>
      <c r="S165" s="39">
        <v>0</v>
      </c>
      <c r="T165" s="39">
        <v>0</v>
      </c>
      <c r="U165" s="39">
        <v>0</v>
      </c>
      <c r="V165" s="40">
        <v>0</v>
      </c>
      <c r="W165" s="40">
        <v>0</v>
      </c>
      <c r="X165" s="81">
        <f>(Q165+R165)/(J165)</f>
        <v>5.1123521603424975E-2</v>
      </c>
      <c r="Y165" s="79">
        <v>0</v>
      </c>
      <c r="Z165" s="79">
        <v>0</v>
      </c>
      <c r="AA165" s="49"/>
    </row>
    <row r="166" spans="1:41" x14ac:dyDescent="0.2">
      <c r="A166" s="65">
        <v>41649</v>
      </c>
      <c r="B166" s="66">
        <v>0.70833333333333337</v>
      </c>
      <c r="C166" s="65">
        <v>41650</v>
      </c>
      <c r="D166" s="66">
        <v>0.3125</v>
      </c>
      <c r="E166" s="52">
        <v>14.5</v>
      </c>
      <c r="F166" s="35">
        <v>0.3</v>
      </c>
      <c r="G166" s="35">
        <v>1.2</v>
      </c>
      <c r="H166" s="36">
        <v>152</v>
      </c>
      <c r="I166" s="50">
        <v>926</v>
      </c>
      <c r="J166" s="34">
        <f t="shared" si="5"/>
        <v>21.305555555555557</v>
      </c>
      <c r="K166" s="36">
        <v>3640</v>
      </c>
      <c r="L166" s="37">
        <v>47</v>
      </c>
      <c r="M166" s="35">
        <v>9.09</v>
      </c>
      <c r="N166" s="88">
        <f t="shared" si="6"/>
        <v>0</v>
      </c>
      <c r="O166" s="38"/>
      <c r="P166" s="38"/>
      <c r="Q166" s="39">
        <v>0</v>
      </c>
      <c r="R166" s="40">
        <v>0</v>
      </c>
      <c r="S166" s="39">
        <v>0</v>
      </c>
      <c r="T166" s="39">
        <v>0</v>
      </c>
      <c r="U166" s="39">
        <v>0</v>
      </c>
      <c r="V166" s="40">
        <v>0</v>
      </c>
      <c r="W166" s="40">
        <v>0</v>
      </c>
      <c r="X166" s="83">
        <v>0</v>
      </c>
      <c r="Y166" s="79">
        <v>0</v>
      </c>
      <c r="Z166" s="79">
        <v>0</v>
      </c>
      <c r="AA166" s="49"/>
    </row>
    <row r="167" spans="1:41" x14ac:dyDescent="0.2">
      <c r="A167" s="65">
        <v>41650</v>
      </c>
      <c r="B167" s="66">
        <v>0.32291666666666669</v>
      </c>
      <c r="C167" s="65">
        <v>41650</v>
      </c>
      <c r="D167" s="66">
        <v>0.66666666666666663</v>
      </c>
      <c r="E167" s="52">
        <v>8.25</v>
      </c>
      <c r="F167" s="35">
        <v>0.16</v>
      </c>
      <c r="G167" s="35">
        <v>1.1000000000000001</v>
      </c>
      <c r="H167" s="36">
        <v>30</v>
      </c>
      <c r="I167" s="50">
        <v>509</v>
      </c>
      <c r="J167" s="34">
        <f t="shared" si="5"/>
        <v>10.837121212121213</v>
      </c>
      <c r="K167" s="36">
        <v>3610</v>
      </c>
      <c r="L167" s="37">
        <v>48</v>
      </c>
      <c r="M167" s="35">
        <v>6.98</v>
      </c>
      <c r="N167" s="88">
        <f t="shared" si="6"/>
        <v>0</v>
      </c>
      <c r="O167" s="38"/>
      <c r="P167" s="38"/>
      <c r="Q167" s="39">
        <v>0</v>
      </c>
      <c r="R167" s="40">
        <v>0</v>
      </c>
      <c r="S167" s="39">
        <v>0</v>
      </c>
      <c r="T167" s="39">
        <v>0</v>
      </c>
      <c r="U167" s="39">
        <v>0</v>
      </c>
      <c r="V167" s="40">
        <v>0</v>
      </c>
      <c r="W167" s="40">
        <v>0</v>
      </c>
      <c r="X167" s="83">
        <v>0</v>
      </c>
      <c r="Y167" s="79">
        <v>0</v>
      </c>
      <c r="Z167" s="79">
        <v>0</v>
      </c>
      <c r="AA167" s="49"/>
    </row>
    <row r="168" spans="1:41" x14ac:dyDescent="0.2">
      <c r="A168" s="65">
        <v>41650</v>
      </c>
      <c r="B168" s="66">
        <v>0.6875</v>
      </c>
      <c r="C168" s="65">
        <v>41651</v>
      </c>
      <c r="D168" s="66">
        <v>0.32291666666666669</v>
      </c>
      <c r="E168" s="52">
        <v>15.25</v>
      </c>
      <c r="F168" s="35">
        <v>1</v>
      </c>
      <c r="G168" s="35">
        <v>1.4</v>
      </c>
      <c r="H168" s="36">
        <v>55</v>
      </c>
      <c r="I168" s="50">
        <v>211</v>
      </c>
      <c r="J168" s="34">
        <f t="shared" si="5"/>
        <v>3.4285714285714288</v>
      </c>
      <c r="K168" s="36">
        <v>3660</v>
      </c>
      <c r="L168" s="37">
        <v>47</v>
      </c>
      <c r="M168" s="35">
        <v>5.95</v>
      </c>
      <c r="N168" s="88">
        <f t="shared" si="6"/>
        <v>0</v>
      </c>
      <c r="O168" s="38"/>
      <c r="P168" s="38"/>
      <c r="Q168" s="39">
        <v>0</v>
      </c>
      <c r="R168" s="40">
        <v>0</v>
      </c>
      <c r="S168" s="39">
        <v>0</v>
      </c>
      <c r="T168" s="39">
        <v>0</v>
      </c>
      <c r="U168" s="39">
        <v>0</v>
      </c>
      <c r="V168" s="40">
        <v>0</v>
      </c>
      <c r="W168" s="40">
        <v>0</v>
      </c>
      <c r="X168" s="83">
        <v>0</v>
      </c>
      <c r="Y168" s="79">
        <v>0</v>
      </c>
      <c r="Z168" s="79">
        <v>0</v>
      </c>
      <c r="AA168" s="49"/>
    </row>
    <row r="169" spans="1:41" x14ac:dyDescent="0.2">
      <c r="A169" s="65">
        <v>41651</v>
      </c>
      <c r="B169" s="66">
        <v>0.33333333333333331</v>
      </c>
      <c r="C169" s="65">
        <v>41651</v>
      </c>
      <c r="D169" s="66">
        <v>0.68402777777777779</v>
      </c>
      <c r="E169" s="52">
        <v>8.25</v>
      </c>
      <c r="F169" s="35">
        <v>0.75</v>
      </c>
      <c r="G169" s="35">
        <v>1.56</v>
      </c>
      <c r="H169" s="36">
        <v>481</v>
      </c>
      <c r="I169" s="50">
        <v>969</v>
      </c>
      <c r="J169" s="34">
        <f t="shared" si="5"/>
        <v>21.041452991452996</v>
      </c>
      <c r="K169" s="36">
        <v>3650</v>
      </c>
      <c r="L169" s="37">
        <v>49</v>
      </c>
      <c r="M169" s="35">
        <v>6.48</v>
      </c>
      <c r="N169" s="88">
        <f t="shared" si="6"/>
        <v>0</v>
      </c>
      <c r="O169" s="38"/>
      <c r="P169" s="38"/>
      <c r="Q169" s="39">
        <v>0</v>
      </c>
      <c r="R169" s="40">
        <v>0</v>
      </c>
      <c r="S169" s="39">
        <v>0</v>
      </c>
      <c r="T169" s="39">
        <v>0</v>
      </c>
      <c r="U169" s="39">
        <v>0</v>
      </c>
      <c r="V169" s="40">
        <v>0</v>
      </c>
      <c r="W169" s="40">
        <v>0</v>
      </c>
      <c r="X169" s="83">
        <v>0</v>
      </c>
      <c r="Y169" s="79">
        <v>0</v>
      </c>
      <c r="Z169" s="79">
        <v>0</v>
      </c>
      <c r="AA169" s="49"/>
    </row>
    <row r="170" spans="1:41" x14ac:dyDescent="0.2">
      <c r="A170" s="65">
        <v>41651</v>
      </c>
      <c r="B170" s="66">
        <v>0.6875</v>
      </c>
      <c r="C170" s="65">
        <v>41652</v>
      </c>
      <c r="D170" s="66">
        <v>0.3125</v>
      </c>
      <c r="E170" s="52">
        <v>15</v>
      </c>
      <c r="F170" s="35">
        <v>0.83</v>
      </c>
      <c r="G170" s="35">
        <v>1.63</v>
      </c>
      <c r="H170" s="36">
        <v>885</v>
      </c>
      <c r="I170" s="50">
        <v>1632</v>
      </c>
      <c r="J170" s="34">
        <f t="shared" si="5"/>
        <v>34.458200901766574</v>
      </c>
      <c r="K170" s="36">
        <v>3690</v>
      </c>
      <c r="L170" s="37">
        <v>47</v>
      </c>
      <c r="M170" s="35">
        <v>6.02</v>
      </c>
      <c r="N170" s="88">
        <f t="shared" si="6"/>
        <v>3</v>
      </c>
      <c r="O170" s="38">
        <v>36</v>
      </c>
      <c r="P170" s="38">
        <v>41</v>
      </c>
      <c r="Q170" s="39">
        <v>3</v>
      </c>
      <c r="R170" s="40">
        <v>0</v>
      </c>
      <c r="S170" s="39">
        <v>0</v>
      </c>
      <c r="T170" s="39">
        <v>0</v>
      </c>
      <c r="U170" s="39">
        <v>0</v>
      </c>
      <c r="V170" s="40">
        <v>0</v>
      </c>
      <c r="W170" s="40">
        <v>0</v>
      </c>
      <c r="X170" s="81">
        <f>(Q170+R170)/(J170)</f>
        <v>8.7062003281958886E-2</v>
      </c>
      <c r="Y170" s="79">
        <v>0</v>
      </c>
      <c r="Z170" s="79">
        <v>0</v>
      </c>
      <c r="AA170" s="49"/>
    </row>
    <row r="171" spans="1:41" x14ac:dyDescent="0.2">
      <c r="A171" s="65">
        <v>41652</v>
      </c>
      <c r="B171" s="66">
        <v>0.3125</v>
      </c>
      <c r="C171" s="65">
        <v>41652</v>
      </c>
      <c r="D171" s="66">
        <v>0.6875</v>
      </c>
      <c r="E171" s="52">
        <v>9</v>
      </c>
      <c r="F171" s="35">
        <v>0.5</v>
      </c>
      <c r="G171" s="35">
        <v>1.63</v>
      </c>
      <c r="H171" s="36">
        <v>269</v>
      </c>
      <c r="I171" s="50">
        <v>785</v>
      </c>
      <c r="J171" s="34">
        <f t="shared" si="5"/>
        <v>16.993251533742331</v>
      </c>
      <c r="K171" s="36">
        <v>3670</v>
      </c>
      <c r="L171" s="37">
        <v>48</v>
      </c>
      <c r="M171" s="35">
        <v>8.51</v>
      </c>
      <c r="N171" s="88">
        <f t="shared" si="6"/>
        <v>0</v>
      </c>
      <c r="O171" s="38"/>
      <c r="P171" s="38"/>
      <c r="Q171" s="39">
        <v>0</v>
      </c>
      <c r="R171" s="39">
        <v>0</v>
      </c>
      <c r="S171" s="39">
        <v>0</v>
      </c>
      <c r="T171" s="39">
        <v>0</v>
      </c>
      <c r="U171" s="39">
        <v>0</v>
      </c>
      <c r="V171" s="39">
        <v>0</v>
      </c>
      <c r="W171" s="39">
        <v>0</v>
      </c>
      <c r="X171" s="85">
        <v>0</v>
      </c>
      <c r="Y171" s="85">
        <v>0</v>
      </c>
      <c r="Z171" s="85">
        <v>0</v>
      </c>
      <c r="AA171" s="49"/>
    </row>
    <row r="172" spans="1:41" x14ac:dyDescent="0.2">
      <c r="A172" s="65">
        <v>41652</v>
      </c>
      <c r="B172" s="66">
        <v>0.69791666666666663</v>
      </c>
      <c r="C172" s="65">
        <v>41653</v>
      </c>
      <c r="D172" s="66">
        <v>0.3125</v>
      </c>
      <c r="E172" s="52">
        <v>14.75</v>
      </c>
      <c r="F172" s="35">
        <v>0.8</v>
      </c>
      <c r="G172" s="35">
        <v>1.48</v>
      </c>
      <c r="H172" s="36">
        <v>497</v>
      </c>
      <c r="I172" s="50">
        <v>1288</v>
      </c>
      <c r="J172" s="34">
        <f t="shared" si="5"/>
        <v>24.858671171171174</v>
      </c>
      <c r="K172" s="36">
        <v>3730</v>
      </c>
      <c r="L172" s="37">
        <v>49</v>
      </c>
      <c r="M172" s="35">
        <v>10.92</v>
      </c>
      <c r="N172" s="88">
        <f t="shared" si="6"/>
        <v>1</v>
      </c>
      <c r="O172" s="38">
        <v>38</v>
      </c>
      <c r="P172" s="38">
        <v>38</v>
      </c>
      <c r="Q172" s="39">
        <v>1</v>
      </c>
      <c r="R172" s="40">
        <v>0</v>
      </c>
      <c r="S172" s="39">
        <v>0</v>
      </c>
      <c r="T172" s="39">
        <v>0</v>
      </c>
      <c r="U172" s="39">
        <v>0</v>
      </c>
      <c r="V172" s="40">
        <v>0</v>
      </c>
      <c r="W172" s="40">
        <v>0</v>
      </c>
      <c r="X172" s="81">
        <f>(Q172+R172)/(J172)</f>
        <v>4.0227411719404735E-2</v>
      </c>
      <c r="Y172" s="79">
        <v>0</v>
      </c>
      <c r="Z172" s="79">
        <v>0</v>
      </c>
      <c r="AA172" s="49"/>
    </row>
    <row r="173" spans="1:41" x14ac:dyDescent="0.2">
      <c r="A173" s="65">
        <v>41653</v>
      </c>
      <c r="B173" s="66">
        <v>0.33333333333333331</v>
      </c>
      <c r="C173" s="65">
        <v>41653</v>
      </c>
      <c r="D173" s="66">
        <v>0.70138888888888884</v>
      </c>
      <c r="E173" s="52">
        <v>8.5</v>
      </c>
      <c r="F173" s="35">
        <v>0.9</v>
      </c>
      <c r="G173" s="35">
        <v>1.5</v>
      </c>
      <c r="H173" s="36">
        <v>260</v>
      </c>
      <c r="I173" s="50">
        <v>752</v>
      </c>
      <c r="J173" s="34">
        <f t="shared" si="5"/>
        <v>13.170370370370369</v>
      </c>
      <c r="K173" s="36">
        <v>3740</v>
      </c>
      <c r="L173" s="37">
        <v>48</v>
      </c>
      <c r="M173" s="35">
        <v>7.13</v>
      </c>
      <c r="N173" s="88">
        <f t="shared" si="6"/>
        <v>0</v>
      </c>
      <c r="O173" s="38"/>
      <c r="P173" s="38"/>
      <c r="Q173" s="39">
        <v>0</v>
      </c>
      <c r="R173" s="40">
        <v>0</v>
      </c>
      <c r="S173" s="39">
        <v>0</v>
      </c>
      <c r="T173" s="39">
        <v>0</v>
      </c>
      <c r="U173" s="39">
        <v>0</v>
      </c>
      <c r="V173" s="40">
        <v>0</v>
      </c>
      <c r="W173" s="40">
        <v>0</v>
      </c>
      <c r="X173" s="79">
        <v>0</v>
      </c>
      <c r="Y173" s="79">
        <v>0</v>
      </c>
      <c r="Z173" s="79">
        <v>0</v>
      </c>
      <c r="AA173" s="49"/>
    </row>
    <row r="174" spans="1:41" x14ac:dyDescent="0.2">
      <c r="A174" s="65">
        <v>41653</v>
      </c>
      <c r="B174" s="66">
        <v>0.69791666666666663</v>
      </c>
      <c r="C174" s="65">
        <v>41654</v>
      </c>
      <c r="D174" s="66">
        <v>0.32291666666666669</v>
      </c>
      <c r="E174" s="52">
        <v>15</v>
      </c>
      <c r="F174" s="35">
        <v>0.6</v>
      </c>
      <c r="G174" s="35">
        <v>1.5</v>
      </c>
      <c r="H174" s="36">
        <v>432</v>
      </c>
      <c r="I174" s="50">
        <v>1218</v>
      </c>
      <c r="J174" s="34">
        <f t="shared" si="5"/>
        <v>25.533333333333335</v>
      </c>
      <c r="K174" s="36">
        <v>3670</v>
      </c>
      <c r="L174" s="37">
        <v>48</v>
      </c>
      <c r="M174" s="35">
        <v>7.38</v>
      </c>
      <c r="N174" s="88">
        <f t="shared" si="6"/>
        <v>2</v>
      </c>
      <c r="O174" s="38">
        <v>38</v>
      </c>
      <c r="P174" s="38">
        <v>39</v>
      </c>
      <c r="Q174" s="39">
        <v>2</v>
      </c>
      <c r="R174" s="40">
        <v>0</v>
      </c>
      <c r="S174" s="39">
        <v>0</v>
      </c>
      <c r="T174" s="39">
        <v>0</v>
      </c>
      <c r="U174" s="39">
        <v>0</v>
      </c>
      <c r="V174" s="40">
        <v>0</v>
      </c>
      <c r="W174" s="40">
        <v>0</v>
      </c>
      <c r="X174" s="81">
        <f>(Q174+R174)/(J174)</f>
        <v>7.8328981723237587E-2</v>
      </c>
      <c r="Y174" s="79">
        <v>0</v>
      </c>
      <c r="Z174" s="79">
        <v>0</v>
      </c>
      <c r="AA174" s="49"/>
    </row>
    <row r="175" spans="1:41" x14ac:dyDescent="0.2">
      <c r="A175" s="65">
        <v>41654</v>
      </c>
      <c r="B175" s="66">
        <v>0.33333333333333331</v>
      </c>
      <c r="C175" s="65">
        <v>41654</v>
      </c>
      <c r="D175" s="66">
        <v>0.6875</v>
      </c>
      <c r="E175" s="52">
        <v>8.5</v>
      </c>
      <c r="F175" s="35">
        <v>0.91</v>
      </c>
      <c r="G175" s="35">
        <v>1.23</v>
      </c>
      <c r="H175" s="36">
        <v>365</v>
      </c>
      <c r="I175" s="50">
        <v>688</v>
      </c>
      <c r="J175" s="34">
        <f t="shared" si="5"/>
        <v>16.007474909913935</v>
      </c>
      <c r="K175" s="36">
        <v>3690</v>
      </c>
      <c r="L175" s="37">
        <v>45</v>
      </c>
      <c r="M175" s="35">
        <v>6.93</v>
      </c>
      <c r="N175" s="88">
        <f t="shared" si="6"/>
        <v>0</v>
      </c>
      <c r="O175" s="38"/>
      <c r="P175" s="38"/>
      <c r="Q175" s="39">
        <v>0</v>
      </c>
      <c r="R175" s="40">
        <v>0</v>
      </c>
      <c r="S175" s="39">
        <v>0</v>
      </c>
      <c r="T175" s="39">
        <v>0</v>
      </c>
      <c r="U175" s="39">
        <v>0</v>
      </c>
      <c r="V175" s="40">
        <v>0</v>
      </c>
      <c r="W175" s="40">
        <v>0</v>
      </c>
      <c r="X175" s="83">
        <v>0</v>
      </c>
      <c r="Y175" s="79">
        <v>0</v>
      </c>
      <c r="Z175" s="79">
        <v>0</v>
      </c>
      <c r="AA175" s="49"/>
    </row>
    <row r="176" spans="1:41" x14ac:dyDescent="0.2">
      <c r="A176" s="65">
        <v>41654</v>
      </c>
      <c r="B176" s="66">
        <v>0.69791666666666663</v>
      </c>
      <c r="C176" s="65">
        <v>41655</v>
      </c>
      <c r="D176" s="66">
        <v>0.3125</v>
      </c>
      <c r="E176" s="52">
        <v>14.75</v>
      </c>
      <c r="F176" s="35">
        <v>0.5</v>
      </c>
      <c r="G176" s="35">
        <v>0.9</v>
      </c>
      <c r="H176" s="36">
        <v>283</v>
      </c>
      <c r="I176" s="50">
        <v>1154</v>
      </c>
      <c r="J176" s="34">
        <f t="shared" si="5"/>
        <v>30.803703703703704</v>
      </c>
      <c r="K176" s="36">
        <v>3700</v>
      </c>
      <c r="L176" s="37">
        <v>48</v>
      </c>
      <c r="M176" s="35">
        <v>14</v>
      </c>
      <c r="N176" s="88">
        <f t="shared" si="6"/>
        <v>0</v>
      </c>
      <c r="O176" s="38"/>
      <c r="P176" s="38"/>
      <c r="Q176" s="39">
        <v>0</v>
      </c>
      <c r="R176" s="40">
        <v>0</v>
      </c>
      <c r="S176" s="39">
        <v>0</v>
      </c>
      <c r="T176" s="39">
        <v>0</v>
      </c>
      <c r="U176" s="39">
        <v>0</v>
      </c>
      <c r="V176" s="40">
        <v>0</v>
      </c>
      <c r="W176" s="40">
        <v>0</v>
      </c>
      <c r="X176" s="79">
        <v>0</v>
      </c>
      <c r="Y176" s="79">
        <v>0</v>
      </c>
      <c r="Z176" s="79">
        <v>0</v>
      </c>
      <c r="AA176" s="49"/>
      <c r="AB176" s="38"/>
      <c r="AC176" s="38"/>
      <c r="AD176" s="38"/>
      <c r="AE176" s="38"/>
      <c r="AF176" s="38"/>
      <c r="AG176" s="38"/>
      <c r="AH176" s="38"/>
      <c r="AI176" s="38"/>
      <c r="AJ176" s="38"/>
      <c r="AK176" s="38"/>
      <c r="AL176" s="38"/>
      <c r="AM176" s="38"/>
      <c r="AN176" s="38"/>
      <c r="AO176" s="53"/>
    </row>
    <row r="177" spans="1:27" x14ac:dyDescent="0.2">
      <c r="A177" s="65">
        <v>41655</v>
      </c>
      <c r="B177" s="66">
        <v>0.33333333333333331</v>
      </c>
      <c r="C177" s="65">
        <v>41655</v>
      </c>
      <c r="D177" s="66">
        <v>0.6875</v>
      </c>
      <c r="E177" s="52">
        <v>8.5</v>
      </c>
      <c r="F177" s="35">
        <v>1.0900000000000001</v>
      </c>
      <c r="G177" s="35">
        <v>0.36</v>
      </c>
      <c r="H177" s="36">
        <v>639</v>
      </c>
      <c r="I177" s="50">
        <v>128</v>
      </c>
      <c r="J177" s="34">
        <f t="shared" si="5"/>
        <v>15.696568127760788</v>
      </c>
      <c r="K177" s="36">
        <v>3700</v>
      </c>
      <c r="L177" s="37">
        <v>44</v>
      </c>
      <c r="M177" s="35">
        <v>8.7799999999999994</v>
      </c>
      <c r="N177" s="88">
        <f t="shared" si="6"/>
        <v>0</v>
      </c>
      <c r="O177" s="38"/>
      <c r="P177" s="38"/>
      <c r="Q177" s="39">
        <v>0</v>
      </c>
      <c r="R177" s="40">
        <v>0</v>
      </c>
      <c r="S177" s="39">
        <v>0</v>
      </c>
      <c r="T177" s="39">
        <v>0</v>
      </c>
      <c r="U177" s="39">
        <v>0</v>
      </c>
      <c r="V177" s="40">
        <v>0</v>
      </c>
      <c r="W177" s="40">
        <v>0</v>
      </c>
      <c r="X177" s="79">
        <v>0</v>
      </c>
      <c r="Y177" s="79">
        <v>0</v>
      </c>
      <c r="Z177" s="79">
        <v>0</v>
      </c>
      <c r="AA177" s="49"/>
    </row>
    <row r="178" spans="1:27" x14ac:dyDescent="0.2">
      <c r="A178" s="42">
        <v>41655</v>
      </c>
      <c r="B178" s="67">
        <v>0.69791666666666663</v>
      </c>
      <c r="C178" s="42">
        <v>41656</v>
      </c>
      <c r="D178" s="67">
        <v>0.3125</v>
      </c>
      <c r="E178" s="44">
        <v>14.75</v>
      </c>
      <c r="F178" s="45">
        <v>0.3</v>
      </c>
      <c r="G178" s="45">
        <v>1.3</v>
      </c>
      <c r="H178" s="43">
        <v>52</v>
      </c>
      <c r="I178" s="43">
        <v>1002</v>
      </c>
      <c r="J178" s="44">
        <f t="shared" si="5"/>
        <v>15.735042735042734</v>
      </c>
      <c r="K178" s="43">
        <v>3470</v>
      </c>
      <c r="L178" s="47">
        <v>48</v>
      </c>
      <c r="M178" s="45">
        <v>7.28</v>
      </c>
      <c r="N178" s="88">
        <f t="shared" si="6"/>
        <v>0</v>
      </c>
      <c r="O178" s="47"/>
      <c r="P178" s="47"/>
      <c r="Q178" s="39">
        <v>0</v>
      </c>
      <c r="R178" s="40">
        <v>0</v>
      </c>
      <c r="S178" s="39">
        <v>0</v>
      </c>
      <c r="T178" s="39">
        <v>0</v>
      </c>
      <c r="U178" s="39">
        <v>0</v>
      </c>
      <c r="V178" s="40">
        <v>0</v>
      </c>
      <c r="W178" s="40">
        <v>0</v>
      </c>
      <c r="X178" s="79">
        <v>0</v>
      </c>
      <c r="Y178" s="79">
        <v>0</v>
      </c>
      <c r="Z178" s="79">
        <v>0</v>
      </c>
      <c r="AA178" s="49" t="s">
        <v>49</v>
      </c>
    </row>
    <row r="179" spans="1:27" x14ac:dyDescent="0.2">
      <c r="A179" s="42">
        <v>41656</v>
      </c>
      <c r="B179" s="67">
        <v>0.32291666666666669</v>
      </c>
      <c r="C179" s="42">
        <v>41656</v>
      </c>
      <c r="D179" s="67">
        <v>0.66666666666666663</v>
      </c>
      <c r="E179" s="44">
        <v>8.25</v>
      </c>
      <c r="F179" s="45">
        <v>0.1</v>
      </c>
      <c r="G179" s="45">
        <v>0.96</v>
      </c>
      <c r="H179" s="43">
        <v>12</v>
      </c>
      <c r="I179" s="43">
        <v>574</v>
      </c>
      <c r="J179" s="44">
        <f t="shared" si="5"/>
        <v>11.965277777777779</v>
      </c>
      <c r="K179" s="43">
        <v>3440</v>
      </c>
      <c r="L179" s="47">
        <v>50</v>
      </c>
      <c r="M179" s="45">
        <v>6.09</v>
      </c>
      <c r="N179" s="88">
        <f t="shared" si="6"/>
        <v>0</v>
      </c>
      <c r="O179" s="47"/>
      <c r="P179" s="47"/>
      <c r="Q179" s="47">
        <v>0</v>
      </c>
      <c r="R179" s="47">
        <v>0</v>
      </c>
      <c r="S179" s="47">
        <v>0</v>
      </c>
      <c r="T179" s="47">
        <v>0</v>
      </c>
      <c r="U179" s="47">
        <v>0</v>
      </c>
      <c r="V179" s="47">
        <v>0</v>
      </c>
      <c r="W179" s="47">
        <v>0</v>
      </c>
      <c r="X179" s="80">
        <v>0</v>
      </c>
      <c r="Y179" s="80">
        <v>0</v>
      </c>
      <c r="Z179" s="80">
        <v>0</v>
      </c>
    </row>
    <row r="180" spans="1:27" x14ac:dyDescent="0.2">
      <c r="A180" s="42">
        <v>41656</v>
      </c>
      <c r="B180" s="67">
        <v>0.6875</v>
      </c>
      <c r="C180" s="42">
        <v>41657</v>
      </c>
      <c r="D180" s="67">
        <v>0.3125</v>
      </c>
      <c r="E180" s="44">
        <v>15</v>
      </c>
      <c r="F180" s="45">
        <v>0.53</v>
      </c>
      <c r="G180" s="45">
        <v>1.36</v>
      </c>
      <c r="H180" s="43">
        <v>172</v>
      </c>
      <c r="I180" s="43">
        <v>1144</v>
      </c>
      <c r="J180" s="44">
        <f t="shared" ref="J180:J206" si="7">((H180/F180)+(I180/G180))/60</f>
        <v>19.428412874583795</v>
      </c>
      <c r="K180" s="43">
        <v>3440</v>
      </c>
      <c r="L180" s="77">
        <v>48</v>
      </c>
      <c r="M180" s="45">
        <v>6.41</v>
      </c>
      <c r="N180" s="88">
        <f t="shared" si="6"/>
        <v>0</v>
      </c>
      <c r="Q180" s="47">
        <v>0</v>
      </c>
      <c r="R180" s="47">
        <v>0</v>
      </c>
      <c r="S180" s="47">
        <v>0</v>
      </c>
      <c r="T180" s="47">
        <v>0</v>
      </c>
      <c r="U180" s="47">
        <v>0</v>
      </c>
      <c r="V180" s="47">
        <v>0</v>
      </c>
      <c r="W180" s="47">
        <v>0</v>
      </c>
      <c r="X180" s="80">
        <v>0</v>
      </c>
      <c r="Y180" s="80">
        <v>0</v>
      </c>
      <c r="Z180" s="80">
        <v>0</v>
      </c>
    </row>
    <row r="181" spans="1:27" x14ac:dyDescent="0.2">
      <c r="A181" s="42">
        <v>41657</v>
      </c>
      <c r="B181" s="67">
        <v>0.32291666666666669</v>
      </c>
      <c r="C181" s="42">
        <v>41657</v>
      </c>
      <c r="D181" s="67">
        <v>0.71875</v>
      </c>
      <c r="E181" s="44">
        <v>9</v>
      </c>
      <c r="F181" s="45">
        <v>0.2</v>
      </c>
      <c r="G181" s="45">
        <v>1.19</v>
      </c>
      <c r="H181" s="43">
        <v>17</v>
      </c>
      <c r="I181" s="43">
        <v>251</v>
      </c>
      <c r="J181" s="44">
        <f t="shared" si="7"/>
        <v>4.9320728291316529</v>
      </c>
      <c r="K181" s="43">
        <v>3440</v>
      </c>
      <c r="L181" s="77">
        <v>49</v>
      </c>
      <c r="M181" s="45">
        <v>8.1199999999999992</v>
      </c>
      <c r="N181" s="88">
        <f t="shared" si="6"/>
        <v>0</v>
      </c>
      <c r="Q181" s="47">
        <v>0</v>
      </c>
      <c r="R181" s="47">
        <v>0</v>
      </c>
      <c r="S181" s="47">
        <v>0</v>
      </c>
      <c r="T181" s="47">
        <v>0</v>
      </c>
      <c r="U181" s="47">
        <v>0</v>
      </c>
      <c r="V181" s="47">
        <v>0</v>
      </c>
      <c r="W181" s="47">
        <v>0</v>
      </c>
      <c r="X181" s="80">
        <v>0</v>
      </c>
      <c r="Y181" s="80">
        <v>0</v>
      </c>
      <c r="Z181" s="80">
        <v>0</v>
      </c>
    </row>
    <row r="182" spans="1:27" x14ac:dyDescent="0.2">
      <c r="A182" s="42">
        <v>41657</v>
      </c>
      <c r="B182" s="67">
        <v>0.69791666666666663</v>
      </c>
      <c r="C182" s="42">
        <v>41658</v>
      </c>
      <c r="D182" s="67">
        <v>0.32291666666666669</v>
      </c>
      <c r="E182" s="44">
        <v>15</v>
      </c>
      <c r="F182" s="45">
        <v>0.2</v>
      </c>
      <c r="G182" s="45">
        <v>1.23</v>
      </c>
      <c r="H182" s="43">
        <v>36</v>
      </c>
      <c r="I182" s="43">
        <v>1216</v>
      </c>
      <c r="J182" s="44">
        <f t="shared" si="7"/>
        <v>19.476964769647694</v>
      </c>
      <c r="K182" s="43">
        <v>3430</v>
      </c>
      <c r="L182" s="77">
        <v>48</v>
      </c>
      <c r="M182" s="45">
        <v>7.76</v>
      </c>
      <c r="N182" s="88">
        <f t="shared" si="6"/>
        <v>0</v>
      </c>
      <c r="Q182" s="47">
        <v>0</v>
      </c>
      <c r="R182" s="47">
        <v>0</v>
      </c>
      <c r="S182" s="47">
        <v>0</v>
      </c>
      <c r="T182" s="47">
        <v>0</v>
      </c>
      <c r="U182" s="47">
        <v>0</v>
      </c>
      <c r="V182" s="47">
        <v>0</v>
      </c>
      <c r="W182" s="47">
        <v>0</v>
      </c>
      <c r="X182" s="80">
        <v>0</v>
      </c>
      <c r="Y182" s="80">
        <v>0</v>
      </c>
      <c r="Z182" s="80">
        <v>0</v>
      </c>
    </row>
    <row r="183" spans="1:27" x14ac:dyDescent="0.2">
      <c r="A183" s="42">
        <v>41658</v>
      </c>
      <c r="B183" s="67">
        <v>0.33333333333333331</v>
      </c>
      <c r="C183" s="42">
        <v>41658</v>
      </c>
      <c r="D183" s="67">
        <v>0.6875</v>
      </c>
      <c r="E183" s="44">
        <v>8.5</v>
      </c>
      <c r="F183" s="45">
        <v>0.1</v>
      </c>
      <c r="G183" s="45">
        <v>1.53</v>
      </c>
      <c r="H183" s="43">
        <v>12</v>
      </c>
      <c r="I183" s="43">
        <v>738</v>
      </c>
      <c r="J183" s="44">
        <f t="shared" si="7"/>
        <v>10.039215686274508</v>
      </c>
      <c r="K183" s="43">
        <v>3460</v>
      </c>
      <c r="L183" s="77">
        <v>50</v>
      </c>
      <c r="M183" s="45">
        <v>4.66</v>
      </c>
      <c r="N183" s="88">
        <f t="shared" si="6"/>
        <v>0</v>
      </c>
      <c r="Q183" s="47">
        <v>0</v>
      </c>
      <c r="R183" s="47">
        <v>0</v>
      </c>
      <c r="S183" s="47">
        <v>0</v>
      </c>
      <c r="T183" s="47">
        <v>0</v>
      </c>
      <c r="U183" s="47">
        <v>0</v>
      </c>
      <c r="V183" s="47">
        <v>0</v>
      </c>
      <c r="W183" s="47">
        <v>0</v>
      </c>
      <c r="X183" s="80">
        <v>0</v>
      </c>
      <c r="Y183" s="80">
        <v>0</v>
      </c>
      <c r="Z183" s="80">
        <v>0</v>
      </c>
    </row>
    <row r="184" spans="1:27" x14ac:dyDescent="0.2">
      <c r="A184" s="42">
        <v>41658</v>
      </c>
      <c r="B184" s="67">
        <v>0.69791666666666663</v>
      </c>
      <c r="C184" s="42">
        <v>41659</v>
      </c>
      <c r="D184" s="67">
        <v>0.36458333333333331</v>
      </c>
      <c r="E184" s="44">
        <v>16</v>
      </c>
      <c r="F184" s="45">
        <v>0.2</v>
      </c>
      <c r="G184" s="45">
        <v>1.3</v>
      </c>
      <c r="H184" s="43">
        <v>133</v>
      </c>
      <c r="I184" s="43">
        <v>1297</v>
      </c>
      <c r="J184" s="44">
        <f t="shared" si="7"/>
        <v>27.71153846153846</v>
      </c>
      <c r="K184" s="43">
        <v>3440</v>
      </c>
      <c r="L184" s="47">
        <v>48</v>
      </c>
      <c r="M184" s="45">
        <v>5.27</v>
      </c>
      <c r="N184" s="88">
        <f t="shared" si="6"/>
        <v>0</v>
      </c>
      <c r="O184" s="47"/>
      <c r="P184" s="47"/>
      <c r="Q184" s="47">
        <v>0</v>
      </c>
      <c r="R184" s="47">
        <v>0</v>
      </c>
      <c r="S184" s="47">
        <v>0</v>
      </c>
      <c r="T184" s="47">
        <v>0</v>
      </c>
      <c r="U184" s="47">
        <v>0</v>
      </c>
      <c r="V184" s="47">
        <v>0</v>
      </c>
      <c r="W184" s="47">
        <v>0</v>
      </c>
      <c r="X184" s="80">
        <v>0</v>
      </c>
      <c r="Y184" s="80">
        <v>0</v>
      </c>
      <c r="Z184" s="80">
        <v>0</v>
      </c>
      <c r="AA184" s="46" t="s">
        <v>50</v>
      </c>
    </row>
    <row r="185" spans="1:27" x14ac:dyDescent="0.2">
      <c r="A185" s="42">
        <v>41659</v>
      </c>
      <c r="B185" s="67">
        <v>0.47916666666666669</v>
      </c>
      <c r="C185" s="42">
        <v>41660</v>
      </c>
      <c r="D185" s="67">
        <v>0.3125</v>
      </c>
      <c r="E185" s="44">
        <v>20</v>
      </c>
      <c r="F185" s="45">
        <v>2.75</v>
      </c>
      <c r="G185" s="45">
        <v>2.23</v>
      </c>
      <c r="H185" s="43">
        <v>2728</v>
      </c>
      <c r="I185" s="43">
        <v>2823</v>
      </c>
      <c r="J185" s="44">
        <f t="shared" si="7"/>
        <v>37.631988041853511</v>
      </c>
      <c r="K185" s="43">
        <v>3420</v>
      </c>
      <c r="L185" s="47">
        <v>48</v>
      </c>
      <c r="M185" s="45">
        <v>6.98</v>
      </c>
      <c r="N185" s="88">
        <f t="shared" si="6"/>
        <v>2</v>
      </c>
      <c r="O185" s="47">
        <v>38</v>
      </c>
      <c r="P185" s="47">
        <v>39</v>
      </c>
      <c r="Q185" s="47">
        <v>2</v>
      </c>
      <c r="R185" s="47">
        <v>0</v>
      </c>
      <c r="S185" s="47">
        <v>0</v>
      </c>
      <c r="T185" s="47">
        <v>0</v>
      </c>
      <c r="U185" s="47">
        <v>0</v>
      </c>
      <c r="V185" s="47">
        <v>0</v>
      </c>
      <c r="W185" s="47">
        <v>0</v>
      </c>
      <c r="X185" s="81">
        <f>(Q185+R185)/(J185)</f>
        <v>5.3146275391447347E-2</v>
      </c>
      <c r="Y185" s="80">
        <v>0</v>
      </c>
      <c r="Z185" s="80">
        <v>0</v>
      </c>
    </row>
    <row r="186" spans="1:27" x14ac:dyDescent="0.2">
      <c r="A186" s="42">
        <v>41660</v>
      </c>
      <c r="B186" s="67">
        <v>0.33333333333333331</v>
      </c>
      <c r="C186" s="42">
        <v>41660</v>
      </c>
      <c r="D186" s="67">
        <v>0.6875</v>
      </c>
      <c r="E186" s="44">
        <v>8.5</v>
      </c>
      <c r="F186" s="45">
        <v>2.5299999999999998</v>
      </c>
      <c r="G186" s="45">
        <v>2.2799999999999998</v>
      </c>
      <c r="H186" s="43">
        <v>1403</v>
      </c>
      <c r="I186" s="43">
        <v>1213</v>
      </c>
      <c r="J186" s="44">
        <f t="shared" si="7"/>
        <v>18.109383306751731</v>
      </c>
      <c r="K186" s="43">
        <v>3370</v>
      </c>
      <c r="L186" s="47">
        <v>48</v>
      </c>
      <c r="M186" s="45">
        <v>6.39</v>
      </c>
      <c r="N186" s="88">
        <f t="shared" si="6"/>
        <v>0</v>
      </c>
      <c r="O186" s="47"/>
      <c r="P186" s="47"/>
      <c r="Q186" s="47">
        <v>0</v>
      </c>
      <c r="R186" s="47">
        <v>0</v>
      </c>
      <c r="S186" s="47">
        <v>0</v>
      </c>
      <c r="T186" s="47">
        <v>0</v>
      </c>
      <c r="U186" s="47">
        <v>0</v>
      </c>
      <c r="V186" s="47">
        <v>0</v>
      </c>
      <c r="W186" s="47">
        <v>0</v>
      </c>
      <c r="X186" s="80">
        <v>0</v>
      </c>
      <c r="Y186" s="80">
        <v>0</v>
      </c>
      <c r="Z186" s="80">
        <v>0</v>
      </c>
    </row>
    <row r="187" spans="1:27" x14ac:dyDescent="0.2">
      <c r="A187" s="42">
        <v>41660</v>
      </c>
      <c r="B187" s="67">
        <v>0.69791666666666663</v>
      </c>
      <c r="C187" s="42">
        <v>41661</v>
      </c>
      <c r="D187" s="67">
        <v>0.3125</v>
      </c>
      <c r="E187" s="44">
        <v>14.75</v>
      </c>
      <c r="F187" s="45">
        <v>2.48</v>
      </c>
      <c r="G187" s="45">
        <v>2.36</v>
      </c>
      <c r="H187" s="43">
        <v>2230</v>
      </c>
      <c r="I187" s="43">
        <v>1953</v>
      </c>
      <c r="J187" s="44">
        <f t="shared" si="7"/>
        <v>28.778932021140879</v>
      </c>
      <c r="K187" s="43">
        <v>3360</v>
      </c>
      <c r="L187" s="47">
        <v>47</v>
      </c>
      <c r="M187" s="45">
        <v>6.4</v>
      </c>
      <c r="N187" s="88">
        <f t="shared" si="6"/>
        <v>1</v>
      </c>
      <c r="O187" s="47">
        <v>40</v>
      </c>
      <c r="P187" s="47">
        <v>40</v>
      </c>
      <c r="Q187" s="47">
        <v>1</v>
      </c>
      <c r="R187" s="47">
        <v>0</v>
      </c>
      <c r="S187" s="47">
        <v>0</v>
      </c>
      <c r="T187" s="47">
        <v>0</v>
      </c>
      <c r="U187" s="47">
        <v>0</v>
      </c>
      <c r="V187" s="47">
        <v>1</v>
      </c>
      <c r="W187" s="47">
        <v>0</v>
      </c>
      <c r="X187" s="81">
        <f>(Q187+R187)/(J187)</f>
        <v>3.4747641061364069E-2</v>
      </c>
      <c r="Y187" s="80">
        <v>0</v>
      </c>
      <c r="Z187" s="80">
        <v>0</v>
      </c>
    </row>
    <row r="188" spans="1:27" x14ac:dyDescent="0.2">
      <c r="A188" s="42">
        <v>41661</v>
      </c>
      <c r="B188" s="67">
        <v>0.33333333333333331</v>
      </c>
      <c r="C188" s="42">
        <v>41661</v>
      </c>
      <c r="D188" s="67">
        <v>0.6875</v>
      </c>
      <c r="E188" s="44">
        <v>8.5</v>
      </c>
      <c r="F188" s="45">
        <v>2.46</v>
      </c>
      <c r="G188" s="45">
        <v>2.13</v>
      </c>
      <c r="H188" s="43">
        <v>1252</v>
      </c>
      <c r="I188" s="43">
        <v>1092</v>
      </c>
      <c r="J188" s="44">
        <f t="shared" si="7"/>
        <v>17.026985762815375</v>
      </c>
      <c r="K188" s="43">
        <v>3330</v>
      </c>
      <c r="L188" s="47">
        <v>51</v>
      </c>
      <c r="M188" s="45">
        <v>6.51</v>
      </c>
      <c r="N188" s="88">
        <f t="shared" si="6"/>
        <v>0</v>
      </c>
      <c r="O188" s="47"/>
      <c r="P188" s="47"/>
      <c r="Q188" s="47">
        <v>0</v>
      </c>
      <c r="R188" s="47">
        <v>0</v>
      </c>
      <c r="S188" s="47">
        <v>0</v>
      </c>
      <c r="T188" s="47">
        <v>0</v>
      </c>
      <c r="U188" s="47">
        <v>0</v>
      </c>
      <c r="V188" s="47">
        <v>0</v>
      </c>
      <c r="W188" s="47">
        <v>0</v>
      </c>
      <c r="X188" s="80">
        <v>0</v>
      </c>
      <c r="Y188" s="80">
        <v>0</v>
      </c>
      <c r="Z188" s="80">
        <v>0</v>
      </c>
    </row>
    <row r="189" spans="1:27" x14ac:dyDescent="0.2">
      <c r="A189" s="42">
        <v>41661</v>
      </c>
      <c r="B189" s="67">
        <v>0.70833333333333337</v>
      </c>
      <c r="C189" s="42">
        <v>41662</v>
      </c>
      <c r="D189" s="67">
        <v>0.34375</v>
      </c>
      <c r="E189" s="44">
        <v>15.25</v>
      </c>
      <c r="F189" s="45">
        <v>2.5</v>
      </c>
      <c r="G189" s="45">
        <v>2.16</v>
      </c>
      <c r="H189" s="43">
        <v>1596</v>
      </c>
      <c r="I189" s="43">
        <v>595</v>
      </c>
      <c r="J189" s="44">
        <f t="shared" si="7"/>
        <v>15.231049382716048</v>
      </c>
      <c r="K189" s="43">
        <v>3320</v>
      </c>
      <c r="L189" s="47">
        <v>47</v>
      </c>
      <c r="M189" s="45">
        <v>5.53</v>
      </c>
      <c r="N189" s="88">
        <f t="shared" si="6"/>
        <v>0</v>
      </c>
      <c r="O189" s="47"/>
      <c r="P189" s="47"/>
      <c r="Q189" s="47">
        <v>0</v>
      </c>
      <c r="R189" s="47">
        <v>0</v>
      </c>
      <c r="S189" s="47">
        <v>0</v>
      </c>
      <c r="T189" s="47">
        <v>0</v>
      </c>
      <c r="U189" s="47">
        <v>0</v>
      </c>
      <c r="V189" s="47">
        <v>0</v>
      </c>
      <c r="W189" s="47">
        <v>0</v>
      </c>
      <c r="X189" s="80">
        <v>0</v>
      </c>
      <c r="Y189" s="80">
        <v>0</v>
      </c>
      <c r="Z189" s="80">
        <v>0</v>
      </c>
    </row>
    <row r="190" spans="1:27" x14ac:dyDescent="0.2">
      <c r="A190" s="42">
        <v>41662</v>
      </c>
      <c r="B190" s="67">
        <v>0.35416666666666669</v>
      </c>
      <c r="C190" s="42">
        <v>41662</v>
      </c>
      <c r="D190" s="67">
        <v>0.66666666666666663</v>
      </c>
      <c r="E190" s="44">
        <v>7.5</v>
      </c>
      <c r="F190" s="45">
        <v>2.5</v>
      </c>
      <c r="G190" s="45">
        <v>2.1</v>
      </c>
      <c r="H190" s="43">
        <v>1165</v>
      </c>
      <c r="I190" s="43">
        <v>996</v>
      </c>
      <c r="J190" s="44">
        <f t="shared" si="7"/>
        <v>15.671428571428571</v>
      </c>
      <c r="K190" s="43">
        <v>3310</v>
      </c>
      <c r="L190" s="47">
        <v>48</v>
      </c>
      <c r="M190" s="45">
        <v>7.7</v>
      </c>
      <c r="N190" s="88">
        <f t="shared" si="6"/>
        <v>0</v>
      </c>
      <c r="O190" s="47"/>
      <c r="P190" s="47"/>
      <c r="Q190" s="47">
        <v>0</v>
      </c>
      <c r="R190" s="47">
        <v>0</v>
      </c>
      <c r="S190" s="47">
        <v>0</v>
      </c>
      <c r="T190" s="47">
        <v>0</v>
      </c>
      <c r="U190" s="47">
        <v>0</v>
      </c>
      <c r="V190" s="47">
        <v>0</v>
      </c>
      <c r="W190" s="47">
        <v>0</v>
      </c>
      <c r="X190" s="80">
        <v>0</v>
      </c>
      <c r="Y190" s="80">
        <v>0</v>
      </c>
      <c r="Z190" s="80">
        <v>0</v>
      </c>
    </row>
    <row r="191" spans="1:27" x14ac:dyDescent="0.2">
      <c r="A191" s="42">
        <v>41662</v>
      </c>
      <c r="B191" s="67">
        <v>0.67708333333333337</v>
      </c>
      <c r="C191" s="42">
        <v>41663</v>
      </c>
      <c r="D191" s="67">
        <v>0.3125</v>
      </c>
      <c r="E191" s="44">
        <v>15.25</v>
      </c>
      <c r="F191" s="45">
        <v>2.6</v>
      </c>
      <c r="G191" s="45">
        <v>2.11</v>
      </c>
      <c r="H191" s="43">
        <v>2348</v>
      </c>
      <c r="I191" s="43">
        <v>2002</v>
      </c>
      <c r="J191" s="44">
        <f t="shared" si="7"/>
        <v>30.864868149228339</v>
      </c>
      <c r="K191" s="43">
        <v>3310</v>
      </c>
      <c r="L191" s="47">
        <v>48</v>
      </c>
      <c r="M191" s="45">
        <v>6.65</v>
      </c>
      <c r="N191" s="88">
        <f t="shared" si="6"/>
        <v>1</v>
      </c>
      <c r="O191" s="47">
        <v>40</v>
      </c>
      <c r="P191" s="47">
        <v>40</v>
      </c>
      <c r="Q191" s="47">
        <v>1</v>
      </c>
      <c r="R191" s="47">
        <v>0</v>
      </c>
      <c r="S191" s="47">
        <v>0</v>
      </c>
      <c r="T191" s="47">
        <v>0</v>
      </c>
      <c r="U191" s="47">
        <v>0</v>
      </c>
      <c r="V191" s="47">
        <v>0</v>
      </c>
      <c r="W191" s="47">
        <v>0</v>
      </c>
      <c r="X191" s="81">
        <f>(Q191+R191)/(J191)</f>
        <v>3.239929602696201E-2</v>
      </c>
      <c r="Y191" s="80">
        <v>0</v>
      </c>
      <c r="Z191" s="80">
        <v>0</v>
      </c>
    </row>
    <row r="192" spans="1:27" x14ac:dyDescent="0.2">
      <c r="A192" s="42">
        <v>41663</v>
      </c>
      <c r="B192" s="67">
        <v>0.32291666666666669</v>
      </c>
      <c r="C192" s="42">
        <v>41663</v>
      </c>
      <c r="D192" s="67">
        <v>0.6875</v>
      </c>
      <c r="E192" s="44">
        <v>8.75</v>
      </c>
      <c r="F192" s="45">
        <v>2.4700000000000002</v>
      </c>
      <c r="G192" s="45">
        <v>2.0499999999999998</v>
      </c>
      <c r="H192" s="43">
        <v>1284</v>
      </c>
      <c r="I192" s="43">
        <v>1074</v>
      </c>
      <c r="J192" s="44">
        <f t="shared" si="7"/>
        <v>17.395674928409207</v>
      </c>
      <c r="K192" s="43">
        <v>3320</v>
      </c>
      <c r="L192" s="47">
        <v>49</v>
      </c>
      <c r="M192" s="45">
        <v>7.6</v>
      </c>
      <c r="N192" s="88">
        <f t="shared" si="6"/>
        <v>0</v>
      </c>
      <c r="O192" s="78"/>
      <c r="P192" s="78"/>
      <c r="Q192" s="47">
        <v>0</v>
      </c>
      <c r="R192" s="47">
        <v>0</v>
      </c>
      <c r="S192" s="47">
        <v>0</v>
      </c>
      <c r="T192" s="47">
        <v>0</v>
      </c>
      <c r="U192" s="47">
        <v>0</v>
      </c>
      <c r="V192" s="47">
        <v>0</v>
      </c>
      <c r="W192" s="47">
        <v>0</v>
      </c>
      <c r="X192" s="80">
        <v>0</v>
      </c>
      <c r="Y192" s="80">
        <v>0</v>
      </c>
      <c r="Z192" s="80">
        <v>0</v>
      </c>
    </row>
    <row r="193" spans="1:28" x14ac:dyDescent="0.2">
      <c r="A193" s="42">
        <v>41663</v>
      </c>
      <c r="B193" s="67">
        <v>0.69791666666666663</v>
      </c>
      <c r="C193" s="42">
        <v>41664</v>
      </c>
      <c r="D193" s="67">
        <v>0.3125</v>
      </c>
      <c r="E193" s="44">
        <v>14.75</v>
      </c>
      <c r="F193" s="45">
        <v>2.5299999999999998</v>
      </c>
      <c r="G193" s="45">
        <v>1.98</v>
      </c>
      <c r="H193" s="43">
        <v>2167</v>
      </c>
      <c r="I193" s="43">
        <v>1818</v>
      </c>
      <c r="J193" s="44">
        <f t="shared" si="7"/>
        <v>29.578392621870883</v>
      </c>
      <c r="K193" s="43">
        <v>3320</v>
      </c>
      <c r="L193" s="47">
        <v>48</v>
      </c>
      <c r="M193" s="45">
        <v>8.23</v>
      </c>
      <c r="N193" s="88">
        <f t="shared" si="6"/>
        <v>1</v>
      </c>
      <c r="O193" s="47">
        <v>35</v>
      </c>
      <c r="P193" s="47">
        <v>35</v>
      </c>
      <c r="Q193" s="47">
        <v>1</v>
      </c>
      <c r="R193" s="47">
        <v>0</v>
      </c>
      <c r="S193" s="47">
        <v>0</v>
      </c>
      <c r="T193" s="47">
        <v>0</v>
      </c>
      <c r="U193" s="47">
        <v>0</v>
      </c>
      <c r="V193" s="47">
        <v>1</v>
      </c>
      <c r="W193" s="47">
        <v>0</v>
      </c>
      <c r="X193" s="81">
        <f>(Q193+R193)/(J193)</f>
        <v>3.3808463251670376E-2</v>
      </c>
      <c r="Y193" s="80">
        <v>0</v>
      </c>
      <c r="Z193" s="80">
        <v>0</v>
      </c>
    </row>
    <row r="194" spans="1:28" x14ac:dyDescent="0.2">
      <c r="A194" s="42">
        <v>41664</v>
      </c>
      <c r="B194" s="67">
        <v>0.33333333333333331</v>
      </c>
      <c r="C194" s="42">
        <v>41664</v>
      </c>
      <c r="D194" s="67">
        <v>0.67708333333333337</v>
      </c>
      <c r="E194" s="44">
        <v>8.25</v>
      </c>
      <c r="F194" s="45">
        <v>2.2000000000000002</v>
      </c>
      <c r="G194" s="45">
        <v>1.98</v>
      </c>
      <c r="H194" s="43">
        <v>1196</v>
      </c>
      <c r="I194" s="43">
        <v>971</v>
      </c>
      <c r="J194" s="44">
        <f t="shared" si="7"/>
        <v>17.234006734006737</v>
      </c>
      <c r="K194" s="43">
        <v>3310</v>
      </c>
      <c r="L194" s="47">
        <v>49</v>
      </c>
      <c r="M194" s="45">
        <v>6.59</v>
      </c>
      <c r="N194" s="88">
        <f t="shared" si="6"/>
        <v>0</v>
      </c>
      <c r="O194" s="78"/>
      <c r="P194" s="78"/>
      <c r="Q194" s="47">
        <v>0</v>
      </c>
      <c r="R194" s="47">
        <v>0</v>
      </c>
      <c r="S194" s="47">
        <v>0</v>
      </c>
      <c r="T194" s="47">
        <v>0</v>
      </c>
      <c r="U194" s="47">
        <v>0</v>
      </c>
      <c r="V194" s="47">
        <v>0</v>
      </c>
      <c r="W194" s="47">
        <v>0</v>
      </c>
      <c r="X194" s="80">
        <v>0</v>
      </c>
      <c r="Y194" s="80">
        <v>0</v>
      </c>
      <c r="Z194" s="80">
        <v>0</v>
      </c>
    </row>
    <row r="195" spans="1:28" x14ac:dyDescent="0.2">
      <c r="A195" s="42">
        <v>41664</v>
      </c>
      <c r="B195" s="67">
        <v>0.6875</v>
      </c>
      <c r="C195" s="42">
        <v>41665</v>
      </c>
      <c r="D195" s="67">
        <v>0.3125</v>
      </c>
      <c r="E195" s="44">
        <v>15</v>
      </c>
      <c r="F195" s="45">
        <v>2.2000000000000002</v>
      </c>
      <c r="G195" s="45">
        <v>1.95</v>
      </c>
      <c r="H195" s="43">
        <v>2041</v>
      </c>
      <c r="I195" s="43">
        <v>1748</v>
      </c>
      <c r="J195" s="44">
        <f t="shared" si="7"/>
        <v>30.402292152292151</v>
      </c>
      <c r="K195" s="43">
        <v>3270</v>
      </c>
      <c r="L195" s="47">
        <v>48</v>
      </c>
      <c r="M195" s="45">
        <v>7.01</v>
      </c>
      <c r="N195" s="88">
        <f t="shared" si="6"/>
        <v>0</v>
      </c>
      <c r="O195" s="78"/>
      <c r="P195" s="78"/>
      <c r="Q195" s="47">
        <v>0</v>
      </c>
      <c r="R195" s="47">
        <v>0</v>
      </c>
      <c r="S195" s="47">
        <v>0</v>
      </c>
      <c r="T195" s="47">
        <v>0</v>
      </c>
      <c r="U195" s="47">
        <v>0</v>
      </c>
      <c r="V195" s="47">
        <v>0</v>
      </c>
      <c r="W195" s="47">
        <v>0</v>
      </c>
      <c r="X195" s="80">
        <v>0</v>
      </c>
      <c r="Y195" s="80">
        <v>0</v>
      </c>
      <c r="Z195" s="80">
        <v>0</v>
      </c>
    </row>
    <row r="196" spans="1:28" x14ac:dyDescent="0.2">
      <c r="A196" s="42">
        <v>41665</v>
      </c>
      <c r="B196" s="67">
        <v>0.32291666666666669</v>
      </c>
      <c r="C196" s="42">
        <v>41665</v>
      </c>
      <c r="D196" s="67">
        <v>0.6875</v>
      </c>
      <c r="E196" s="44">
        <v>8.75</v>
      </c>
      <c r="F196" s="45">
        <v>2.2599999999999998</v>
      </c>
      <c r="G196" s="45">
        <v>1.83</v>
      </c>
      <c r="H196" s="43">
        <v>1218</v>
      </c>
      <c r="I196" s="43">
        <v>1020</v>
      </c>
      <c r="J196" s="44">
        <f t="shared" si="7"/>
        <v>18.27191837129455</v>
      </c>
      <c r="K196" s="43">
        <v>3270</v>
      </c>
      <c r="L196" s="47">
        <v>50</v>
      </c>
      <c r="M196" s="45">
        <v>6.28</v>
      </c>
      <c r="N196" s="88">
        <f t="shared" si="6"/>
        <v>0</v>
      </c>
      <c r="O196" s="78"/>
      <c r="P196" s="78"/>
      <c r="Q196" s="47">
        <v>0</v>
      </c>
      <c r="R196" s="47">
        <v>0</v>
      </c>
      <c r="S196" s="47">
        <v>0</v>
      </c>
      <c r="T196" s="47">
        <v>0</v>
      </c>
      <c r="U196" s="47">
        <v>0</v>
      </c>
      <c r="V196" s="47">
        <v>0</v>
      </c>
      <c r="W196" s="47">
        <v>0</v>
      </c>
      <c r="X196" s="80">
        <v>0</v>
      </c>
      <c r="Y196" s="80">
        <v>0</v>
      </c>
      <c r="Z196" s="80">
        <v>0</v>
      </c>
    </row>
    <row r="197" spans="1:28" x14ac:dyDescent="0.2">
      <c r="A197" s="42">
        <v>41665</v>
      </c>
      <c r="B197" s="67">
        <v>0.69791666666666663</v>
      </c>
      <c r="C197" s="42">
        <v>41666</v>
      </c>
      <c r="D197" s="67">
        <v>0.30208333333333331</v>
      </c>
      <c r="E197" s="44">
        <v>14.5</v>
      </c>
      <c r="F197" s="45">
        <v>2.16</v>
      </c>
      <c r="G197" s="45">
        <v>1.83</v>
      </c>
      <c r="H197" s="43">
        <v>1935</v>
      </c>
      <c r="I197" s="43">
        <v>1786</v>
      </c>
      <c r="J197" s="44">
        <f t="shared" si="7"/>
        <v>31.196493624772309</v>
      </c>
      <c r="K197" s="43">
        <v>3260</v>
      </c>
      <c r="L197" s="47">
        <v>48</v>
      </c>
      <c r="M197" s="45">
        <v>6.27</v>
      </c>
      <c r="N197" s="88">
        <f t="shared" si="6"/>
        <v>1</v>
      </c>
      <c r="O197" s="47">
        <v>142</v>
      </c>
      <c r="P197" s="47">
        <v>142</v>
      </c>
      <c r="Q197" s="47">
        <v>0</v>
      </c>
      <c r="R197" s="47">
        <v>0</v>
      </c>
      <c r="S197" s="47">
        <v>0</v>
      </c>
      <c r="T197" s="47">
        <v>1</v>
      </c>
      <c r="U197" s="47">
        <v>0</v>
      </c>
      <c r="V197" s="47">
        <v>0</v>
      </c>
      <c r="W197" s="47">
        <v>0</v>
      </c>
      <c r="X197" s="80">
        <v>0</v>
      </c>
      <c r="Y197" s="81">
        <f>(S197+T197)/(J197)</f>
        <v>3.2054884501696898E-2</v>
      </c>
      <c r="Z197" s="80">
        <v>0</v>
      </c>
    </row>
    <row r="198" spans="1:28" x14ac:dyDescent="0.2">
      <c r="A198" s="42">
        <v>41666</v>
      </c>
      <c r="B198" s="67">
        <v>0.3125</v>
      </c>
      <c r="C198" s="42">
        <v>41666</v>
      </c>
      <c r="D198" s="67">
        <v>0.66666666666666663</v>
      </c>
      <c r="E198" s="44">
        <v>8.5</v>
      </c>
      <c r="F198" s="45">
        <v>2.2999999999999998</v>
      </c>
      <c r="G198" s="45">
        <v>1.8</v>
      </c>
      <c r="H198" s="43">
        <v>1144</v>
      </c>
      <c r="I198" s="43">
        <v>1097</v>
      </c>
      <c r="J198" s="44">
        <f t="shared" si="7"/>
        <v>18.447262479871178</v>
      </c>
      <c r="K198" s="43">
        <v>3260</v>
      </c>
      <c r="L198" s="47">
        <v>49</v>
      </c>
      <c r="M198" s="45">
        <v>7.37</v>
      </c>
      <c r="N198" s="88">
        <f t="shared" si="6"/>
        <v>0</v>
      </c>
      <c r="O198" s="78"/>
      <c r="P198" s="78"/>
      <c r="Q198" s="47">
        <v>0</v>
      </c>
      <c r="R198" s="47">
        <v>0</v>
      </c>
      <c r="S198" s="47">
        <v>0</v>
      </c>
      <c r="T198" s="47">
        <v>0</v>
      </c>
      <c r="U198" s="47">
        <v>0</v>
      </c>
      <c r="V198" s="47">
        <v>0</v>
      </c>
      <c r="W198" s="47">
        <v>1</v>
      </c>
      <c r="X198" s="80">
        <v>0</v>
      </c>
      <c r="Y198" s="80">
        <v>0</v>
      </c>
      <c r="Z198" s="80">
        <v>0</v>
      </c>
    </row>
    <row r="199" spans="1:28" x14ac:dyDescent="0.2">
      <c r="A199" s="42">
        <v>41666</v>
      </c>
      <c r="B199" s="67">
        <v>0.6875</v>
      </c>
      <c r="C199" s="42">
        <v>41667</v>
      </c>
      <c r="D199" s="67">
        <v>0.3125</v>
      </c>
      <c r="E199" s="44">
        <v>15</v>
      </c>
      <c r="F199" s="45">
        <v>2.1</v>
      </c>
      <c r="G199" s="45">
        <v>1.7</v>
      </c>
      <c r="H199" s="43">
        <v>2005</v>
      </c>
      <c r="I199" s="43">
        <v>1747</v>
      </c>
      <c r="J199" s="44">
        <f t="shared" si="7"/>
        <v>33.040149393090573</v>
      </c>
      <c r="K199" s="43">
        <v>3260</v>
      </c>
      <c r="L199" s="47">
        <v>49</v>
      </c>
      <c r="M199" s="45">
        <v>6.6</v>
      </c>
      <c r="N199" s="88">
        <f t="shared" si="6"/>
        <v>0</v>
      </c>
      <c r="O199" s="78"/>
      <c r="P199" s="78"/>
      <c r="Q199" s="47">
        <v>0</v>
      </c>
      <c r="R199" s="47">
        <v>0</v>
      </c>
      <c r="S199" s="47">
        <v>0</v>
      </c>
      <c r="T199" s="47">
        <v>0</v>
      </c>
      <c r="U199" s="47">
        <v>0</v>
      </c>
      <c r="V199" s="47">
        <v>0</v>
      </c>
      <c r="W199" s="47">
        <v>1</v>
      </c>
      <c r="X199" s="80">
        <v>0</v>
      </c>
      <c r="Y199" s="80">
        <v>0</v>
      </c>
      <c r="Z199" s="80">
        <v>0</v>
      </c>
    </row>
    <row r="200" spans="1:28" x14ac:dyDescent="0.2">
      <c r="A200" s="42">
        <v>41667</v>
      </c>
      <c r="B200" s="67">
        <v>0.33333333333333331</v>
      </c>
      <c r="C200" s="42">
        <v>41667</v>
      </c>
      <c r="D200" s="67">
        <v>0.6875</v>
      </c>
      <c r="E200" s="44">
        <v>8.5</v>
      </c>
      <c r="F200" s="45">
        <v>2.4</v>
      </c>
      <c r="G200" s="45">
        <v>2.1</v>
      </c>
      <c r="H200" s="43">
        <v>1268</v>
      </c>
      <c r="I200" s="43">
        <v>1017</v>
      </c>
      <c r="J200" s="44">
        <f t="shared" si="7"/>
        <v>16.87698412698413</v>
      </c>
      <c r="K200" s="43">
        <v>3260</v>
      </c>
      <c r="L200" s="47">
        <v>51</v>
      </c>
      <c r="M200" s="45">
        <v>7.18</v>
      </c>
      <c r="N200" s="88">
        <f t="shared" si="6"/>
        <v>0</v>
      </c>
      <c r="O200" s="78"/>
      <c r="P200" s="78"/>
      <c r="Q200" s="47">
        <v>0</v>
      </c>
      <c r="R200" s="47">
        <v>0</v>
      </c>
      <c r="S200" s="47">
        <v>0</v>
      </c>
      <c r="T200" s="47">
        <v>0</v>
      </c>
      <c r="U200" s="47">
        <v>0</v>
      </c>
      <c r="V200" s="47">
        <v>0</v>
      </c>
      <c r="W200" s="47">
        <v>0</v>
      </c>
      <c r="X200" s="80">
        <v>0</v>
      </c>
      <c r="Y200" s="80">
        <v>0</v>
      </c>
      <c r="Z200" s="80">
        <v>0</v>
      </c>
      <c r="AA200" s="46" t="s">
        <v>51</v>
      </c>
    </row>
    <row r="201" spans="1:28" x14ac:dyDescent="0.2">
      <c r="A201" s="42">
        <v>41668</v>
      </c>
      <c r="B201" s="67">
        <v>0.32291666666666669</v>
      </c>
      <c r="C201" s="42">
        <v>41668</v>
      </c>
      <c r="D201" s="67">
        <v>0.6875</v>
      </c>
      <c r="E201" s="44">
        <v>8.75</v>
      </c>
      <c r="F201" s="45">
        <v>2.23</v>
      </c>
      <c r="G201" s="45">
        <v>2.1</v>
      </c>
      <c r="H201" s="43">
        <v>1234</v>
      </c>
      <c r="I201" s="43">
        <v>1163</v>
      </c>
      <c r="J201" s="44">
        <f t="shared" si="7"/>
        <v>18.452879208484589</v>
      </c>
      <c r="K201" s="43">
        <v>3630</v>
      </c>
      <c r="L201" s="47">
        <v>50</v>
      </c>
      <c r="M201" s="45" t="s">
        <v>28</v>
      </c>
      <c r="N201" s="88">
        <f>(Q201+R201+S201+T201)</f>
        <v>1</v>
      </c>
      <c r="O201" s="47">
        <v>102</v>
      </c>
      <c r="P201" s="78">
        <v>102</v>
      </c>
      <c r="Q201" s="47">
        <v>0</v>
      </c>
      <c r="R201" s="47">
        <v>0</v>
      </c>
      <c r="S201" s="47">
        <v>1</v>
      </c>
      <c r="T201" s="47">
        <v>0</v>
      </c>
      <c r="U201" s="47">
        <v>0</v>
      </c>
      <c r="V201" s="47">
        <v>0</v>
      </c>
      <c r="W201" s="47">
        <v>0</v>
      </c>
      <c r="X201" s="80">
        <v>0</v>
      </c>
      <c r="Y201" s="81">
        <f>(S201+T201)/(J201)</f>
        <v>5.419208507798623E-2</v>
      </c>
      <c r="Z201" s="80">
        <v>0</v>
      </c>
      <c r="AA201" s="46" t="s">
        <v>51</v>
      </c>
    </row>
    <row r="202" spans="1:28" x14ac:dyDescent="0.2">
      <c r="A202" s="42">
        <v>41669</v>
      </c>
      <c r="B202" s="67">
        <v>0.35416666666666669</v>
      </c>
      <c r="C202" s="42">
        <v>41669</v>
      </c>
      <c r="D202" s="67">
        <v>0.58333333333333337</v>
      </c>
      <c r="E202" s="44">
        <v>7.5</v>
      </c>
      <c r="F202" s="45">
        <v>2.65</v>
      </c>
      <c r="G202" s="45">
        <v>2.35</v>
      </c>
      <c r="H202" s="43">
        <v>898</v>
      </c>
      <c r="I202" s="43">
        <v>802</v>
      </c>
      <c r="J202" s="44">
        <f t="shared" si="7"/>
        <v>11.335742004549711</v>
      </c>
      <c r="K202" s="43">
        <v>3750</v>
      </c>
      <c r="L202" s="47">
        <v>50</v>
      </c>
      <c r="M202" s="45">
        <v>8.1199999999999992</v>
      </c>
      <c r="N202" s="88">
        <f t="shared" ref="N202:N263" si="8">(Q202+R202+S202+T202)</f>
        <v>0</v>
      </c>
      <c r="O202" s="78"/>
      <c r="P202" s="78"/>
      <c r="Q202" s="47">
        <v>0</v>
      </c>
      <c r="R202" s="47">
        <v>0</v>
      </c>
      <c r="S202" s="47">
        <v>0</v>
      </c>
      <c r="T202" s="47">
        <v>0</v>
      </c>
      <c r="U202" s="47">
        <v>0</v>
      </c>
      <c r="V202" s="47">
        <v>0</v>
      </c>
      <c r="W202" s="47">
        <v>0</v>
      </c>
      <c r="X202" s="80">
        <v>0</v>
      </c>
      <c r="Y202" s="80">
        <v>0</v>
      </c>
      <c r="Z202" s="80">
        <v>0</v>
      </c>
      <c r="AA202" s="46" t="s">
        <v>51</v>
      </c>
    </row>
    <row r="203" spans="1:28" x14ac:dyDescent="0.2">
      <c r="A203" s="42">
        <v>41670</v>
      </c>
      <c r="B203" s="67">
        <v>0.3125</v>
      </c>
      <c r="C203" s="42">
        <v>41670</v>
      </c>
      <c r="D203" s="67">
        <v>0.6875</v>
      </c>
      <c r="E203" s="44">
        <v>9</v>
      </c>
      <c r="F203" s="45">
        <v>2.9</v>
      </c>
      <c r="G203" s="45">
        <v>2.6</v>
      </c>
      <c r="H203" s="43">
        <v>1628</v>
      </c>
      <c r="I203" s="43">
        <v>1436</v>
      </c>
      <c r="J203" s="44">
        <f t="shared" si="7"/>
        <v>18.561450044208662</v>
      </c>
      <c r="K203" s="43">
        <v>4010</v>
      </c>
      <c r="L203" s="47">
        <v>51</v>
      </c>
      <c r="M203" s="45">
        <v>8.1</v>
      </c>
      <c r="N203" s="88">
        <f t="shared" si="8"/>
        <v>0</v>
      </c>
      <c r="O203" s="78"/>
      <c r="P203" s="78"/>
      <c r="Q203" s="47">
        <v>0</v>
      </c>
      <c r="R203" s="47">
        <v>0</v>
      </c>
      <c r="S203" s="47">
        <v>0</v>
      </c>
      <c r="T203" s="47">
        <v>0</v>
      </c>
      <c r="U203" s="47">
        <v>0</v>
      </c>
      <c r="V203" s="47">
        <v>0</v>
      </c>
      <c r="W203" s="47">
        <v>0</v>
      </c>
      <c r="X203" s="80">
        <v>0</v>
      </c>
      <c r="Y203" s="80">
        <v>0</v>
      </c>
      <c r="Z203" s="80">
        <v>0</v>
      </c>
    </row>
    <row r="204" spans="1:28" s="97" customFormat="1" x14ac:dyDescent="0.2">
      <c r="A204" s="95">
        <v>41670</v>
      </c>
      <c r="B204" s="96">
        <v>0.69791666666666663</v>
      </c>
      <c r="C204" s="102">
        <v>41671</v>
      </c>
      <c r="D204" s="103">
        <v>0.3125</v>
      </c>
      <c r="E204" s="104">
        <v>15</v>
      </c>
      <c r="F204" s="105">
        <v>3</v>
      </c>
      <c r="G204" s="105">
        <v>2.5</v>
      </c>
      <c r="H204" s="106">
        <v>2671</v>
      </c>
      <c r="I204" s="106">
        <v>2363</v>
      </c>
      <c r="J204" s="104">
        <f t="shared" si="7"/>
        <v>30.592222222222222</v>
      </c>
      <c r="K204" s="106">
        <v>3970</v>
      </c>
      <c r="L204" s="101">
        <v>49</v>
      </c>
      <c r="M204" s="105">
        <v>9.3800000000000008</v>
      </c>
      <c r="N204" s="113">
        <f t="shared" si="8"/>
        <v>2</v>
      </c>
      <c r="O204" s="101">
        <v>40</v>
      </c>
      <c r="P204" s="101">
        <v>170</v>
      </c>
      <c r="Q204" s="101">
        <v>1</v>
      </c>
      <c r="R204" s="101">
        <v>0</v>
      </c>
      <c r="S204" s="101">
        <v>0</v>
      </c>
      <c r="T204" s="101">
        <v>1</v>
      </c>
      <c r="U204" s="101">
        <v>0</v>
      </c>
      <c r="V204" s="101">
        <v>0</v>
      </c>
      <c r="W204" s="101">
        <v>0</v>
      </c>
      <c r="X204" s="111">
        <f>(Q204+R204)/(J204)</f>
        <v>3.2688047070787783E-2</v>
      </c>
      <c r="Y204" s="114">
        <v>0</v>
      </c>
      <c r="Z204" s="109">
        <v>0</v>
      </c>
      <c r="AA204" s="110"/>
      <c r="AB204" s="115"/>
    </row>
    <row r="205" spans="1:28" x14ac:dyDescent="0.2">
      <c r="A205" s="42">
        <v>41671</v>
      </c>
      <c r="B205" s="67">
        <v>0.33333333333333331</v>
      </c>
      <c r="C205" s="102">
        <v>41671</v>
      </c>
      <c r="D205" s="103">
        <v>0.6875</v>
      </c>
      <c r="E205" s="104">
        <v>8.5</v>
      </c>
      <c r="F205" s="105">
        <v>3</v>
      </c>
      <c r="G205" s="105">
        <v>2.6</v>
      </c>
      <c r="H205" s="106">
        <v>1508</v>
      </c>
      <c r="I205" s="106">
        <v>1310</v>
      </c>
      <c r="J205" s="104">
        <f t="shared" si="7"/>
        <v>16.775213675213674</v>
      </c>
      <c r="K205" s="106">
        <v>3890</v>
      </c>
      <c r="L205" s="101">
        <v>49</v>
      </c>
      <c r="M205" s="105">
        <v>8.58</v>
      </c>
      <c r="N205" s="113">
        <f t="shared" si="8"/>
        <v>0</v>
      </c>
      <c r="O205" s="116"/>
      <c r="P205" s="116"/>
      <c r="Q205" s="101">
        <v>0</v>
      </c>
      <c r="R205" s="101">
        <v>0</v>
      </c>
      <c r="S205" s="101">
        <v>0</v>
      </c>
      <c r="T205" s="101">
        <v>0</v>
      </c>
      <c r="U205" s="101">
        <v>0</v>
      </c>
      <c r="V205" s="101">
        <v>0</v>
      </c>
      <c r="W205" s="101">
        <v>0</v>
      </c>
      <c r="X205" s="109">
        <v>0</v>
      </c>
      <c r="Y205" s="109">
        <v>0</v>
      </c>
      <c r="Z205" s="109">
        <v>0</v>
      </c>
      <c r="AA205" s="110"/>
      <c r="AB205" s="115"/>
    </row>
    <row r="206" spans="1:28" x14ac:dyDescent="0.2">
      <c r="A206" s="42">
        <v>41671</v>
      </c>
      <c r="B206" s="67">
        <v>0.69791666666666663</v>
      </c>
      <c r="C206" s="102">
        <v>41672</v>
      </c>
      <c r="D206" s="103">
        <v>0.3125</v>
      </c>
      <c r="E206" s="104">
        <v>14.75</v>
      </c>
      <c r="F206" s="105">
        <v>2.96</v>
      </c>
      <c r="G206" s="105">
        <v>2.5099999999999998</v>
      </c>
      <c r="H206" s="106">
        <v>775</v>
      </c>
      <c r="I206" s="106">
        <v>2502</v>
      </c>
      <c r="J206" s="104">
        <f t="shared" si="7"/>
        <v>20.977284555471805</v>
      </c>
      <c r="K206" s="106">
        <v>3850</v>
      </c>
      <c r="L206" s="101">
        <v>48</v>
      </c>
      <c r="M206" s="105">
        <v>7</v>
      </c>
      <c r="N206" s="113">
        <f t="shared" si="8"/>
        <v>0</v>
      </c>
      <c r="O206" s="116"/>
      <c r="P206" s="116"/>
      <c r="Q206" s="101">
        <v>0</v>
      </c>
      <c r="R206" s="101">
        <v>0</v>
      </c>
      <c r="S206" s="101">
        <v>0</v>
      </c>
      <c r="T206" s="101">
        <v>0</v>
      </c>
      <c r="U206" s="101">
        <v>0</v>
      </c>
      <c r="V206" s="101">
        <v>0</v>
      </c>
      <c r="W206" s="101">
        <v>0</v>
      </c>
      <c r="X206" s="109">
        <v>0</v>
      </c>
      <c r="Y206" s="109">
        <v>0</v>
      </c>
      <c r="Z206" s="109">
        <v>0</v>
      </c>
      <c r="AA206" s="110"/>
      <c r="AB206" s="115"/>
    </row>
    <row r="207" spans="1:28" x14ac:dyDescent="0.2">
      <c r="A207" s="42">
        <v>41672</v>
      </c>
      <c r="B207" s="67">
        <v>0.32291666666666669</v>
      </c>
      <c r="C207" s="102">
        <v>41672</v>
      </c>
      <c r="D207" s="103">
        <v>0.6875</v>
      </c>
      <c r="E207" s="104">
        <v>7.15</v>
      </c>
      <c r="F207" s="105">
        <v>2.93</v>
      </c>
      <c r="G207" s="105">
        <v>1.96</v>
      </c>
      <c r="H207" s="106">
        <v>1319</v>
      </c>
      <c r="I207" s="106">
        <v>1159</v>
      </c>
      <c r="J207" s="104">
        <f t="shared" ref="J207:J220" si="9">((H207/F207)+(I207/G207))/60</f>
        <v>17.358286317940145</v>
      </c>
      <c r="K207" s="106">
        <v>3860</v>
      </c>
      <c r="L207" s="101">
        <v>46</v>
      </c>
      <c r="M207" s="105">
        <v>7.3</v>
      </c>
      <c r="N207" s="113">
        <f t="shared" si="8"/>
        <v>0</v>
      </c>
      <c r="O207" s="116"/>
      <c r="P207" s="116"/>
      <c r="Q207" s="101">
        <v>0</v>
      </c>
      <c r="R207" s="101">
        <v>0</v>
      </c>
      <c r="S207" s="101">
        <v>0</v>
      </c>
      <c r="T207" s="101">
        <v>0</v>
      </c>
      <c r="U207" s="101">
        <v>0</v>
      </c>
      <c r="V207" s="101">
        <v>0</v>
      </c>
      <c r="W207" s="101">
        <v>0</v>
      </c>
      <c r="X207" s="109">
        <v>0</v>
      </c>
      <c r="Y207" s="109">
        <v>0</v>
      </c>
      <c r="Z207" s="109">
        <v>0</v>
      </c>
      <c r="AA207" s="110"/>
      <c r="AB207" s="115"/>
    </row>
    <row r="208" spans="1:28" x14ac:dyDescent="0.2">
      <c r="A208" s="42">
        <v>41672</v>
      </c>
      <c r="B208" s="67">
        <v>0.69791666666666663</v>
      </c>
      <c r="C208" s="102">
        <v>41673</v>
      </c>
      <c r="D208" s="103">
        <v>0.3125</v>
      </c>
      <c r="E208" s="104">
        <v>14.75</v>
      </c>
      <c r="F208" s="105">
        <v>2.8</v>
      </c>
      <c r="G208" s="105">
        <v>2.4</v>
      </c>
      <c r="H208" s="106">
        <v>2507</v>
      </c>
      <c r="I208" s="106">
        <v>2197</v>
      </c>
      <c r="J208" s="104">
        <f t="shared" si="9"/>
        <v>30.179563492063494</v>
      </c>
      <c r="K208" s="106">
        <v>3880</v>
      </c>
      <c r="L208" s="101">
        <v>46</v>
      </c>
      <c r="M208" s="105">
        <v>9.49</v>
      </c>
      <c r="N208" s="113">
        <f t="shared" si="8"/>
        <v>1</v>
      </c>
      <c r="O208" s="101">
        <v>88</v>
      </c>
      <c r="P208" s="101">
        <v>88</v>
      </c>
      <c r="Q208" s="101">
        <v>0</v>
      </c>
      <c r="R208" s="101">
        <v>0</v>
      </c>
      <c r="S208" s="101">
        <v>1</v>
      </c>
      <c r="T208" s="101">
        <v>0</v>
      </c>
      <c r="U208" s="101">
        <v>0</v>
      </c>
      <c r="V208" s="101">
        <v>0</v>
      </c>
      <c r="W208" s="101">
        <v>0</v>
      </c>
      <c r="X208" s="109">
        <v>0</v>
      </c>
      <c r="Y208" s="111">
        <f>(S208+T208)/(J208)</f>
        <v>3.3135005423884811E-2</v>
      </c>
      <c r="Z208" s="109">
        <v>0</v>
      </c>
      <c r="AA208" s="110"/>
      <c r="AB208" s="115"/>
    </row>
    <row r="209" spans="1:28" x14ac:dyDescent="0.2">
      <c r="A209" s="42">
        <v>41673</v>
      </c>
      <c r="B209" s="67">
        <v>0.33333333333333331</v>
      </c>
      <c r="C209" s="102">
        <v>41673</v>
      </c>
      <c r="D209" s="103">
        <v>0.67708333333333337</v>
      </c>
      <c r="E209" s="104">
        <v>8.25</v>
      </c>
      <c r="F209" s="105">
        <v>2.81</v>
      </c>
      <c r="G209" s="105">
        <v>2.4300000000000002</v>
      </c>
      <c r="H209" s="106">
        <v>1328</v>
      </c>
      <c r="I209" s="106">
        <v>81</v>
      </c>
      <c r="J209" s="104">
        <f t="shared" si="9"/>
        <v>8.4321866350336094</v>
      </c>
      <c r="K209" s="106">
        <v>3880</v>
      </c>
      <c r="L209" s="101">
        <v>49</v>
      </c>
      <c r="M209" s="105">
        <v>7.38</v>
      </c>
      <c r="N209" s="113">
        <f t="shared" si="8"/>
        <v>0</v>
      </c>
      <c r="O209" s="101"/>
      <c r="P209" s="101"/>
      <c r="Q209" s="101">
        <v>0</v>
      </c>
      <c r="R209" s="101">
        <v>0</v>
      </c>
      <c r="S209" s="101">
        <v>0</v>
      </c>
      <c r="T209" s="101">
        <v>0</v>
      </c>
      <c r="U209" s="101">
        <v>0</v>
      </c>
      <c r="V209" s="101">
        <v>1</v>
      </c>
      <c r="W209" s="101">
        <v>1</v>
      </c>
      <c r="X209" s="109">
        <v>0</v>
      </c>
      <c r="Y209" s="109">
        <v>0</v>
      </c>
      <c r="Z209" s="109">
        <v>0</v>
      </c>
      <c r="AA209" s="110"/>
      <c r="AB209" s="115"/>
    </row>
    <row r="210" spans="1:28" x14ac:dyDescent="0.2">
      <c r="A210" s="42">
        <v>41673</v>
      </c>
      <c r="B210" s="67">
        <v>0.6875</v>
      </c>
      <c r="C210" s="102">
        <v>41674</v>
      </c>
      <c r="D210" s="103">
        <v>0.32291666666666669</v>
      </c>
      <c r="E210" s="104">
        <v>15.25</v>
      </c>
      <c r="F210" s="105">
        <v>2.7</v>
      </c>
      <c r="G210" s="105">
        <v>2.48</v>
      </c>
      <c r="H210" s="106">
        <v>3021</v>
      </c>
      <c r="I210" s="106">
        <v>2438</v>
      </c>
      <c r="J210" s="104">
        <f t="shared" si="9"/>
        <v>35.032556750298689</v>
      </c>
      <c r="K210" s="106">
        <v>3900</v>
      </c>
      <c r="L210" s="101">
        <v>48</v>
      </c>
      <c r="M210" s="105">
        <v>7.29</v>
      </c>
      <c r="N210" s="113">
        <f t="shared" si="8"/>
        <v>1</v>
      </c>
      <c r="O210" s="101">
        <v>37</v>
      </c>
      <c r="P210" s="101">
        <v>37</v>
      </c>
      <c r="Q210" s="101">
        <v>1</v>
      </c>
      <c r="R210" s="101">
        <v>0</v>
      </c>
      <c r="S210" s="101">
        <v>0</v>
      </c>
      <c r="T210" s="101">
        <v>0</v>
      </c>
      <c r="U210" s="101">
        <v>0</v>
      </c>
      <c r="V210" s="101">
        <v>0</v>
      </c>
      <c r="W210" s="101">
        <v>0</v>
      </c>
      <c r="X210" s="111">
        <f>(Q210+R210)/(J210)</f>
        <v>2.8544876331113741E-2</v>
      </c>
      <c r="Y210" s="109">
        <v>0</v>
      </c>
      <c r="Z210" s="109">
        <v>0</v>
      </c>
      <c r="AA210" s="110"/>
      <c r="AB210" s="115"/>
    </row>
    <row r="211" spans="1:28" x14ac:dyDescent="0.2">
      <c r="A211" s="42">
        <v>41674</v>
      </c>
      <c r="B211" s="67">
        <v>0.33333333333333331</v>
      </c>
      <c r="C211" s="102">
        <v>41674</v>
      </c>
      <c r="D211" s="103">
        <v>0.67708333333333337</v>
      </c>
      <c r="E211" s="104">
        <v>8.25</v>
      </c>
      <c r="F211" s="105">
        <v>2.8</v>
      </c>
      <c r="G211" s="105">
        <v>2.4500000000000002</v>
      </c>
      <c r="H211" s="106">
        <v>1471</v>
      </c>
      <c r="I211" s="106">
        <v>1276</v>
      </c>
      <c r="J211" s="104">
        <f t="shared" si="9"/>
        <v>17.436224489795919</v>
      </c>
      <c r="K211" s="106">
        <v>3910</v>
      </c>
      <c r="L211" s="101">
        <v>48</v>
      </c>
      <c r="M211" s="105">
        <v>7.3</v>
      </c>
      <c r="N211" s="113">
        <f t="shared" si="8"/>
        <v>0</v>
      </c>
      <c r="O211" s="101"/>
      <c r="P211" s="101"/>
      <c r="Q211" s="101">
        <v>0</v>
      </c>
      <c r="R211" s="101">
        <v>0</v>
      </c>
      <c r="S211" s="101">
        <v>0</v>
      </c>
      <c r="T211" s="101">
        <v>0</v>
      </c>
      <c r="U211" s="101">
        <v>0</v>
      </c>
      <c r="V211" s="101">
        <v>0</v>
      </c>
      <c r="W211" s="101">
        <v>0</v>
      </c>
      <c r="X211" s="109">
        <v>0</v>
      </c>
      <c r="Y211" s="109">
        <v>0</v>
      </c>
      <c r="Z211" s="109">
        <v>0</v>
      </c>
      <c r="AA211" s="110"/>
      <c r="AB211" s="115"/>
    </row>
    <row r="212" spans="1:28" x14ac:dyDescent="0.2">
      <c r="A212" s="42">
        <v>41674</v>
      </c>
      <c r="B212" s="67">
        <v>0.6875</v>
      </c>
      <c r="C212" s="102">
        <v>41675</v>
      </c>
      <c r="D212" s="103">
        <v>0.3125</v>
      </c>
      <c r="E212" s="104">
        <v>15</v>
      </c>
      <c r="F212" s="105">
        <v>2.96</v>
      </c>
      <c r="G212" s="105">
        <v>2.48</v>
      </c>
      <c r="H212" s="106">
        <v>1152</v>
      </c>
      <c r="I212" s="106">
        <v>2568</v>
      </c>
      <c r="J212" s="104">
        <f t="shared" si="9"/>
        <v>23.74455100261552</v>
      </c>
      <c r="K212" s="106">
        <v>3930</v>
      </c>
      <c r="L212" s="101">
        <v>47</v>
      </c>
      <c r="M212" s="105">
        <v>5.7</v>
      </c>
      <c r="N212" s="113">
        <f t="shared" si="8"/>
        <v>3</v>
      </c>
      <c r="O212" s="101">
        <v>36</v>
      </c>
      <c r="P212" s="101">
        <v>40</v>
      </c>
      <c r="Q212" s="101">
        <v>3</v>
      </c>
      <c r="R212" s="101">
        <v>0</v>
      </c>
      <c r="S212" s="101">
        <v>0</v>
      </c>
      <c r="T212" s="101">
        <v>0</v>
      </c>
      <c r="U212" s="101">
        <v>0</v>
      </c>
      <c r="V212" s="101">
        <v>0</v>
      </c>
      <c r="W212" s="101">
        <v>0</v>
      </c>
      <c r="X212" s="111">
        <f>(Q212+R212)/(J212)</f>
        <v>0.12634477694143564</v>
      </c>
      <c r="Y212" s="109">
        <v>0</v>
      </c>
      <c r="Z212" s="109">
        <v>0</v>
      </c>
      <c r="AA212" s="110"/>
      <c r="AB212" s="115"/>
    </row>
    <row r="213" spans="1:28" x14ac:dyDescent="0.2">
      <c r="A213" s="42">
        <v>41675</v>
      </c>
      <c r="B213" s="67">
        <v>0.33333333333333331</v>
      </c>
      <c r="C213" s="102">
        <v>41675</v>
      </c>
      <c r="D213" s="103">
        <v>0.67708333333333337</v>
      </c>
      <c r="E213" s="104">
        <v>8.25</v>
      </c>
      <c r="F213" s="105">
        <v>2.7</v>
      </c>
      <c r="G213" s="105">
        <v>2.6</v>
      </c>
      <c r="H213" s="106">
        <v>1450</v>
      </c>
      <c r="I213" s="106">
        <v>1278</v>
      </c>
      <c r="J213" s="104">
        <f t="shared" si="9"/>
        <v>17.142924976258307</v>
      </c>
      <c r="K213" s="106">
        <v>4050</v>
      </c>
      <c r="L213" s="101">
        <v>48</v>
      </c>
      <c r="M213" s="105">
        <v>8.77</v>
      </c>
      <c r="N213" s="113">
        <f t="shared" si="8"/>
        <v>1</v>
      </c>
      <c r="O213" s="101">
        <v>36</v>
      </c>
      <c r="P213" s="101">
        <v>36</v>
      </c>
      <c r="Q213" s="101">
        <v>1</v>
      </c>
      <c r="R213" s="101">
        <v>0</v>
      </c>
      <c r="S213" s="101">
        <v>0</v>
      </c>
      <c r="T213" s="101">
        <v>0</v>
      </c>
      <c r="U213" s="101">
        <v>0</v>
      </c>
      <c r="V213" s="101">
        <v>0</v>
      </c>
      <c r="W213" s="101">
        <v>0</v>
      </c>
      <c r="X213" s="111">
        <f>(Q213+R213)/(J213)</f>
        <v>5.833310251225661E-2</v>
      </c>
      <c r="Y213" s="109">
        <v>0</v>
      </c>
      <c r="Z213" s="109">
        <v>0</v>
      </c>
      <c r="AA213" s="110"/>
      <c r="AB213" s="115"/>
    </row>
    <row r="214" spans="1:28" x14ac:dyDescent="0.2">
      <c r="A214" s="42">
        <v>41675</v>
      </c>
      <c r="B214" s="67">
        <v>0.69791666666666663</v>
      </c>
      <c r="C214" s="102">
        <v>41676</v>
      </c>
      <c r="D214" s="103">
        <v>0.33333333333333331</v>
      </c>
      <c r="E214" s="104">
        <v>14.75</v>
      </c>
      <c r="F214" s="105">
        <v>2.8</v>
      </c>
      <c r="G214" s="105">
        <v>2.48</v>
      </c>
      <c r="H214" s="106">
        <v>2578</v>
      </c>
      <c r="I214" s="106">
        <v>2290</v>
      </c>
      <c r="J214" s="104">
        <f t="shared" si="9"/>
        <v>30.735023041474658</v>
      </c>
      <c r="K214" s="106">
        <v>4130</v>
      </c>
      <c r="L214" s="101">
        <v>48</v>
      </c>
      <c r="M214" s="105">
        <v>6.97</v>
      </c>
      <c r="N214" s="113">
        <f t="shared" si="8"/>
        <v>2</v>
      </c>
      <c r="O214" s="101">
        <v>36</v>
      </c>
      <c r="P214" s="101">
        <v>36</v>
      </c>
      <c r="Q214" s="101">
        <v>2</v>
      </c>
      <c r="R214" s="101">
        <v>0</v>
      </c>
      <c r="S214" s="101">
        <v>0</v>
      </c>
      <c r="T214" s="101">
        <v>0</v>
      </c>
      <c r="U214" s="101">
        <v>0</v>
      </c>
      <c r="V214" s="101">
        <v>1</v>
      </c>
      <c r="W214" s="101">
        <v>0</v>
      </c>
      <c r="X214" s="111">
        <f>(Q214+R214)/(J214)</f>
        <v>6.5072344253692169E-2</v>
      </c>
      <c r="Y214" s="109">
        <v>0</v>
      </c>
      <c r="Z214" s="109">
        <v>0</v>
      </c>
      <c r="AA214" s="110"/>
      <c r="AB214" s="115"/>
    </row>
    <row r="215" spans="1:28" x14ac:dyDescent="0.2">
      <c r="A215" s="42">
        <v>41676</v>
      </c>
      <c r="B215" s="67">
        <v>0.36458333333333331</v>
      </c>
      <c r="C215" s="102">
        <v>41676</v>
      </c>
      <c r="D215" s="103">
        <v>0.15625</v>
      </c>
      <c r="E215" s="104">
        <v>7</v>
      </c>
      <c r="F215" s="105">
        <v>2.7</v>
      </c>
      <c r="G215" s="105">
        <v>2.4500000000000002</v>
      </c>
      <c r="H215" s="106">
        <v>1245</v>
      </c>
      <c r="I215" s="106">
        <v>1195</v>
      </c>
      <c r="J215" s="104">
        <f t="shared" si="9"/>
        <v>15.814436885865456</v>
      </c>
      <c r="K215" s="106">
        <v>4170</v>
      </c>
      <c r="L215" s="101">
        <v>47</v>
      </c>
      <c r="M215" s="105">
        <v>9.4499999999999993</v>
      </c>
      <c r="N215" s="113">
        <f t="shared" si="8"/>
        <v>0</v>
      </c>
      <c r="O215" s="101"/>
      <c r="P215" s="101"/>
      <c r="Q215" s="101">
        <v>0</v>
      </c>
      <c r="R215" s="101">
        <v>0</v>
      </c>
      <c r="S215" s="101">
        <v>0</v>
      </c>
      <c r="T215" s="101">
        <v>0</v>
      </c>
      <c r="U215" s="101">
        <v>0</v>
      </c>
      <c r="V215" s="101">
        <v>0</v>
      </c>
      <c r="W215" s="101">
        <v>0</v>
      </c>
      <c r="X215" s="109">
        <f>(Q215+R215)/(J215)</f>
        <v>0</v>
      </c>
      <c r="Y215" s="109">
        <v>0</v>
      </c>
      <c r="Z215" s="109">
        <v>0</v>
      </c>
      <c r="AA215" s="110"/>
      <c r="AB215" s="115"/>
    </row>
    <row r="216" spans="1:28" x14ac:dyDescent="0.2">
      <c r="A216" s="42">
        <v>41676</v>
      </c>
      <c r="B216" s="67">
        <v>0.66666666666666663</v>
      </c>
      <c r="C216" s="102">
        <v>41677</v>
      </c>
      <c r="D216" s="103">
        <v>0.41666666666666669</v>
      </c>
      <c r="E216" s="104">
        <v>18</v>
      </c>
      <c r="F216" s="105">
        <v>2.4</v>
      </c>
      <c r="G216" s="105">
        <v>2.6</v>
      </c>
      <c r="H216" s="106">
        <v>631</v>
      </c>
      <c r="I216" s="106">
        <v>707</v>
      </c>
      <c r="J216" s="104">
        <f t="shared" si="9"/>
        <v>8.9139957264957275</v>
      </c>
      <c r="K216" s="106">
        <v>4190</v>
      </c>
      <c r="L216" s="101">
        <v>47</v>
      </c>
      <c r="M216" s="105">
        <v>7.52</v>
      </c>
      <c r="N216" s="113">
        <f t="shared" si="8"/>
        <v>0</v>
      </c>
      <c r="O216" s="101"/>
      <c r="P216" s="101"/>
      <c r="Q216" s="101">
        <v>0</v>
      </c>
      <c r="R216" s="101">
        <v>0</v>
      </c>
      <c r="S216" s="101">
        <v>0</v>
      </c>
      <c r="T216" s="101">
        <v>0</v>
      </c>
      <c r="U216" s="101">
        <v>0</v>
      </c>
      <c r="V216" s="101">
        <v>0</v>
      </c>
      <c r="W216" s="101">
        <v>0</v>
      </c>
      <c r="X216" s="109">
        <v>0</v>
      </c>
      <c r="Y216" s="109">
        <v>0</v>
      </c>
      <c r="Z216" s="109">
        <v>0</v>
      </c>
      <c r="AA216" s="110"/>
      <c r="AB216" s="115"/>
    </row>
    <row r="217" spans="1:28" x14ac:dyDescent="0.2">
      <c r="A217" s="42">
        <v>41677</v>
      </c>
      <c r="B217" s="67">
        <v>0.44791666666666669</v>
      </c>
      <c r="C217" s="102">
        <v>41677</v>
      </c>
      <c r="D217" s="103">
        <v>0.625</v>
      </c>
      <c r="E217" s="104">
        <v>4.25</v>
      </c>
      <c r="F217" s="105">
        <v>2.7</v>
      </c>
      <c r="G217" s="105">
        <v>2.5099999999999998</v>
      </c>
      <c r="H217" s="106">
        <v>752</v>
      </c>
      <c r="I217" s="106">
        <v>630</v>
      </c>
      <c r="J217" s="104">
        <f t="shared" si="9"/>
        <v>8.8252422409128908</v>
      </c>
      <c r="K217" s="106">
        <v>4250</v>
      </c>
      <c r="L217" s="101">
        <v>47</v>
      </c>
      <c r="M217" s="105">
        <v>7.52</v>
      </c>
      <c r="N217" s="113">
        <f t="shared" si="8"/>
        <v>0</v>
      </c>
      <c r="O217" s="101"/>
      <c r="P217" s="101"/>
      <c r="Q217" s="101">
        <v>0</v>
      </c>
      <c r="R217" s="101">
        <v>0</v>
      </c>
      <c r="S217" s="101">
        <v>0</v>
      </c>
      <c r="T217" s="101">
        <v>0</v>
      </c>
      <c r="U217" s="101">
        <v>0</v>
      </c>
      <c r="V217" s="101">
        <v>0</v>
      </c>
      <c r="W217" s="101">
        <v>0</v>
      </c>
      <c r="X217" s="109">
        <v>0</v>
      </c>
      <c r="Y217" s="109">
        <v>0</v>
      </c>
      <c r="Z217" s="109">
        <v>0</v>
      </c>
      <c r="AA217" s="110"/>
      <c r="AB217" s="115"/>
    </row>
    <row r="218" spans="1:28" x14ac:dyDescent="0.2">
      <c r="A218" s="42">
        <v>41677</v>
      </c>
      <c r="B218" s="67">
        <v>0.63541666666666663</v>
      </c>
      <c r="C218" s="102">
        <v>41678</v>
      </c>
      <c r="D218" s="103">
        <v>0.3125</v>
      </c>
      <c r="E218" s="104">
        <v>16.25</v>
      </c>
      <c r="F218" s="105">
        <v>2</v>
      </c>
      <c r="G218" s="105">
        <v>2.6</v>
      </c>
      <c r="H218" s="106">
        <v>2118</v>
      </c>
      <c r="I218" s="106">
        <v>2785</v>
      </c>
      <c r="J218" s="104">
        <f t="shared" si="9"/>
        <v>35.502564102564101</v>
      </c>
      <c r="K218" s="106">
        <v>4460</v>
      </c>
      <c r="L218" s="101">
        <v>48</v>
      </c>
      <c r="M218" s="105">
        <v>7.78</v>
      </c>
      <c r="N218" s="113">
        <f t="shared" si="8"/>
        <v>1</v>
      </c>
      <c r="O218" s="101">
        <v>41</v>
      </c>
      <c r="P218" s="101">
        <v>41</v>
      </c>
      <c r="Q218" s="101">
        <v>1</v>
      </c>
      <c r="R218" s="101">
        <v>0</v>
      </c>
      <c r="S218" s="101">
        <v>0</v>
      </c>
      <c r="T218" s="101">
        <v>0</v>
      </c>
      <c r="U218" s="101">
        <v>0</v>
      </c>
      <c r="V218" s="101">
        <v>1</v>
      </c>
      <c r="W218" s="101">
        <v>0</v>
      </c>
      <c r="X218" s="107">
        <f>(Q218+R218)/(J218)</f>
        <v>2.8166979633107037E-2</v>
      </c>
      <c r="Y218" s="109">
        <v>0</v>
      </c>
      <c r="Z218" s="109">
        <v>0</v>
      </c>
      <c r="AA218" s="110"/>
      <c r="AB218" s="115"/>
    </row>
    <row r="219" spans="1:28" x14ac:dyDescent="0.2">
      <c r="A219" s="42">
        <v>41678</v>
      </c>
      <c r="B219" s="67">
        <v>0.32291666666666669</v>
      </c>
      <c r="C219" s="102">
        <v>41678</v>
      </c>
      <c r="D219" s="103">
        <v>0.65625</v>
      </c>
      <c r="E219" s="104">
        <v>8</v>
      </c>
      <c r="F219" s="105">
        <v>2.2000000000000002</v>
      </c>
      <c r="G219" s="105">
        <v>2.56</v>
      </c>
      <c r="H219" s="106">
        <v>1018</v>
      </c>
      <c r="I219" s="106">
        <v>171</v>
      </c>
      <c r="J219" s="104">
        <f t="shared" si="9"/>
        <v>8.8254024621212128</v>
      </c>
      <c r="K219" s="106">
        <v>4640</v>
      </c>
      <c r="L219" s="101">
        <v>47</v>
      </c>
      <c r="M219" s="105">
        <v>7.91</v>
      </c>
      <c r="N219" s="113">
        <f t="shared" si="8"/>
        <v>0</v>
      </c>
      <c r="O219" s="101"/>
      <c r="P219" s="101"/>
      <c r="Q219" s="101">
        <v>0</v>
      </c>
      <c r="R219" s="101">
        <v>0</v>
      </c>
      <c r="S219" s="101">
        <v>0</v>
      </c>
      <c r="T219" s="101">
        <v>0</v>
      </c>
      <c r="U219" s="101">
        <v>0</v>
      </c>
      <c r="V219" s="101">
        <v>0</v>
      </c>
      <c r="W219" s="101">
        <v>0</v>
      </c>
      <c r="X219" s="109">
        <f t="shared" ref="X219" si="10">(Q215+R215)/(J215)</f>
        <v>0</v>
      </c>
      <c r="Y219" s="117">
        <f>(S219+T219)/(J219)</f>
        <v>0</v>
      </c>
      <c r="Z219" s="109">
        <v>0</v>
      </c>
      <c r="AA219" s="110"/>
      <c r="AB219" s="115"/>
    </row>
    <row r="220" spans="1:28" x14ac:dyDescent="0.2">
      <c r="A220" s="42">
        <v>41678</v>
      </c>
      <c r="B220" s="67">
        <v>0.6875</v>
      </c>
      <c r="C220" s="102">
        <v>41679</v>
      </c>
      <c r="D220" s="103">
        <v>0.3125</v>
      </c>
      <c r="E220" s="104">
        <v>15</v>
      </c>
      <c r="F220" s="105">
        <v>2.4300000000000002</v>
      </c>
      <c r="G220" s="105">
        <v>3</v>
      </c>
      <c r="H220" s="106">
        <v>2269</v>
      </c>
      <c r="I220" s="106">
        <v>485</v>
      </c>
      <c r="J220" s="104">
        <f t="shared" si="9"/>
        <v>18.256858710562415</v>
      </c>
      <c r="K220" s="106">
        <v>5020</v>
      </c>
      <c r="L220" s="101">
        <v>47</v>
      </c>
      <c r="M220" s="105">
        <v>13.2</v>
      </c>
      <c r="N220" s="113">
        <f t="shared" si="8"/>
        <v>1</v>
      </c>
      <c r="O220" s="101">
        <v>36</v>
      </c>
      <c r="P220" s="101">
        <v>36</v>
      </c>
      <c r="Q220" s="101">
        <v>1</v>
      </c>
      <c r="R220" s="101">
        <v>0</v>
      </c>
      <c r="S220" s="101">
        <v>0</v>
      </c>
      <c r="T220" s="101">
        <v>0</v>
      </c>
      <c r="U220" s="101">
        <v>0</v>
      </c>
      <c r="V220" s="101">
        <v>0</v>
      </c>
      <c r="W220" s="101">
        <v>0</v>
      </c>
      <c r="X220" s="107">
        <f>(Q220+R220)/(J220)</f>
        <v>5.4773935420853917E-2</v>
      </c>
      <c r="Y220" s="109">
        <v>0</v>
      </c>
      <c r="Z220" s="109">
        <v>0</v>
      </c>
      <c r="AA220" s="110"/>
      <c r="AB220" s="115"/>
    </row>
    <row r="221" spans="1:28" x14ac:dyDescent="0.2">
      <c r="A221" s="42">
        <v>41679</v>
      </c>
      <c r="B221" s="67">
        <v>0.34375</v>
      </c>
      <c r="C221" s="102">
        <v>41679</v>
      </c>
      <c r="D221" s="103">
        <v>0.67708333333333337</v>
      </c>
      <c r="E221" s="104">
        <v>8</v>
      </c>
      <c r="F221" s="105">
        <v>2.33</v>
      </c>
      <c r="G221" s="105">
        <v>2.9</v>
      </c>
      <c r="H221" s="106">
        <v>1013</v>
      </c>
      <c r="I221" s="106">
        <v>725</v>
      </c>
      <c r="J221" s="104">
        <f t="shared" ref="J221:J227" si="11">((H221/F221)+(I221/G221))/60</f>
        <v>11.412732474964233</v>
      </c>
      <c r="K221" s="106">
        <v>5710</v>
      </c>
      <c r="L221" s="101">
        <v>47</v>
      </c>
      <c r="M221" s="105">
        <v>14.2</v>
      </c>
      <c r="N221" s="113">
        <f t="shared" si="8"/>
        <v>0</v>
      </c>
      <c r="O221" s="101"/>
      <c r="P221" s="101"/>
      <c r="Q221" s="101">
        <v>0</v>
      </c>
      <c r="R221" s="101">
        <v>0</v>
      </c>
      <c r="S221" s="101">
        <v>0</v>
      </c>
      <c r="T221" s="101">
        <v>0</v>
      </c>
      <c r="U221" s="101">
        <v>0</v>
      </c>
      <c r="V221" s="101">
        <v>0</v>
      </c>
      <c r="W221" s="101">
        <v>0</v>
      </c>
      <c r="X221" s="109">
        <f>(Q221+R221)/(J221)</f>
        <v>0</v>
      </c>
      <c r="Y221" s="109">
        <v>0</v>
      </c>
      <c r="Z221" s="109">
        <v>0</v>
      </c>
      <c r="AA221" s="110"/>
      <c r="AB221" s="115"/>
    </row>
    <row r="222" spans="1:28" x14ac:dyDescent="0.2">
      <c r="A222" s="42">
        <v>41679</v>
      </c>
      <c r="B222" s="67">
        <v>0.70833333333333337</v>
      </c>
      <c r="C222" s="102">
        <v>41680</v>
      </c>
      <c r="D222" s="103">
        <v>0.375</v>
      </c>
      <c r="E222" s="104">
        <v>16</v>
      </c>
      <c r="F222" s="105">
        <v>1.7</v>
      </c>
      <c r="G222" s="105">
        <v>2.1</v>
      </c>
      <c r="H222" s="106">
        <v>1869</v>
      </c>
      <c r="I222" s="106">
        <v>2504</v>
      </c>
      <c r="J222" s="104">
        <f t="shared" si="11"/>
        <v>38.196545284780576</v>
      </c>
      <c r="K222" s="106">
        <v>7920</v>
      </c>
      <c r="L222" s="101">
        <v>51</v>
      </c>
      <c r="M222" s="105">
        <v>15.5</v>
      </c>
      <c r="N222" s="94">
        <f t="shared" si="8"/>
        <v>216</v>
      </c>
      <c r="O222" s="101">
        <v>34</v>
      </c>
      <c r="P222" s="101">
        <v>100</v>
      </c>
      <c r="Q222" s="101">
        <v>215</v>
      </c>
      <c r="R222" s="101">
        <v>0</v>
      </c>
      <c r="S222" s="101">
        <v>1</v>
      </c>
      <c r="T222" s="101">
        <v>0</v>
      </c>
      <c r="U222" s="101">
        <v>0</v>
      </c>
      <c r="V222" s="101">
        <v>0</v>
      </c>
      <c r="W222" s="101">
        <v>0</v>
      </c>
      <c r="X222" s="107">
        <f>(Q222+R222)/(J222)</f>
        <v>5.6287813046188448</v>
      </c>
      <c r="Y222" s="111">
        <f>(S222+T222)/(J222)</f>
        <v>2.6180378161017884E-2</v>
      </c>
      <c r="Z222" s="109">
        <v>0</v>
      </c>
      <c r="AA222" s="110"/>
      <c r="AB222" s="115"/>
    </row>
    <row r="223" spans="1:28" s="97" customFormat="1" x14ac:dyDescent="0.2">
      <c r="A223" s="95">
        <v>41680</v>
      </c>
      <c r="B223" s="96">
        <v>0.41666666666666669</v>
      </c>
      <c r="C223" s="102">
        <v>41680</v>
      </c>
      <c r="D223" s="103">
        <v>0.66666666666666663</v>
      </c>
      <c r="E223" s="104">
        <v>6</v>
      </c>
      <c r="F223" s="105">
        <v>3</v>
      </c>
      <c r="G223" s="105">
        <v>3.5</v>
      </c>
      <c r="H223" s="106">
        <v>1130</v>
      </c>
      <c r="I223" s="106">
        <v>1310</v>
      </c>
      <c r="J223" s="104">
        <f t="shared" si="11"/>
        <v>12.515873015873016</v>
      </c>
      <c r="K223" s="106">
        <v>9050</v>
      </c>
      <c r="L223" s="101">
        <v>51</v>
      </c>
      <c r="M223" s="105">
        <v>16.7</v>
      </c>
      <c r="N223" s="94">
        <v>41</v>
      </c>
      <c r="O223" s="101">
        <v>34</v>
      </c>
      <c r="P223" s="101">
        <v>40</v>
      </c>
      <c r="Q223" s="101">
        <v>41</v>
      </c>
      <c r="R223" s="101">
        <v>0</v>
      </c>
      <c r="S223" s="101">
        <v>0</v>
      </c>
      <c r="T223" s="101">
        <v>0</v>
      </c>
      <c r="U223" s="101">
        <v>0</v>
      </c>
      <c r="V223" s="101">
        <v>0</v>
      </c>
      <c r="W223" s="101">
        <v>0</v>
      </c>
      <c r="X223" s="107">
        <f>(Q223+R223)/(J223)</f>
        <v>3.2758402029169309</v>
      </c>
      <c r="Y223" s="109">
        <v>0</v>
      </c>
      <c r="Z223" s="109">
        <v>0</v>
      </c>
      <c r="AA223" s="110" t="s">
        <v>52</v>
      </c>
      <c r="AB223" s="115"/>
    </row>
    <row r="224" spans="1:28" ht="13.5" customHeight="1" x14ac:dyDescent="0.2">
      <c r="A224" s="42">
        <v>41681</v>
      </c>
      <c r="B224" s="67">
        <v>0.29166666666666669</v>
      </c>
      <c r="C224" s="102">
        <v>41681</v>
      </c>
      <c r="D224" s="103">
        <v>0.625</v>
      </c>
      <c r="E224" s="104">
        <v>8</v>
      </c>
      <c r="F224" s="105">
        <v>2</v>
      </c>
      <c r="G224" s="105">
        <v>3.7</v>
      </c>
      <c r="H224" s="106">
        <v>772</v>
      </c>
      <c r="I224" s="106">
        <v>650</v>
      </c>
      <c r="J224" s="104">
        <f t="shared" si="11"/>
        <v>9.3612612612612605</v>
      </c>
      <c r="K224" s="106">
        <v>10700</v>
      </c>
      <c r="L224" s="101">
        <v>52</v>
      </c>
      <c r="M224" s="105">
        <v>39.6</v>
      </c>
      <c r="N224" s="94">
        <f t="shared" si="8"/>
        <v>54</v>
      </c>
      <c r="O224" s="101">
        <v>34</v>
      </c>
      <c r="P224" s="101">
        <v>118</v>
      </c>
      <c r="Q224" s="101">
        <v>52</v>
      </c>
      <c r="R224" s="101">
        <v>0</v>
      </c>
      <c r="S224" s="101">
        <v>2</v>
      </c>
      <c r="T224" s="101">
        <v>0</v>
      </c>
      <c r="U224" s="101">
        <v>0</v>
      </c>
      <c r="V224" s="101">
        <v>1</v>
      </c>
      <c r="W224" s="101">
        <v>0</v>
      </c>
      <c r="X224" s="107">
        <f>(Q224+R224)/(J224)</f>
        <v>5.5548070445577906</v>
      </c>
      <c r="Y224" s="111">
        <f>(S224+T224)/(J224)</f>
        <v>0.21364642479068427</v>
      </c>
      <c r="Z224" s="109">
        <v>0</v>
      </c>
      <c r="AA224" s="118" t="s">
        <v>53</v>
      </c>
      <c r="AB224" s="115"/>
    </row>
    <row r="225" spans="1:28" s="97" customFormat="1" x14ac:dyDescent="0.2">
      <c r="A225" s="95">
        <v>41682</v>
      </c>
      <c r="B225" s="96">
        <v>0.3125</v>
      </c>
      <c r="C225" s="102">
        <v>41682</v>
      </c>
      <c r="D225" s="103">
        <v>0.70833333333333337</v>
      </c>
      <c r="E225" s="104">
        <v>9.5</v>
      </c>
      <c r="F225" s="105">
        <v>1.9</v>
      </c>
      <c r="G225" s="105">
        <v>2.8</v>
      </c>
      <c r="H225" s="106">
        <v>1390</v>
      </c>
      <c r="I225" s="106">
        <v>1920</v>
      </c>
      <c r="J225" s="104">
        <f t="shared" si="11"/>
        <v>23.62155388471178</v>
      </c>
      <c r="K225" s="106">
        <v>8640</v>
      </c>
      <c r="L225" s="101">
        <v>52</v>
      </c>
      <c r="M225" s="105">
        <v>55.6</v>
      </c>
      <c r="N225" s="94">
        <v>5618</v>
      </c>
      <c r="O225" s="101">
        <v>34</v>
      </c>
      <c r="P225" s="101">
        <v>110</v>
      </c>
      <c r="Q225" s="106">
        <v>5600</v>
      </c>
      <c r="R225" s="101">
        <v>7</v>
      </c>
      <c r="S225" s="101">
        <v>11</v>
      </c>
      <c r="T225" s="101">
        <v>0</v>
      </c>
      <c r="U225" s="101">
        <v>0</v>
      </c>
      <c r="V225" s="101">
        <v>1</v>
      </c>
      <c r="W225" s="101">
        <v>5</v>
      </c>
      <c r="X225" s="107">
        <f t="shared" ref="X225:X227" si="12">(Q225+R225)/(J225)</f>
        <v>237.36795755968168</v>
      </c>
      <c r="Y225" s="111">
        <f t="shared" ref="Y225:Y226" si="13">(S225+T225)/(J225)</f>
        <v>0.4656763925729443</v>
      </c>
      <c r="Z225" s="109">
        <v>0</v>
      </c>
      <c r="AA225" s="110" t="s">
        <v>51</v>
      </c>
      <c r="AB225" s="115"/>
    </row>
    <row r="226" spans="1:28" s="97" customFormat="1" ht="11.45" customHeight="1" x14ac:dyDescent="0.2">
      <c r="A226" s="95">
        <v>41683</v>
      </c>
      <c r="B226" s="96">
        <v>0.35416666666666669</v>
      </c>
      <c r="C226" s="102">
        <v>41683</v>
      </c>
      <c r="D226" s="103">
        <v>0.6875</v>
      </c>
      <c r="E226" s="104">
        <v>8</v>
      </c>
      <c r="F226" s="105">
        <v>1.4</v>
      </c>
      <c r="G226" s="105">
        <v>2.2999999999999998</v>
      </c>
      <c r="H226" s="106">
        <v>650</v>
      </c>
      <c r="I226" s="106">
        <v>2123</v>
      </c>
      <c r="J226" s="104">
        <f t="shared" si="11"/>
        <v>23.122153209109733</v>
      </c>
      <c r="K226" s="106">
        <v>6930</v>
      </c>
      <c r="L226" s="101">
        <v>52</v>
      </c>
      <c r="M226" s="105">
        <v>92.5</v>
      </c>
      <c r="N226" s="94">
        <v>5945</v>
      </c>
      <c r="O226" s="101">
        <v>29</v>
      </c>
      <c r="P226" s="101">
        <v>67</v>
      </c>
      <c r="Q226" s="106">
        <v>5937</v>
      </c>
      <c r="R226" s="101">
        <v>8</v>
      </c>
      <c r="S226" s="101">
        <v>0</v>
      </c>
      <c r="T226" s="101">
        <v>0</v>
      </c>
      <c r="U226" s="101">
        <v>0</v>
      </c>
      <c r="V226" s="101">
        <v>1</v>
      </c>
      <c r="W226" s="101">
        <v>1</v>
      </c>
      <c r="X226" s="107">
        <f t="shared" si="12"/>
        <v>257.11273280802288</v>
      </c>
      <c r="Y226" s="117">
        <f t="shared" si="13"/>
        <v>0</v>
      </c>
      <c r="Z226" s="109">
        <v>0</v>
      </c>
      <c r="AA226" s="110"/>
      <c r="AB226" s="115"/>
    </row>
    <row r="227" spans="1:28" x14ac:dyDescent="0.2">
      <c r="A227" s="42">
        <v>41683</v>
      </c>
      <c r="B227" s="67">
        <v>0.6875</v>
      </c>
      <c r="C227" s="102">
        <v>41684</v>
      </c>
      <c r="D227" s="103">
        <v>0.33333333333333331</v>
      </c>
      <c r="E227" s="104">
        <v>15.5</v>
      </c>
      <c r="F227" s="105">
        <v>1.7</v>
      </c>
      <c r="G227" s="105">
        <v>2.7</v>
      </c>
      <c r="H227" s="106">
        <v>1082</v>
      </c>
      <c r="I227" s="106">
        <v>4771</v>
      </c>
      <c r="J227" s="104">
        <f t="shared" si="11"/>
        <v>40.058460421205517</v>
      </c>
      <c r="K227" s="106">
        <v>6280</v>
      </c>
      <c r="L227" s="101">
        <v>52</v>
      </c>
      <c r="M227" s="105">
        <v>38</v>
      </c>
      <c r="N227" s="94">
        <f t="shared" si="8"/>
        <v>7767</v>
      </c>
      <c r="O227" s="101">
        <v>33</v>
      </c>
      <c r="P227" s="101">
        <v>62</v>
      </c>
      <c r="Q227" s="106">
        <v>7760</v>
      </c>
      <c r="R227" s="101">
        <v>6</v>
      </c>
      <c r="S227" s="101">
        <v>1</v>
      </c>
      <c r="T227" s="101">
        <v>0</v>
      </c>
      <c r="U227" s="101">
        <v>0</v>
      </c>
      <c r="V227" s="101">
        <v>2</v>
      </c>
      <c r="W227" s="101">
        <v>10</v>
      </c>
      <c r="X227" s="107">
        <f t="shared" si="12"/>
        <v>193.86666183228942</v>
      </c>
      <c r="Y227" s="111">
        <f>(S227+T227)/(J227)</f>
        <v>2.4963515559141055E-2</v>
      </c>
      <c r="Z227" s="109">
        <v>0</v>
      </c>
      <c r="AA227" s="110"/>
      <c r="AB227" s="115"/>
    </row>
    <row r="228" spans="1:28" x14ac:dyDescent="0.2">
      <c r="A228" s="42">
        <v>41684</v>
      </c>
      <c r="B228" s="67">
        <v>0.39583333333333331</v>
      </c>
      <c r="C228" s="102">
        <v>41684</v>
      </c>
      <c r="D228" s="103">
        <v>0.66666666666666663</v>
      </c>
      <c r="E228" s="104">
        <v>7.5</v>
      </c>
      <c r="F228" s="105">
        <v>1.39</v>
      </c>
      <c r="G228" s="105">
        <v>2.4500000000000002</v>
      </c>
      <c r="H228" s="106">
        <v>391</v>
      </c>
      <c r="I228" s="106">
        <v>2283</v>
      </c>
      <c r="J228" s="104">
        <f t="shared" ref="J228:J230" si="14">((H228/F228)+(I228/G228))/60</f>
        <v>20.218861645377572</v>
      </c>
      <c r="K228" s="106">
        <v>6171</v>
      </c>
      <c r="L228" s="101">
        <v>54</v>
      </c>
      <c r="M228" s="105">
        <v>31.4</v>
      </c>
      <c r="N228" s="94">
        <f t="shared" si="8"/>
        <v>877</v>
      </c>
      <c r="O228" s="101">
        <v>31</v>
      </c>
      <c r="P228" s="101">
        <v>92</v>
      </c>
      <c r="Q228" s="106">
        <v>876</v>
      </c>
      <c r="R228" s="101">
        <v>0</v>
      </c>
      <c r="S228" s="101">
        <v>1</v>
      </c>
      <c r="T228" s="101">
        <v>0</v>
      </c>
      <c r="U228" s="101">
        <v>0</v>
      </c>
      <c r="V228" s="101">
        <v>0</v>
      </c>
      <c r="W228" s="101">
        <v>0</v>
      </c>
      <c r="X228" s="107">
        <f t="shared" ref="X228:X230" si="15">(Q228+R228)/(J228)</f>
        <v>43.325881316383146</v>
      </c>
      <c r="Y228" s="111">
        <f t="shared" ref="Y228:Y230" si="16">(S228+T228)/(J228)</f>
        <v>4.9458768626008162E-2</v>
      </c>
      <c r="Z228" s="109">
        <v>0</v>
      </c>
      <c r="AA228" s="110"/>
      <c r="AB228" s="115"/>
    </row>
    <row r="229" spans="1:28" x14ac:dyDescent="0.2">
      <c r="A229" s="42">
        <v>41684</v>
      </c>
      <c r="B229" s="67">
        <v>0.70833333333333337</v>
      </c>
      <c r="C229" s="102">
        <v>41685</v>
      </c>
      <c r="D229" s="103">
        <v>0.3125</v>
      </c>
      <c r="E229" s="104">
        <v>15.5</v>
      </c>
      <c r="F229" s="105">
        <v>1.42</v>
      </c>
      <c r="G229" s="105">
        <v>2.5299999999999998</v>
      </c>
      <c r="H229" s="106">
        <v>1835</v>
      </c>
      <c r="I229" s="106">
        <v>5110</v>
      </c>
      <c r="J229" s="104">
        <f t="shared" si="14"/>
        <v>55.200272782942726</v>
      </c>
      <c r="K229" s="106">
        <v>6260</v>
      </c>
      <c r="L229" s="101">
        <v>52</v>
      </c>
      <c r="M229" s="105">
        <v>25.5</v>
      </c>
      <c r="N229" s="94">
        <f t="shared" si="8"/>
        <v>1461</v>
      </c>
      <c r="O229" s="101">
        <v>31</v>
      </c>
      <c r="P229" s="101">
        <v>63</v>
      </c>
      <c r="Q229" s="106">
        <v>1459</v>
      </c>
      <c r="R229" s="101">
        <v>2</v>
      </c>
      <c r="S229" s="101">
        <v>0</v>
      </c>
      <c r="T229" s="101">
        <v>0</v>
      </c>
      <c r="U229" s="101">
        <v>0</v>
      </c>
      <c r="V229" s="101">
        <v>0</v>
      </c>
      <c r="W229" s="101">
        <v>1</v>
      </c>
      <c r="X229" s="107">
        <f t="shared" si="15"/>
        <v>26.467260510557828</v>
      </c>
      <c r="Y229" s="117">
        <f t="shared" si="16"/>
        <v>0</v>
      </c>
      <c r="Z229" s="109">
        <v>0</v>
      </c>
      <c r="AA229" s="110"/>
      <c r="AB229" s="115"/>
    </row>
    <row r="230" spans="1:28" s="97" customFormat="1" x14ac:dyDescent="0.2">
      <c r="A230" s="95">
        <v>41685</v>
      </c>
      <c r="B230" s="96">
        <v>0.375</v>
      </c>
      <c r="C230" s="102">
        <v>41685</v>
      </c>
      <c r="D230" s="103">
        <v>0.66666666666666663</v>
      </c>
      <c r="E230" s="104">
        <v>7</v>
      </c>
      <c r="F230" s="105">
        <v>1.63</v>
      </c>
      <c r="G230" s="105">
        <v>2.46</v>
      </c>
      <c r="H230" s="106">
        <v>521</v>
      </c>
      <c r="I230" s="106">
        <v>1597</v>
      </c>
      <c r="J230" s="104">
        <f t="shared" si="14"/>
        <v>16.14698156184016</v>
      </c>
      <c r="K230" s="106">
        <v>6250</v>
      </c>
      <c r="L230" s="101">
        <v>51</v>
      </c>
      <c r="M230" s="105">
        <v>24.9</v>
      </c>
      <c r="N230" s="94">
        <v>348</v>
      </c>
      <c r="O230" s="101">
        <v>27</v>
      </c>
      <c r="P230" s="101">
        <v>54</v>
      </c>
      <c r="Q230" s="106">
        <v>348</v>
      </c>
      <c r="R230" s="101">
        <v>0</v>
      </c>
      <c r="S230" s="101">
        <v>0</v>
      </c>
      <c r="T230" s="101">
        <v>0</v>
      </c>
      <c r="U230" s="101">
        <v>0</v>
      </c>
      <c r="V230" s="101">
        <v>0</v>
      </c>
      <c r="W230" s="101">
        <v>0</v>
      </c>
      <c r="X230" s="107">
        <f t="shared" si="15"/>
        <v>21.552015692048691</v>
      </c>
      <c r="Y230" s="117">
        <f t="shared" si="16"/>
        <v>0</v>
      </c>
      <c r="Z230" s="109">
        <v>0</v>
      </c>
      <c r="AA230" s="110"/>
      <c r="AB230" s="115"/>
    </row>
    <row r="231" spans="1:28" s="97" customFormat="1" x14ac:dyDescent="0.2">
      <c r="A231" s="95">
        <v>41685</v>
      </c>
      <c r="B231" s="96">
        <v>0.72916666666666663</v>
      </c>
      <c r="C231" s="102">
        <v>41686</v>
      </c>
      <c r="D231" s="103">
        <v>0.33333333333333331</v>
      </c>
      <c r="E231" s="104">
        <v>14.5</v>
      </c>
      <c r="F231" s="105">
        <v>1.52</v>
      </c>
      <c r="G231" s="105">
        <v>2.76</v>
      </c>
      <c r="H231" s="106">
        <v>1654</v>
      </c>
      <c r="I231" s="106">
        <v>4404</v>
      </c>
      <c r="J231" s="104">
        <f t="shared" ref="J231:J239" si="17">((H231/F231)+(I231/G231))/60</f>
        <v>44.730167810831425</v>
      </c>
      <c r="K231" s="106">
        <v>5970</v>
      </c>
      <c r="L231" s="101">
        <v>55</v>
      </c>
      <c r="M231" s="105">
        <v>27.7</v>
      </c>
      <c r="N231" s="94">
        <f t="shared" si="8"/>
        <v>1957</v>
      </c>
      <c r="O231" s="101">
        <v>35</v>
      </c>
      <c r="P231" s="101">
        <v>110</v>
      </c>
      <c r="Q231" s="106">
        <v>1956</v>
      </c>
      <c r="R231" s="101">
        <v>0</v>
      </c>
      <c r="S231" s="101">
        <v>1</v>
      </c>
      <c r="T231" s="101">
        <v>0</v>
      </c>
      <c r="U231" s="101">
        <v>0</v>
      </c>
      <c r="V231" s="101">
        <v>0</v>
      </c>
      <c r="W231" s="101">
        <v>1</v>
      </c>
      <c r="X231" s="107">
        <f t="shared" ref="X231:X239" si="18">(Q231+R231)/(J231)</f>
        <v>43.728876857161133</v>
      </c>
      <c r="Y231" s="111">
        <f t="shared" ref="Y231:Y236" si="19">(S231+T231)/(J231)</f>
        <v>2.2356276511841067E-2</v>
      </c>
      <c r="Z231" s="109">
        <v>0</v>
      </c>
      <c r="AA231" s="110"/>
      <c r="AB231" s="115"/>
    </row>
    <row r="232" spans="1:28" s="97" customFormat="1" x14ac:dyDescent="0.2">
      <c r="A232" s="95">
        <v>41686</v>
      </c>
      <c r="B232" s="96">
        <v>0.375</v>
      </c>
      <c r="C232" s="102">
        <v>41686</v>
      </c>
      <c r="D232" s="103">
        <v>0.66666666666666663</v>
      </c>
      <c r="E232" s="104">
        <v>7</v>
      </c>
      <c r="F232" s="105">
        <v>2.62</v>
      </c>
      <c r="G232" s="105">
        <v>3.05</v>
      </c>
      <c r="H232" s="106">
        <v>1036</v>
      </c>
      <c r="I232" s="106">
        <v>2431</v>
      </c>
      <c r="J232" s="104">
        <f t="shared" si="17"/>
        <v>19.874483794268553</v>
      </c>
      <c r="K232" s="106">
        <v>5780</v>
      </c>
      <c r="L232" s="101">
        <v>53</v>
      </c>
      <c r="M232" s="105">
        <v>20.2</v>
      </c>
      <c r="N232" s="94">
        <v>183</v>
      </c>
      <c r="O232" s="101">
        <v>34</v>
      </c>
      <c r="P232" s="101">
        <v>57</v>
      </c>
      <c r="Q232" s="106">
        <v>182</v>
      </c>
      <c r="R232" s="101">
        <v>1</v>
      </c>
      <c r="S232" s="101">
        <v>0</v>
      </c>
      <c r="T232" s="101">
        <v>0</v>
      </c>
      <c r="U232" s="101">
        <v>0</v>
      </c>
      <c r="V232" s="101">
        <v>0</v>
      </c>
      <c r="W232" s="101">
        <v>0</v>
      </c>
      <c r="X232" s="107">
        <f t="shared" si="18"/>
        <v>9.2077863201042707</v>
      </c>
      <c r="Y232" s="117">
        <f t="shared" si="19"/>
        <v>0</v>
      </c>
      <c r="Z232" s="109">
        <v>0</v>
      </c>
      <c r="AA232" s="110"/>
      <c r="AB232" s="115"/>
    </row>
    <row r="233" spans="1:28" x14ac:dyDescent="0.2">
      <c r="A233" s="42">
        <v>41686</v>
      </c>
      <c r="B233" s="67">
        <v>0.6875</v>
      </c>
      <c r="C233" s="102">
        <v>41687</v>
      </c>
      <c r="D233" s="103">
        <v>0.33333333333333331</v>
      </c>
      <c r="E233" s="104">
        <v>15.5</v>
      </c>
      <c r="F233" s="105">
        <v>1.9</v>
      </c>
      <c r="G233" s="105">
        <v>2.8</v>
      </c>
      <c r="H233" s="106">
        <v>1170</v>
      </c>
      <c r="I233" s="106">
        <v>2910</v>
      </c>
      <c r="J233" s="104">
        <f t="shared" si="17"/>
        <v>27.584586466165419</v>
      </c>
      <c r="K233" s="106">
        <v>6080</v>
      </c>
      <c r="L233" s="101">
        <v>51</v>
      </c>
      <c r="M233" s="105">
        <v>19.100000000000001</v>
      </c>
      <c r="N233" s="94">
        <f t="shared" si="8"/>
        <v>2053</v>
      </c>
      <c r="O233" s="101">
        <v>34</v>
      </c>
      <c r="P233" s="101">
        <v>76</v>
      </c>
      <c r="Q233" s="106">
        <v>2051</v>
      </c>
      <c r="R233" s="101">
        <v>1</v>
      </c>
      <c r="S233" s="101">
        <v>1</v>
      </c>
      <c r="T233" s="101">
        <v>0</v>
      </c>
      <c r="U233" s="101">
        <v>0</v>
      </c>
      <c r="V233" s="101">
        <v>0</v>
      </c>
      <c r="W233" s="101">
        <v>1</v>
      </c>
      <c r="X233" s="107">
        <f t="shared" si="18"/>
        <v>74.389369676320257</v>
      </c>
      <c r="Y233" s="111">
        <f t="shared" si="19"/>
        <v>3.6252129471890965E-2</v>
      </c>
      <c r="Z233" s="109">
        <v>0</v>
      </c>
      <c r="AA233" s="110"/>
      <c r="AB233" s="115"/>
    </row>
    <row r="234" spans="1:28" x14ac:dyDescent="0.2">
      <c r="A234" s="42">
        <v>41687</v>
      </c>
      <c r="B234" s="67">
        <v>0.375</v>
      </c>
      <c r="C234" s="102">
        <v>41687</v>
      </c>
      <c r="D234" s="103">
        <v>0.66666666666666663</v>
      </c>
      <c r="E234" s="104">
        <v>7</v>
      </c>
      <c r="F234" s="105">
        <v>1.9</v>
      </c>
      <c r="G234" s="105">
        <v>2.9</v>
      </c>
      <c r="H234" s="106">
        <v>869</v>
      </c>
      <c r="I234" s="106">
        <v>2062</v>
      </c>
      <c r="J234" s="104">
        <f t="shared" si="17"/>
        <v>19.47338173018754</v>
      </c>
      <c r="K234" s="106">
        <v>5570</v>
      </c>
      <c r="L234" s="101">
        <v>54</v>
      </c>
      <c r="M234" s="105">
        <v>20.6</v>
      </c>
      <c r="N234" s="94">
        <f t="shared" si="8"/>
        <v>119</v>
      </c>
      <c r="O234" s="101">
        <v>33</v>
      </c>
      <c r="P234" s="101">
        <v>46</v>
      </c>
      <c r="Q234" s="106">
        <v>119</v>
      </c>
      <c r="R234" s="101">
        <v>0</v>
      </c>
      <c r="S234" s="101">
        <v>0</v>
      </c>
      <c r="T234" s="101">
        <v>0</v>
      </c>
      <c r="U234" s="101">
        <v>0</v>
      </c>
      <c r="V234" s="101">
        <v>0</v>
      </c>
      <c r="W234" s="101">
        <v>0</v>
      </c>
      <c r="X234" s="107">
        <f t="shared" si="18"/>
        <v>6.1109057301293888</v>
      </c>
      <c r="Y234" s="109">
        <f t="shared" si="19"/>
        <v>0</v>
      </c>
      <c r="Z234" s="109">
        <v>0</v>
      </c>
      <c r="AA234" s="110"/>
      <c r="AB234" s="115"/>
    </row>
    <row r="235" spans="1:28" x14ac:dyDescent="0.2">
      <c r="A235" s="42">
        <v>41687</v>
      </c>
      <c r="B235" s="67">
        <v>0.6875</v>
      </c>
      <c r="C235" s="102">
        <v>41688</v>
      </c>
      <c r="D235" s="103">
        <v>0.34375</v>
      </c>
      <c r="E235" s="104">
        <v>15.75</v>
      </c>
      <c r="F235" s="105">
        <v>2.6</v>
      </c>
      <c r="G235" s="105">
        <v>2.7</v>
      </c>
      <c r="H235" s="106">
        <v>2302</v>
      </c>
      <c r="I235" s="106">
        <v>3107</v>
      </c>
      <c r="J235" s="104">
        <f t="shared" si="17"/>
        <v>33.935422602089268</v>
      </c>
      <c r="K235" s="106">
        <v>6420</v>
      </c>
      <c r="L235" s="101">
        <v>56</v>
      </c>
      <c r="M235" s="105">
        <v>17.399999999999999</v>
      </c>
      <c r="N235" s="94">
        <f t="shared" si="8"/>
        <v>1755</v>
      </c>
      <c r="O235" s="101">
        <v>34</v>
      </c>
      <c r="P235" s="101">
        <v>129</v>
      </c>
      <c r="Q235" s="106">
        <v>1753</v>
      </c>
      <c r="R235" s="101">
        <v>0</v>
      </c>
      <c r="S235" s="101">
        <v>2</v>
      </c>
      <c r="T235" s="101">
        <v>0</v>
      </c>
      <c r="U235" s="101">
        <v>0</v>
      </c>
      <c r="V235" s="101">
        <v>0</v>
      </c>
      <c r="W235" s="101">
        <v>0</v>
      </c>
      <c r="X235" s="107">
        <f t="shared" si="18"/>
        <v>51.656937370571448</v>
      </c>
      <c r="Y235" s="111">
        <f t="shared" si="19"/>
        <v>5.8935467621872725E-2</v>
      </c>
      <c r="Z235" s="109">
        <v>0</v>
      </c>
      <c r="AA235" s="110"/>
      <c r="AB235" s="115"/>
    </row>
    <row r="236" spans="1:28" x14ac:dyDescent="0.2">
      <c r="A236" s="42">
        <v>41688</v>
      </c>
      <c r="B236" s="67">
        <v>0.36458333333333331</v>
      </c>
      <c r="C236" s="102">
        <v>41688</v>
      </c>
      <c r="D236" s="103">
        <v>0.15625</v>
      </c>
      <c r="E236" s="104">
        <v>7</v>
      </c>
      <c r="F236" s="105">
        <v>2.4</v>
      </c>
      <c r="G236" s="105">
        <v>3</v>
      </c>
      <c r="H236" s="106">
        <v>1043</v>
      </c>
      <c r="I236" s="106">
        <v>1782</v>
      </c>
      <c r="J236" s="104">
        <f t="shared" si="17"/>
        <v>17.143055555555559</v>
      </c>
      <c r="K236" s="106">
        <v>6030</v>
      </c>
      <c r="L236" s="101">
        <v>54</v>
      </c>
      <c r="M236" s="105">
        <v>16.600000000000001</v>
      </c>
      <c r="N236" s="94">
        <f t="shared" si="8"/>
        <v>100</v>
      </c>
      <c r="O236" s="101">
        <v>32</v>
      </c>
      <c r="P236" s="101">
        <v>57</v>
      </c>
      <c r="Q236" s="106">
        <v>99</v>
      </c>
      <c r="R236" s="101">
        <v>1</v>
      </c>
      <c r="S236" s="101">
        <v>0</v>
      </c>
      <c r="T236" s="101">
        <v>0</v>
      </c>
      <c r="U236" s="101">
        <v>0</v>
      </c>
      <c r="V236" s="101">
        <v>0</v>
      </c>
      <c r="W236" s="101">
        <v>0</v>
      </c>
      <c r="X236" s="107">
        <f t="shared" si="18"/>
        <v>5.8332658186826531</v>
      </c>
      <c r="Y236" s="109">
        <f t="shared" si="19"/>
        <v>0</v>
      </c>
      <c r="Z236" s="109">
        <v>0</v>
      </c>
      <c r="AA236" s="110"/>
      <c r="AB236" s="115"/>
    </row>
    <row r="237" spans="1:28" s="97" customFormat="1" x14ac:dyDescent="0.2">
      <c r="A237" s="95">
        <v>41688</v>
      </c>
      <c r="B237" s="96">
        <v>0.67708333333333337</v>
      </c>
      <c r="C237" s="102">
        <v>41689</v>
      </c>
      <c r="D237" s="103">
        <v>0.3125</v>
      </c>
      <c r="E237" s="104">
        <v>15.25</v>
      </c>
      <c r="F237" s="105">
        <v>2.15</v>
      </c>
      <c r="G237" s="105">
        <v>3.03</v>
      </c>
      <c r="H237" s="106">
        <v>2030</v>
      </c>
      <c r="I237" s="106">
        <v>2997</v>
      </c>
      <c r="J237" s="104">
        <f t="shared" si="17"/>
        <v>32.221582623378616</v>
      </c>
      <c r="K237" s="106">
        <v>5430</v>
      </c>
      <c r="L237" s="101">
        <v>52</v>
      </c>
      <c r="M237" s="105">
        <v>15.5</v>
      </c>
      <c r="N237" s="94">
        <v>1155</v>
      </c>
      <c r="O237" s="101">
        <v>35</v>
      </c>
      <c r="P237" s="101">
        <v>50</v>
      </c>
      <c r="Q237" s="106">
        <v>1155</v>
      </c>
      <c r="R237" s="101">
        <v>0</v>
      </c>
      <c r="S237" s="101">
        <v>0</v>
      </c>
      <c r="T237" s="101">
        <v>0</v>
      </c>
      <c r="U237" s="101">
        <v>0</v>
      </c>
      <c r="V237" s="101">
        <v>0</v>
      </c>
      <c r="W237" s="101">
        <v>0</v>
      </c>
      <c r="X237" s="107">
        <f t="shared" si="18"/>
        <v>35.845539106511204</v>
      </c>
      <c r="Y237" s="109">
        <v>0</v>
      </c>
      <c r="Z237" s="109">
        <v>0</v>
      </c>
      <c r="AA237" s="110"/>
      <c r="AB237" s="115"/>
    </row>
    <row r="238" spans="1:28" x14ac:dyDescent="0.2">
      <c r="A238" s="42">
        <v>41689</v>
      </c>
      <c r="B238" s="67">
        <v>0.375</v>
      </c>
      <c r="C238" s="102">
        <v>41689</v>
      </c>
      <c r="D238" s="103">
        <v>0.6875</v>
      </c>
      <c r="E238" s="104">
        <v>7.5</v>
      </c>
      <c r="F238" s="105">
        <v>2.1</v>
      </c>
      <c r="G238" s="105">
        <v>3.1</v>
      </c>
      <c r="H238" s="106">
        <v>998</v>
      </c>
      <c r="I238" s="106">
        <v>2281</v>
      </c>
      <c r="J238" s="104">
        <f t="shared" si="17"/>
        <v>20.184075780849973</v>
      </c>
      <c r="K238" s="106">
        <v>5390</v>
      </c>
      <c r="L238" s="101">
        <v>55</v>
      </c>
      <c r="M238" s="105">
        <v>20.2</v>
      </c>
      <c r="N238" s="94">
        <f t="shared" si="8"/>
        <v>97</v>
      </c>
      <c r="O238" s="101">
        <v>34</v>
      </c>
      <c r="P238" s="101">
        <v>52</v>
      </c>
      <c r="Q238" s="101">
        <v>97</v>
      </c>
      <c r="R238" s="101">
        <v>0</v>
      </c>
      <c r="S238" s="101">
        <v>0</v>
      </c>
      <c r="T238" s="101">
        <v>0</v>
      </c>
      <c r="U238" s="101">
        <v>0</v>
      </c>
      <c r="V238" s="101">
        <v>0</v>
      </c>
      <c r="W238" s="101">
        <v>0</v>
      </c>
      <c r="X238" s="107">
        <f t="shared" si="18"/>
        <v>4.8057687185276325</v>
      </c>
      <c r="Y238" s="109">
        <v>0</v>
      </c>
      <c r="Z238" s="109">
        <v>0</v>
      </c>
      <c r="AA238" s="110"/>
      <c r="AB238" s="115"/>
    </row>
    <row r="239" spans="1:28" x14ac:dyDescent="0.2">
      <c r="A239" s="42">
        <v>41689</v>
      </c>
      <c r="B239" s="67">
        <v>0.69791666666666663</v>
      </c>
      <c r="C239" s="102">
        <v>41690</v>
      </c>
      <c r="D239" s="103">
        <v>0.3125</v>
      </c>
      <c r="E239" s="104">
        <v>14.75</v>
      </c>
      <c r="F239" s="105">
        <v>2.0499999999999998</v>
      </c>
      <c r="G239" s="105">
        <v>2.76</v>
      </c>
      <c r="H239" s="106">
        <v>1098</v>
      </c>
      <c r="I239" s="106">
        <v>2550</v>
      </c>
      <c r="J239" s="104">
        <f t="shared" si="17"/>
        <v>24.325379992930365</v>
      </c>
      <c r="K239" s="106">
        <v>4770</v>
      </c>
      <c r="L239" s="101">
        <v>55</v>
      </c>
      <c r="M239" s="105">
        <v>17.350000000000001</v>
      </c>
      <c r="N239" s="94">
        <f t="shared" si="8"/>
        <v>570</v>
      </c>
      <c r="O239" s="101">
        <v>34</v>
      </c>
      <c r="P239" s="101">
        <v>60</v>
      </c>
      <c r="Q239" s="101">
        <v>569</v>
      </c>
      <c r="R239" s="101">
        <v>1</v>
      </c>
      <c r="S239" s="101">
        <v>0</v>
      </c>
      <c r="T239" s="101">
        <v>0</v>
      </c>
      <c r="U239" s="101">
        <v>0</v>
      </c>
      <c r="V239" s="101">
        <v>0</v>
      </c>
      <c r="W239" s="101">
        <v>2</v>
      </c>
      <c r="X239" s="109">
        <f t="shared" si="18"/>
        <v>23.432316377612924</v>
      </c>
      <c r="Y239" s="109">
        <v>0</v>
      </c>
      <c r="Z239" s="109">
        <v>0</v>
      </c>
      <c r="AA239" s="110"/>
      <c r="AB239" s="115"/>
    </row>
    <row r="240" spans="1:28" x14ac:dyDescent="0.2">
      <c r="A240" s="42">
        <v>41690</v>
      </c>
      <c r="B240" s="67">
        <v>0.34375</v>
      </c>
      <c r="C240" s="102">
        <v>41690</v>
      </c>
      <c r="D240" s="103">
        <v>0.66666666666666663</v>
      </c>
      <c r="E240" s="104">
        <v>7.75</v>
      </c>
      <c r="F240" s="105">
        <v>2</v>
      </c>
      <c r="G240" s="105">
        <v>2.71</v>
      </c>
      <c r="H240" s="106">
        <v>926</v>
      </c>
      <c r="I240" s="106">
        <v>1430</v>
      </c>
      <c r="J240" s="104">
        <f t="shared" ref="J240:J241" si="20">((H240/F240)+(I240/G240))/60</f>
        <v>16.511254612546125</v>
      </c>
      <c r="K240" s="106">
        <v>4640</v>
      </c>
      <c r="L240" s="101">
        <v>55</v>
      </c>
      <c r="M240" s="105">
        <v>23</v>
      </c>
      <c r="N240" s="94">
        <f t="shared" si="8"/>
        <v>122</v>
      </c>
      <c r="O240" s="101">
        <v>31</v>
      </c>
      <c r="P240" s="101">
        <v>64</v>
      </c>
      <c r="Q240" s="101">
        <v>121</v>
      </c>
      <c r="R240" s="101">
        <v>1</v>
      </c>
      <c r="S240" s="101">
        <v>0</v>
      </c>
      <c r="T240" s="101">
        <v>0</v>
      </c>
      <c r="U240" s="101">
        <v>0</v>
      </c>
      <c r="V240" s="101">
        <v>0</v>
      </c>
      <c r="W240" s="101">
        <v>0</v>
      </c>
      <c r="X240" s="107">
        <f t="shared" ref="X240:X241" si="21">(Q240+R240)/(J240)</f>
        <v>7.3888994424020291</v>
      </c>
      <c r="Y240" s="114">
        <v>0</v>
      </c>
      <c r="Z240" s="114">
        <v>0</v>
      </c>
      <c r="AA240" s="110"/>
      <c r="AB240" s="115"/>
    </row>
    <row r="241" spans="1:28" x14ac:dyDescent="0.2">
      <c r="A241" s="42">
        <v>41690</v>
      </c>
      <c r="B241" s="67">
        <v>0.6875</v>
      </c>
      <c r="C241" s="102">
        <v>41691</v>
      </c>
      <c r="D241" s="103">
        <v>0.3125</v>
      </c>
      <c r="E241" s="104">
        <v>15</v>
      </c>
      <c r="F241" s="105">
        <v>1.8</v>
      </c>
      <c r="G241" s="105">
        <v>2.7</v>
      </c>
      <c r="H241" s="106">
        <v>1412</v>
      </c>
      <c r="I241" s="106">
        <v>2289</v>
      </c>
      <c r="J241" s="104">
        <f t="shared" si="20"/>
        <v>27.203703703703702</v>
      </c>
      <c r="K241" s="106">
        <v>4440</v>
      </c>
      <c r="L241" s="101">
        <v>52</v>
      </c>
      <c r="M241" s="105">
        <v>25.15</v>
      </c>
      <c r="N241" s="94">
        <f t="shared" si="8"/>
        <v>432</v>
      </c>
      <c r="O241" s="101">
        <v>35</v>
      </c>
      <c r="P241" s="101">
        <v>47</v>
      </c>
      <c r="Q241" s="101">
        <v>432</v>
      </c>
      <c r="R241" s="101">
        <v>0</v>
      </c>
      <c r="S241" s="101">
        <v>0</v>
      </c>
      <c r="T241" s="101">
        <v>0</v>
      </c>
      <c r="U241" s="101">
        <v>0</v>
      </c>
      <c r="V241" s="101">
        <v>0</v>
      </c>
      <c r="W241" s="101">
        <v>1</v>
      </c>
      <c r="X241" s="107">
        <f t="shared" si="21"/>
        <v>15.880190605854324</v>
      </c>
      <c r="Y241" s="114">
        <v>0</v>
      </c>
      <c r="Z241" s="114">
        <v>0</v>
      </c>
      <c r="AA241" s="110"/>
      <c r="AB241" s="115"/>
    </row>
    <row r="242" spans="1:28" x14ac:dyDescent="0.2">
      <c r="A242" s="42">
        <v>41691</v>
      </c>
      <c r="B242" s="67">
        <v>0.35416666666666669</v>
      </c>
      <c r="C242" s="102">
        <v>41691</v>
      </c>
      <c r="D242" s="103">
        <v>0.6875</v>
      </c>
      <c r="E242" s="104">
        <v>8</v>
      </c>
      <c r="F242" s="105">
        <v>1.87</v>
      </c>
      <c r="G242" s="105">
        <v>2.42</v>
      </c>
      <c r="H242" s="106">
        <v>864</v>
      </c>
      <c r="I242" s="106">
        <v>1283</v>
      </c>
      <c r="J242" s="104">
        <f t="shared" ref="J242:J276" si="22">((H242/F242)+(I242/G242))/60</f>
        <v>16.536622913628261</v>
      </c>
      <c r="K242" s="106">
        <v>4510</v>
      </c>
      <c r="L242" s="101">
        <v>52</v>
      </c>
      <c r="M242" s="105">
        <v>21.8</v>
      </c>
      <c r="N242" s="94">
        <f t="shared" si="8"/>
        <v>58</v>
      </c>
      <c r="O242" s="101">
        <v>34</v>
      </c>
      <c r="P242" s="101">
        <v>48</v>
      </c>
      <c r="Q242" s="101">
        <v>58</v>
      </c>
      <c r="R242" s="101">
        <v>0</v>
      </c>
      <c r="S242" s="101">
        <v>0</v>
      </c>
      <c r="T242" s="101">
        <v>0</v>
      </c>
      <c r="U242" s="101">
        <v>0</v>
      </c>
      <c r="V242" s="101">
        <v>0</v>
      </c>
      <c r="W242" s="101">
        <v>0</v>
      </c>
      <c r="X242" s="107">
        <f t="shared" ref="X242:X276" si="23">(Q242+R242)/(J242)</f>
        <v>3.50736666748328</v>
      </c>
      <c r="Y242" s="114">
        <v>0</v>
      </c>
      <c r="Z242" s="114">
        <v>0</v>
      </c>
      <c r="AA242" s="110"/>
      <c r="AB242" s="115"/>
    </row>
    <row r="243" spans="1:28" x14ac:dyDescent="0.2">
      <c r="A243" s="42">
        <v>41691</v>
      </c>
      <c r="B243" s="67">
        <v>0.6875</v>
      </c>
      <c r="C243" s="102">
        <v>41692</v>
      </c>
      <c r="D243" s="103">
        <v>0.3125</v>
      </c>
      <c r="E243" s="104">
        <v>15</v>
      </c>
      <c r="F243" s="105">
        <v>1.5</v>
      </c>
      <c r="G243" s="105">
        <v>2.33</v>
      </c>
      <c r="H243" s="106">
        <v>1279</v>
      </c>
      <c r="I243" s="106">
        <v>996</v>
      </c>
      <c r="J243" s="104">
        <f t="shared" si="22"/>
        <v>21.335574630424414</v>
      </c>
      <c r="K243" s="106">
        <v>4370</v>
      </c>
      <c r="L243" s="101">
        <v>51</v>
      </c>
      <c r="M243" s="105">
        <v>12.54</v>
      </c>
      <c r="N243" s="94">
        <f t="shared" si="8"/>
        <v>250</v>
      </c>
      <c r="O243" s="101">
        <v>35</v>
      </c>
      <c r="P243" s="101">
        <v>55</v>
      </c>
      <c r="Q243" s="101">
        <v>250</v>
      </c>
      <c r="R243" s="101">
        <v>0</v>
      </c>
      <c r="S243" s="101">
        <v>0</v>
      </c>
      <c r="T243" s="101">
        <v>0</v>
      </c>
      <c r="U243" s="101">
        <v>0</v>
      </c>
      <c r="V243" s="101">
        <v>0</v>
      </c>
      <c r="W243" s="101">
        <v>0</v>
      </c>
      <c r="X243" s="107">
        <f t="shared" si="23"/>
        <v>11.717518948071891</v>
      </c>
      <c r="Y243" s="114">
        <v>0</v>
      </c>
      <c r="Z243" s="114">
        <v>0</v>
      </c>
      <c r="AA243" s="110"/>
      <c r="AB243" s="115"/>
    </row>
    <row r="244" spans="1:28" x14ac:dyDescent="0.2">
      <c r="A244" s="42">
        <v>41692</v>
      </c>
      <c r="B244" s="67">
        <v>0.35416666666666669</v>
      </c>
      <c r="C244" s="102">
        <v>41692</v>
      </c>
      <c r="D244" s="103">
        <v>0.66666666666666663</v>
      </c>
      <c r="E244" s="104">
        <v>7.5</v>
      </c>
      <c r="F244" s="105">
        <v>1.43</v>
      </c>
      <c r="G244" s="105">
        <v>2.59</v>
      </c>
      <c r="H244" s="106">
        <v>678</v>
      </c>
      <c r="I244" s="106">
        <v>1172</v>
      </c>
      <c r="J244" s="104">
        <f t="shared" si="22"/>
        <v>15.443925443925446</v>
      </c>
      <c r="K244" s="106">
        <v>4190</v>
      </c>
      <c r="L244" s="101">
        <v>52</v>
      </c>
      <c r="M244" s="105">
        <v>13.3</v>
      </c>
      <c r="N244" s="94">
        <f t="shared" si="8"/>
        <v>27</v>
      </c>
      <c r="O244" s="101">
        <v>37</v>
      </c>
      <c r="P244" s="101">
        <v>51</v>
      </c>
      <c r="Q244" s="101">
        <v>27</v>
      </c>
      <c r="R244" s="101">
        <v>0</v>
      </c>
      <c r="S244" s="101">
        <v>0</v>
      </c>
      <c r="T244" s="101">
        <v>0</v>
      </c>
      <c r="U244" s="101">
        <v>0</v>
      </c>
      <c r="V244" s="101">
        <v>0</v>
      </c>
      <c r="W244" s="101">
        <v>0</v>
      </c>
      <c r="X244" s="107">
        <f t="shared" si="23"/>
        <v>1.7482601879964332</v>
      </c>
      <c r="Y244" s="114">
        <v>0</v>
      </c>
      <c r="Z244" s="114">
        <v>0</v>
      </c>
      <c r="AA244" s="110"/>
      <c r="AB244" s="115"/>
    </row>
    <row r="245" spans="1:28" x14ac:dyDescent="0.2">
      <c r="A245" s="42">
        <v>41692</v>
      </c>
      <c r="B245" s="67">
        <v>0.6875</v>
      </c>
      <c r="C245" s="102">
        <v>41693</v>
      </c>
      <c r="D245" s="103">
        <v>0.33333333333333331</v>
      </c>
      <c r="E245" s="104">
        <v>15.5</v>
      </c>
      <c r="F245" s="105">
        <v>1.43</v>
      </c>
      <c r="G245" s="105">
        <v>2.5499999999999998</v>
      </c>
      <c r="H245" s="106">
        <v>1010</v>
      </c>
      <c r="I245" s="106">
        <v>2138</v>
      </c>
      <c r="J245" s="104">
        <f t="shared" si="22"/>
        <v>25.745417980712098</v>
      </c>
      <c r="K245" s="106">
        <v>4070</v>
      </c>
      <c r="L245" s="101">
        <v>53</v>
      </c>
      <c r="M245" s="105">
        <v>18.899999999999999</v>
      </c>
      <c r="N245" s="94">
        <f t="shared" si="8"/>
        <v>153</v>
      </c>
      <c r="O245" s="101">
        <v>36</v>
      </c>
      <c r="P245" s="101">
        <v>56</v>
      </c>
      <c r="Q245" s="101">
        <v>153</v>
      </c>
      <c r="R245" s="101">
        <v>0</v>
      </c>
      <c r="S245" s="101">
        <v>0</v>
      </c>
      <c r="T245" s="101">
        <v>0</v>
      </c>
      <c r="U245" s="101">
        <v>0</v>
      </c>
      <c r="V245" s="101">
        <v>0</v>
      </c>
      <c r="W245" s="101">
        <v>0</v>
      </c>
      <c r="X245" s="107">
        <f t="shared" si="23"/>
        <v>5.9428050503831109</v>
      </c>
      <c r="Y245" s="114">
        <v>0</v>
      </c>
      <c r="Z245" s="114">
        <v>0</v>
      </c>
      <c r="AA245" s="110"/>
      <c r="AB245" s="115"/>
    </row>
    <row r="246" spans="1:28" x14ac:dyDescent="0.2">
      <c r="A246" s="42">
        <v>41693</v>
      </c>
      <c r="B246" s="67">
        <v>0.35416666666666669</v>
      </c>
      <c r="C246" s="102">
        <v>41693</v>
      </c>
      <c r="D246" s="103">
        <v>0.66666666666666663</v>
      </c>
      <c r="E246" s="104">
        <v>7.5</v>
      </c>
      <c r="F246" s="105">
        <v>1.7</v>
      </c>
      <c r="G246" s="105">
        <v>2.0099999999999998</v>
      </c>
      <c r="H246" s="106">
        <v>604</v>
      </c>
      <c r="I246" s="106">
        <v>1011</v>
      </c>
      <c r="J246" s="104">
        <f t="shared" si="22"/>
        <v>14.304653204565408</v>
      </c>
      <c r="K246" s="106">
        <v>4090</v>
      </c>
      <c r="L246" s="101">
        <v>54</v>
      </c>
      <c r="M246" s="105">
        <v>18.399999999999999</v>
      </c>
      <c r="N246" s="94">
        <f t="shared" si="8"/>
        <v>34</v>
      </c>
      <c r="O246" s="101">
        <v>35</v>
      </c>
      <c r="P246" s="101">
        <v>47</v>
      </c>
      <c r="Q246" s="101">
        <v>34</v>
      </c>
      <c r="R246" s="101">
        <v>0</v>
      </c>
      <c r="S246" s="101">
        <v>0</v>
      </c>
      <c r="T246" s="101">
        <v>0</v>
      </c>
      <c r="U246" s="101">
        <v>0</v>
      </c>
      <c r="V246" s="101">
        <v>0</v>
      </c>
      <c r="W246" s="101">
        <v>0</v>
      </c>
      <c r="X246" s="107">
        <f t="shared" si="23"/>
        <v>2.3768489535383295</v>
      </c>
      <c r="Y246" s="114">
        <v>0</v>
      </c>
      <c r="Z246" s="114">
        <v>0</v>
      </c>
      <c r="AA246" s="110"/>
      <c r="AB246" s="115"/>
    </row>
    <row r="247" spans="1:28" x14ac:dyDescent="0.2">
      <c r="A247" s="42">
        <v>41693</v>
      </c>
      <c r="B247" s="67">
        <v>0.6875</v>
      </c>
      <c r="C247" s="102">
        <v>41694</v>
      </c>
      <c r="D247" s="103">
        <v>0.3125</v>
      </c>
      <c r="E247" s="104">
        <v>15</v>
      </c>
      <c r="F247" s="105">
        <v>1.4</v>
      </c>
      <c r="G247" s="105">
        <v>1.9</v>
      </c>
      <c r="H247" s="106">
        <v>1092</v>
      </c>
      <c r="I247" s="106">
        <v>1848</v>
      </c>
      <c r="J247" s="104">
        <f t="shared" si="22"/>
        <v>29.210526315789473</v>
      </c>
      <c r="K247" s="106">
        <v>4050</v>
      </c>
      <c r="L247" s="101">
        <v>54</v>
      </c>
      <c r="M247" s="101">
        <v>15.3</v>
      </c>
      <c r="N247" s="94">
        <f t="shared" si="8"/>
        <v>87</v>
      </c>
      <c r="O247" s="101">
        <v>35</v>
      </c>
      <c r="P247" s="101">
        <v>75</v>
      </c>
      <c r="Q247" s="101">
        <v>86</v>
      </c>
      <c r="R247" s="101">
        <v>1</v>
      </c>
      <c r="S247" s="101">
        <v>0</v>
      </c>
      <c r="T247" s="101">
        <v>0</v>
      </c>
      <c r="U247" s="101">
        <v>0</v>
      </c>
      <c r="V247" s="101">
        <v>0</v>
      </c>
      <c r="W247" s="101">
        <v>1</v>
      </c>
      <c r="X247" s="107">
        <f t="shared" si="23"/>
        <v>2.9783783783783786</v>
      </c>
      <c r="Y247" s="114">
        <v>0</v>
      </c>
      <c r="Z247" s="109">
        <v>0</v>
      </c>
      <c r="AA247" s="110"/>
      <c r="AB247" s="115"/>
    </row>
    <row r="248" spans="1:28" x14ac:dyDescent="0.2">
      <c r="A248" s="42">
        <v>41694</v>
      </c>
      <c r="B248" s="67">
        <v>0.33333333333333331</v>
      </c>
      <c r="C248" s="102">
        <v>41694</v>
      </c>
      <c r="D248" s="103">
        <v>0.6875</v>
      </c>
      <c r="E248" s="104">
        <v>8.5</v>
      </c>
      <c r="F248" s="105">
        <v>1.4</v>
      </c>
      <c r="G248" s="105">
        <v>2</v>
      </c>
      <c r="H248" s="106">
        <v>640</v>
      </c>
      <c r="I248" s="106">
        <v>1230</v>
      </c>
      <c r="J248" s="104">
        <f t="shared" si="22"/>
        <v>17.869047619047617</v>
      </c>
      <c r="K248" s="106">
        <v>3990</v>
      </c>
      <c r="L248" s="101">
        <v>56</v>
      </c>
      <c r="M248" s="105">
        <v>11.7</v>
      </c>
      <c r="N248" s="94">
        <f t="shared" si="8"/>
        <v>26</v>
      </c>
      <c r="O248" s="101">
        <v>34</v>
      </c>
      <c r="P248" s="101">
        <v>45</v>
      </c>
      <c r="Q248" s="101">
        <v>26</v>
      </c>
      <c r="R248" s="101">
        <v>0</v>
      </c>
      <c r="S248" s="101">
        <v>0</v>
      </c>
      <c r="T248" s="101">
        <v>0</v>
      </c>
      <c r="U248" s="101">
        <v>0</v>
      </c>
      <c r="V248" s="101">
        <v>0</v>
      </c>
      <c r="W248" s="101">
        <v>0</v>
      </c>
      <c r="X248" s="107">
        <f t="shared" si="23"/>
        <v>1.4550299800133246</v>
      </c>
      <c r="Y248" s="114">
        <v>0</v>
      </c>
      <c r="Z248" s="114">
        <v>0</v>
      </c>
      <c r="AA248" s="110"/>
      <c r="AB248" s="115"/>
    </row>
    <row r="249" spans="1:28" x14ac:dyDescent="0.2">
      <c r="A249" s="42">
        <v>41694</v>
      </c>
      <c r="B249" s="67">
        <v>0.70833333333333337</v>
      </c>
      <c r="C249" s="102">
        <v>41695</v>
      </c>
      <c r="D249" s="103">
        <v>0.3125</v>
      </c>
      <c r="E249" s="104">
        <v>14.5</v>
      </c>
      <c r="F249" s="105">
        <v>1.36</v>
      </c>
      <c r="G249" s="105">
        <v>1.9</v>
      </c>
      <c r="H249" s="106">
        <v>347</v>
      </c>
      <c r="I249" s="106">
        <v>1640</v>
      </c>
      <c r="J249" s="104">
        <f t="shared" si="22"/>
        <v>18.63841589267286</v>
      </c>
      <c r="K249" s="106">
        <v>3930</v>
      </c>
      <c r="L249" s="101">
        <v>55</v>
      </c>
      <c r="M249" s="101">
        <v>16.5</v>
      </c>
      <c r="N249" s="94">
        <f t="shared" si="8"/>
        <v>46</v>
      </c>
      <c r="O249" s="101">
        <v>36</v>
      </c>
      <c r="P249" s="101">
        <v>57</v>
      </c>
      <c r="Q249" s="101">
        <v>46</v>
      </c>
      <c r="R249" s="101">
        <v>0</v>
      </c>
      <c r="S249" s="101">
        <v>0</v>
      </c>
      <c r="T249" s="101">
        <v>0</v>
      </c>
      <c r="U249" s="101">
        <v>0</v>
      </c>
      <c r="V249" s="101">
        <v>0</v>
      </c>
      <c r="W249" s="101">
        <v>0</v>
      </c>
      <c r="X249" s="107">
        <f t="shared" si="23"/>
        <v>2.4680209018237185</v>
      </c>
      <c r="Y249" s="114">
        <v>0</v>
      </c>
      <c r="Z249" s="114">
        <v>0</v>
      </c>
      <c r="AA249" s="110"/>
      <c r="AB249" s="115"/>
    </row>
    <row r="250" spans="1:28" x14ac:dyDescent="0.2">
      <c r="A250" s="42">
        <v>41695</v>
      </c>
      <c r="B250" s="67">
        <v>0.32291666666666669</v>
      </c>
      <c r="C250" s="102">
        <v>41695</v>
      </c>
      <c r="D250" s="103">
        <v>0.15625</v>
      </c>
      <c r="E250" s="104">
        <v>8</v>
      </c>
      <c r="F250" s="105">
        <v>1.1000000000000001</v>
      </c>
      <c r="G250" s="105">
        <v>1.75</v>
      </c>
      <c r="H250" s="106">
        <v>521</v>
      </c>
      <c r="I250" s="106">
        <v>871</v>
      </c>
      <c r="J250" s="104">
        <f t="shared" si="22"/>
        <v>16.189177489177489</v>
      </c>
      <c r="K250" s="106">
        <v>3900</v>
      </c>
      <c r="L250" s="101">
        <v>55</v>
      </c>
      <c r="M250" s="101">
        <v>12.25</v>
      </c>
      <c r="N250" s="94">
        <f t="shared" si="8"/>
        <v>19</v>
      </c>
      <c r="O250" s="101">
        <v>38</v>
      </c>
      <c r="P250" s="101">
        <v>47</v>
      </c>
      <c r="Q250" s="101">
        <v>19</v>
      </c>
      <c r="R250" s="101">
        <v>0</v>
      </c>
      <c r="S250" s="101">
        <v>0</v>
      </c>
      <c r="T250" s="101">
        <v>0</v>
      </c>
      <c r="U250" s="101">
        <v>0</v>
      </c>
      <c r="V250" s="101">
        <v>0</v>
      </c>
      <c r="W250" s="101">
        <v>0</v>
      </c>
      <c r="X250" s="107">
        <f t="shared" si="23"/>
        <v>1.1736235526913923</v>
      </c>
      <c r="Y250" s="114">
        <v>0</v>
      </c>
      <c r="Z250" s="114">
        <v>0</v>
      </c>
      <c r="AA250" s="110"/>
      <c r="AB250" s="115"/>
    </row>
    <row r="251" spans="1:28" x14ac:dyDescent="0.2">
      <c r="A251" s="42">
        <v>41695</v>
      </c>
      <c r="B251" s="67">
        <v>0.68402777777777779</v>
      </c>
      <c r="C251" s="102">
        <v>41696</v>
      </c>
      <c r="D251" s="103">
        <v>0.33333333333333331</v>
      </c>
      <c r="E251" s="104">
        <v>15.75</v>
      </c>
      <c r="F251" s="105">
        <v>1</v>
      </c>
      <c r="G251" s="105">
        <v>1.65</v>
      </c>
      <c r="H251" s="106">
        <v>912</v>
      </c>
      <c r="I251" s="106">
        <v>1600</v>
      </c>
      <c r="J251" s="104">
        <f t="shared" si="22"/>
        <v>31.361616161616162</v>
      </c>
      <c r="K251" s="106">
        <v>3960</v>
      </c>
      <c r="L251" s="101">
        <v>55</v>
      </c>
      <c r="M251" s="101">
        <v>17.7</v>
      </c>
      <c r="N251" s="94">
        <f t="shared" si="8"/>
        <v>67</v>
      </c>
      <c r="O251" s="101">
        <v>38</v>
      </c>
      <c r="P251" s="101">
        <v>62</v>
      </c>
      <c r="Q251" s="101">
        <v>66</v>
      </c>
      <c r="R251" s="101">
        <v>1</v>
      </c>
      <c r="S251" s="101">
        <v>0</v>
      </c>
      <c r="T251" s="101">
        <v>0</v>
      </c>
      <c r="U251" s="101">
        <v>0</v>
      </c>
      <c r="V251" s="101">
        <v>0</v>
      </c>
      <c r="W251" s="101">
        <v>0</v>
      </c>
      <c r="X251" s="107">
        <f t="shared" si="23"/>
        <v>2.1363694923988663</v>
      </c>
      <c r="Y251" s="114">
        <v>0</v>
      </c>
      <c r="Z251" s="114">
        <v>0</v>
      </c>
      <c r="AA251" s="110"/>
      <c r="AB251" s="115"/>
    </row>
    <row r="252" spans="1:28" x14ac:dyDescent="0.2">
      <c r="A252" s="42">
        <v>41696</v>
      </c>
      <c r="B252" s="67">
        <v>0.35416666666666669</v>
      </c>
      <c r="C252" s="102">
        <v>41696</v>
      </c>
      <c r="D252" s="103">
        <v>0.66666666666666663</v>
      </c>
      <c r="E252" s="104">
        <v>7.5</v>
      </c>
      <c r="F252" s="105">
        <v>1</v>
      </c>
      <c r="G252" s="105">
        <v>1.5</v>
      </c>
      <c r="H252" s="106">
        <v>441</v>
      </c>
      <c r="I252" s="106">
        <v>798</v>
      </c>
      <c r="J252" s="104">
        <f t="shared" si="22"/>
        <v>16.216666666666665</v>
      </c>
      <c r="K252" s="106">
        <v>3930</v>
      </c>
      <c r="L252" s="101">
        <v>55</v>
      </c>
      <c r="M252" s="105">
        <v>13</v>
      </c>
      <c r="N252" s="94">
        <f t="shared" si="8"/>
        <v>12</v>
      </c>
      <c r="O252" s="101">
        <v>37</v>
      </c>
      <c r="P252" s="101">
        <v>66</v>
      </c>
      <c r="Q252" s="101">
        <v>11</v>
      </c>
      <c r="R252" s="101">
        <v>1</v>
      </c>
      <c r="S252" s="101">
        <v>0</v>
      </c>
      <c r="T252" s="101">
        <v>0</v>
      </c>
      <c r="U252" s="101">
        <v>0</v>
      </c>
      <c r="V252" s="101">
        <v>0</v>
      </c>
      <c r="W252" s="101">
        <v>0</v>
      </c>
      <c r="X252" s="107">
        <f t="shared" si="23"/>
        <v>0.73997944501541635</v>
      </c>
      <c r="Y252" s="114">
        <v>0</v>
      </c>
      <c r="Z252" s="114">
        <v>0</v>
      </c>
      <c r="AA252" s="110"/>
      <c r="AB252" s="115"/>
    </row>
    <row r="253" spans="1:28" x14ac:dyDescent="0.2">
      <c r="A253" s="42">
        <v>41696</v>
      </c>
      <c r="B253" s="67">
        <v>0.6875</v>
      </c>
      <c r="C253" s="102">
        <v>41697</v>
      </c>
      <c r="D253" s="103">
        <v>0.3125</v>
      </c>
      <c r="E253" s="104">
        <v>15</v>
      </c>
      <c r="F253" s="105">
        <v>0.56000000000000005</v>
      </c>
      <c r="G253" s="105">
        <v>1.81</v>
      </c>
      <c r="H253" s="106">
        <v>464</v>
      </c>
      <c r="I253" s="106">
        <v>1692</v>
      </c>
      <c r="J253" s="104">
        <f t="shared" si="22"/>
        <v>29.389634306761376</v>
      </c>
      <c r="K253" s="106">
        <v>4110</v>
      </c>
      <c r="L253" s="101">
        <v>54</v>
      </c>
      <c r="M253" s="101">
        <v>21.4</v>
      </c>
      <c r="N253" s="94">
        <f t="shared" si="8"/>
        <v>63</v>
      </c>
      <c r="O253" s="101">
        <v>37</v>
      </c>
      <c r="P253" s="101">
        <v>53</v>
      </c>
      <c r="Q253" s="101">
        <v>63</v>
      </c>
      <c r="R253" s="101">
        <v>0</v>
      </c>
      <c r="S253" s="101">
        <v>0</v>
      </c>
      <c r="T253" s="101">
        <v>0</v>
      </c>
      <c r="U253" s="101">
        <v>0</v>
      </c>
      <c r="V253" s="101">
        <v>0</v>
      </c>
      <c r="W253" s="101">
        <v>0</v>
      </c>
      <c r="X253" s="107">
        <f t="shared" si="23"/>
        <v>2.1436129263270973</v>
      </c>
      <c r="Y253" s="114">
        <v>0</v>
      </c>
      <c r="Z253" s="114">
        <v>0</v>
      </c>
      <c r="AA253" s="110"/>
      <c r="AB253" s="115"/>
    </row>
    <row r="254" spans="1:28" x14ac:dyDescent="0.2">
      <c r="A254" s="42">
        <v>41697</v>
      </c>
      <c r="B254" s="67">
        <v>0.33333333333333331</v>
      </c>
      <c r="C254" s="102">
        <v>41697</v>
      </c>
      <c r="D254" s="103">
        <v>0.67708333333333337</v>
      </c>
      <c r="E254" s="104">
        <v>7.45</v>
      </c>
      <c r="F254" s="105">
        <v>0.95</v>
      </c>
      <c r="G254" s="105">
        <v>1.6</v>
      </c>
      <c r="H254" s="106">
        <v>436</v>
      </c>
      <c r="I254" s="106">
        <v>1211</v>
      </c>
      <c r="J254" s="104">
        <f t="shared" si="22"/>
        <v>20.26370614035088</v>
      </c>
      <c r="K254" s="106">
        <v>4120</v>
      </c>
      <c r="L254" s="101">
        <v>56</v>
      </c>
      <c r="M254" s="101">
        <v>15.7</v>
      </c>
      <c r="N254" s="94">
        <f t="shared" si="8"/>
        <v>33</v>
      </c>
      <c r="O254" s="101">
        <v>36</v>
      </c>
      <c r="P254" s="101">
        <v>57</v>
      </c>
      <c r="Q254" s="101">
        <v>33</v>
      </c>
      <c r="R254" s="101">
        <v>0</v>
      </c>
      <c r="S254" s="101">
        <v>0</v>
      </c>
      <c r="T254" s="101">
        <v>0</v>
      </c>
      <c r="U254" s="101">
        <v>0</v>
      </c>
      <c r="V254" s="101">
        <v>0</v>
      </c>
      <c r="W254" s="101">
        <v>0</v>
      </c>
      <c r="X254" s="107">
        <f t="shared" si="23"/>
        <v>1.6285273666838016</v>
      </c>
      <c r="Y254" s="114">
        <v>0</v>
      </c>
      <c r="Z254" s="114">
        <v>0</v>
      </c>
      <c r="AA254" s="110"/>
      <c r="AB254" s="115"/>
    </row>
    <row r="255" spans="1:28" x14ac:dyDescent="0.2">
      <c r="A255" s="42">
        <v>41697</v>
      </c>
      <c r="B255" s="67">
        <v>0.67708333333333337</v>
      </c>
      <c r="C255" s="102">
        <v>41698</v>
      </c>
      <c r="D255" s="103">
        <v>0.3125</v>
      </c>
      <c r="E255" s="104">
        <v>15.25</v>
      </c>
      <c r="F255" s="105">
        <v>1.3</v>
      </c>
      <c r="G255" s="105">
        <v>2.1</v>
      </c>
      <c r="H255" s="106">
        <v>1278</v>
      </c>
      <c r="I255" s="106">
        <v>2086</v>
      </c>
      <c r="J255" s="104">
        <f t="shared" si="22"/>
        <v>32.940170940170937</v>
      </c>
      <c r="K255" s="106">
        <v>8560</v>
      </c>
      <c r="L255" s="101">
        <v>56</v>
      </c>
      <c r="M255" s="101">
        <v>15.55</v>
      </c>
      <c r="N255" s="94">
        <f t="shared" si="8"/>
        <v>34</v>
      </c>
      <c r="O255" s="101">
        <v>36</v>
      </c>
      <c r="P255" s="101">
        <v>57</v>
      </c>
      <c r="Q255" s="101">
        <v>34</v>
      </c>
      <c r="R255" s="101">
        <v>0</v>
      </c>
      <c r="S255" s="101">
        <v>0</v>
      </c>
      <c r="T255" s="101">
        <v>0</v>
      </c>
      <c r="U255" s="101">
        <v>0</v>
      </c>
      <c r="V255" s="101">
        <v>0</v>
      </c>
      <c r="W255" s="101">
        <v>0</v>
      </c>
      <c r="X255" s="107">
        <f t="shared" si="23"/>
        <v>1.0321743642968346</v>
      </c>
      <c r="Y255" s="114">
        <v>0</v>
      </c>
      <c r="Z255" s="114">
        <v>0</v>
      </c>
      <c r="AA255" s="110"/>
      <c r="AB255" s="115"/>
    </row>
    <row r="256" spans="1:28" x14ac:dyDescent="0.2">
      <c r="A256" s="42">
        <v>41698</v>
      </c>
      <c r="B256" s="67">
        <v>0.33333333333333331</v>
      </c>
      <c r="C256" s="102">
        <v>41698</v>
      </c>
      <c r="D256" s="103">
        <v>0.75</v>
      </c>
      <c r="E256" s="104">
        <v>10</v>
      </c>
      <c r="F256" s="105">
        <v>2.9</v>
      </c>
      <c r="G256" s="105">
        <v>2.6</v>
      </c>
      <c r="H256" s="106">
        <v>1577</v>
      </c>
      <c r="I256" s="106">
        <v>935</v>
      </c>
      <c r="J256" s="104">
        <f t="shared" si="22"/>
        <v>15.056808134394343</v>
      </c>
      <c r="K256" s="106">
        <v>11400</v>
      </c>
      <c r="L256" s="101">
        <v>55</v>
      </c>
      <c r="M256" s="101">
        <v>27.3</v>
      </c>
      <c r="N256" s="94">
        <f t="shared" si="8"/>
        <v>481</v>
      </c>
      <c r="O256" s="101">
        <v>37</v>
      </c>
      <c r="P256" s="101">
        <v>64</v>
      </c>
      <c r="Q256" s="101">
        <v>478</v>
      </c>
      <c r="R256" s="101">
        <v>3</v>
      </c>
      <c r="S256" s="101">
        <v>0</v>
      </c>
      <c r="T256" s="101">
        <v>0</v>
      </c>
      <c r="U256" s="101">
        <v>0</v>
      </c>
      <c r="V256" s="101">
        <v>0</v>
      </c>
      <c r="W256" s="101">
        <v>0</v>
      </c>
      <c r="X256" s="107">
        <f t="shared" si="23"/>
        <v>31.945681694731121</v>
      </c>
      <c r="Y256" s="114">
        <v>0</v>
      </c>
      <c r="Z256" s="114">
        <v>0</v>
      </c>
      <c r="AA256" s="110"/>
      <c r="AB256" s="115"/>
    </row>
    <row r="257" spans="1:28" x14ac:dyDescent="0.2">
      <c r="A257" s="42">
        <v>41698</v>
      </c>
      <c r="B257" s="67">
        <v>0.76041666666666663</v>
      </c>
      <c r="C257" s="102">
        <v>41699</v>
      </c>
      <c r="D257" s="103">
        <v>0.46875</v>
      </c>
      <c r="E257" s="104">
        <v>17</v>
      </c>
      <c r="F257" s="105">
        <v>3.3</v>
      </c>
      <c r="G257" s="105">
        <v>3.6</v>
      </c>
      <c r="H257" s="106">
        <v>1709</v>
      </c>
      <c r="I257" s="106">
        <v>3797</v>
      </c>
      <c r="J257" s="104">
        <f t="shared" si="22"/>
        <v>26.210016835016837</v>
      </c>
      <c r="K257" s="106">
        <v>10700</v>
      </c>
      <c r="L257" s="101">
        <v>57</v>
      </c>
      <c r="M257" s="101">
        <v>265</v>
      </c>
      <c r="N257" s="94">
        <f>(Q257+R257+S257+T257)</f>
        <v>4020</v>
      </c>
      <c r="O257" s="101">
        <v>35</v>
      </c>
      <c r="P257" s="101">
        <v>78</v>
      </c>
      <c r="Q257" s="106">
        <v>3953</v>
      </c>
      <c r="R257" s="101">
        <v>43</v>
      </c>
      <c r="S257" s="101">
        <v>24</v>
      </c>
      <c r="T257" s="101">
        <v>0</v>
      </c>
      <c r="U257" s="101">
        <v>1</v>
      </c>
      <c r="V257" s="101">
        <v>28</v>
      </c>
      <c r="W257" s="101">
        <v>19</v>
      </c>
      <c r="X257" s="107">
        <f t="shared" si="23"/>
        <v>152.4607948615014</v>
      </c>
      <c r="Y257" s="119">
        <f t="shared" ref="Y257:Y262" si="24">(S257+T257)/(J257)</f>
        <v>0.91568044961862693</v>
      </c>
      <c r="Z257" s="114">
        <f>U257/J257</f>
        <v>3.8153352067442789E-2</v>
      </c>
      <c r="AA257" s="110"/>
      <c r="AB257" s="115"/>
    </row>
    <row r="258" spans="1:28" x14ac:dyDescent="0.2">
      <c r="A258" s="42">
        <v>41704</v>
      </c>
      <c r="B258" s="67">
        <v>0.33333333333333331</v>
      </c>
      <c r="C258" s="102">
        <v>41704</v>
      </c>
      <c r="D258" s="103">
        <v>0.66666666666666663</v>
      </c>
      <c r="E258" s="104">
        <v>8</v>
      </c>
      <c r="F258" s="105">
        <v>1.8</v>
      </c>
      <c r="G258" s="105">
        <v>3.2</v>
      </c>
      <c r="H258" s="106">
        <v>858</v>
      </c>
      <c r="I258" s="106">
        <v>1369</v>
      </c>
      <c r="J258" s="104">
        <f t="shared" si="22"/>
        <v>15.074652777777777</v>
      </c>
      <c r="K258" s="106">
        <v>14800</v>
      </c>
      <c r="L258" s="101">
        <v>56</v>
      </c>
      <c r="M258" s="101">
        <v>13.2</v>
      </c>
      <c r="N258" s="94">
        <f t="shared" si="8"/>
        <v>3753</v>
      </c>
      <c r="O258" s="101">
        <v>34</v>
      </c>
      <c r="P258" s="101">
        <v>123</v>
      </c>
      <c r="Q258" s="106">
        <v>3710</v>
      </c>
      <c r="R258" s="101">
        <v>40</v>
      </c>
      <c r="S258" s="101">
        <v>3</v>
      </c>
      <c r="T258" s="101">
        <v>0</v>
      </c>
      <c r="U258" s="101">
        <v>0</v>
      </c>
      <c r="V258" s="101">
        <v>2</v>
      </c>
      <c r="W258" s="101">
        <v>3</v>
      </c>
      <c r="X258" s="107">
        <f t="shared" si="23"/>
        <v>248.76194863526433</v>
      </c>
      <c r="Y258" s="119">
        <f t="shared" si="24"/>
        <v>0.19900955890821145</v>
      </c>
      <c r="Z258" s="114">
        <v>0</v>
      </c>
      <c r="AA258" s="110" t="s">
        <v>54</v>
      </c>
      <c r="AB258" s="115"/>
    </row>
    <row r="259" spans="1:28" x14ac:dyDescent="0.2">
      <c r="A259" s="42">
        <v>41705</v>
      </c>
      <c r="B259" s="67">
        <v>0.32291666666666669</v>
      </c>
      <c r="C259" s="102">
        <v>41705</v>
      </c>
      <c r="D259" s="103">
        <v>0.625</v>
      </c>
      <c r="E259" s="104">
        <v>7.25</v>
      </c>
      <c r="F259" s="105">
        <v>3.3</v>
      </c>
      <c r="G259" s="105">
        <v>4.21</v>
      </c>
      <c r="H259" s="106">
        <v>1358</v>
      </c>
      <c r="I259" s="106">
        <v>1898</v>
      </c>
      <c r="J259" s="104">
        <f t="shared" si="22"/>
        <v>14.372441757239859</v>
      </c>
      <c r="K259" s="106">
        <v>15100</v>
      </c>
      <c r="L259" s="101">
        <v>56</v>
      </c>
      <c r="M259" s="101">
        <v>57</v>
      </c>
      <c r="N259" s="94">
        <f t="shared" si="8"/>
        <v>2357</v>
      </c>
      <c r="O259" s="101">
        <v>34</v>
      </c>
      <c r="P259" s="101">
        <v>91</v>
      </c>
      <c r="Q259" s="106">
        <v>2328</v>
      </c>
      <c r="R259" s="101">
        <v>28</v>
      </c>
      <c r="S259" s="101">
        <v>1</v>
      </c>
      <c r="T259" s="101">
        <v>0</v>
      </c>
      <c r="U259" s="101">
        <v>0</v>
      </c>
      <c r="V259" s="101">
        <v>3</v>
      </c>
      <c r="W259" s="101">
        <v>3</v>
      </c>
      <c r="X259" s="107">
        <f t="shared" si="23"/>
        <v>163.92482500847203</v>
      </c>
      <c r="Y259" s="119">
        <f t="shared" si="24"/>
        <v>6.9577599748927008E-2</v>
      </c>
      <c r="Z259" s="114">
        <v>0</v>
      </c>
      <c r="AA259" s="110"/>
      <c r="AB259" s="115"/>
    </row>
    <row r="260" spans="1:28" x14ac:dyDescent="0.2">
      <c r="A260" s="42">
        <v>41706</v>
      </c>
      <c r="B260" s="67">
        <v>0.3125</v>
      </c>
      <c r="C260" s="102">
        <v>41706</v>
      </c>
      <c r="D260" s="103">
        <v>0.6875</v>
      </c>
      <c r="E260" s="104">
        <v>9</v>
      </c>
      <c r="F260" s="105">
        <v>2.56</v>
      </c>
      <c r="G260" s="105">
        <v>3.1</v>
      </c>
      <c r="H260" s="106">
        <v>271</v>
      </c>
      <c r="I260" s="106">
        <v>1851</v>
      </c>
      <c r="J260" s="104">
        <f t="shared" si="22"/>
        <v>11.715935819892474</v>
      </c>
      <c r="K260" s="106">
        <v>12800</v>
      </c>
      <c r="L260" s="101">
        <v>55</v>
      </c>
      <c r="M260" s="101">
        <v>73.3</v>
      </c>
      <c r="N260" s="94">
        <f t="shared" si="8"/>
        <v>2001</v>
      </c>
      <c r="O260" s="101">
        <v>34</v>
      </c>
      <c r="P260" s="101">
        <v>87</v>
      </c>
      <c r="Q260" s="106">
        <v>1960</v>
      </c>
      <c r="R260" s="101">
        <v>40</v>
      </c>
      <c r="S260" s="101">
        <v>1</v>
      </c>
      <c r="T260" s="101">
        <v>0</v>
      </c>
      <c r="U260" s="101">
        <v>0</v>
      </c>
      <c r="V260" s="101">
        <v>4</v>
      </c>
      <c r="W260" s="101">
        <v>2</v>
      </c>
      <c r="X260" s="112">
        <f t="shared" si="23"/>
        <v>170.70766097951838</v>
      </c>
      <c r="Y260" s="120">
        <f t="shared" si="24"/>
        <v>8.5353830489759183E-2</v>
      </c>
      <c r="Z260" s="114">
        <v>0</v>
      </c>
      <c r="AA260" s="110"/>
      <c r="AB260" s="115"/>
    </row>
    <row r="261" spans="1:28" x14ac:dyDescent="0.2">
      <c r="A261" s="42">
        <v>41707</v>
      </c>
      <c r="B261" s="67">
        <v>0.3125</v>
      </c>
      <c r="C261" s="102">
        <v>41707</v>
      </c>
      <c r="D261" s="103">
        <v>0.66666666666666663</v>
      </c>
      <c r="E261" s="104">
        <v>8.5</v>
      </c>
      <c r="F261" s="105">
        <v>2.31</v>
      </c>
      <c r="G261" s="105">
        <v>3.13</v>
      </c>
      <c r="H261" s="106">
        <v>0</v>
      </c>
      <c r="I261" s="106">
        <v>1837</v>
      </c>
      <c r="J261" s="104">
        <f t="shared" si="22"/>
        <v>9.7816826411075617</v>
      </c>
      <c r="K261" s="106">
        <v>10200</v>
      </c>
      <c r="L261" s="101">
        <v>55</v>
      </c>
      <c r="M261" s="101">
        <v>52.35</v>
      </c>
      <c r="N261" s="94">
        <f t="shared" si="8"/>
        <v>987</v>
      </c>
      <c r="O261" s="101">
        <v>32</v>
      </c>
      <c r="P261" s="101">
        <v>99</v>
      </c>
      <c r="Q261" s="106">
        <v>985</v>
      </c>
      <c r="R261" s="101">
        <v>1</v>
      </c>
      <c r="S261" s="101">
        <v>1</v>
      </c>
      <c r="T261" s="101">
        <v>0</v>
      </c>
      <c r="U261" s="101">
        <v>0</v>
      </c>
      <c r="V261" s="101">
        <v>0</v>
      </c>
      <c r="W261" s="101">
        <v>0</v>
      </c>
      <c r="X261" s="112">
        <f t="shared" si="23"/>
        <v>100.80065323897659</v>
      </c>
      <c r="Y261" s="120">
        <f t="shared" si="24"/>
        <v>0.10223189983669025</v>
      </c>
      <c r="Z261" s="114">
        <v>0</v>
      </c>
      <c r="AA261" s="110" t="s">
        <v>55</v>
      </c>
      <c r="AB261" s="115"/>
    </row>
    <row r="262" spans="1:28" x14ac:dyDescent="0.2">
      <c r="A262" s="42">
        <v>41707</v>
      </c>
      <c r="B262" s="67">
        <v>0.70833333333333337</v>
      </c>
      <c r="C262" s="102">
        <v>41708</v>
      </c>
      <c r="D262" s="103">
        <v>0.35416666666666669</v>
      </c>
      <c r="E262" s="104">
        <v>15.5</v>
      </c>
      <c r="F262" s="105">
        <v>1.95</v>
      </c>
      <c r="G262" s="105">
        <v>2.75</v>
      </c>
      <c r="H262" s="106">
        <v>1603</v>
      </c>
      <c r="I262" s="106">
        <v>2410</v>
      </c>
      <c r="J262" s="104">
        <f t="shared" si="22"/>
        <v>28.306915306915307</v>
      </c>
      <c r="K262" s="106">
        <v>9170</v>
      </c>
      <c r="L262" s="101">
        <v>55</v>
      </c>
      <c r="M262" s="101">
        <v>34.799999999999997</v>
      </c>
      <c r="N262" s="94">
        <f t="shared" si="8"/>
        <v>961</v>
      </c>
      <c r="O262" s="101">
        <v>34</v>
      </c>
      <c r="P262" s="101">
        <v>80</v>
      </c>
      <c r="Q262" s="106">
        <v>955</v>
      </c>
      <c r="R262" s="101">
        <v>6</v>
      </c>
      <c r="S262" s="101">
        <v>0</v>
      </c>
      <c r="T262" s="101">
        <v>0</v>
      </c>
      <c r="U262" s="101">
        <v>0</v>
      </c>
      <c r="V262" s="101">
        <v>0</v>
      </c>
      <c r="W262" s="101">
        <v>0</v>
      </c>
      <c r="X262" s="112">
        <f t="shared" si="23"/>
        <v>33.949301419121078</v>
      </c>
      <c r="Y262" s="108">
        <f t="shared" si="24"/>
        <v>0</v>
      </c>
      <c r="Z262" s="108">
        <v>0</v>
      </c>
      <c r="AA262" s="110"/>
      <c r="AB262" s="115"/>
    </row>
    <row r="263" spans="1:28" x14ac:dyDescent="0.2">
      <c r="A263" s="42">
        <v>41708</v>
      </c>
      <c r="B263" s="67">
        <v>0.38541666666666669</v>
      </c>
      <c r="C263" s="102">
        <v>41708</v>
      </c>
      <c r="D263" s="103">
        <v>0.66666666666666663</v>
      </c>
      <c r="E263" s="104">
        <v>7.25</v>
      </c>
      <c r="F263" s="105">
        <v>1.8</v>
      </c>
      <c r="G263" s="105">
        <v>2.8</v>
      </c>
      <c r="H263" s="106">
        <v>753</v>
      </c>
      <c r="I263" s="106">
        <v>1319</v>
      </c>
      <c r="J263" s="104">
        <f t="shared" si="22"/>
        <v>14.823412698412699</v>
      </c>
      <c r="K263" s="106">
        <v>8940</v>
      </c>
      <c r="L263" s="101">
        <v>55</v>
      </c>
      <c r="M263" s="101">
        <v>38.4</v>
      </c>
      <c r="N263" s="94">
        <f t="shared" si="8"/>
        <v>356</v>
      </c>
      <c r="O263" s="101">
        <v>34</v>
      </c>
      <c r="P263" s="101">
        <v>82</v>
      </c>
      <c r="Q263" s="106">
        <v>350</v>
      </c>
      <c r="R263" s="101">
        <v>6</v>
      </c>
      <c r="S263" s="101">
        <v>0</v>
      </c>
      <c r="T263" s="101">
        <v>0</v>
      </c>
      <c r="U263" s="101">
        <v>0</v>
      </c>
      <c r="V263" s="101">
        <v>0</v>
      </c>
      <c r="W263" s="101">
        <v>0</v>
      </c>
      <c r="X263" s="112">
        <f t="shared" si="23"/>
        <v>24.01606210681301</v>
      </c>
      <c r="Y263" s="108">
        <v>0</v>
      </c>
      <c r="Z263" s="108">
        <v>0</v>
      </c>
      <c r="AA263" s="110" t="s">
        <v>54</v>
      </c>
      <c r="AB263" s="115"/>
    </row>
    <row r="264" spans="1:28" x14ac:dyDescent="0.2">
      <c r="A264" s="42">
        <v>41709</v>
      </c>
      <c r="B264" s="67">
        <v>0.33333333333333331</v>
      </c>
      <c r="C264" s="102">
        <v>41709</v>
      </c>
      <c r="D264" s="103">
        <v>0.66666666666666663</v>
      </c>
      <c r="E264" s="104">
        <v>8</v>
      </c>
      <c r="F264" s="105">
        <v>3.2</v>
      </c>
      <c r="G264" s="105">
        <v>4.3</v>
      </c>
      <c r="H264" s="106">
        <v>1372</v>
      </c>
      <c r="I264" s="106">
        <v>1863</v>
      </c>
      <c r="J264" s="104">
        <f t="shared" si="22"/>
        <v>14.366763565891471</v>
      </c>
      <c r="K264" s="106">
        <v>22700</v>
      </c>
      <c r="L264" s="101">
        <v>55</v>
      </c>
      <c r="M264" s="101">
        <v>45</v>
      </c>
      <c r="N264" s="94">
        <f t="shared" ref="N264:N290" si="25">(Q264+R264+S264+T264)</f>
        <v>330</v>
      </c>
      <c r="O264" s="101">
        <v>34</v>
      </c>
      <c r="P264" s="101">
        <v>70</v>
      </c>
      <c r="Q264" s="106">
        <v>323</v>
      </c>
      <c r="R264" s="101">
        <v>7</v>
      </c>
      <c r="S264" s="101">
        <v>0</v>
      </c>
      <c r="T264" s="101">
        <v>0</v>
      </c>
      <c r="U264" s="101">
        <v>0</v>
      </c>
      <c r="V264" s="101">
        <v>0</v>
      </c>
      <c r="W264" s="101">
        <v>2</v>
      </c>
      <c r="X264" s="112">
        <f t="shared" si="23"/>
        <v>22.96968266279972</v>
      </c>
      <c r="Y264" s="108">
        <v>0</v>
      </c>
      <c r="Z264" s="108">
        <v>0</v>
      </c>
      <c r="AA264" s="110" t="s">
        <v>54</v>
      </c>
      <c r="AB264" s="115"/>
    </row>
    <row r="265" spans="1:28" x14ac:dyDescent="0.2">
      <c r="A265" s="42">
        <v>41710</v>
      </c>
      <c r="B265" s="67">
        <v>0.32291666666666669</v>
      </c>
      <c r="C265" s="102">
        <v>41710</v>
      </c>
      <c r="D265" s="103">
        <v>0.6875</v>
      </c>
      <c r="E265" s="104">
        <v>8.75</v>
      </c>
      <c r="F265" s="105">
        <v>2.9</v>
      </c>
      <c r="G265" s="105">
        <v>4.5</v>
      </c>
      <c r="H265" s="106">
        <v>1207</v>
      </c>
      <c r="I265" s="106">
        <v>2414</v>
      </c>
      <c r="J265" s="104">
        <f t="shared" si="22"/>
        <v>15.877522349936141</v>
      </c>
      <c r="K265" s="106">
        <v>15800</v>
      </c>
      <c r="L265" s="101">
        <v>55</v>
      </c>
      <c r="M265" s="105">
        <v>74.599999999999994</v>
      </c>
      <c r="N265" s="94">
        <f t="shared" si="25"/>
        <v>2724</v>
      </c>
      <c r="O265" s="101">
        <v>34</v>
      </c>
      <c r="P265" s="101">
        <v>89</v>
      </c>
      <c r="Q265" s="106">
        <v>2702</v>
      </c>
      <c r="R265" s="101">
        <v>21</v>
      </c>
      <c r="S265" s="101">
        <v>1</v>
      </c>
      <c r="T265" s="101">
        <v>0</v>
      </c>
      <c r="U265" s="101">
        <v>1</v>
      </c>
      <c r="V265" s="101">
        <v>2</v>
      </c>
      <c r="W265" s="101">
        <v>1</v>
      </c>
      <c r="X265" s="112">
        <f t="shared" si="23"/>
        <v>171.50030968219369</v>
      </c>
      <c r="Y265" s="112">
        <f t="shared" ref="Y265:Y266" si="26">(S265+T265)/(J265)</f>
        <v>6.2982118869700218E-2</v>
      </c>
      <c r="Z265" s="111">
        <f>(U265/J265)</f>
        <v>6.2982118869700218E-2</v>
      </c>
      <c r="AA265" s="110" t="s">
        <v>54</v>
      </c>
      <c r="AB265" s="115"/>
    </row>
    <row r="266" spans="1:28" x14ac:dyDescent="0.2">
      <c r="A266" s="42">
        <v>41711</v>
      </c>
      <c r="B266" s="67">
        <v>0.35416666666666669</v>
      </c>
      <c r="C266" s="102">
        <v>41711</v>
      </c>
      <c r="D266" s="103">
        <v>0.65625</v>
      </c>
      <c r="E266" s="104">
        <v>7.25</v>
      </c>
      <c r="F266" s="105">
        <v>2.21</v>
      </c>
      <c r="G266" s="105">
        <v>3.6</v>
      </c>
      <c r="H266" s="106">
        <v>956</v>
      </c>
      <c r="I266" s="106">
        <v>2759</v>
      </c>
      <c r="J266" s="104">
        <f t="shared" si="22"/>
        <v>19.982801240154181</v>
      </c>
      <c r="K266" s="106">
        <v>11100</v>
      </c>
      <c r="L266" s="101">
        <v>56</v>
      </c>
      <c r="M266" s="105">
        <v>47.3</v>
      </c>
      <c r="N266" s="94">
        <f t="shared" si="25"/>
        <v>1065</v>
      </c>
      <c r="O266" s="101">
        <v>34</v>
      </c>
      <c r="P266" s="101">
        <v>110</v>
      </c>
      <c r="Q266" s="101">
        <v>1036</v>
      </c>
      <c r="R266" s="101">
        <v>28</v>
      </c>
      <c r="S266" s="101">
        <v>1</v>
      </c>
      <c r="T266" s="101">
        <v>0</v>
      </c>
      <c r="U266" s="101">
        <v>1</v>
      </c>
      <c r="V266" s="101">
        <v>0</v>
      </c>
      <c r="W266" s="101">
        <v>4</v>
      </c>
      <c r="X266" s="112">
        <f t="shared" si="23"/>
        <v>53.245788076096105</v>
      </c>
      <c r="Y266" s="112">
        <f t="shared" si="26"/>
        <v>5.0043033906105365E-2</v>
      </c>
      <c r="Z266" s="111">
        <f>(U266/J266)</f>
        <v>5.0043033906105365E-2</v>
      </c>
      <c r="AA266" s="110" t="s">
        <v>54</v>
      </c>
      <c r="AB266" s="115"/>
    </row>
    <row r="267" spans="1:28" x14ac:dyDescent="0.2">
      <c r="A267" s="42">
        <v>41712</v>
      </c>
      <c r="B267" s="67">
        <v>0.3125</v>
      </c>
      <c r="C267" s="102">
        <v>41712</v>
      </c>
      <c r="D267" s="103">
        <v>0.6875</v>
      </c>
      <c r="E267" s="104">
        <v>9</v>
      </c>
      <c r="F267" s="105">
        <v>2.38</v>
      </c>
      <c r="G267" s="105">
        <v>3.03</v>
      </c>
      <c r="H267" s="106">
        <v>1333</v>
      </c>
      <c r="I267" s="106">
        <v>877</v>
      </c>
      <c r="J267" s="104">
        <f t="shared" si="22"/>
        <v>14.158716291797248</v>
      </c>
      <c r="K267" s="106">
        <v>9190</v>
      </c>
      <c r="L267" s="101">
        <v>57</v>
      </c>
      <c r="M267" s="105">
        <v>47.4</v>
      </c>
      <c r="N267" s="94">
        <f t="shared" si="25"/>
        <v>520</v>
      </c>
      <c r="O267" s="101">
        <v>34</v>
      </c>
      <c r="P267" s="101">
        <v>72</v>
      </c>
      <c r="Q267" s="101">
        <v>515</v>
      </c>
      <c r="R267" s="101">
        <v>5</v>
      </c>
      <c r="S267" s="101">
        <v>0</v>
      </c>
      <c r="T267" s="101">
        <v>0</v>
      </c>
      <c r="U267" s="101">
        <v>0</v>
      </c>
      <c r="V267" s="101">
        <v>0</v>
      </c>
      <c r="W267" s="101">
        <v>2</v>
      </c>
      <c r="X267" s="112">
        <f t="shared" si="23"/>
        <v>36.726493368700261</v>
      </c>
      <c r="Y267" s="108">
        <v>0</v>
      </c>
      <c r="Z267" s="117">
        <v>0</v>
      </c>
      <c r="AA267" s="110" t="s">
        <v>54</v>
      </c>
      <c r="AB267" s="115"/>
    </row>
    <row r="268" spans="1:28" x14ac:dyDescent="0.2">
      <c r="A268" s="42">
        <v>41713</v>
      </c>
      <c r="B268" s="67">
        <v>0.33333333333333331</v>
      </c>
      <c r="C268" s="102">
        <v>41713</v>
      </c>
      <c r="D268" s="103">
        <v>0.66666666666666663</v>
      </c>
      <c r="E268" s="104">
        <v>8</v>
      </c>
      <c r="F268" s="105">
        <v>1.55</v>
      </c>
      <c r="G268" s="105">
        <v>2.61</v>
      </c>
      <c r="H268" s="106">
        <v>858</v>
      </c>
      <c r="I268" s="106">
        <v>2489</v>
      </c>
      <c r="J268" s="104">
        <f t="shared" si="22"/>
        <v>25.119803897334485</v>
      </c>
      <c r="K268" s="106">
        <v>8140</v>
      </c>
      <c r="L268" s="101">
        <v>57</v>
      </c>
      <c r="M268" s="101">
        <v>36.5</v>
      </c>
      <c r="N268" s="94">
        <f t="shared" si="25"/>
        <v>118</v>
      </c>
      <c r="O268" s="101">
        <v>34</v>
      </c>
      <c r="P268" s="101">
        <v>68</v>
      </c>
      <c r="Q268" s="101">
        <v>117</v>
      </c>
      <c r="R268" s="101">
        <v>1</v>
      </c>
      <c r="S268" s="101">
        <v>0</v>
      </c>
      <c r="T268" s="101">
        <v>0</v>
      </c>
      <c r="U268" s="101">
        <v>0</v>
      </c>
      <c r="V268" s="101">
        <v>0</v>
      </c>
      <c r="W268" s="101">
        <v>0</v>
      </c>
      <c r="X268" s="112">
        <f t="shared" si="23"/>
        <v>4.6974889008795655</v>
      </c>
      <c r="Y268" s="108">
        <v>0</v>
      </c>
      <c r="Z268" s="117">
        <v>0</v>
      </c>
      <c r="AA268" s="110" t="s">
        <v>54</v>
      </c>
      <c r="AB268" s="115"/>
    </row>
    <row r="269" spans="1:28" x14ac:dyDescent="0.2">
      <c r="A269" s="42">
        <v>41714</v>
      </c>
      <c r="B269" s="67">
        <v>0.3125</v>
      </c>
      <c r="C269" s="102">
        <v>41714</v>
      </c>
      <c r="D269" s="103">
        <v>0.6875</v>
      </c>
      <c r="E269" s="104">
        <v>9</v>
      </c>
      <c r="F269" s="105">
        <v>1.8</v>
      </c>
      <c r="G269" s="105">
        <v>2.4</v>
      </c>
      <c r="H269" s="106">
        <v>932</v>
      </c>
      <c r="I269" s="106">
        <v>2416</v>
      </c>
      <c r="J269" s="104">
        <f t="shared" si="22"/>
        <v>25.407407407407405</v>
      </c>
      <c r="K269" s="106">
        <v>7310</v>
      </c>
      <c r="L269" s="101">
        <v>57</v>
      </c>
      <c r="M269" s="105">
        <v>16.899999999999999</v>
      </c>
      <c r="N269" s="94">
        <f t="shared" si="25"/>
        <v>52</v>
      </c>
      <c r="O269" s="101">
        <v>37</v>
      </c>
      <c r="P269" s="101">
        <v>75</v>
      </c>
      <c r="Q269" s="101">
        <v>51</v>
      </c>
      <c r="R269" s="101">
        <v>1</v>
      </c>
      <c r="S269" s="101">
        <v>0</v>
      </c>
      <c r="T269" s="101">
        <v>0</v>
      </c>
      <c r="U269" s="101">
        <v>0</v>
      </c>
      <c r="V269" s="101">
        <v>0</v>
      </c>
      <c r="W269" s="101">
        <v>0</v>
      </c>
      <c r="X269" s="112">
        <f t="shared" si="23"/>
        <v>2.0466472303207</v>
      </c>
      <c r="Y269" s="108">
        <v>0</v>
      </c>
      <c r="Z269" s="115">
        <v>0</v>
      </c>
      <c r="AA269" s="115"/>
      <c r="AB269" s="115"/>
    </row>
    <row r="270" spans="1:28" x14ac:dyDescent="0.2">
      <c r="A270" s="42">
        <v>41714</v>
      </c>
      <c r="B270" s="67">
        <v>0.69791666666666663</v>
      </c>
      <c r="C270" s="102">
        <v>41715</v>
      </c>
      <c r="D270" s="103">
        <v>0.3125</v>
      </c>
      <c r="E270" s="104">
        <v>14.75</v>
      </c>
      <c r="F270" s="105">
        <v>1.73</v>
      </c>
      <c r="G270" s="105">
        <v>2.59</v>
      </c>
      <c r="H270" s="106">
        <v>1578</v>
      </c>
      <c r="I270" s="106">
        <v>2686</v>
      </c>
      <c r="J270" s="104">
        <f t="shared" si="22"/>
        <v>32.486739423155612</v>
      </c>
      <c r="K270" s="106">
        <v>7000</v>
      </c>
      <c r="L270" s="101">
        <v>56</v>
      </c>
      <c r="M270" s="105">
        <v>20.3</v>
      </c>
      <c r="N270" s="94">
        <f t="shared" si="25"/>
        <v>239</v>
      </c>
      <c r="O270" s="101">
        <v>32</v>
      </c>
      <c r="P270" s="101">
        <v>73</v>
      </c>
      <c r="Q270" s="101">
        <v>234</v>
      </c>
      <c r="R270" s="101">
        <v>5</v>
      </c>
      <c r="S270" s="101">
        <v>0</v>
      </c>
      <c r="T270" s="101">
        <v>0</v>
      </c>
      <c r="U270" s="101">
        <v>0</v>
      </c>
      <c r="V270" s="101">
        <v>0</v>
      </c>
      <c r="W270" s="101">
        <v>0</v>
      </c>
      <c r="X270" s="112">
        <f t="shared" si="23"/>
        <v>7.3568478783576445</v>
      </c>
      <c r="Y270" s="108">
        <v>0</v>
      </c>
      <c r="Z270" s="115">
        <v>0</v>
      </c>
      <c r="AA270" s="115"/>
      <c r="AB270" s="115"/>
    </row>
    <row r="271" spans="1:28" x14ac:dyDescent="0.2">
      <c r="A271" s="42">
        <v>41715</v>
      </c>
      <c r="B271" s="67">
        <v>0.35416666666666669</v>
      </c>
      <c r="C271" s="102">
        <v>41715</v>
      </c>
      <c r="D271" s="121">
        <v>0.66666666666666663</v>
      </c>
      <c r="E271" s="122">
        <v>7.5</v>
      </c>
      <c r="F271" s="123">
        <v>2</v>
      </c>
      <c r="G271" s="124">
        <v>3.3</v>
      </c>
      <c r="H271" s="106">
        <v>883</v>
      </c>
      <c r="I271" s="106">
        <v>1497</v>
      </c>
      <c r="J271" s="104">
        <f t="shared" si="22"/>
        <v>14.918939393939395</v>
      </c>
      <c r="K271" s="106">
        <v>6760</v>
      </c>
      <c r="L271" s="101">
        <v>57</v>
      </c>
      <c r="M271" s="105">
        <v>24.7</v>
      </c>
      <c r="N271" s="94">
        <f t="shared" si="25"/>
        <v>43</v>
      </c>
      <c r="O271" s="101">
        <v>36</v>
      </c>
      <c r="P271" s="101">
        <v>68</v>
      </c>
      <c r="Q271" s="101">
        <v>42</v>
      </c>
      <c r="R271" s="101">
        <v>1</v>
      </c>
      <c r="S271" s="101">
        <v>0</v>
      </c>
      <c r="T271" s="101">
        <v>0</v>
      </c>
      <c r="U271" s="101">
        <v>0</v>
      </c>
      <c r="V271" s="101">
        <v>0</v>
      </c>
      <c r="W271" s="101">
        <v>0</v>
      </c>
      <c r="X271" s="112">
        <f t="shared" si="23"/>
        <v>2.8822424211648809</v>
      </c>
      <c r="Y271" s="108">
        <v>0</v>
      </c>
      <c r="Z271" s="115">
        <v>0</v>
      </c>
      <c r="AA271" s="115"/>
      <c r="AB271" s="115"/>
    </row>
    <row r="272" spans="1:28" x14ac:dyDescent="0.2">
      <c r="A272" s="42">
        <v>41715</v>
      </c>
      <c r="B272" s="67">
        <v>0.6875</v>
      </c>
      <c r="C272" s="102">
        <v>41716</v>
      </c>
      <c r="D272" s="125">
        <v>0.3125</v>
      </c>
      <c r="E272" s="126">
        <v>15</v>
      </c>
      <c r="F272" s="127">
        <v>1.83</v>
      </c>
      <c r="G272" s="127">
        <v>3.01</v>
      </c>
      <c r="H272" s="106">
        <v>1702</v>
      </c>
      <c r="I272" s="106">
        <v>2985</v>
      </c>
      <c r="J272" s="104">
        <f t="shared" si="22"/>
        <v>32.029149949470188</v>
      </c>
      <c r="K272" s="106">
        <v>6410</v>
      </c>
      <c r="L272" s="101">
        <v>56</v>
      </c>
      <c r="M272" s="105">
        <v>19.8</v>
      </c>
      <c r="N272" s="94">
        <f t="shared" si="25"/>
        <v>247</v>
      </c>
      <c r="O272" s="101">
        <v>34</v>
      </c>
      <c r="P272" s="101">
        <v>82</v>
      </c>
      <c r="Q272" s="101">
        <v>239</v>
      </c>
      <c r="R272" s="101">
        <v>8</v>
      </c>
      <c r="S272" s="101">
        <v>0</v>
      </c>
      <c r="T272" s="101">
        <v>0</v>
      </c>
      <c r="U272" s="101">
        <v>0</v>
      </c>
      <c r="V272" s="101">
        <v>0</v>
      </c>
      <c r="W272" s="101">
        <v>0</v>
      </c>
      <c r="X272" s="112">
        <f t="shared" si="23"/>
        <v>7.7117251125825073</v>
      </c>
      <c r="Y272" s="108">
        <v>0</v>
      </c>
      <c r="Z272" s="109">
        <v>0</v>
      </c>
      <c r="AA272" s="110"/>
      <c r="AB272" s="115"/>
    </row>
    <row r="273" spans="1:28" x14ac:dyDescent="0.2">
      <c r="A273" s="42">
        <v>41716</v>
      </c>
      <c r="B273" s="67">
        <v>0.34375</v>
      </c>
      <c r="C273" s="102">
        <v>41716</v>
      </c>
      <c r="D273" s="125">
        <v>0.69791666666666663</v>
      </c>
      <c r="E273" s="126">
        <v>8.5</v>
      </c>
      <c r="F273" s="127">
        <v>1.45</v>
      </c>
      <c r="G273" s="127">
        <v>2.5</v>
      </c>
      <c r="H273" s="106">
        <v>843</v>
      </c>
      <c r="I273" s="106">
        <v>2180</v>
      </c>
      <c r="J273" s="104">
        <f t="shared" si="22"/>
        <v>24.222988505747125</v>
      </c>
      <c r="K273" s="106">
        <v>6080</v>
      </c>
      <c r="L273" s="101">
        <v>57</v>
      </c>
      <c r="M273" s="105">
        <v>21.35</v>
      </c>
      <c r="N273" s="100">
        <f t="shared" si="25"/>
        <v>65</v>
      </c>
      <c r="O273" s="101">
        <v>37</v>
      </c>
      <c r="P273" s="101">
        <v>83</v>
      </c>
      <c r="Q273" s="101">
        <v>61</v>
      </c>
      <c r="R273" s="101">
        <v>4</v>
      </c>
      <c r="S273" s="101">
        <v>0</v>
      </c>
      <c r="T273" s="101">
        <v>0</v>
      </c>
      <c r="U273" s="101">
        <v>1</v>
      </c>
      <c r="V273" s="101">
        <v>0</v>
      </c>
      <c r="W273" s="101">
        <v>0</v>
      </c>
      <c r="X273" s="112">
        <f t="shared" si="23"/>
        <v>2.6834013476321537</v>
      </c>
      <c r="Y273" s="108">
        <v>0</v>
      </c>
      <c r="Z273" s="111">
        <f>(U273/J273)</f>
        <v>4.1283097655879286E-2</v>
      </c>
      <c r="AA273" s="110"/>
      <c r="AB273" s="115"/>
    </row>
    <row r="274" spans="1:28" x14ac:dyDescent="0.2">
      <c r="A274" s="42">
        <v>41716</v>
      </c>
      <c r="B274" s="67">
        <v>0.70833333333333337</v>
      </c>
      <c r="C274" s="102">
        <v>41717</v>
      </c>
      <c r="D274" s="103">
        <v>0.3125</v>
      </c>
      <c r="E274" s="104">
        <v>14.5</v>
      </c>
      <c r="F274" s="105">
        <v>1.21</v>
      </c>
      <c r="G274" s="105">
        <v>2.1</v>
      </c>
      <c r="H274" s="106">
        <v>840</v>
      </c>
      <c r="I274" s="106">
        <v>2446</v>
      </c>
      <c r="J274" s="104">
        <f t="shared" si="22"/>
        <v>30.982946346582711</v>
      </c>
      <c r="K274" s="106">
        <v>5780</v>
      </c>
      <c r="L274" s="101">
        <v>57</v>
      </c>
      <c r="M274" s="105">
        <v>21.9</v>
      </c>
      <c r="N274" s="100">
        <f t="shared" si="25"/>
        <v>54</v>
      </c>
      <c r="O274" s="101">
        <v>36</v>
      </c>
      <c r="P274" s="101">
        <v>70</v>
      </c>
      <c r="Q274" s="101">
        <v>48</v>
      </c>
      <c r="R274" s="101">
        <v>6</v>
      </c>
      <c r="S274" s="101">
        <v>0</v>
      </c>
      <c r="T274" s="101">
        <v>0</v>
      </c>
      <c r="U274" s="101">
        <v>1</v>
      </c>
      <c r="V274" s="101">
        <v>0</v>
      </c>
      <c r="W274" s="101">
        <v>0</v>
      </c>
      <c r="X274" s="112">
        <f t="shared" si="23"/>
        <v>1.7428942811294632</v>
      </c>
      <c r="Y274" s="108">
        <v>0</v>
      </c>
      <c r="Z274" s="111">
        <f>(U274/J274)</f>
        <v>3.2275820020915981E-2</v>
      </c>
      <c r="AA274" s="110"/>
      <c r="AB274" s="115"/>
    </row>
    <row r="275" spans="1:28" x14ac:dyDescent="0.2">
      <c r="A275" s="42">
        <v>41717</v>
      </c>
      <c r="B275" s="67">
        <v>0.33333333333333331</v>
      </c>
      <c r="C275" s="102">
        <v>41717</v>
      </c>
      <c r="D275" s="103">
        <v>0.69791666666666663</v>
      </c>
      <c r="E275" s="104">
        <v>8.75</v>
      </c>
      <c r="F275" s="105">
        <v>1.4</v>
      </c>
      <c r="G275" s="105">
        <v>2</v>
      </c>
      <c r="H275" s="106">
        <v>972</v>
      </c>
      <c r="I275" s="106">
        <v>1174</v>
      </c>
      <c r="J275" s="104">
        <f t="shared" si="22"/>
        <v>21.354761904761904</v>
      </c>
      <c r="K275" s="106">
        <v>5720</v>
      </c>
      <c r="L275" s="101">
        <v>58</v>
      </c>
      <c r="M275" s="105">
        <v>27.9</v>
      </c>
      <c r="N275" s="100">
        <f t="shared" si="25"/>
        <v>73</v>
      </c>
      <c r="O275" s="101">
        <v>38</v>
      </c>
      <c r="P275" s="101">
        <v>72</v>
      </c>
      <c r="Q275" s="101">
        <v>69</v>
      </c>
      <c r="R275" s="101">
        <v>4</v>
      </c>
      <c r="S275" s="101">
        <v>0</v>
      </c>
      <c r="T275" s="101">
        <v>0</v>
      </c>
      <c r="U275" s="101">
        <v>1</v>
      </c>
      <c r="V275" s="101">
        <v>0</v>
      </c>
      <c r="W275" s="101">
        <v>0</v>
      </c>
      <c r="X275" s="112">
        <f t="shared" si="23"/>
        <v>3.4184412978035454</v>
      </c>
      <c r="Y275" s="108">
        <v>0</v>
      </c>
      <c r="Z275" s="111">
        <f>(U275/J275)</f>
        <v>4.6827962983610215E-2</v>
      </c>
      <c r="AA275" s="110"/>
      <c r="AB275" s="115"/>
    </row>
    <row r="276" spans="1:28" x14ac:dyDescent="0.2">
      <c r="A276" s="42">
        <v>41717</v>
      </c>
      <c r="B276" s="67">
        <v>0.71875</v>
      </c>
      <c r="C276" s="102">
        <v>41718</v>
      </c>
      <c r="D276" s="103">
        <v>0.3125</v>
      </c>
      <c r="E276" s="104">
        <v>14.25</v>
      </c>
      <c r="F276" s="105">
        <v>1.8</v>
      </c>
      <c r="G276" s="105">
        <v>2.7</v>
      </c>
      <c r="H276" s="106">
        <v>1464</v>
      </c>
      <c r="I276" s="106">
        <v>2286</v>
      </c>
      <c r="J276" s="104">
        <f t="shared" si="22"/>
        <v>27.666666666666668</v>
      </c>
      <c r="K276" s="106">
        <v>5510</v>
      </c>
      <c r="L276" s="101">
        <v>57</v>
      </c>
      <c r="M276" s="105">
        <v>18.46</v>
      </c>
      <c r="N276" s="100">
        <f t="shared" si="25"/>
        <v>110</v>
      </c>
      <c r="O276" s="101">
        <v>36</v>
      </c>
      <c r="P276" s="101">
        <v>65</v>
      </c>
      <c r="Q276" s="101">
        <v>110</v>
      </c>
      <c r="R276" s="101">
        <v>0</v>
      </c>
      <c r="S276" s="101">
        <v>0</v>
      </c>
      <c r="T276" s="101">
        <v>0</v>
      </c>
      <c r="U276" s="101">
        <v>0</v>
      </c>
      <c r="V276" s="101">
        <v>0</v>
      </c>
      <c r="W276" s="101">
        <v>0</v>
      </c>
      <c r="X276" s="112">
        <f t="shared" si="23"/>
        <v>3.975903614457831</v>
      </c>
      <c r="Y276" s="108">
        <v>0</v>
      </c>
      <c r="Z276" s="115">
        <v>0</v>
      </c>
      <c r="AA276" s="110"/>
      <c r="AB276" s="115"/>
    </row>
    <row r="277" spans="1:28" x14ac:dyDescent="0.2">
      <c r="A277" s="42">
        <v>41718</v>
      </c>
      <c r="B277" s="67">
        <v>0.33333333333333331</v>
      </c>
      <c r="C277" s="102">
        <v>41718</v>
      </c>
      <c r="D277" s="103">
        <v>0.66666666666666663</v>
      </c>
      <c r="E277" s="104">
        <v>8</v>
      </c>
      <c r="F277" s="105">
        <v>1.87</v>
      </c>
      <c r="G277" s="105">
        <v>2.71</v>
      </c>
      <c r="H277" s="106">
        <v>689</v>
      </c>
      <c r="I277" s="106">
        <v>1248</v>
      </c>
      <c r="J277" s="104">
        <f t="shared" ref="J277:J290" si="27">((H277/F277)+(I277/G277))/60</f>
        <v>13.816096717116903</v>
      </c>
      <c r="K277" s="106">
        <v>5410</v>
      </c>
      <c r="L277" s="101">
        <v>58</v>
      </c>
      <c r="M277" s="105">
        <v>16.7</v>
      </c>
      <c r="N277" s="100">
        <f t="shared" si="25"/>
        <v>12</v>
      </c>
      <c r="O277" s="101">
        <v>40</v>
      </c>
      <c r="P277" s="101">
        <v>55</v>
      </c>
      <c r="Q277" s="101">
        <v>12</v>
      </c>
      <c r="R277" s="101">
        <v>0</v>
      </c>
      <c r="S277" s="101">
        <v>0</v>
      </c>
      <c r="T277" s="101">
        <v>0</v>
      </c>
      <c r="U277" s="101">
        <v>0</v>
      </c>
      <c r="V277" s="101">
        <v>0</v>
      </c>
      <c r="W277" s="101">
        <v>0</v>
      </c>
      <c r="X277" s="112">
        <f t="shared" ref="X277:X290" si="28">(Q277+R277)/(J277)</f>
        <v>0.86855211321248771</v>
      </c>
      <c r="Y277" s="108">
        <v>0</v>
      </c>
      <c r="Z277" s="115">
        <v>0</v>
      </c>
      <c r="AA277" s="110"/>
      <c r="AB277" s="115"/>
    </row>
    <row r="278" spans="1:28" x14ac:dyDescent="0.2">
      <c r="A278" s="42">
        <v>41718</v>
      </c>
      <c r="B278" s="67">
        <v>0.67708333333333337</v>
      </c>
      <c r="C278" s="102">
        <v>41719</v>
      </c>
      <c r="D278" s="103">
        <v>0.375</v>
      </c>
      <c r="E278" s="104">
        <v>16.75</v>
      </c>
      <c r="F278" s="105">
        <v>1.55</v>
      </c>
      <c r="G278" s="105">
        <v>2.5</v>
      </c>
      <c r="H278" s="106">
        <v>1656</v>
      </c>
      <c r="I278" s="106">
        <v>2460</v>
      </c>
      <c r="J278" s="104">
        <f t="shared" si="27"/>
        <v>34.206451612903223</v>
      </c>
      <c r="K278" s="106">
        <v>5230</v>
      </c>
      <c r="L278" s="101">
        <v>57</v>
      </c>
      <c r="M278" s="105">
        <v>23.2</v>
      </c>
      <c r="N278" s="100">
        <f t="shared" si="25"/>
        <v>70</v>
      </c>
      <c r="O278" s="101">
        <v>36</v>
      </c>
      <c r="P278" s="101">
        <v>72</v>
      </c>
      <c r="Q278" s="101">
        <v>68</v>
      </c>
      <c r="R278" s="101">
        <v>2</v>
      </c>
      <c r="S278" s="101">
        <v>0</v>
      </c>
      <c r="T278" s="101">
        <v>0</v>
      </c>
      <c r="U278" s="101">
        <v>0</v>
      </c>
      <c r="V278" s="101">
        <v>0</v>
      </c>
      <c r="W278" s="101">
        <v>0</v>
      </c>
      <c r="X278" s="112">
        <f t="shared" si="28"/>
        <v>2.0463975858166732</v>
      </c>
      <c r="Y278" s="108">
        <v>0</v>
      </c>
      <c r="Z278" s="115">
        <v>0</v>
      </c>
      <c r="AA278" s="110"/>
      <c r="AB278" s="115"/>
    </row>
    <row r="279" spans="1:28" x14ac:dyDescent="0.2">
      <c r="A279" s="42">
        <v>41719</v>
      </c>
      <c r="B279" s="67">
        <v>0.39583333333333331</v>
      </c>
      <c r="C279" s="102">
        <v>41719</v>
      </c>
      <c r="D279" s="103">
        <v>0.69791666666666663</v>
      </c>
      <c r="E279" s="104">
        <v>7.25</v>
      </c>
      <c r="F279" s="105">
        <v>1.42</v>
      </c>
      <c r="G279" s="105">
        <v>2.27</v>
      </c>
      <c r="H279" s="106">
        <v>721</v>
      </c>
      <c r="I279" s="106">
        <v>1089</v>
      </c>
      <c r="J279" s="104">
        <f t="shared" si="27"/>
        <v>16.45803602821038</v>
      </c>
      <c r="K279" s="106">
        <v>5290</v>
      </c>
      <c r="L279" s="101">
        <v>60</v>
      </c>
      <c r="M279" s="105">
        <v>19.100000000000001</v>
      </c>
      <c r="N279" s="100">
        <f t="shared" si="25"/>
        <v>20</v>
      </c>
      <c r="O279" s="101">
        <v>41</v>
      </c>
      <c r="P279" s="101">
        <v>64</v>
      </c>
      <c r="Q279" s="101">
        <v>20</v>
      </c>
      <c r="R279" s="101">
        <v>0</v>
      </c>
      <c r="S279" s="101">
        <v>0</v>
      </c>
      <c r="T279" s="101">
        <v>0</v>
      </c>
      <c r="U279" s="101">
        <v>0</v>
      </c>
      <c r="V279" s="101">
        <v>0</v>
      </c>
      <c r="W279" s="101">
        <v>0</v>
      </c>
      <c r="X279" s="112">
        <f t="shared" si="28"/>
        <v>1.2152118251362685</v>
      </c>
      <c r="Y279" s="108">
        <v>0</v>
      </c>
      <c r="Z279" s="115">
        <v>0</v>
      </c>
      <c r="AA279" s="110"/>
      <c r="AB279" s="115"/>
    </row>
    <row r="280" spans="1:28" x14ac:dyDescent="0.2">
      <c r="A280" s="42">
        <v>41719</v>
      </c>
      <c r="B280" s="67">
        <v>0.69791666666666663</v>
      </c>
      <c r="C280" s="102">
        <v>41720</v>
      </c>
      <c r="D280" s="103">
        <v>0.32291666666666669</v>
      </c>
      <c r="E280" s="104">
        <v>15</v>
      </c>
      <c r="F280" s="105">
        <v>1.63</v>
      </c>
      <c r="G280" s="105">
        <v>2.41</v>
      </c>
      <c r="H280" s="106">
        <v>1352</v>
      </c>
      <c r="I280" s="106">
        <v>2002</v>
      </c>
      <c r="J280" s="104">
        <f t="shared" si="27"/>
        <v>27.669220782526793</v>
      </c>
      <c r="K280" s="106">
        <v>5640</v>
      </c>
      <c r="L280" s="101">
        <v>58</v>
      </c>
      <c r="M280" s="105">
        <v>21.3</v>
      </c>
      <c r="N280" s="100">
        <f t="shared" si="25"/>
        <v>62</v>
      </c>
      <c r="O280" s="101">
        <v>34</v>
      </c>
      <c r="P280" s="101">
        <v>72</v>
      </c>
      <c r="Q280" s="101">
        <v>60</v>
      </c>
      <c r="R280" s="101">
        <v>2</v>
      </c>
      <c r="S280" s="101">
        <v>0</v>
      </c>
      <c r="T280" s="101">
        <v>0</v>
      </c>
      <c r="U280" s="101">
        <v>0</v>
      </c>
      <c r="V280" s="101">
        <v>0</v>
      </c>
      <c r="W280" s="101">
        <v>0</v>
      </c>
      <c r="X280" s="112">
        <f t="shared" si="28"/>
        <v>2.2407569944706651</v>
      </c>
      <c r="Y280" s="108">
        <v>0</v>
      </c>
      <c r="Z280" s="115">
        <v>0</v>
      </c>
      <c r="AA280" s="110"/>
      <c r="AB280" s="115"/>
    </row>
    <row r="281" spans="1:28" x14ac:dyDescent="0.2">
      <c r="A281" s="42">
        <v>41720</v>
      </c>
      <c r="B281" s="67">
        <v>0.32291666666666669</v>
      </c>
      <c r="C281" s="102">
        <v>41720</v>
      </c>
      <c r="D281" s="103">
        <v>0.6875</v>
      </c>
      <c r="E281" s="104">
        <v>8.75</v>
      </c>
      <c r="F281" s="105">
        <v>1.64</v>
      </c>
      <c r="G281" s="105">
        <v>2.5</v>
      </c>
      <c r="H281" s="106">
        <v>992</v>
      </c>
      <c r="I281" s="106">
        <v>1439</v>
      </c>
      <c r="J281" s="104">
        <f t="shared" si="27"/>
        <v>19.674634146341464</v>
      </c>
      <c r="K281" s="106">
        <v>5600</v>
      </c>
      <c r="L281" s="101">
        <v>60</v>
      </c>
      <c r="M281" s="105">
        <v>14.45</v>
      </c>
      <c r="N281" s="100">
        <f t="shared" si="25"/>
        <v>8</v>
      </c>
      <c r="O281" s="101">
        <v>36</v>
      </c>
      <c r="P281" s="101">
        <v>60</v>
      </c>
      <c r="Q281" s="101">
        <v>8</v>
      </c>
      <c r="R281" s="101">
        <v>0</v>
      </c>
      <c r="S281" s="101">
        <v>0</v>
      </c>
      <c r="T281" s="101">
        <v>0</v>
      </c>
      <c r="U281" s="101">
        <v>0</v>
      </c>
      <c r="V281" s="101">
        <v>0</v>
      </c>
      <c r="W281" s="101">
        <v>0</v>
      </c>
      <c r="X281" s="112">
        <f t="shared" si="28"/>
        <v>0.40661493070190663</v>
      </c>
      <c r="Y281" s="108">
        <v>0</v>
      </c>
      <c r="Z281" s="115">
        <v>0</v>
      </c>
      <c r="AA281" s="110"/>
      <c r="AB281" s="115"/>
    </row>
    <row r="282" spans="1:28" x14ac:dyDescent="0.2">
      <c r="A282" s="42">
        <v>41720</v>
      </c>
      <c r="B282" s="67">
        <v>0.70833333333333337</v>
      </c>
      <c r="C282" s="102">
        <v>41721</v>
      </c>
      <c r="D282" s="103">
        <v>0.3125</v>
      </c>
      <c r="E282" s="104">
        <v>14.5</v>
      </c>
      <c r="F282" s="105">
        <v>1.79</v>
      </c>
      <c r="G282" s="105">
        <v>2.4900000000000002</v>
      </c>
      <c r="H282" s="106">
        <v>378</v>
      </c>
      <c r="I282" s="106">
        <v>133</v>
      </c>
      <c r="J282" s="104">
        <f t="shared" si="27"/>
        <v>4.4097806496002629</v>
      </c>
      <c r="K282" s="106">
        <v>5520</v>
      </c>
      <c r="L282" s="101">
        <v>59</v>
      </c>
      <c r="M282" s="105">
        <v>14.6</v>
      </c>
      <c r="N282" s="100">
        <f t="shared" si="25"/>
        <v>37</v>
      </c>
      <c r="O282" s="101">
        <v>40</v>
      </c>
      <c r="P282" s="101">
        <v>65</v>
      </c>
      <c r="Q282" s="101">
        <v>37</v>
      </c>
      <c r="R282" s="101">
        <v>0</v>
      </c>
      <c r="S282" s="101">
        <v>0</v>
      </c>
      <c r="T282" s="101">
        <v>0</v>
      </c>
      <c r="U282" s="101">
        <v>0</v>
      </c>
      <c r="V282" s="101">
        <v>0</v>
      </c>
      <c r="W282" s="101">
        <v>0</v>
      </c>
      <c r="X282" s="112">
        <f t="shared" si="28"/>
        <v>8.3904400105148014</v>
      </c>
      <c r="Y282" s="108">
        <v>0</v>
      </c>
      <c r="Z282" s="115">
        <v>0</v>
      </c>
      <c r="AA282" s="110"/>
      <c r="AB282" s="115"/>
    </row>
    <row r="283" spans="1:28" x14ac:dyDescent="0.2">
      <c r="A283" s="42">
        <v>41721</v>
      </c>
      <c r="B283" s="67">
        <v>0.32291666666666669</v>
      </c>
      <c r="C283" s="102">
        <v>41721</v>
      </c>
      <c r="D283" s="103">
        <v>0.6875</v>
      </c>
      <c r="E283" s="104">
        <v>7.75</v>
      </c>
      <c r="F283" s="105">
        <v>1.75</v>
      </c>
      <c r="G283" s="105">
        <v>2.25</v>
      </c>
      <c r="H283" s="106">
        <v>925</v>
      </c>
      <c r="I283" s="106">
        <v>1250</v>
      </c>
      <c r="J283" s="104">
        <f t="shared" si="27"/>
        <v>18.06878306878307</v>
      </c>
      <c r="K283" s="106">
        <v>5430</v>
      </c>
      <c r="L283" s="101">
        <v>57</v>
      </c>
      <c r="M283" s="105">
        <v>18.46</v>
      </c>
      <c r="N283" s="100">
        <f t="shared" si="25"/>
        <v>6</v>
      </c>
      <c r="O283" s="101">
        <v>37</v>
      </c>
      <c r="P283" s="101">
        <v>54</v>
      </c>
      <c r="Q283" s="101">
        <v>6</v>
      </c>
      <c r="R283" s="101">
        <v>0</v>
      </c>
      <c r="S283" s="101">
        <v>0</v>
      </c>
      <c r="T283" s="101">
        <v>0</v>
      </c>
      <c r="U283" s="101">
        <v>0</v>
      </c>
      <c r="V283" s="101">
        <v>0</v>
      </c>
      <c r="W283" s="101">
        <v>0</v>
      </c>
      <c r="X283" s="112">
        <f t="shared" si="28"/>
        <v>0.33206442166910688</v>
      </c>
      <c r="Y283" s="108">
        <v>0</v>
      </c>
      <c r="Z283" s="115">
        <v>0</v>
      </c>
      <c r="AA283" s="110"/>
      <c r="AB283" s="115"/>
    </row>
    <row r="284" spans="1:28" x14ac:dyDescent="0.2">
      <c r="A284" s="42">
        <v>41721</v>
      </c>
      <c r="B284" s="67">
        <v>0.69791666666666663</v>
      </c>
      <c r="C284" s="102">
        <v>41722</v>
      </c>
      <c r="D284" s="103">
        <v>0.3125</v>
      </c>
      <c r="E284" s="104">
        <v>14.75</v>
      </c>
      <c r="F284" s="105">
        <v>1.65</v>
      </c>
      <c r="G284" s="105">
        <v>2.2999999999999998</v>
      </c>
      <c r="H284" s="106">
        <v>1517</v>
      </c>
      <c r="I284" s="106">
        <v>2302</v>
      </c>
      <c r="J284" s="104">
        <f t="shared" si="27"/>
        <v>32.004391743522184</v>
      </c>
      <c r="K284" s="106">
        <v>5340</v>
      </c>
      <c r="L284" s="101">
        <v>59</v>
      </c>
      <c r="M284" s="101">
        <v>17.7</v>
      </c>
      <c r="N284" s="100">
        <f t="shared" si="25"/>
        <v>27</v>
      </c>
      <c r="O284" s="101">
        <v>42</v>
      </c>
      <c r="P284" s="101">
        <v>125</v>
      </c>
      <c r="Q284" s="101">
        <v>24</v>
      </c>
      <c r="R284" s="101">
        <v>2</v>
      </c>
      <c r="S284" s="101">
        <v>1</v>
      </c>
      <c r="T284" s="101">
        <v>0</v>
      </c>
      <c r="U284" s="101">
        <v>0</v>
      </c>
      <c r="V284" s="101">
        <v>0</v>
      </c>
      <c r="W284" s="101">
        <v>0</v>
      </c>
      <c r="X284" s="112">
        <f t="shared" si="28"/>
        <v>0.81238850618876401</v>
      </c>
      <c r="Y284" s="112">
        <f t="shared" ref="Y284" si="29">(S284+T284)/(J284)</f>
        <v>3.1245711776490923E-2</v>
      </c>
      <c r="Z284" s="109">
        <v>0</v>
      </c>
      <c r="AA284" s="110"/>
      <c r="AB284" s="115"/>
    </row>
    <row r="285" spans="1:28" x14ac:dyDescent="0.2">
      <c r="A285" s="42">
        <v>41722</v>
      </c>
      <c r="B285" s="67">
        <v>0.33333333333333331</v>
      </c>
      <c r="C285" s="102">
        <v>41722</v>
      </c>
      <c r="D285" s="103">
        <v>0.69791666666666663</v>
      </c>
      <c r="E285" s="104">
        <v>8.75</v>
      </c>
      <c r="F285" s="105">
        <v>1.6</v>
      </c>
      <c r="G285" s="105">
        <v>3.46</v>
      </c>
      <c r="H285" s="106">
        <v>707</v>
      </c>
      <c r="I285" s="106">
        <v>880</v>
      </c>
      <c r="J285" s="104">
        <f t="shared" si="27"/>
        <v>11.603504335260116</v>
      </c>
      <c r="K285" s="106">
        <v>5280</v>
      </c>
      <c r="L285" s="101">
        <v>61</v>
      </c>
      <c r="M285" s="105">
        <v>19.7</v>
      </c>
      <c r="N285" s="100">
        <f t="shared" si="25"/>
        <v>1</v>
      </c>
      <c r="O285" s="101">
        <v>46</v>
      </c>
      <c r="P285" s="101">
        <v>46</v>
      </c>
      <c r="Q285" s="101">
        <v>1</v>
      </c>
      <c r="R285" s="101">
        <v>0</v>
      </c>
      <c r="S285" s="101">
        <v>0</v>
      </c>
      <c r="T285" s="101">
        <v>0</v>
      </c>
      <c r="U285" s="101">
        <v>0</v>
      </c>
      <c r="V285" s="101">
        <v>0</v>
      </c>
      <c r="W285" s="101">
        <v>0</v>
      </c>
      <c r="X285" s="112">
        <f t="shared" si="28"/>
        <v>8.6180861497267933E-2</v>
      </c>
      <c r="Y285" s="108">
        <v>0</v>
      </c>
      <c r="Z285" s="109">
        <v>0</v>
      </c>
      <c r="AA285" s="110"/>
      <c r="AB285" s="115"/>
    </row>
    <row r="286" spans="1:28" x14ac:dyDescent="0.2">
      <c r="A286" s="42">
        <v>41722</v>
      </c>
      <c r="B286" s="67">
        <v>0.71875</v>
      </c>
      <c r="C286" s="102">
        <v>41723</v>
      </c>
      <c r="D286" s="103">
        <v>0.32291666666666669</v>
      </c>
      <c r="E286" s="104">
        <v>14.5</v>
      </c>
      <c r="F286" s="105">
        <v>1.6</v>
      </c>
      <c r="G286" s="105">
        <v>2.2000000000000002</v>
      </c>
      <c r="H286" s="106">
        <v>1272</v>
      </c>
      <c r="I286" s="106">
        <v>2867</v>
      </c>
      <c r="J286" s="104">
        <f t="shared" si="27"/>
        <v>34.969696969696969</v>
      </c>
      <c r="K286" s="106">
        <v>5180</v>
      </c>
      <c r="L286" s="101">
        <v>59</v>
      </c>
      <c r="M286" s="105">
        <v>16.45</v>
      </c>
      <c r="N286" s="100">
        <f t="shared" si="25"/>
        <v>23</v>
      </c>
      <c r="O286" s="101">
        <v>37</v>
      </c>
      <c r="P286" s="101">
        <v>73</v>
      </c>
      <c r="Q286" s="101">
        <v>21</v>
      </c>
      <c r="R286" s="101">
        <v>2</v>
      </c>
      <c r="S286" s="101">
        <v>0</v>
      </c>
      <c r="T286" s="101">
        <v>0</v>
      </c>
      <c r="U286" s="101">
        <v>0</v>
      </c>
      <c r="V286" s="101">
        <v>0</v>
      </c>
      <c r="W286" s="101">
        <v>0</v>
      </c>
      <c r="X286" s="112">
        <f t="shared" si="28"/>
        <v>0.65771230502599654</v>
      </c>
      <c r="Y286" s="108">
        <v>0</v>
      </c>
      <c r="Z286" s="109">
        <v>0</v>
      </c>
      <c r="AA286" s="110"/>
      <c r="AB286" s="115"/>
    </row>
    <row r="287" spans="1:28" x14ac:dyDescent="0.2">
      <c r="A287" s="42">
        <v>41723</v>
      </c>
      <c r="B287" s="67">
        <v>0.33333333333333331</v>
      </c>
      <c r="C287" s="102">
        <v>41723</v>
      </c>
      <c r="D287" s="103">
        <v>0.65625</v>
      </c>
      <c r="E287" s="104">
        <v>7.75</v>
      </c>
      <c r="F287" s="105">
        <v>1.25</v>
      </c>
      <c r="G287" s="105">
        <v>2.1</v>
      </c>
      <c r="H287" s="106">
        <v>501</v>
      </c>
      <c r="I287" s="106">
        <v>1102</v>
      </c>
      <c r="J287" s="104">
        <f t="shared" si="27"/>
        <v>15.426031746031747</v>
      </c>
      <c r="K287" s="106">
        <v>5200</v>
      </c>
      <c r="L287" s="101">
        <v>60</v>
      </c>
      <c r="M287" s="105">
        <v>12.6</v>
      </c>
      <c r="N287" s="100">
        <f t="shared" si="25"/>
        <v>5</v>
      </c>
      <c r="O287" s="101">
        <v>47</v>
      </c>
      <c r="P287" s="101">
        <v>55</v>
      </c>
      <c r="Q287" s="101">
        <v>5</v>
      </c>
      <c r="R287" s="101">
        <v>0</v>
      </c>
      <c r="S287" s="101">
        <v>0</v>
      </c>
      <c r="T287" s="101">
        <v>0</v>
      </c>
      <c r="U287" s="101">
        <v>0</v>
      </c>
      <c r="V287" s="101">
        <v>0</v>
      </c>
      <c r="W287" s="101">
        <v>0</v>
      </c>
      <c r="X287" s="112">
        <f t="shared" si="28"/>
        <v>0.32412742838327296</v>
      </c>
      <c r="Y287" s="108">
        <v>0</v>
      </c>
      <c r="Z287" s="109">
        <v>0</v>
      </c>
      <c r="AA287" s="110"/>
      <c r="AB287" s="115"/>
    </row>
    <row r="288" spans="1:28" x14ac:dyDescent="0.2">
      <c r="A288" s="42">
        <v>41723</v>
      </c>
      <c r="B288" s="67">
        <v>0.66666666666666663</v>
      </c>
      <c r="C288" s="102">
        <v>41724</v>
      </c>
      <c r="D288" s="103">
        <v>0.375</v>
      </c>
      <c r="E288" s="104">
        <v>17</v>
      </c>
      <c r="F288" s="105">
        <v>1.2</v>
      </c>
      <c r="G288" s="105">
        <v>2</v>
      </c>
      <c r="H288" s="106">
        <v>1156</v>
      </c>
      <c r="I288" s="106">
        <v>3123</v>
      </c>
      <c r="J288" s="104">
        <f t="shared" si="27"/>
        <v>42.080555555555556</v>
      </c>
      <c r="K288" s="106">
        <v>5270</v>
      </c>
      <c r="L288" s="101">
        <v>58</v>
      </c>
      <c r="M288" s="105">
        <v>17.399999999999999</v>
      </c>
      <c r="N288" s="100">
        <f t="shared" si="25"/>
        <v>12</v>
      </c>
      <c r="O288" s="101">
        <v>43</v>
      </c>
      <c r="P288" s="101">
        <v>65</v>
      </c>
      <c r="Q288" s="101">
        <v>12</v>
      </c>
      <c r="R288" s="101">
        <v>0</v>
      </c>
      <c r="S288" s="101">
        <v>0</v>
      </c>
      <c r="T288" s="101">
        <v>0</v>
      </c>
      <c r="U288" s="101">
        <v>0</v>
      </c>
      <c r="V288" s="101">
        <v>0</v>
      </c>
      <c r="W288" s="101">
        <v>0</v>
      </c>
      <c r="X288" s="112">
        <f t="shared" si="28"/>
        <v>0.28516733777807118</v>
      </c>
      <c r="Y288" s="108">
        <v>0</v>
      </c>
      <c r="Z288" s="109">
        <v>0</v>
      </c>
      <c r="AA288" s="110"/>
      <c r="AB288" s="115"/>
    </row>
    <row r="289" spans="1:28" x14ac:dyDescent="0.2">
      <c r="A289" s="42">
        <v>41724</v>
      </c>
      <c r="B289" s="67">
        <v>0.38541666666666669</v>
      </c>
      <c r="C289" s="102">
        <v>41724</v>
      </c>
      <c r="D289" s="103">
        <v>0.67708333333333337</v>
      </c>
      <c r="E289" s="104">
        <v>7</v>
      </c>
      <c r="F289" s="105">
        <v>1.4</v>
      </c>
      <c r="G289" s="105">
        <v>2.2000000000000002</v>
      </c>
      <c r="H289" s="106">
        <v>545</v>
      </c>
      <c r="I289" s="106">
        <v>2021</v>
      </c>
      <c r="J289" s="104">
        <f t="shared" si="27"/>
        <v>21.798701298701296</v>
      </c>
      <c r="K289" s="106">
        <v>5290</v>
      </c>
      <c r="L289" s="101">
        <v>58</v>
      </c>
      <c r="M289" s="105">
        <v>16.45</v>
      </c>
      <c r="N289" s="100">
        <f t="shared" si="25"/>
        <v>7</v>
      </c>
      <c r="O289" s="101">
        <v>40</v>
      </c>
      <c r="P289" s="101">
        <v>61</v>
      </c>
      <c r="Q289" s="101">
        <v>7</v>
      </c>
      <c r="R289" s="101">
        <v>0</v>
      </c>
      <c r="S289" s="101">
        <v>0</v>
      </c>
      <c r="T289" s="101">
        <v>0</v>
      </c>
      <c r="U289" s="101">
        <v>0</v>
      </c>
      <c r="V289" s="101">
        <v>0</v>
      </c>
      <c r="W289" s="101">
        <v>0</v>
      </c>
      <c r="X289" s="112">
        <f t="shared" si="28"/>
        <v>0.32112004766160268</v>
      </c>
      <c r="Y289" s="108">
        <v>0</v>
      </c>
      <c r="Z289" s="109">
        <v>0</v>
      </c>
      <c r="AA289" s="110"/>
      <c r="AB289" s="115"/>
    </row>
    <row r="290" spans="1:28" x14ac:dyDescent="0.2">
      <c r="A290" s="42">
        <v>41724</v>
      </c>
      <c r="B290" s="67">
        <v>0.69791666666666663</v>
      </c>
      <c r="C290" s="102">
        <v>41725</v>
      </c>
      <c r="D290" s="103">
        <v>0.3125</v>
      </c>
      <c r="E290" s="104">
        <v>14.75</v>
      </c>
      <c r="F290" s="105">
        <v>1.1499999999999999</v>
      </c>
      <c r="G290" s="105">
        <v>2.2999999999999998</v>
      </c>
      <c r="H290" s="106">
        <v>56</v>
      </c>
      <c r="I290" s="106">
        <v>967</v>
      </c>
      <c r="J290" s="104">
        <f t="shared" si="27"/>
        <v>7.8188405797101455</v>
      </c>
      <c r="K290" s="106">
        <v>5350</v>
      </c>
      <c r="L290" s="101">
        <v>58</v>
      </c>
      <c r="M290" s="105">
        <v>18.5</v>
      </c>
      <c r="N290" s="100">
        <f t="shared" si="25"/>
        <v>4</v>
      </c>
      <c r="O290" s="101">
        <v>40</v>
      </c>
      <c r="P290" s="101">
        <v>77</v>
      </c>
      <c r="Q290" s="101">
        <v>3</v>
      </c>
      <c r="R290" s="101">
        <v>1</v>
      </c>
      <c r="S290" s="101">
        <v>0</v>
      </c>
      <c r="T290" s="101">
        <v>0</v>
      </c>
      <c r="U290" s="101">
        <v>0</v>
      </c>
      <c r="V290" s="101">
        <v>0</v>
      </c>
      <c r="W290" s="101">
        <v>0</v>
      </c>
      <c r="X290" s="112">
        <f t="shared" si="28"/>
        <v>0.5115848007414272</v>
      </c>
      <c r="Y290" s="108">
        <v>0</v>
      </c>
      <c r="Z290" s="109">
        <v>0</v>
      </c>
      <c r="AA290" s="110"/>
      <c r="AB290" s="115"/>
    </row>
    <row r="291" spans="1:28" x14ac:dyDescent="0.2">
      <c r="A291" s="42">
        <v>41725</v>
      </c>
      <c r="B291" s="67">
        <v>0.33333333333333331</v>
      </c>
      <c r="C291" s="102">
        <v>41725</v>
      </c>
      <c r="D291" s="103">
        <v>0.66666666666666663</v>
      </c>
      <c r="E291" s="104">
        <v>8</v>
      </c>
      <c r="F291" s="105">
        <v>1.21</v>
      </c>
      <c r="G291" s="105">
        <v>2.0499999999999998</v>
      </c>
      <c r="H291" s="106">
        <v>513</v>
      </c>
      <c r="I291" s="106">
        <v>2159</v>
      </c>
      <c r="J291" s="104">
        <f t="shared" ref="J291:J308" si="30">((H291/F291)+(I291/G291))/60</f>
        <v>24.618961230934627</v>
      </c>
      <c r="K291" s="106">
        <v>5350</v>
      </c>
      <c r="L291" s="101">
        <v>57</v>
      </c>
      <c r="M291" s="105">
        <v>13.05</v>
      </c>
      <c r="N291" s="100">
        <v>0</v>
      </c>
      <c r="O291" s="101"/>
      <c r="P291" s="101">
        <v>0</v>
      </c>
      <c r="Q291" s="101">
        <v>0</v>
      </c>
      <c r="R291" s="101">
        <v>0</v>
      </c>
      <c r="S291" s="101">
        <v>0</v>
      </c>
      <c r="T291" s="101">
        <v>0</v>
      </c>
      <c r="U291" s="101">
        <v>0</v>
      </c>
      <c r="V291" s="101">
        <v>0</v>
      </c>
      <c r="W291" s="101">
        <v>0</v>
      </c>
      <c r="X291" s="112">
        <v>0</v>
      </c>
      <c r="Y291" s="108">
        <v>0</v>
      </c>
      <c r="Z291" s="109">
        <v>0</v>
      </c>
      <c r="AA291" s="110"/>
      <c r="AB291" s="115"/>
    </row>
    <row r="292" spans="1:28" x14ac:dyDescent="0.2">
      <c r="A292" s="42">
        <v>41725</v>
      </c>
      <c r="B292" s="67">
        <v>0.67708333333333337</v>
      </c>
      <c r="C292" s="102">
        <v>41726</v>
      </c>
      <c r="D292" s="103">
        <v>0.3125</v>
      </c>
      <c r="E292" s="104">
        <v>15.25</v>
      </c>
      <c r="F292" s="105">
        <v>1.23</v>
      </c>
      <c r="G292" s="105">
        <v>2.1</v>
      </c>
      <c r="H292" s="106">
        <v>1190</v>
      </c>
      <c r="I292" s="106">
        <v>3713</v>
      </c>
      <c r="J292" s="104">
        <f t="shared" si="30"/>
        <v>45.592915214866437</v>
      </c>
      <c r="K292" s="106">
        <v>5580</v>
      </c>
      <c r="L292" s="101">
        <v>57</v>
      </c>
      <c r="M292" s="105">
        <v>16.350000000000001</v>
      </c>
      <c r="N292" s="100">
        <v>11</v>
      </c>
      <c r="O292" s="101">
        <v>45</v>
      </c>
      <c r="P292" s="101">
        <v>83</v>
      </c>
      <c r="Q292" s="101">
        <v>9</v>
      </c>
      <c r="R292" s="101">
        <v>2</v>
      </c>
      <c r="S292" s="101">
        <v>0</v>
      </c>
      <c r="T292" s="101">
        <v>0</v>
      </c>
      <c r="U292" s="101">
        <v>0</v>
      </c>
      <c r="V292" s="101">
        <v>0</v>
      </c>
      <c r="W292" s="101">
        <v>0</v>
      </c>
      <c r="X292" s="112">
        <f t="shared" ref="X292:X308" si="31">(Q292+R292)/(J292)</f>
        <v>0.24126555514513889</v>
      </c>
      <c r="Y292" s="108">
        <v>0</v>
      </c>
      <c r="Z292" s="109">
        <v>0</v>
      </c>
      <c r="AA292" s="110"/>
      <c r="AB292" s="115"/>
    </row>
    <row r="293" spans="1:28" x14ac:dyDescent="0.2">
      <c r="A293" s="42">
        <v>41726</v>
      </c>
      <c r="B293" s="67">
        <v>0.32291666666666669</v>
      </c>
      <c r="C293" s="102">
        <v>41726</v>
      </c>
      <c r="D293" s="103">
        <v>0.6875</v>
      </c>
      <c r="E293" s="104">
        <v>8.75</v>
      </c>
      <c r="F293" s="105">
        <v>1.23</v>
      </c>
      <c r="G293" s="105">
        <v>2.0299999999999998</v>
      </c>
      <c r="H293" s="106">
        <v>568</v>
      </c>
      <c r="I293" s="106">
        <v>217</v>
      </c>
      <c r="J293" s="104">
        <f t="shared" si="30"/>
        <v>9.4780861601719479</v>
      </c>
      <c r="K293" s="106">
        <v>5840</v>
      </c>
      <c r="L293" s="101">
        <v>57</v>
      </c>
      <c r="M293" s="105">
        <v>12.4</v>
      </c>
      <c r="N293" s="100">
        <v>3</v>
      </c>
      <c r="O293" s="101">
        <v>45</v>
      </c>
      <c r="P293" s="101">
        <v>61</v>
      </c>
      <c r="Q293" s="101">
        <v>3</v>
      </c>
      <c r="R293" s="101">
        <v>0</v>
      </c>
      <c r="S293" s="101">
        <v>0</v>
      </c>
      <c r="T293" s="101">
        <v>0</v>
      </c>
      <c r="U293" s="101">
        <v>0</v>
      </c>
      <c r="V293" s="101">
        <v>0</v>
      </c>
      <c r="W293" s="101">
        <v>0</v>
      </c>
      <c r="X293" s="112">
        <f t="shared" si="31"/>
        <v>0.31651959576041405</v>
      </c>
      <c r="Y293" s="108">
        <v>0</v>
      </c>
      <c r="Z293" s="109">
        <v>0</v>
      </c>
      <c r="AA293" s="110"/>
      <c r="AB293" s="115"/>
    </row>
    <row r="294" spans="1:28" x14ac:dyDescent="0.2">
      <c r="A294" s="42">
        <v>41726</v>
      </c>
      <c r="B294" s="67">
        <v>0.69791666666666663</v>
      </c>
      <c r="C294" s="102">
        <v>41727</v>
      </c>
      <c r="D294" s="103">
        <v>0.32291666666666669</v>
      </c>
      <c r="E294" s="104">
        <v>15</v>
      </c>
      <c r="F294" s="105">
        <v>1.55</v>
      </c>
      <c r="G294" s="105">
        <v>2.4300000000000002</v>
      </c>
      <c r="H294" s="106">
        <v>1285</v>
      </c>
      <c r="I294" s="106">
        <v>2499</v>
      </c>
      <c r="J294" s="104">
        <f t="shared" si="30"/>
        <v>30.957121996548516</v>
      </c>
      <c r="K294" s="106">
        <v>5750</v>
      </c>
      <c r="L294" s="101">
        <v>57</v>
      </c>
      <c r="M294" s="105">
        <v>18</v>
      </c>
      <c r="N294" s="100">
        <v>10</v>
      </c>
      <c r="O294" s="101">
        <v>37</v>
      </c>
      <c r="P294" s="101">
        <v>63</v>
      </c>
      <c r="Q294" s="101">
        <v>10</v>
      </c>
      <c r="R294" s="101">
        <v>0</v>
      </c>
      <c r="S294" s="101">
        <v>0</v>
      </c>
      <c r="T294" s="101">
        <v>0</v>
      </c>
      <c r="U294" s="101">
        <v>0</v>
      </c>
      <c r="V294" s="101">
        <v>0</v>
      </c>
      <c r="W294" s="101">
        <v>0</v>
      </c>
      <c r="X294" s="112">
        <f t="shared" si="31"/>
        <v>0.32302744425385937</v>
      </c>
      <c r="Y294" s="108">
        <v>0</v>
      </c>
      <c r="Z294" s="109">
        <v>0</v>
      </c>
      <c r="AA294" s="110"/>
      <c r="AB294" s="115"/>
    </row>
    <row r="295" spans="1:28" x14ac:dyDescent="0.2">
      <c r="A295" s="42">
        <v>41727</v>
      </c>
      <c r="B295" s="67">
        <v>0.33333333333333331</v>
      </c>
      <c r="C295" s="102">
        <v>41727</v>
      </c>
      <c r="D295" s="103">
        <v>0.66666666666666663</v>
      </c>
      <c r="E295" s="104">
        <v>8</v>
      </c>
      <c r="F295" s="105">
        <v>1.48</v>
      </c>
      <c r="G295" s="105">
        <v>2.73</v>
      </c>
      <c r="H295" s="106">
        <v>735</v>
      </c>
      <c r="I295" s="106">
        <v>758</v>
      </c>
      <c r="J295" s="104">
        <f t="shared" si="30"/>
        <v>12.904621654621655</v>
      </c>
      <c r="K295" s="106">
        <v>5660</v>
      </c>
      <c r="L295" s="101">
        <v>58</v>
      </c>
      <c r="M295" s="105">
        <v>18.5</v>
      </c>
      <c r="N295" s="100">
        <v>2</v>
      </c>
      <c r="O295" s="101">
        <v>47</v>
      </c>
      <c r="P295" s="101">
        <v>56</v>
      </c>
      <c r="Q295" s="101">
        <v>2</v>
      </c>
      <c r="R295" s="101">
        <v>0</v>
      </c>
      <c r="S295" s="101">
        <v>0</v>
      </c>
      <c r="T295" s="101">
        <v>0</v>
      </c>
      <c r="U295" s="101">
        <v>0</v>
      </c>
      <c r="V295" s="101">
        <v>0</v>
      </c>
      <c r="W295" s="101">
        <v>0</v>
      </c>
      <c r="X295" s="112">
        <f t="shared" si="31"/>
        <v>0.15498323418755333</v>
      </c>
      <c r="Y295" s="108">
        <v>0</v>
      </c>
      <c r="Z295" s="109">
        <v>0</v>
      </c>
      <c r="AA295" s="110" t="s">
        <v>54</v>
      </c>
      <c r="AB295" s="115"/>
    </row>
    <row r="296" spans="1:28" x14ac:dyDescent="0.2">
      <c r="A296" s="98">
        <v>41728</v>
      </c>
      <c r="B296" s="99">
        <v>0.35416666666666669</v>
      </c>
      <c r="C296" s="102">
        <v>41728</v>
      </c>
      <c r="D296" s="103">
        <v>0.65625</v>
      </c>
      <c r="E296" s="104">
        <v>7.25</v>
      </c>
      <c r="F296" s="105">
        <v>1.4</v>
      </c>
      <c r="G296" s="105">
        <v>2.15</v>
      </c>
      <c r="H296" s="106">
        <v>680</v>
      </c>
      <c r="I296" s="106">
        <v>1878</v>
      </c>
      <c r="J296" s="104">
        <f t="shared" si="30"/>
        <v>22.653377630121817</v>
      </c>
      <c r="K296" s="106">
        <v>11000</v>
      </c>
      <c r="L296" s="101">
        <v>58</v>
      </c>
      <c r="M296" s="105">
        <v>12.36</v>
      </c>
      <c r="N296" s="100">
        <v>3</v>
      </c>
      <c r="O296" s="101">
        <v>48</v>
      </c>
      <c r="P296" s="101">
        <v>54</v>
      </c>
      <c r="Q296" s="101">
        <v>3</v>
      </c>
      <c r="R296" s="101">
        <v>0</v>
      </c>
      <c r="S296" s="101">
        <v>0</v>
      </c>
      <c r="T296" s="101">
        <v>0</v>
      </c>
      <c r="U296" s="101">
        <v>0</v>
      </c>
      <c r="V296" s="101">
        <v>0</v>
      </c>
      <c r="W296" s="101">
        <v>0</v>
      </c>
      <c r="X296" s="107">
        <f t="shared" si="31"/>
        <v>0.13243058271411812</v>
      </c>
      <c r="Y296" s="108">
        <v>0</v>
      </c>
      <c r="Z296" s="109">
        <v>0</v>
      </c>
      <c r="AA296" s="110" t="s">
        <v>54</v>
      </c>
      <c r="AB296" s="115"/>
    </row>
    <row r="297" spans="1:28" x14ac:dyDescent="0.2">
      <c r="A297" s="98">
        <v>41729</v>
      </c>
      <c r="B297" s="99">
        <v>0.36458333333333331</v>
      </c>
      <c r="C297" s="102">
        <v>41729</v>
      </c>
      <c r="D297" s="103">
        <v>0.70833333333333337</v>
      </c>
      <c r="E297" s="104">
        <v>8.25</v>
      </c>
      <c r="F297" s="105">
        <v>1.23</v>
      </c>
      <c r="G297" s="105">
        <v>2.23</v>
      </c>
      <c r="H297" s="106">
        <v>710</v>
      </c>
      <c r="I297" s="106" t="s">
        <v>28</v>
      </c>
      <c r="J297" s="104" t="s">
        <v>28</v>
      </c>
      <c r="K297" s="106">
        <v>13400</v>
      </c>
      <c r="L297" s="101">
        <v>57</v>
      </c>
      <c r="M297" s="105">
        <v>8.41</v>
      </c>
      <c r="N297" s="100">
        <f t="shared" ref="N297:N360" si="32">(Q297+R297+S297+T297)</f>
        <v>152</v>
      </c>
      <c r="O297" s="101">
        <v>32</v>
      </c>
      <c r="P297" s="101">
        <v>88</v>
      </c>
      <c r="Q297" s="101">
        <v>132</v>
      </c>
      <c r="R297" s="101">
        <v>20</v>
      </c>
      <c r="S297" s="101">
        <v>0</v>
      </c>
      <c r="T297" s="101">
        <v>0</v>
      </c>
      <c r="U297" s="101">
        <v>2</v>
      </c>
      <c r="V297" s="101">
        <v>0</v>
      </c>
      <c r="W297" s="101">
        <v>1</v>
      </c>
      <c r="X297" s="107" t="s">
        <v>28</v>
      </c>
      <c r="Y297" s="108">
        <v>0</v>
      </c>
      <c r="Z297" s="109" t="s">
        <v>28</v>
      </c>
      <c r="AA297" s="110" t="s">
        <v>56</v>
      </c>
      <c r="AB297" s="115"/>
    </row>
    <row r="298" spans="1:28" s="97" customFormat="1" x14ac:dyDescent="0.2">
      <c r="A298" s="98">
        <v>41729</v>
      </c>
      <c r="B298" s="99">
        <v>0.71875</v>
      </c>
      <c r="C298" s="102">
        <v>41730</v>
      </c>
      <c r="D298" s="103">
        <v>0.3125</v>
      </c>
      <c r="E298" s="104">
        <v>14.25</v>
      </c>
      <c r="F298" s="105">
        <v>1.05</v>
      </c>
      <c r="G298" s="105">
        <v>2.4500000000000002</v>
      </c>
      <c r="H298" s="106">
        <v>1542</v>
      </c>
      <c r="I298" s="106">
        <v>2423</v>
      </c>
      <c r="J298" s="104">
        <f t="shared" si="30"/>
        <v>40.959183673469383</v>
      </c>
      <c r="K298" s="106">
        <v>11400</v>
      </c>
      <c r="L298" s="101">
        <v>55</v>
      </c>
      <c r="M298" s="105">
        <v>79.7</v>
      </c>
      <c r="N298" s="100">
        <v>154</v>
      </c>
      <c r="O298" s="101">
        <v>31</v>
      </c>
      <c r="P298" s="101">
        <v>86</v>
      </c>
      <c r="Q298" s="101">
        <v>147</v>
      </c>
      <c r="R298" s="101">
        <v>7</v>
      </c>
      <c r="S298" s="101">
        <v>0</v>
      </c>
      <c r="T298" s="101">
        <v>0</v>
      </c>
      <c r="U298" s="101">
        <v>2</v>
      </c>
      <c r="V298" s="101">
        <v>0</v>
      </c>
      <c r="W298" s="101">
        <v>2</v>
      </c>
      <c r="X298" s="107">
        <f t="shared" si="31"/>
        <v>3.7598405580468364</v>
      </c>
      <c r="Y298" s="108">
        <v>0</v>
      </c>
      <c r="Z298" s="111">
        <f>(U298/J298)</f>
        <v>4.8829098156452422E-2</v>
      </c>
      <c r="AA298" s="110"/>
      <c r="AB298" s="115"/>
    </row>
    <row r="299" spans="1:28" x14ac:dyDescent="0.2">
      <c r="A299" s="98">
        <v>41730</v>
      </c>
      <c r="B299" s="99">
        <v>0.35416666666666669</v>
      </c>
      <c r="C299" s="102">
        <v>41730</v>
      </c>
      <c r="D299" s="103">
        <v>0.66666666666666663</v>
      </c>
      <c r="E299" s="104">
        <v>7.5</v>
      </c>
      <c r="F299" s="105">
        <v>0.66</v>
      </c>
      <c r="G299" s="105">
        <v>2.61</v>
      </c>
      <c r="H299" s="106">
        <v>511</v>
      </c>
      <c r="I299" s="106">
        <v>261</v>
      </c>
      <c r="J299" s="104">
        <f t="shared" si="30"/>
        <v>14.570707070707071</v>
      </c>
      <c r="K299" s="106">
        <v>11000</v>
      </c>
      <c r="L299" s="101">
        <v>54</v>
      </c>
      <c r="M299" s="105">
        <v>71.7</v>
      </c>
      <c r="N299" s="100">
        <f t="shared" si="32"/>
        <v>85</v>
      </c>
      <c r="O299" s="101">
        <v>31</v>
      </c>
      <c r="P299" s="101">
        <v>86</v>
      </c>
      <c r="Q299" s="101">
        <v>82</v>
      </c>
      <c r="R299" s="101">
        <v>3</v>
      </c>
      <c r="S299" s="101">
        <v>0</v>
      </c>
      <c r="T299" s="101">
        <v>0</v>
      </c>
      <c r="U299" s="101">
        <v>0</v>
      </c>
      <c r="V299" s="101">
        <v>0</v>
      </c>
      <c r="W299" s="101">
        <v>0</v>
      </c>
      <c r="X299" s="107">
        <f t="shared" si="31"/>
        <v>5.8336221837088384</v>
      </c>
      <c r="Y299" s="108">
        <v>0</v>
      </c>
      <c r="Z299" s="109">
        <v>0</v>
      </c>
      <c r="AA299" s="110"/>
      <c r="AB299" s="115"/>
    </row>
    <row r="300" spans="1:28" x14ac:dyDescent="0.2">
      <c r="A300" s="98">
        <v>41730</v>
      </c>
      <c r="B300" s="99">
        <v>0.6875</v>
      </c>
      <c r="C300" s="102">
        <v>41731</v>
      </c>
      <c r="D300" s="103">
        <v>0.3125</v>
      </c>
      <c r="E300" s="104">
        <v>15</v>
      </c>
      <c r="F300" s="105">
        <v>1.06</v>
      </c>
      <c r="G300" s="105">
        <v>2.68</v>
      </c>
      <c r="H300" s="106">
        <v>1293</v>
      </c>
      <c r="I300" s="106">
        <v>2351</v>
      </c>
      <c r="J300" s="104">
        <f t="shared" si="30"/>
        <v>34.950835445414434</v>
      </c>
      <c r="K300" s="106">
        <v>11500</v>
      </c>
      <c r="L300" s="101">
        <v>56</v>
      </c>
      <c r="M300" s="105">
        <v>34.9</v>
      </c>
      <c r="N300" s="100">
        <f t="shared" si="32"/>
        <v>127</v>
      </c>
      <c r="O300" s="101">
        <v>33</v>
      </c>
      <c r="P300" s="101">
        <v>82</v>
      </c>
      <c r="Q300" s="101">
        <v>119</v>
      </c>
      <c r="R300" s="101">
        <v>8</v>
      </c>
      <c r="S300" s="101">
        <v>0</v>
      </c>
      <c r="T300" s="101">
        <v>0</v>
      </c>
      <c r="U300" s="101">
        <v>0</v>
      </c>
      <c r="V300" s="101">
        <v>0</v>
      </c>
      <c r="W300" s="101">
        <v>0</v>
      </c>
      <c r="X300" s="107">
        <f t="shared" si="31"/>
        <v>3.6336756584358691</v>
      </c>
      <c r="Y300" s="108">
        <v>0</v>
      </c>
      <c r="Z300" s="109">
        <v>0</v>
      </c>
      <c r="AA300" s="110"/>
      <c r="AB300" s="115"/>
    </row>
    <row r="301" spans="1:28" x14ac:dyDescent="0.2">
      <c r="A301" s="98">
        <v>41731</v>
      </c>
      <c r="B301" s="99">
        <v>0.35416666666666669</v>
      </c>
      <c r="C301" s="102">
        <v>41731</v>
      </c>
      <c r="D301" s="103">
        <v>0.66666666666666663</v>
      </c>
      <c r="E301" s="104">
        <v>7.5</v>
      </c>
      <c r="F301" s="105">
        <v>1.7</v>
      </c>
      <c r="G301" s="105">
        <v>2.6</v>
      </c>
      <c r="H301" s="106">
        <v>196</v>
      </c>
      <c r="I301" s="106">
        <v>1325</v>
      </c>
      <c r="J301" s="104">
        <f t="shared" si="30"/>
        <v>10.415158371040723</v>
      </c>
      <c r="K301" s="106">
        <v>11700</v>
      </c>
      <c r="L301" s="101">
        <v>52</v>
      </c>
      <c r="M301" s="105">
        <v>34.299999999999997</v>
      </c>
      <c r="N301" s="100">
        <f t="shared" si="32"/>
        <v>83</v>
      </c>
      <c r="O301" s="101">
        <v>37</v>
      </c>
      <c r="P301" s="101">
        <v>68</v>
      </c>
      <c r="Q301" s="101">
        <v>83</v>
      </c>
      <c r="R301" s="101">
        <v>0</v>
      </c>
      <c r="S301" s="101">
        <v>0</v>
      </c>
      <c r="T301" s="101">
        <v>0</v>
      </c>
      <c r="U301" s="101">
        <v>0</v>
      </c>
      <c r="V301" s="101">
        <v>0</v>
      </c>
      <c r="W301" s="101">
        <v>0</v>
      </c>
      <c r="X301" s="107">
        <f t="shared" si="31"/>
        <v>7.9691539046377757</v>
      </c>
      <c r="Y301" s="108">
        <v>0</v>
      </c>
      <c r="Z301" s="109">
        <v>0</v>
      </c>
      <c r="AA301" s="110"/>
      <c r="AB301" s="115"/>
    </row>
    <row r="302" spans="1:28" x14ac:dyDescent="0.2">
      <c r="A302" s="98">
        <v>41731</v>
      </c>
      <c r="B302" s="99">
        <v>0.6875</v>
      </c>
      <c r="C302" s="102">
        <v>41732</v>
      </c>
      <c r="D302" s="103">
        <v>0.35416666666666669</v>
      </c>
      <c r="E302" s="104">
        <v>16</v>
      </c>
      <c r="F302" s="105">
        <v>1.6</v>
      </c>
      <c r="G302" s="105">
        <v>2.5</v>
      </c>
      <c r="H302" s="106">
        <v>313</v>
      </c>
      <c r="I302" s="106">
        <v>2350</v>
      </c>
      <c r="J302" s="104">
        <f t="shared" si="30"/>
        <v>18.927083333333332</v>
      </c>
      <c r="K302" s="106">
        <v>10800</v>
      </c>
      <c r="L302" s="101">
        <v>54</v>
      </c>
      <c r="M302" s="105">
        <v>33.5</v>
      </c>
      <c r="N302" s="100">
        <f t="shared" si="32"/>
        <v>33</v>
      </c>
      <c r="O302" s="101">
        <v>34</v>
      </c>
      <c r="P302" s="101">
        <v>80</v>
      </c>
      <c r="Q302" s="101">
        <v>30</v>
      </c>
      <c r="R302" s="101">
        <v>3</v>
      </c>
      <c r="S302" s="101">
        <v>0</v>
      </c>
      <c r="T302" s="101">
        <v>0</v>
      </c>
      <c r="U302" s="101">
        <v>0</v>
      </c>
      <c r="V302" s="101">
        <v>0</v>
      </c>
      <c r="W302" s="101">
        <v>0</v>
      </c>
      <c r="X302" s="107">
        <f t="shared" si="31"/>
        <v>1.7435332966428179</v>
      </c>
      <c r="Y302" s="108">
        <v>0</v>
      </c>
      <c r="Z302" s="109">
        <v>0</v>
      </c>
      <c r="AA302" s="110"/>
      <c r="AB302" s="115"/>
    </row>
    <row r="303" spans="1:28" s="97" customFormat="1" x14ac:dyDescent="0.2">
      <c r="A303" s="98">
        <v>41732</v>
      </c>
      <c r="B303" s="99">
        <v>0.375</v>
      </c>
      <c r="C303" s="102">
        <v>41732</v>
      </c>
      <c r="D303" s="103">
        <v>0.66666666666666663</v>
      </c>
      <c r="E303" s="104">
        <v>7</v>
      </c>
      <c r="F303" s="105">
        <v>1.6</v>
      </c>
      <c r="G303" s="105">
        <v>2.7</v>
      </c>
      <c r="H303" s="106">
        <v>665</v>
      </c>
      <c r="I303" s="106">
        <v>1161</v>
      </c>
      <c r="J303" s="104">
        <f t="shared" si="30"/>
        <v>14.09375</v>
      </c>
      <c r="K303" s="106">
        <v>10300</v>
      </c>
      <c r="L303" s="101">
        <v>54</v>
      </c>
      <c r="M303" s="105">
        <v>26</v>
      </c>
      <c r="N303" s="100">
        <v>40</v>
      </c>
      <c r="O303" s="101">
        <v>38</v>
      </c>
      <c r="P303" s="101">
        <v>81</v>
      </c>
      <c r="Q303" s="101">
        <v>38</v>
      </c>
      <c r="R303" s="101">
        <v>2</v>
      </c>
      <c r="S303" s="101">
        <v>0</v>
      </c>
      <c r="T303" s="101">
        <v>0</v>
      </c>
      <c r="U303" s="101">
        <v>0</v>
      </c>
      <c r="V303" s="101">
        <v>0</v>
      </c>
      <c r="W303" s="101">
        <v>0</v>
      </c>
      <c r="X303" s="107">
        <f t="shared" si="31"/>
        <v>2.838137472283814</v>
      </c>
      <c r="Y303" s="108">
        <v>0</v>
      </c>
      <c r="Z303" s="109">
        <v>0</v>
      </c>
      <c r="AA303" s="110"/>
      <c r="AB303" s="115"/>
    </row>
    <row r="304" spans="1:28" x14ac:dyDescent="0.2">
      <c r="A304" s="98">
        <v>41732</v>
      </c>
      <c r="B304" s="99">
        <v>0.67708333333333337</v>
      </c>
      <c r="C304" s="102">
        <v>41733</v>
      </c>
      <c r="D304" s="103">
        <v>0.3125</v>
      </c>
      <c r="E304" s="104">
        <v>15.25</v>
      </c>
      <c r="F304" s="105">
        <v>1.6</v>
      </c>
      <c r="G304" s="105">
        <v>2.9</v>
      </c>
      <c r="H304" s="106">
        <v>1610</v>
      </c>
      <c r="I304" s="106">
        <v>2440</v>
      </c>
      <c r="J304" s="104">
        <f t="shared" si="30"/>
        <v>30.793821839080458</v>
      </c>
      <c r="K304" s="106">
        <v>9430</v>
      </c>
      <c r="L304" s="101">
        <v>54</v>
      </c>
      <c r="M304" s="105">
        <v>32.9</v>
      </c>
      <c r="N304" s="100">
        <f t="shared" si="32"/>
        <v>84</v>
      </c>
      <c r="O304" s="101">
        <v>33</v>
      </c>
      <c r="P304" s="101">
        <v>102</v>
      </c>
      <c r="Q304" s="101">
        <v>73</v>
      </c>
      <c r="R304" s="101">
        <v>10</v>
      </c>
      <c r="S304" s="101">
        <v>1</v>
      </c>
      <c r="T304" s="101">
        <v>0</v>
      </c>
      <c r="U304" s="101">
        <v>0</v>
      </c>
      <c r="V304" s="101">
        <v>0</v>
      </c>
      <c r="W304" s="101">
        <v>0</v>
      </c>
      <c r="X304" s="107">
        <f t="shared" si="31"/>
        <v>2.6953458532602359</v>
      </c>
      <c r="Y304" s="112">
        <f t="shared" ref="Y304:Y306" si="33">(S304+T304)/(J304)</f>
        <v>3.2474046424822121E-2</v>
      </c>
      <c r="Z304" s="109">
        <v>0</v>
      </c>
      <c r="AA304" s="110"/>
      <c r="AB304" s="115"/>
    </row>
    <row r="305" spans="1:28" x14ac:dyDescent="0.2">
      <c r="A305" s="98">
        <v>41733</v>
      </c>
      <c r="B305" s="99">
        <v>0.34375</v>
      </c>
      <c r="C305" s="102">
        <v>41733</v>
      </c>
      <c r="D305" s="103">
        <v>0.6875</v>
      </c>
      <c r="E305" s="104">
        <v>8.25</v>
      </c>
      <c r="F305" s="105">
        <v>1.62</v>
      </c>
      <c r="G305" s="105">
        <v>2.6</v>
      </c>
      <c r="H305" s="106">
        <v>803</v>
      </c>
      <c r="I305" s="106">
        <v>1268</v>
      </c>
      <c r="J305" s="104">
        <f t="shared" si="30"/>
        <v>16.389522000633111</v>
      </c>
      <c r="K305" s="106">
        <v>9030</v>
      </c>
      <c r="L305" s="101">
        <v>55</v>
      </c>
      <c r="M305" s="105">
        <v>26.1</v>
      </c>
      <c r="N305" s="100">
        <f t="shared" si="32"/>
        <v>22</v>
      </c>
      <c r="O305" s="101">
        <v>39</v>
      </c>
      <c r="P305" s="101">
        <v>84</v>
      </c>
      <c r="Q305" s="101">
        <v>19</v>
      </c>
      <c r="R305" s="101">
        <v>3</v>
      </c>
      <c r="S305" s="101">
        <v>0</v>
      </c>
      <c r="T305" s="101">
        <v>0</v>
      </c>
      <c r="U305" s="101">
        <v>0</v>
      </c>
      <c r="V305" s="101">
        <v>0</v>
      </c>
      <c r="W305" s="101">
        <v>0</v>
      </c>
      <c r="X305" s="107">
        <f t="shared" si="31"/>
        <v>1.3423210267602779</v>
      </c>
      <c r="Y305" s="108">
        <v>0</v>
      </c>
      <c r="Z305" s="109">
        <v>0</v>
      </c>
      <c r="AA305" s="110"/>
      <c r="AB305" s="115"/>
    </row>
    <row r="306" spans="1:28" x14ac:dyDescent="0.2">
      <c r="A306" s="98">
        <v>41733</v>
      </c>
      <c r="B306" s="99">
        <v>0.69791666666666663</v>
      </c>
      <c r="C306" s="102">
        <v>41734</v>
      </c>
      <c r="D306" s="103">
        <v>0.32291666666666669</v>
      </c>
      <c r="E306" s="104">
        <v>15</v>
      </c>
      <c r="F306" s="105">
        <v>1.4</v>
      </c>
      <c r="G306" s="105">
        <v>2.4</v>
      </c>
      <c r="H306" s="106">
        <v>689</v>
      </c>
      <c r="I306" s="106">
        <v>2244</v>
      </c>
      <c r="J306" s="104">
        <f t="shared" si="30"/>
        <v>23.785714285714285</v>
      </c>
      <c r="K306" s="106">
        <v>8250</v>
      </c>
      <c r="L306" s="101">
        <v>54</v>
      </c>
      <c r="M306" s="105">
        <v>24.6</v>
      </c>
      <c r="N306" s="100">
        <f t="shared" si="32"/>
        <v>78</v>
      </c>
      <c r="O306" s="101">
        <v>33</v>
      </c>
      <c r="P306" s="101">
        <v>85</v>
      </c>
      <c r="Q306" s="101">
        <v>71</v>
      </c>
      <c r="R306" s="101">
        <v>4</v>
      </c>
      <c r="S306" s="101">
        <v>0</v>
      </c>
      <c r="T306" s="101">
        <v>3</v>
      </c>
      <c r="U306" s="101">
        <v>0</v>
      </c>
      <c r="V306" s="101">
        <v>0</v>
      </c>
      <c r="W306" s="101">
        <v>0</v>
      </c>
      <c r="X306" s="107">
        <f t="shared" si="31"/>
        <v>3.1531531531531534</v>
      </c>
      <c r="Y306" s="112">
        <f t="shared" si="33"/>
        <v>0.12612612612612614</v>
      </c>
      <c r="Z306" s="109">
        <v>0</v>
      </c>
      <c r="AA306" s="110"/>
      <c r="AB306" s="115"/>
    </row>
    <row r="307" spans="1:28" x14ac:dyDescent="0.2">
      <c r="A307" s="98">
        <v>41734</v>
      </c>
      <c r="B307" s="99">
        <v>0.34375</v>
      </c>
      <c r="C307" s="102">
        <v>41734</v>
      </c>
      <c r="D307" s="103">
        <v>0.6875</v>
      </c>
      <c r="E307" s="104">
        <v>8.25</v>
      </c>
      <c r="F307" s="105">
        <v>1.9</v>
      </c>
      <c r="G307" s="105">
        <v>3.1</v>
      </c>
      <c r="H307" s="106">
        <v>1075</v>
      </c>
      <c r="I307" s="106">
        <v>1571</v>
      </c>
      <c r="J307" s="104">
        <f t="shared" si="30"/>
        <v>17.876061120543294</v>
      </c>
      <c r="K307" s="106">
        <v>7750</v>
      </c>
      <c r="L307" s="101">
        <v>55</v>
      </c>
      <c r="M307" s="105">
        <v>24</v>
      </c>
      <c r="N307" s="100">
        <f t="shared" si="32"/>
        <v>43</v>
      </c>
      <c r="O307" s="101">
        <v>35</v>
      </c>
      <c r="P307" s="101">
        <v>85</v>
      </c>
      <c r="Q307" s="101">
        <v>39</v>
      </c>
      <c r="R307" s="101">
        <v>4</v>
      </c>
      <c r="S307" s="101">
        <v>0</v>
      </c>
      <c r="T307" s="101">
        <v>0</v>
      </c>
      <c r="U307" s="101">
        <v>0</v>
      </c>
      <c r="V307" s="101">
        <v>0</v>
      </c>
      <c r="W307" s="101">
        <v>0</v>
      </c>
      <c r="X307" s="107">
        <f t="shared" si="31"/>
        <v>2.4054516098394907</v>
      </c>
      <c r="Y307" s="108">
        <v>0</v>
      </c>
      <c r="Z307" s="109">
        <v>0</v>
      </c>
      <c r="AA307" s="110"/>
      <c r="AB307" s="115"/>
    </row>
    <row r="308" spans="1:28" x14ac:dyDescent="0.2">
      <c r="A308" s="42">
        <v>41734</v>
      </c>
      <c r="B308" s="67">
        <v>0.70833333333333337</v>
      </c>
      <c r="C308" s="102">
        <v>41735</v>
      </c>
      <c r="D308" s="103">
        <v>0.72916666666666696</v>
      </c>
      <c r="E308" s="105">
        <v>14.5</v>
      </c>
      <c r="F308" s="105">
        <v>1.7</v>
      </c>
      <c r="G308" s="105">
        <v>2.2000000000000002</v>
      </c>
      <c r="H308" s="106">
        <v>1633</v>
      </c>
      <c r="I308" s="106">
        <v>1594</v>
      </c>
      <c r="J308" s="104">
        <f t="shared" si="30"/>
        <v>28.0855614973262</v>
      </c>
      <c r="K308" s="106">
        <v>7490</v>
      </c>
      <c r="L308" s="101">
        <v>55</v>
      </c>
      <c r="M308" s="105">
        <v>18.399999999999999</v>
      </c>
      <c r="N308" s="100">
        <f t="shared" si="32"/>
        <v>22</v>
      </c>
      <c r="O308" s="101">
        <v>36</v>
      </c>
      <c r="P308" s="101">
        <v>73</v>
      </c>
      <c r="Q308" s="101">
        <v>19</v>
      </c>
      <c r="R308" s="101">
        <v>3</v>
      </c>
      <c r="S308" s="101">
        <v>0</v>
      </c>
      <c r="T308" s="101">
        <v>0</v>
      </c>
      <c r="U308" s="101">
        <v>0</v>
      </c>
      <c r="V308" s="101">
        <v>0</v>
      </c>
      <c r="W308" s="101">
        <v>0</v>
      </c>
      <c r="X308" s="107">
        <f t="shared" si="31"/>
        <v>0.78332063975628341</v>
      </c>
      <c r="Y308" s="108">
        <v>0</v>
      </c>
      <c r="Z308" s="109">
        <v>0</v>
      </c>
      <c r="AA308" s="110"/>
      <c r="AB308" s="115"/>
    </row>
    <row r="309" spans="1:28" x14ac:dyDescent="0.2">
      <c r="A309" s="42">
        <v>41735</v>
      </c>
      <c r="B309" s="67">
        <v>0.32291666666666669</v>
      </c>
      <c r="C309" s="102">
        <v>41735</v>
      </c>
      <c r="D309" s="103">
        <v>0.69791666666666663</v>
      </c>
      <c r="E309" s="104">
        <v>9</v>
      </c>
      <c r="F309" s="105">
        <v>1.6</v>
      </c>
      <c r="G309" s="105">
        <v>2.15</v>
      </c>
      <c r="H309" s="106">
        <v>946</v>
      </c>
      <c r="I309" s="106">
        <v>1602</v>
      </c>
      <c r="J309" s="104">
        <f t="shared" ref="J309:J330" si="34">((H309/F309)+(I309/G309))/60</f>
        <v>22.272771317829459</v>
      </c>
      <c r="K309" s="106">
        <v>7190</v>
      </c>
      <c r="L309" s="101">
        <v>52</v>
      </c>
      <c r="M309" s="105">
        <v>18.8</v>
      </c>
      <c r="N309" s="100">
        <f>(Q309+R309+S309+T309)</f>
        <v>11</v>
      </c>
      <c r="O309" s="101">
        <v>36</v>
      </c>
      <c r="P309" s="101">
        <v>73</v>
      </c>
      <c r="Q309" s="101">
        <v>11</v>
      </c>
      <c r="R309" s="101">
        <v>0</v>
      </c>
      <c r="S309" s="101">
        <v>0</v>
      </c>
      <c r="T309" s="101">
        <v>0</v>
      </c>
      <c r="U309" s="101">
        <v>0</v>
      </c>
      <c r="V309" s="101">
        <v>0</v>
      </c>
      <c r="W309" s="101">
        <v>0</v>
      </c>
      <c r="X309" s="107">
        <f t="shared" ref="X309:X330" si="35">(Q309+R309)/(J309)</f>
        <v>0.49387657436209781</v>
      </c>
      <c r="Y309" s="108">
        <v>0</v>
      </c>
      <c r="Z309" s="109">
        <v>0</v>
      </c>
      <c r="AA309" s="110"/>
      <c r="AB309" s="115"/>
    </row>
    <row r="310" spans="1:28" x14ac:dyDescent="0.2">
      <c r="A310" s="42">
        <v>41735</v>
      </c>
      <c r="B310" s="67">
        <v>0.70833333333333337</v>
      </c>
      <c r="C310" s="102">
        <v>41736</v>
      </c>
      <c r="D310" s="103">
        <v>0.35416666666666669</v>
      </c>
      <c r="E310" s="104">
        <v>15.5</v>
      </c>
      <c r="F310" s="105">
        <v>1.2</v>
      </c>
      <c r="G310" s="105">
        <v>2.6</v>
      </c>
      <c r="H310" s="106">
        <v>1386</v>
      </c>
      <c r="I310" s="106">
        <v>1189</v>
      </c>
      <c r="J310" s="104">
        <f t="shared" si="34"/>
        <v>26.871794871794872</v>
      </c>
      <c r="K310" s="106">
        <v>7190</v>
      </c>
      <c r="L310" s="101">
        <v>57</v>
      </c>
      <c r="M310" s="105">
        <v>18.399999999999999</v>
      </c>
      <c r="N310" s="100">
        <f t="shared" si="32"/>
        <v>21</v>
      </c>
      <c r="O310" s="101">
        <v>33</v>
      </c>
      <c r="P310" s="101">
        <v>80</v>
      </c>
      <c r="Q310" s="101">
        <v>18</v>
      </c>
      <c r="R310" s="101">
        <v>2</v>
      </c>
      <c r="S310" s="101">
        <v>0</v>
      </c>
      <c r="T310" s="101">
        <v>1</v>
      </c>
      <c r="U310" s="101">
        <v>0</v>
      </c>
      <c r="V310" s="101">
        <v>0</v>
      </c>
      <c r="W310" s="101">
        <v>0</v>
      </c>
      <c r="X310" s="107">
        <f t="shared" si="35"/>
        <v>0.74427480916030531</v>
      </c>
      <c r="Y310" s="112">
        <f t="shared" ref="Y310:Y313" si="36">(S310+T310)/(J310)</f>
        <v>3.7213740458015267E-2</v>
      </c>
      <c r="Z310" s="109">
        <v>0</v>
      </c>
      <c r="AA310" s="110"/>
      <c r="AB310" s="115"/>
    </row>
    <row r="311" spans="1:28" x14ac:dyDescent="0.2">
      <c r="A311" s="42">
        <v>41736</v>
      </c>
      <c r="B311" s="67">
        <v>0.375</v>
      </c>
      <c r="C311" s="102">
        <v>41736</v>
      </c>
      <c r="D311" s="103">
        <v>0.6875</v>
      </c>
      <c r="E311" s="104">
        <v>7.5</v>
      </c>
      <c r="F311" s="105">
        <v>1.5</v>
      </c>
      <c r="G311" s="105">
        <v>2.4</v>
      </c>
      <c r="H311" s="106">
        <v>629</v>
      </c>
      <c r="I311" s="106">
        <v>299</v>
      </c>
      <c r="J311" s="104">
        <f t="shared" si="34"/>
        <v>9.0652777777777764</v>
      </c>
      <c r="K311" s="106">
        <v>7150</v>
      </c>
      <c r="L311" s="101">
        <v>60</v>
      </c>
      <c r="M311" s="105">
        <v>20.399999999999999</v>
      </c>
      <c r="N311" s="100">
        <f t="shared" si="32"/>
        <v>3</v>
      </c>
      <c r="O311" s="101">
        <v>44</v>
      </c>
      <c r="P311" s="101">
        <v>64</v>
      </c>
      <c r="Q311" s="101">
        <v>3</v>
      </c>
      <c r="R311" s="101">
        <v>0</v>
      </c>
      <c r="S311" s="101">
        <v>0</v>
      </c>
      <c r="T311" s="101">
        <v>0</v>
      </c>
      <c r="U311" s="101">
        <v>0</v>
      </c>
      <c r="V311" s="101">
        <v>0</v>
      </c>
      <c r="W311" s="101">
        <v>0</v>
      </c>
      <c r="X311" s="107">
        <f t="shared" si="35"/>
        <v>0.330933047341811</v>
      </c>
      <c r="Y311" s="108">
        <f t="shared" si="36"/>
        <v>0</v>
      </c>
      <c r="Z311" s="109">
        <v>0</v>
      </c>
      <c r="AA311" s="110"/>
      <c r="AB311" s="115"/>
    </row>
    <row r="312" spans="1:28" x14ac:dyDescent="0.2">
      <c r="A312" s="42">
        <v>41736</v>
      </c>
      <c r="B312" s="67">
        <v>0.69791666666666663</v>
      </c>
      <c r="C312" s="102">
        <v>41737</v>
      </c>
      <c r="D312" s="103">
        <v>0.33333333333333331</v>
      </c>
      <c r="E312" s="104">
        <v>15.25</v>
      </c>
      <c r="F312" s="105">
        <v>1.93</v>
      </c>
      <c r="G312" s="105">
        <v>2.6</v>
      </c>
      <c r="H312" s="106">
        <v>1650</v>
      </c>
      <c r="I312" s="106">
        <v>325</v>
      </c>
      <c r="J312" s="104">
        <f t="shared" si="34"/>
        <v>16.332037996545768</v>
      </c>
      <c r="K312" s="106">
        <v>6940</v>
      </c>
      <c r="L312" s="101">
        <v>60</v>
      </c>
      <c r="M312" s="101">
        <v>16.600000000000001</v>
      </c>
      <c r="N312" s="100">
        <f t="shared" si="32"/>
        <v>8</v>
      </c>
      <c r="O312" s="101">
        <v>49</v>
      </c>
      <c r="P312" s="101">
        <v>81</v>
      </c>
      <c r="Q312" s="101">
        <v>7</v>
      </c>
      <c r="R312" s="101">
        <v>1</v>
      </c>
      <c r="S312" s="101">
        <v>0</v>
      </c>
      <c r="T312" s="101">
        <v>0</v>
      </c>
      <c r="U312" s="101">
        <v>0</v>
      </c>
      <c r="V312" s="101">
        <v>0</v>
      </c>
      <c r="W312" s="101">
        <v>0</v>
      </c>
      <c r="X312" s="107">
        <f t="shared" si="35"/>
        <v>0.48983476536682091</v>
      </c>
      <c r="Y312" s="108">
        <v>0</v>
      </c>
      <c r="Z312" s="109">
        <v>0</v>
      </c>
      <c r="AA312" s="110"/>
      <c r="AB312" s="115"/>
    </row>
    <row r="313" spans="1:28" x14ac:dyDescent="0.2">
      <c r="A313" s="42">
        <v>41737</v>
      </c>
      <c r="B313" s="67">
        <v>0.35416666666666669</v>
      </c>
      <c r="C313" s="102">
        <v>41737</v>
      </c>
      <c r="D313" s="103">
        <v>0.6875</v>
      </c>
      <c r="E313" s="104">
        <v>8</v>
      </c>
      <c r="F313" s="105">
        <v>1.7</v>
      </c>
      <c r="G313" s="105">
        <v>2.75</v>
      </c>
      <c r="H313" s="106">
        <v>156</v>
      </c>
      <c r="I313" s="106">
        <v>922</v>
      </c>
      <c r="J313" s="104">
        <f t="shared" si="34"/>
        <v>7.1172905525846692</v>
      </c>
      <c r="K313" s="106">
        <v>6720</v>
      </c>
      <c r="L313" s="101">
        <v>62</v>
      </c>
      <c r="M313" s="101">
        <v>16.600000000000001</v>
      </c>
      <c r="N313" s="100">
        <f t="shared" si="32"/>
        <v>4</v>
      </c>
      <c r="O313" s="101">
        <v>31</v>
      </c>
      <c r="P313" s="101">
        <v>80</v>
      </c>
      <c r="Q313" s="101">
        <v>2</v>
      </c>
      <c r="R313" s="101">
        <v>1</v>
      </c>
      <c r="S313" s="101">
        <v>0</v>
      </c>
      <c r="T313" s="101">
        <v>1</v>
      </c>
      <c r="U313" s="101">
        <v>0</v>
      </c>
      <c r="V313" s="101">
        <v>0</v>
      </c>
      <c r="W313" s="101">
        <v>0</v>
      </c>
      <c r="X313" s="107">
        <f t="shared" si="35"/>
        <v>0.42150871568823889</v>
      </c>
      <c r="Y313" s="112">
        <f t="shared" si="36"/>
        <v>0.14050290522941297</v>
      </c>
      <c r="Z313" s="109">
        <v>0</v>
      </c>
      <c r="AA313" s="110"/>
      <c r="AB313" s="115"/>
    </row>
    <row r="314" spans="1:28" x14ac:dyDescent="0.2">
      <c r="A314" s="42">
        <v>41737</v>
      </c>
      <c r="B314" s="67">
        <v>0.69791666666666663</v>
      </c>
      <c r="C314" s="102">
        <v>41738</v>
      </c>
      <c r="D314" s="103">
        <v>0.35416666666666669</v>
      </c>
      <c r="E314" s="104">
        <v>14.75</v>
      </c>
      <c r="F314" s="105">
        <v>1.66</v>
      </c>
      <c r="G314" s="105">
        <v>2.86</v>
      </c>
      <c r="H314" s="106">
        <v>405</v>
      </c>
      <c r="I314" s="106">
        <v>64</v>
      </c>
      <c r="J314" s="104">
        <f t="shared" si="34"/>
        <v>4.4392254332013374</v>
      </c>
      <c r="K314" s="106">
        <v>6500</v>
      </c>
      <c r="L314" s="101">
        <v>61</v>
      </c>
      <c r="M314" s="101">
        <v>20.9</v>
      </c>
      <c r="N314" s="100">
        <f t="shared" si="32"/>
        <v>3</v>
      </c>
      <c r="O314" s="101">
        <v>45</v>
      </c>
      <c r="P314" s="101">
        <v>61</v>
      </c>
      <c r="Q314" s="101">
        <v>3</v>
      </c>
      <c r="R314" s="101">
        <v>0</v>
      </c>
      <c r="S314" s="101">
        <v>0</v>
      </c>
      <c r="T314" s="101">
        <v>0</v>
      </c>
      <c r="U314" s="101">
        <v>0</v>
      </c>
      <c r="V314" s="101">
        <v>0</v>
      </c>
      <c r="W314" s="101">
        <v>0</v>
      </c>
      <c r="X314" s="107">
        <f t="shared" si="35"/>
        <v>0.67579356920303024</v>
      </c>
      <c r="Y314" s="108">
        <v>0</v>
      </c>
      <c r="Z314" s="109">
        <v>0</v>
      </c>
      <c r="AA314" s="110"/>
      <c r="AB314" s="115"/>
    </row>
    <row r="315" spans="1:28" x14ac:dyDescent="0.2">
      <c r="A315" s="42">
        <v>41738</v>
      </c>
      <c r="B315" s="67">
        <v>0.375</v>
      </c>
      <c r="C315" s="102">
        <v>41738</v>
      </c>
      <c r="D315" s="103">
        <v>0.65625</v>
      </c>
      <c r="E315" s="104">
        <v>6.75</v>
      </c>
      <c r="F315" s="105">
        <v>1.7</v>
      </c>
      <c r="G315" s="105">
        <v>2.5</v>
      </c>
      <c r="H315" s="106">
        <v>674</v>
      </c>
      <c r="I315" s="106">
        <v>1177</v>
      </c>
      <c r="J315" s="104">
        <f t="shared" si="34"/>
        <v>14.454509803921569</v>
      </c>
      <c r="K315" s="106">
        <v>6550</v>
      </c>
      <c r="L315" s="101">
        <v>66</v>
      </c>
      <c r="M315" s="101">
        <v>21.15</v>
      </c>
      <c r="N315" s="100">
        <f t="shared" si="32"/>
        <v>13</v>
      </c>
      <c r="O315" s="101">
        <v>48</v>
      </c>
      <c r="P315" s="101">
        <v>82</v>
      </c>
      <c r="Q315" s="101">
        <v>12</v>
      </c>
      <c r="R315" s="101">
        <v>1</v>
      </c>
      <c r="S315" s="101">
        <v>0</v>
      </c>
      <c r="T315" s="101">
        <v>0</v>
      </c>
      <c r="U315" s="101">
        <v>0</v>
      </c>
      <c r="V315" s="101">
        <v>0</v>
      </c>
      <c r="W315" s="101">
        <v>0</v>
      </c>
      <c r="X315" s="107">
        <f t="shared" si="35"/>
        <v>0.89937328739249567</v>
      </c>
      <c r="Y315" s="108">
        <v>0</v>
      </c>
      <c r="Z315" s="109">
        <v>0</v>
      </c>
      <c r="AA315" s="110"/>
      <c r="AB315" s="115"/>
    </row>
    <row r="316" spans="1:28" x14ac:dyDescent="0.2">
      <c r="A316" s="42">
        <v>41738</v>
      </c>
      <c r="B316" s="67">
        <v>0.66666666666666663</v>
      </c>
      <c r="C316" s="102">
        <v>41739</v>
      </c>
      <c r="D316" s="103">
        <v>0.32291666666666669</v>
      </c>
      <c r="E316" s="104">
        <v>15.75</v>
      </c>
      <c r="F316" s="105">
        <v>1.5</v>
      </c>
      <c r="G316" s="105">
        <v>2.5</v>
      </c>
      <c r="H316" s="106">
        <v>1556</v>
      </c>
      <c r="I316" s="106">
        <v>1782</v>
      </c>
      <c r="J316" s="104">
        <f t="shared" si="34"/>
        <v>29.168888888888887</v>
      </c>
      <c r="K316" s="106">
        <v>6500</v>
      </c>
      <c r="L316" s="101">
        <v>62</v>
      </c>
      <c r="M316" s="101">
        <v>10.130000000000001</v>
      </c>
      <c r="N316" s="100">
        <f t="shared" si="32"/>
        <v>307</v>
      </c>
      <c r="O316" s="101">
        <v>39</v>
      </c>
      <c r="P316" s="101">
        <v>92</v>
      </c>
      <c r="Q316" s="101">
        <v>122</v>
      </c>
      <c r="R316" s="101">
        <v>185</v>
      </c>
      <c r="S316" s="101">
        <v>0</v>
      </c>
      <c r="T316" s="101">
        <v>0</v>
      </c>
      <c r="U316" s="101">
        <v>0</v>
      </c>
      <c r="V316" s="101">
        <v>85</v>
      </c>
      <c r="W316" s="101">
        <v>0</v>
      </c>
      <c r="X316" s="107">
        <f t="shared" si="35"/>
        <v>10.52491238762761</v>
      </c>
      <c r="Y316" s="108">
        <v>0</v>
      </c>
      <c r="Z316" s="109">
        <v>0</v>
      </c>
      <c r="AA316" s="110"/>
      <c r="AB316" s="115"/>
    </row>
    <row r="317" spans="1:28" x14ac:dyDescent="0.2">
      <c r="A317" s="42">
        <v>41739</v>
      </c>
      <c r="B317" s="67">
        <v>0.39583333333333331</v>
      </c>
      <c r="C317" s="102">
        <v>41739</v>
      </c>
      <c r="D317" s="103">
        <v>0.66666666666666663</v>
      </c>
      <c r="E317" s="104">
        <v>6.5</v>
      </c>
      <c r="F317" s="105">
        <v>1.75</v>
      </c>
      <c r="G317" s="105">
        <v>2.59</v>
      </c>
      <c r="H317" s="106">
        <v>804</v>
      </c>
      <c r="I317" s="106">
        <v>503</v>
      </c>
      <c r="J317" s="104">
        <f t="shared" si="34"/>
        <v>10.893951093951095</v>
      </c>
      <c r="K317" s="106">
        <v>6440</v>
      </c>
      <c r="L317" s="101">
        <v>66</v>
      </c>
      <c r="M317" s="101">
        <v>12.4</v>
      </c>
      <c r="N317" s="100">
        <f t="shared" si="32"/>
        <v>5</v>
      </c>
      <c r="O317" s="101">
        <v>57</v>
      </c>
      <c r="P317" s="101">
        <v>80</v>
      </c>
      <c r="Q317" s="101">
        <v>4</v>
      </c>
      <c r="R317" s="101">
        <v>1</v>
      </c>
      <c r="S317" s="101">
        <v>0</v>
      </c>
      <c r="T317" s="101">
        <v>0</v>
      </c>
      <c r="U317" s="101">
        <v>0</v>
      </c>
      <c r="V317" s="101">
        <v>0</v>
      </c>
      <c r="W317" s="101">
        <v>0</v>
      </c>
      <c r="X317" s="107">
        <f t="shared" si="35"/>
        <v>0.45897029983696802</v>
      </c>
      <c r="Y317" s="108">
        <v>0</v>
      </c>
      <c r="Z317" s="109">
        <v>0</v>
      </c>
      <c r="AA317" s="110"/>
      <c r="AB317" s="115"/>
    </row>
    <row r="318" spans="1:28" x14ac:dyDescent="0.2">
      <c r="A318" s="42">
        <v>41739</v>
      </c>
      <c r="B318" s="67">
        <v>0.6875</v>
      </c>
      <c r="C318" s="102">
        <v>41740</v>
      </c>
      <c r="D318" s="103">
        <v>0.33333333333333331</v>
      </c>
      <c r="E318" s="104">
        <v>15.5</v>
      </c>
      <c r="F318" s="105">
        <v>1.55</v>
      </c>
      <c r="G318" s="105">
        <v>2.65</v>
      </c>
      <c r="H318" s="106">
        <v>1494</v>
      </c>
      <c r="I318" s="106">
        <v>2393</v>
      </c>
      <c r="J318" s="104">
        <f t="shared" si="34"/>
        <v>31.114830594441063</v>
      </c>
      <c r="K318" s="106">
        <v>6320</v>
      </c>
      <c r="L318" s="101">
        <v>63</v>
      </c>
      <c r="M318" s="101">
        <v>12.6</v>
      </c>
      <c r="N318" s="100">
        <f t="shared" si="32"/>
        <v>548</v>
      </c>
      <c r="O318" s="101">
        <v>52</v>
      </c>
      <c r="P318" s="101">
        <v>90</v>
      </c>
      <c r="Q318" s="101">
        <v>133</v>
      </c>
      <c r="R318" s="101">
        <v>415</v>
      </c>
      <c r="S318" s="101">
        <v>0</v>
      </c>
      <c r="T318" s="101">
        <v>0</v>
      </c>
      <c r="U318" s="101">
        <v>0</v>
      </c>
      <c r="V318" s="101">
        <v>98</v>
      </c>
      <c r="W318" s="101">
        <v>0</v>
      </c>
      <c r="X318" s="107">
        <f t="shared" si="35"/>
        <v>17.612180093241612</v>
      </c>
      <c r="Y318" s="108">
        <v>0</v>
      </c>
      <c r="Z318" s="109">
        <v>0</v>
      </c>
      <c r="AA318" s="110"/>
      <c r="AB318" s="115"/>
    </row>
    <row r="319" spans="1:28" x14ac:dyDescent="0.2">
      <c r="A319" s="42">
        <v>41740</v>
      </c>
      <c r="B319" s="67">
        <v>0.40625</v>
      </c>
      <c r="C319" s="102">
        <v>41740</v>
      </c>
      <c r="D319" s="103">
        <v>0.6875</v>
      </c>
      <c r="E319" s="104">
        <v>6.75</v>
      </c>
      <c r="F319" s="105">
        <v>1.35</v>
      </c>
      <c r="G319" s="105">
        <v>2.65</v>
      </c>
      <c r="H319" s="106">
        <v>740</v>
      </c>
      <c r="I319" s="106">
        <v>1188</v>
      </c>
      <c r="J319" s="104">
        <f t="shared" si="34"/>
        <v>16.607500582343349</v>
      </c>
      <c r="K319" s="106">
        <v>6280</v>
      </c>
      <c r="L319" s="101">
        <v>67</v>
      </c>
      <c r="M319" s="101">
        <v>12.8</v>
      </c>
      <c r="N319" s="100">
        <f t="shared" si="32"/>
        <v>22</v>
      </c>
      <c r="O319" s="101">
        <v>49</v>
      </c>
      <c r="P319" s="101">
        <v>85</v>
      </c>
      <c r="Q319" s="101">
        <v>13</v>
      </c>
      <c r="R319" s="101">
        <v>9</v>
      </c>
      <c r="S319" s="101">
        <v>0</v>
      </c>
      <c r="T319" s="101">
        <v>0</v>
      </c>
      <c r="U319" s="101">
        <v>0</v>
      </c>
      <c r="V319" s="101">
        <v>3</v>
      </c>
      <c r="W319" s="101">
        <v>0</v>
      </c>
      <c r="X319" s="107">
        <f t="shared" si="35"/>
        <v>1.3247026481149013</v>
      </c>
      <c r="Y319" s="108">
        <v>0</v>
      </c>
      <c r="Z319" s="109">
        <v>0</v>
      </c>
      <c r="AA319" s="110"/>
      <c r="AB319" s="115"/>
    </row>
    <row r="320" spans="1:28" x14ac:dyDescent="0.2">
      <c r="A320" s="42">
        <v>41740</v>
      </c>
      <c r="B320" s="67">
        <v>0.70833333333333337</v>
      </c>
      <c r="C320" s="102">
        <v>41741</v>
      </c>
      <c r="D320" s="103">
        <v>0.33333333333333331</v>
      </c>
      <c r="E320" s="104">
        <v>15</v>
      </c>
      <c r="F320" s="105">
        <v>1.53</v>
      </c>
      <c r="G320" s="105">
        <v>2.4</v>
      </c>
      <c r="H320" s="106">
        <v>303</v>
      </c>
      <c r="I320" s="106">
        <v>1932</v>
      </c>
      <c r="J320" s="104">
        <f t="shared" si="34"/>
        <v>16.717320261437909</v>
      </c>
      <c r="K320" s="106">
        <v>6070</v>
      </c>
      <c r="L320" s="101">
        <v>66</v>
      </c>
      <c r="M320" s="101">
        <v>12.3</v>
      </c>
      <c r="N320" s="100">
        <f t="shared" si="32"/>
        <v>255</v>
      </c>
      <c r="O320" s="101">
        <v>41</v>
      </c>
      <c r="P320" s="101">
        <v>91</v>
      </c>
      <c r="Q320" s="101">
        <v>136</v>
      </c>
      <c r="R320" s="101">
        <v>119</v>
      </c>
      <c r="S320" s="101">
        <v>0</v>
      </c>
      <c r="T320" s="101">
        <v>0</v>
      </c>
      <c r="U320" s="101">
        <v>0</v>
      </c>
      <c r="V320" s="101">
        <v>54</v>
      </c>
      <c r="W320" s="101">
        <v>0</v>
      </c>
      <c r="X320" s="107">
        <f t="shared" si="35"/>
        <v>15.253640895318151</v>
      </c>
      <c r="Y320" s="108">
        <v>0</v>
      </c>
      <c r="Z320" s="109">
        <v>0</v>
      </c>
      <c r="AA320" s="110"/>
      <c r="AB320" s="115"/>
    </row>
    <row r="321" spans="1:28" x14ac:dyDescent="0.2">
      <c r="A321" s="42">
        <v>41741</v>
      </c>
      <c r="B321" s="67">
        <v>0.38541666666666669</v>
      </c>
      <c r="C321" s="102">
        <v>41741</v>
      </c>
      <c r="D321" s="103">
        <v>0.66666666666666663</v>
      </c>
      <c r="E321" s="104">
        <v>6.75</v>
      </c>
      <c r="F321" s="105">
        <v>1.35</v>
      </c>
      <c r="G321" s="105">
        <v>2.15</v>
      </c>
      <c r="H321" s="106">
        <v>725</v>
      </c>
      <c r="I321" s="106">
        <v>1044</v>
      </c>
      <c r="J321" s="104">
        <f t="shared" si="34"/>
        <v>17.043640539764571</v>
      </c>
      <c r="K321" s="106">
        <v>6010</v>
      </c>
      <c r="L321" s="101">
        <v>67</v>
      </c>
      <c r="M321" s="101">
        <v>13.35</v>
      </c>
      <c r="N321" s="100">
        <f t="shared" si="32"/>
        <v>8</v>
      </c>
      <c r="O321" s="101">
        <v>45</v>
      </c>
      <c r="P321" s="101">
        <v>80</v>
      </c>
      <c r="Q321" s="101">
        <v>7</v>
      </c>
      <c r="R321" s="101">
        <v>1</v>
      </c>
      <c r="S321" s="101">
        <v>0</v>
      </c>
      <c r="T321" s="101">
        <v>0</v>
      </c>
      <c r="U321" s="101">
        <v>0</v>
      </c>
      <c r="V321" s="101">
        <v>0</v>
      </c>
      <c r="W321" s="101">
        <v>0</v>
      </c>
      <c r="X321" s="107">
        <f t="shared" si="35"/>
        <v>0.46938328588514733</v>
      </c>
      <c r="Y321" s="108">
        <v>0</v>
      </c>
      <c r="Z321" s="109">
        <v>0</v>
      </c>
      <c r="AA321" s="110"/>
      <c r="AB321" s="115"/>
    </row>
    <row r="322" spans="1:28" x14ac:dyDescent="0.2">
      <c r="A322" s="42">
        <v>41741</v>
      </c>
      <c r="B322" s="67">
        <v>0.67708333333333337</v>
      </c>
      <c r="C322" s="102">
        <v>41742</v>
      </c>
      <c r="D322" s="103">
        <v>0.3125</v>
      </c>
      <c r="E322" s="104">
        <v>15.25</v>
      </c>
      <c r="F322" s="105">
        <v>1.51</v>
      </c>
      <c r="G322" s="105">
        <v>2.25</v>
      </c>
      <c r="H322" s="106">
        <v>1407</v>
      </c>
      <c r="I322" s="106">
        <v>2120</v>
      </c>
      <c r="J322" s="104">
        <f t="shared" si="34"/>
        <v>31.233505028207013</v>
      </c>
      <c r="K322" s="106">
        <v>5890</v>
      </c>
      <c r="L322" s="101">
        <v>66</v>
      </c>
      <c r="M322" s="101">
        <v>11.8</v>
      </c>
      <c r="N322" s="100">
        <f t="shared" si="32"/>
        <v>185</v>
      </c>
      <c r="O322" s="101">
        <v>38</v>
      </c>
      <c r="P322" s="101">
        <v>90</v>
      </c>
      <c r="Q322" s="101">
        <v>72</v>
      </c>
      <c r="R322" s="101">
        <v>113</v>
      </c>
      <c r="S322" s="101">
        <v>0</v>
      </c>
      <c r="T322" s="101">
        <v>0</v>
      </c>
      <c r="U322" s="101">
        <v>0</v>
      </c>
      <c r="V322" s="101">
        <v>48</v>
      </c>
      <c r="W322" s="101">
        <v>0</v>
      </c>
      <c r="X322" s="107">
        <f t="shared" si="35"/>
        <v>5.923126457723086</v>
      </c>
      <c r="Y322" s="108">
        <v>0</v>
      </c>
      <c r="Z322" s="109">
        <v>0</v>
      </c>
      <c r="AA322" s="110"/>
      <c r="AB322" s="115"/>
    </row>
    <row r="323" spans="1:28" x14ac:dyDescent="0.2">
      <c r="A323" s="42">
        <v>41742</v>
      </c>
      <c r="B323" s="67">
        <v>0.36458333333333331</v>
      </c>
      <c r="C323" s="102">
        <v>41742</v>
      </c>
      <c r="D323" s="103">
        <v>0.66666666666666663</v>
      </c>
      <c r="E323" s="104">
        <v>7.25</v>
      </c>
      <c r="F323" s="105">
        <v>1.55</v>
      </c>
      <c r="G323" s="105">
        <v>2.65</v>
      </c>
      <c r="H323" s="106">
        <v>728</v>
      </c>
      <c r="I323" s="106">
        <v>1159</v>
      </c>
      <c r="J323" s="104">
        <f t="shared" si="34"/>
        <v>15.117265165347941</v>
      </c>
      <c r="K323" s="106">
        <v>5780</v>
      </c>
      <c r="L323" s="101">
        <v>66</v>
      </c>
      <c r="M323" s="101">
        <v>12.9</v>
      </c>
      <c r="N323" s="100">
        <f t="shared" si="32"/>
        <v>3</v>
      </c>
      <c r="O323" s="101">
        <v>74</v>
      </c>
      <c r="P323" s="101">
        <v>78</v>
      </c>
      <c r="Q323" s="101">
        <v>3</v>
      </c>
      <c r="R323" s="101">
        <v>0</v>
      </c>
      <c r="S323" s="101">
        <v>0</v>
      </c>
      <c r="T323" s="101">
        <v>0</v>
      </c>
      <c r="U323" s="101">
        <v>0</v>
      </c>
      <c r="V323" s="101">
        <v>2</v>
      </c>
      <c r="W323" s="101">
        <v>0</v>
      </c>
      <c r="X323" s="107">
        <f t="shared" si="35"/>
        <v>0.19844859286299035</v>
      </c>
      <c r="Y323" s="108">
        <v>0</v>
      </c>
      <c r="Z323" s="109">
        <v>0</v>
      </c>
      <c r="AA323" s="110"/>
      <c r="AB323" s="115"/>
    </row>
    <row r="324" spans="1:28" x14ac:dyDescent="0.2">
      <c r="A324" s="42">
        <v>41742</v>
      </c>
      <c r="B324" s="67">
        <v>0.67708333333333337</v>
      </c>
      <c r="C324" s="102">
        <v>41743</v>
      </c>
      <c r="D324" s="103">
        <v>0.3125</v>
      </c>
      <c r="E324" s="104">
        <v>15.25</v>
      </c>
      <c r="F324" s="105">
        <v>1.4</v>
      </c>
      <c r="G324" s="105">
        <v>2.5</v>
      </c>
      <c r="H324" s="106">
        <v>1389</v>
      </c>
      <c r="I324" s="106">
        <v>2088</v>
      </c>
      <c r="J324" s="104">
        <f t="shared" si="34"/>
        <v>30.455714285714286</v>
      </c>
      <c r="K324" s="106">
        <v>5580</v>
      </c>
      <c r="L324" s="101">
        <v>66</v>
      </c>
      <c r="M324" s="101">
        <v>12.3</v>
      </c>
      <c r="N324" s="100">
        <f t="shared" si="32"/>
        <v>65</v>
      </c>
      <c r="O324" s="101">
        <v>43</v>
      </c>
      <c r="P324" s="101">
        <v>88</v>
      </c>
      <c r="Q324" s="101">
        <v>35</v>
      </c>
      <c r="R324" s="101">
        <v>30</v>
      </c>
      <c r="S324" s="101">
        <v>0</v>
      </c>
      <c r="T324" s="101">
        <v>0</v>
      </c>
      <c r="U324" s="101">
        <v>0</v>
      </c>
      <c r="V324" s="101">
        <v>12</v>
      </c>
      <c r="W324" s="101">
        <v>0</v>
      </c>
      <c r="X324" s="107">
        <f t="shared" si="35"/>
        <v>2.1342464468314648</v>
      </c>
      <c r="Y324" s="108">
        <v>0</v>
      </c>
      <c r="Z324" s="109">
        <v>0</v>
      </c>
      <c r="AA324" s="110"/>
      <c r="AB324" s="115"/>
    </row>
    <row r="325" spans="1:28" x14ac:dyDescent="0.2">
      <c r="A325" s="42">
        <v>41743</v>
      </c>
      <c r="B325" s="67">
        <v>0.35416666666666669</v>
      </c>
      <c r="C325" s="42">
        <v>41743</v>
      </c>
      <c r="D325" s="67">
        <v>0.6875</v>
      </c>
      <c r="E325" s="44">
        <v>8</v>
      </c>
      <c r="F325" s="45">
        <v>1.1599999999999999</v>
      </c>
      <c r="G325" s="45">
        <v>1.8</v>
      </c>
      <c r="H325" s="43">
        <v>568</v>
      </c>
      <c r="I325" s="43">
        <v>965</v>
      </c>
      <c r="J325" s="44">
        <f t="shared" si="34"/>
        <v>17.096104725415071</v>
      </c>
      <c r="K325" s="43">
        <v>5430</v>
      </c>
      <c r="L325" s="47">
        <v>68</v>
      </c>
      <c r="M325" s="47">
        <v>14.3</v>
      </c>
      <c r="N325" s="92">
        <f t="shared" si="32"/>
        <v>5</v>
      </c>
      <c r="O325" s="47">
        <v>49</v>
      </c>
      <c r="P325" s="47">
        <v>90</v>
      </c>
      <c r="Q325" s="47">
        <v>2</v>
      </c>
      <c r="R325" s="47">
        <v>3</v>
      </c>
      <c r="S325" s="47">
        <v>0</v>
      </c>
      <c r="T325" s="47">
        <v>0</v>
      </c>
      <c r="U325" s="47">
        <v>0</v>
      </c>
      <c r="V325" s="47">
        <v>2</v>
      </c>
      <c r="W325" s="47">
        <v>0</v>
      </c>
      <c r="X325" s="82">
        <f t="shared" si="35"/>
        <v>0.29246428237930711</v>
      </c>
      <c r="Y325" s="90">
        <v>0</v>
      </c>
      <c r="Z325" s="80">
        <v>0</v>
      </c>
    </row>
    <row r="326" spans="1:28" x14ac:dyDescent="0.2">
      <c r="A326" s="42">
        <v>41743</v>
      </c>
      <c r="B326" s="67">
        <v>0.70833333333333337</v>
      </c>
      <c r="C326" s="42">
        <v>41744</v>
      </c>
      <c r="D326" s="67">
        <v>0.3125</v>
      </c>
      <c r="E326" s="44">
        <v>14.5</v>
      </c>
      <c r="F326" s="45">
        <v>1.7</v>
      </c>
      <c r="G326" s="45">
        <v>2.0299999999999998</v>
      </c>
      <c r="H326" s="43">
        <v>321</v>
      </c>
      <c r="I326" s="43">
        <v>1027</v>
      </c>
      <c r="J326" s="44">
        <f t="shared" si="34"/>
        <v>11.57891432435043</v>
      </c>
      <c r="K326" s="43">
        <v>5200</v>
      </c>
      <c r="L326" s="47">
        <v>64</v>
      </c>
      <c r="M326" s="47">
        <v>11.9</v>
      </c>
      <c r="N326" s="92">
        <f t="shared" si="32"/>
        <v>30</v>
      </c>
      <c r="O326" s="47">
        <v>40</v>
      </c>
      <c r="P326" s="47">
        <v>92</v>
      </c>
      <c r="Q326" s="47">
        <v>19</v>
      </c>
      <c r="R326" s="47">
        <v>11</v>
      </c>
      <c r="S326" s="47">
        <v>0</v>
      </c>
      <c r="T326" s="47">
        <v>0</v>
      </c>
      <c r="U326" s="47">
        <v>0</v>
      </c>
      <c r="V326" s="47">
        <v>5</v>
      </c>
      <c r="W326" s="47">
        <v>0</v>
      </c>
      <c r="X326" s="82">
        <f t="shared" si="35"/>
        <v>2.5909164848823578</v>
      </c>
      <c r="Y326" s="90">
        <v>0</v>
      </c>
      <c r="Z326" s="80">
        <v>0</v>
      </c>
    </row>
    <row r="327" spans="1:28" s="97" customFormat="1" x14ac:dyDescent="0.2">
      <c r="A327" s="95">
        <v>41744</v>
      </c>
      <c r="B327" s="96">
        <v>0.33333333333333331</v>
      </c>
      <c r="C327" s="102">
        <v>41744</v>
      </c>
      <c r="D327" s="103">
        <v>0.66666666666666663</v>
      </c>
      <c r="E327" s="104">
        <v>8</v>
      </c>
      <c r="F327" s="105">
        <v>1.5</v>
      </c>
      <c r="G327" s="105">
        <v>2.35</v>
      </c>
      <c r="H327" s="106">
        <v>829</v>
      </c>
      <c r="I327" s="106">
        <v>1050</v>
      </c>
      <c r="J327" s="104">
        <f t="shared" si="34"/>
        <v>16.657919621749407</v>
      </c>
      <c r="K327" s="106">
        <v>5120</v>
      </c>
      <c r="L327" s="101">
        <v>68</v>
      </c>
      <c r="M327" s="101">
        <v>10.119999999999999</v>
      </c>
      <c r="N327" s="100">
        <f t="shared" si="32"/>
        <v>1</v>
      </c>
      <c r="O327" s="101">
        <v>75</v>
      </c>
      <c r="P327" s="101">
        <v>75</v>
      </c>
      <c r="Q327" s="101">
        <v>1</v>
      </c>
      <c r="R327" s="101">
        <v>0</v>
      </c>
      <c r="S327" s="101">
        <v>0</v>
      </c>
      <c r="T327" s="101">
        <v>0</v>
      </c>
      <c r="U327" s="101">
        <v>0</v>
      </c>
      <c r="V327" s="101">
        <v>2</v>
      </c>
      <c r="W327" s="101">
        <v>0</v>
      </c>
      <c r="X327" s="107">
        <f t="shared" si="35"/>
        <v>6.0031505896711752E-2</v>
      </c>
      <c r="Y327" s="108">
        <v>0</v>
      </c>
      <c r="Z327" s="109">
        <v>0</v>
      </c>
      <c r="AA327" s="110"/>
    </row>
    <row r="328" spans="1:28" x14ac:dyDescent="0.2">
      <c r="A328" s="42">
        <v>41744</v>
      </c>
      <c r="B328" s="67">
        <v>0.6875</v>
      </c>
      <c r="C328" s="42">
        <v>41745</v>
      </c>
      <c r="D328" s="67">
        <v>0.32291666666666669</v>
      </c>
      <c r="E328" s="44">
        <v>15.25</v>
      </c>
      <c r="F328" s="45">
        <v>1.8</v>
      </c>
      <c r="G328" s="45">
        <v>2.2599999999999998</v>
      </c>
      <c r="H328" s="43">
        <v>883</v>
      </c>
      <c r="I328" s="43">
        <v>862</v>
      </c>
      <c r="J328" s="44">
        <f t="shared" si="34"/>
        <v>14.532858079318256</v>
      </c>
      <c r="K328" s="43">
        <v>4910</v>
      </c>
      <c r="L328" s="47">
        <v>66</v>
      </c>
      <c r="M328" s="47">
        <v>14.3</v>
      </c>
      <c r="N328" s="92">
        <f t="shared" si="32"/>
        <v>14</v>
      </c>
      <c r="O328" s="47">
        <v>51</v>
      </c>
      <c r="P328" s="47">
        <v>82</v>
      </c>
      <c r="Q328" s="47">
        <v>10</v>
      </c>
      <c r="R328" s="47">
        <v>4</v>
      </c>
      <c r="S328" s="47">
        <v>0</v>
      </c>
      <c r="T328" s="47">
        <v>0</v>
      </c>
      <c r="U328" s="47">
        <v>0</v>
      </c>
      <c r="V328" s="47">
        <v>0</v>
      </c>
      <c r="W328" s="47">
        <v>0</v>
      </c>
      <c r="X328" s="82">
        <f t="shared" si="35"/>
        <v>0.96333425425267394</v>
      </c>
      <c r="Y328" s="90">
        <v>0</v>
      </c>
      <c r="Z328" s="80">
        <v>0</v>
      </c>
    </row>
    <row r="329" spans="1:28" x14ac:dyDescent="0.2">
      <c r="A329" s="42">
        <v>41745</v>
      </c>
      <c r="B329" s="67">
        <v>0.34375</v>
      </c>
      <c r="C329" s="42">
        <v>41745</v>
      </c>
      <c r="D329" s="67">
        <v>0.66666666666666663</v>
      </c>
      <c r="E329" s="44">
        <v>7.75</v>
      </c>
      <c r="F329" s="45">
        <v>1.75</v>
      </c>
      <c r="G329" s="45">
        <v>2.2999999999999998</v>
      </c>
      <c r="H329" s="43">
        <v>976</v>
      </c>
      <c r="I329" s="43">
        <v>1139</v>
      </c>
      <c r="J329" s="44">
        <f t="shared" si="34"/>
        <v>17.548861283643891</v>
      </c>
      <c r="K329" s="43">
        <v>4850</v>
      </c>
      <c r="L329" s="47">
        <v>68</v>
      </c>
      <c r="M329" s="47">
        <v>16.399999999999999</v>
      </c>
      <c r="N329" s="92">
        <f t="shared" si="32"/>
        <v>8</v>
      </c>
      <c r="O329" s="47">
        <v>53</v>
      </c>
      <c r="P329" s="47">
        <v>82</v>
      </c>
      <c r="Q329" s="47">
        <v>5</v>
      </c>
      <c r="R329" s="47">
        <v>3</v>
      </c>
      <c r="S329" s="47">
        <v>0</v>
      </c>
      <c r="T329" s="47">
        <v>0</v>
      </c>
      <c r="U329" s="47">
        <v>0</v>
      </c>
      <c r="V329" s="47">
        <v>1</v>
      </c>
      <c r="W329" s="47">
        <v>0</v>
      </c>
      <c r="X329" s="82">
        <f t="shared" si="35"/>
        <v>0.45587003456778474</v>
      </c>
      <c r="Y329" s="90">
        <v>0</v>
      </c>
      <c r="Z329" s="80">
        <v>0</v>
      </c>
    </row>
    <row r="330" spans="1:28" x14ac:dyDescent="0.2">
      <c r="A330" s="42">
        <v>41745</v>
      </c>
      <c r="B330" s="67">
        <v>0.67708333333333337</v>
      </c>
      <c r="C330" s="42">
        <v>41746</v>
      </c>
      <c r="D330" s="67">
        <v>0.33333333333333331</v>
      </c>
      <c r="E330" s="44">
        <v>15.75</v>
      </c>
      <c r="F330" s="45">
        <v>1.8</v>
      </c>
      <c r="G330" s="45">
        <v>2.2000000000000002</v>
      </c>
      <c r="H330" s="43">
        <v>958</v>
      </c>
      <c r="I330" s="43">
        <v>1224</v>
      </c>
      <c r="J330" s="44">
        <f t="shared" si="34"/>
        <v>18.143097643097644</v>
      </c>
      <c r="K330" s="43">
        <v>4720</v>
      </c>
      <c r="L330" s="47">
        <v>68</v>
      </c>
      <c r="M330" s="47">
        <v>18.25</v>
      </c>
      <c r="N330" s="92">
        <f t="shared" si="32"/>
        <v>19</v>
      </c>
      <c r="O330" s="47">
        <v>38</v>
      </c>
      <c r="P330" s="47">
        <v>89</v>
      </c>
      <c r="Q330" s="47">
        <v>17</v>
      </c>
      <c r="R330" s="47">
        <v>2</v>
      </c>
      <c r="S330" s="47">
        <v>0</v>
      </c>
      <c r="T330" s="47">
        <v>0</v>
      </c>
      <c r="U330" s="47">
        <v>0</v>
      </c>
      <c r="V330" s="47">
        <v>3</v>
      </c>
      <c r="W330" s="47">
        <v>0</v>
      </c>
      <c r="X330" s="82">
        <f t="shared" si="35"/>
        <v>1.0472302124895612</v>
      </c>
      <c r="Y330" s="90">
        <v>0</v>
      </c>
      <c r="Z330" s="80">
        <v>0</v>
      </c>
    </row>
    <row r="331" spans="1:28" x14ac:dyDescent="0.2">
      <c r="A331" s="42">
        <v>41746</v>
      </c>
      <c r="B331" s="67">
        <v>0.35416666666666669</v>
      </c>
      <c r="C331" s="42">
        <v>41746</v>
      </c>
      <c r="D331" s="67">
        <v>0.66666666666666663</v>
      </c>
      <c r="E331" s="44">
        <v>7.5</v>
      </c>
      <c r="F331" s="45">
        <v>0.95</v>
      </c>
      <c r="G331" s="45">
        <v>1.97</v>
      </c>
      <c r="H331" s="43">
        <v>407</v>
      </c>
      <c r="I331" s="43">
        <v>699</v>
      </c>
      <c r="J331" s="44">
        <f t="shared" ref="J331:J344" si="37">((H331/F331)+(I331/G331))/60</f>
        <v>13.054056460949328</v>
      </c>
      <c r="K331" s="43">
        <v>4710</v>
      </c>
      <c r="L331" s="47">
        <v>68</v>
      </c>
      <c r="M331" s="47">
        <v>13.05</v>
      </c>
      <c r="N331" s="92">
        <f t="shared" si="32"/>
        <v>0</v>
      </c>
      <c r="O331" s="47"/>
      <c r="P331" s="47"/>
      <c r="Q331" s="47">
        <v>0</v>
      </c>
      <c r="R331" s="47">
        <v>0</v>
      </c>
      <c r="S331" s="47">
        <v>0</v>
      </c>
      <c r="T331" s="47">
        <v>0</v>
      </c>
      <c r="U331" s="47">
        <v>0</v>
      </c>
      <c r="V331" s="47">
        <v>0</v>
      </c>
      <c r="W331" s="47">
        <v>0</v>
      </c>
      <c r="X331" s="82">
        <f t="shared" ref="X331:X344" si="38">(Q331+R331)/(J331)</f>
        <v>0</v>
      </c>
      <c r="Y331" s="90">
        <v>0</v>
      </c>
      <c r="Z331" s="80">
        <v>0</v>
      </c>
    </row>
    <row r="332" spans="1:28" x14ac:dyDescent="0.2">
      <c r="A332" s="42">
        <v>41746</v>
      </c>
      <c r="B332" s="67">
        <v>0.6875</v>
      </c>
      <c r="C332" s="42">
        <v>41747</v>
      </c>
      <c r="D332" s="67">
        <v>0.32291666666666669</v>
      </c>
      <c r="E332" s="44">
        <v>15.25</v>
      </c>
      <c r="F332" s="45">
        <v>1.73</v>
      </c>
      <c r="G332" s="45">
        <v>2.2000000000000002</v>
      </c>
      <c r="H332" s="43">
        <v>1236</v>
      </c>
      <c r="I332" s="43">
        <v>2220</v>
      </c>
      <c r="J332" s="44">
        <f t="shared" si="37"/>
        <v>28.725696269048868</v>
      </c>
      <c r="K332" s="43">
        <v>4980</v>
      </c>
      <c r="L332" s="47">
        <v>67</v>
      </c>
      <c r="M332" s="47">
        <v>13.95</v>
      </c>
      <c r="N332" s="92">
        <f t="shared" si="32"/>
        <v>39</v>
      </c>
      <c r="O332" s="47">
        <v>43</v>
      </c>
      <c r="P332" s="47">
        <v>89</v>
      </c>
      <c r="Q332" s="47">
        <v>32</v>
      </c>
      <c r="R332" s="47">
        <v>7</v>
      </c>
      <c r="S332" s="47">
        <v>0</v>
      </c>
      <c r="T332" s="47">
        <v>0</v>
      </c>
      <c r="U332" s="47">
        <v>0</v>
      </c>
      <c r="V332" s="47">
        <v>6</v>
      </c>
      <c r="W332" s="47">
        <v>0</v>
      </c>
      <c r="X332" s="82">
        <f t="shared" si="38"/>
        <v>1.3576694411414982</v>
      </c>
      <c r="Y332" s="90">
        <v>0</v>
      </c>
      <c r="Z332" s="80">
        <v>0</v>
      </c>
    </row>
    <row r="333" spans="1:28" x14ac:dyDescent="0.2">
      <c r="A333" s="42">
        <v>41747</v>
      </c>
      <c r="B333" s="67">
        <v>0.35416666666666669</v>
      </c>
      <c r="C333" s="42">
        <v>41747</v>
      </c>
      <c r="D333" s="67">
        <v>0.6875</v>
      </c>
      <c r="E333" s="44">
        <v>8</v>
      </c>
      <c r="F333" s="45">
        <v>1.5</v>
      </c>
      <c r="G333" s="45">
        <v>2.31</v>
      </c>
      <c r="H333" s="43">
        <v>694</v>
      </c>
      <c r="I333" s="43">
        <v>1146</v>
      </c>
      <c r="J333" s="44">
        <f t="shared" si="37"/>
        <v>15.979509379509379</v>
      </c>
      <c r="K333" s="43">
        <v>5060</v>
      </c>
      <c r="L333" s="47">
        <v>68</v>
      </c>
      <c r="M333" s="47">
        <v>16.5</v>
      </c>
      <c r="N333" s="92">
        <f t="shared" si="32"/>
        <v>1</v>
      </c>
      <c r="O333" s="47">
        <v>72</v>
      </c>
      <c r="P333" s="47">
        <v>72</v>
      </c>
      <c r="Q333" s="47">
        <v>1</v>
      </c>
      <c r="R333" s="47">
        <v>0</v>
      </c>
      <c r="S333" s="47">
        <v>0</v>
      </c>
      <c r="T333" s="47">
        <v>0</v>
      </c>
      <c r="U333" s="47">
        <v>0</v>
      </c>
      <c r="V333" s="47">
        <v>0</v>
      </c>
      <c r="W333" s="47">
        <v>0</v>
      </c>
      <c r="X333" s="82">
        <f t="shared" si="38"/>
        <v>6.2580144123968284E-2</v>
      </c>
      <c r="Y333" s="90">
        <v>0</v>
      </c>
      <c r="Z333" s="80">
        <v>0</v>
      </c>
    </row>
    <row r="334" spans="1:28" x14ac:dyDescent="0.2">
      <c r="A334" s="42">
        <v>41747</v>
      </c>
      <c r="B334" s="67">
        <v>0.6875</v>
      </c>
      <c r="C334" s="42">
        <v>41748</v>
      </c>
      <c r="D334" s="67">
        <v>0.32291666666666669</v>
      </c>
      <c r="E334" s="44">
        <v>15.25</v>
      </c>
      <c r="F334" s="45">
        <v>1.31</v>
      </c>
      <c r="G334" s="45">
        <v>2</v>
      </c>
      <c r="H334" s="43">
        <v>1112</v>
      </c>
      <c r="I334" s="43">
        <v>1930</v>
      </c>
      <c r="J334" s="44">
        <f t="shared" si="37"/>
        <v>30.230916030534349</v>
      </c>
      <c r="K334" s="43">
        <v>4940</v>
      </c>
      <c r="L334" s="47">
        <v>67</v>
      </c>
      <c r="M334" s="47">
        <v>12.2</v>
      </c>
      <c r="N334" s="92">
        <f t="shared" si="32"/>
        <v>19</v>
      </c>
      <c r="O334" s="47">
        <v>38</v>
      </c>
      <c r="P334" s="47">
        <v>97</v>
      </c>
      <c r="Q334" s="47">
        <v>13</v>
      </c>
      <c r="R334" s="47">
        <v>6</v>
      </c>
      <c r="S334" s="47">
        <v>0</v>
      </c>
      <c r="T334" s="47">
        <v>0</v>
      </c>
      <c r="U334" s="47">
        <v>0</v>
      </c>
      <c r="V334" s="47">
        <v>2</v>
      </c>
      <c r="W334" s="47">
        <v>0</v>
      </c>
      <c r="X334" s="82">
        <f t="shared" si="38"/>
        <v>0.62849567577804433</v>
      </c>
      <c r="Y334" s="90">
        <v>0</v>
      </c>
      <c r="Z334" s="80">
        <v>0</v>
      </c>
    </row>
    <row r="335" spans="1:28" x14ac:dyDescent="0.2">
      <c r="A335" s="42">
        <v>41748</v>
      </c>
      <c r="B335" s="67">
        <v>0.34375</v>
      </c>
      <c r="C335" s="42">
        <v>41748</v>
      </c>
      <c r="D335" s="67">
        <v>0.66666666666666663</v>
      </c>
      <c r="E335" s="44">
        <v>7.75</v>
      </c>
      <c r="F335" s="45">
        <v>1.23</v>
      </c>
      <c r="G335" s="45">
        <v>2.2000000000000002</v>
      </c>
      <c r="H335" s="43">
        <v>446</v>
      </c>
      <c r="I335" s="43">
        <v>939</v>
      </c>
      <c r="J335" s="44">
        <f t="shared" si="37"/>
        <v>13.1569967972407</v>
      </c>
      <c r="K335" s="43">
        <v>4970</v>
      </c>
      <c r="L335" s="47">
        <v>67</v>
      </c>
      <c r="M335" s="47">
        <v>11.9</v>
      </c>
      <c r="N335" s="92">
        <f t="shared" si="32"/>
        <v>5</v>
      </c>
      <c r="O335" s="47">
        <v>63</v>
      </c>
      <c r="P335" s="47">
        <v>89</v>
      </c>
      <c r="Q335" s="47">
        <v>3</v>
      </c>
      <c r="R335" s="47">
        <v>2</v>
      </c>
      <c r="S335" s="47">
        <v>0</v>
      </c>
      <c r="T335" s="47">
        <v>0</v>
      </c>
      <c r="U335" s="47">
        <v>0</v>
      </c>
      <c r="V335" s="47">
        <v>1</v>
      </c>
      <c r="W335" s="47">
        <v>0</v>
      </c>
      <c r="X335" s="82">
        <f t="shared" si="38"/>
        <v>0.38002593426553133</v>
      </c>
      <c r="Y335" s="90">
        <v>0</v>
      </c>
      <c r="Z335" s="80">
        <v>0</v>
      </c>
    </row>
    <row r="336" spans="1:28" x14ac:dyDescent="0.2">
      <c r="A336" s="42">
        <v>41748</v>
      </c>
      <c r="B336" s="67">
        <v>0.67708333333333337</v>
      </c>
      <c r="C336" s="42">
        <v>41749</v>
      </c>
      <c r="D336" s="67">
        <v>0.3125</v>
      </c>
      <c r="E336" s="44">
        <v>15.25</v>
      </c>
      <c r="F336" s="45">
        <v>1.2</v>
      </c>
      <c r="G336" s="45">
        <v>2.1</v>
      </c>
      <c r="H336" s="43">
        <v>1233</v>
      </c>
      <c r="I336" s="43">
        <v>1954</v>
      </c>
      <c r="J336" s="44">
        <f t="shared" si="37"/>
        <v>32.632936507936506</v>
      </c>
      <c r="K336" s="43">
        <v>5150</v>
      </c>
      <c r="L336" s="47">
        <v>66</v>
      </c>
      <c r="M336" s="47">
        <v>11.57</v>
      </c>
      <c r="N336" s="92">
        <f t="shared" si="32"/>
        <v>18</v>
      </c>
      <c r="O336" s="47">
        <v>65</v>
      </c>
      <c r="P336" s="47">
        <v>88</v>
      </c>
      <c r="Q336" s="47">
        <v>14</v>
      </c>
      <c r="R336" s="47">
        <v>4</v>
      </c>
      <c r="S336" s="47">
        <v>0</v>
      </c>
      <c r="T336" s="47">
        <v>0</v>
      </c>
      <c r="U336" s="47">
        <v>0</v>
      </c>
      <c r="V336" s="47">
        <v>0</v>
      </c>
      <c r="W336" s="47">
        <v>0</v>
      </c>
      <c r="X336" s="82">
        <f t="shared" si="38"/>
        <v>0.55158995561500579</v>
      </c>
      <c r="Y336" s="90">
        <v>0</v>
      </c>
      <c r="Z336" s="80">
        <v>0</v>
      </c>
    </row>
    <row r="337" spans="1:26" x14ac:dyDescent="0.2">
      <c r="A337" s="42">
        <v>41749</v>
      </c>
      <c r="B337" s="67">
        <v>0.33333333333333331</v>
      </c>
      <c r="C337" s="42">
        <v>41749</v>
      </c>
      <c r="D337" s="67">
        <v>0.66666666666666663</v>
      </c>
      <c r="E337" s="44">
        <v>8</v>
      </c>
      <c r="F337" s="45">
        <v>1.5</v>
      </c>
      <c r="G337" s="45">
        <v>2.2599999999999998</v>
      </c>
      <c r="H337" s="43">
        <v>786</v>
      </c>
      <c r="I337" s="43">
        <v>1175</v>
      </c>
      <c r="J337" s="44">
        <f t="shared" si="37"/>
        <v>17.398525073746313</v>
      </c>
      <c r="K337" s="43">
        <v>5230</v>
      </c>
      <c r="L337" s="47">
        <v>68</v>
      </c>
      <c r="M337" s="47">
        <v>9.5</v>
      </c>
      <c r="N337" s="92">
        <f t="shared" si="32"/>
        <v>0</v>
      </c>
      <c r="Q337" s="47">
        <v>0</v>
      </c>
      <c r="R337" s="47">
        <v>0</v>
      </c>
      <c r="S337" s="47">
        <v>0</v>
      </c>
      <c r="T337" s="47">
        <v>0</v>
      </c>
      <c r="U337" s="47">
        <v>0</v>
      </c>
      <c r="V337" s="47">
        <v>0</v>
      </c>
      <c r="W337" s="47">
        <v>0</v>
      </c>
      <c r="X337" s="86">
        <f t="shared" si="38"/>
        <v>0</v>
      </c>
      <c r="Y337" s="90">
        <v>0</v>
      </c>
      <c r="Z337" s="80">
        <v>0</v>
      </c>
    </row>
    <row r="338" spans="1:26" x14ac:dyDescent="0.2">
      <c r="A338" s="42">
        <v>41749</v>
      </c>
      <c r="B338" s="67">
        <v>0.67708333333333337</v>
      </c>
      <c r="C338" s="42">
        <v>41750</v>
      </c>
      <c r="D338" s="67">
        <v>0.3125</v>
      </c>
      <c r="E338" s="44">
        <v>15.25</v>
      </c>
      <c r="F338" s="45">
        <v>1</v>
      </c>
      <c r="G338" s="45">
        <v>2.1</v>
      </c>
      <c r="H338" s="43">
        <v>1264</v>
      </c>
      <c r="I338" s="43">
        <v>1935</v>
      </c>
      <c r="J338" s="44">
        <f t="shared" si="37"/>
        <v>36.423809523809524</v>
      </c>
      <c r="K338" s="43">
        <v>5180</v>
      </c>
      <c r="L338" s="47">
        <v>66</v>
      </c>
      <c r="M338" s="47">
        <v>13.8</v>
      </c>
      <c r="N338" s="92">
        <f t="shared" si="32"/>
        <v>11</v>
      </c>
      <c r="O338" s="47">
        <v>63</v>
      </c>
      <c r="P338" s="47">
        <v>82</v>
      </c>
      <c r="Q338" s="47">
        <v>11</v>
      </c>
      <c r="R338" s="47">
        <v>0</v>
      </c>
      <c r="S338" s="47">
        <v>0</v>
      </c>
      <c r="T338" s="47">
        <v>0</v>
      </c>
      <c r="U338" s="47">
        <v>0</v>
      </c>
      <c r="V338" s="47">
        <v>0</v>
      </c>
      <c r="W338" s="47">
        <v>0</v>
      </c>
      <c r="X338" s="82">
        <f t="shared" si="38"/>
        <v>0.30200026147208786</v>
      </c>
      <c r="Y338" s="90">
        <v>0</v>
      </c>
      <c r="Z338" s="80">
        <v>0</v>
      </c>
    </row>
    <row r="339" spans="1:26" x14ac:dyDescent="0.2">
      <c r="A339" s="42">
        <v>41750</v>
      </c>
      <c r="B339" s="67">
        <v>0.32291666666666669</v>
      </c>
      <c r="C339" s="42">
        <v>41750</v>
      </c>
      <c r="D339" s="67">
        <v>0.6875</v>
      </c>
      <c r="E339" s="44">
        <v>8.75</v>
      </c>
      <c r="F339" s="45">
        <v>1.4</v>
      </c>
      <c r="G339" s="45">
        <v>2.1</v>
      </c>
      <c r="H339" s="43">
        <v>594</v>
      </c>
      <c r="I339" s="43">
        <v>962</v>
      </c>
      <c r="J339" s="44">
        <f t="shared" si="37"/>
        <v>14.706349206349207</v>
      </c>
      <c r="K339" s="43">
        <v>5080</v>
      </c>
      <c r="L339" s="47">
        <v>67</v>
      </c>
      <c r="M339" s="47">
        <v>13.1</v>
      </c>
      <c r="N339" s="92">
        <f t="shared" si="32"/>
        <v>1</v>
      </c>
      <c r="O339" s="47">
        <v>62</v>
      </c>
      <c r="P339" s="47">
        <v>62</v>
      </c>
      <c r="Q339" s="47">
        <v>1</v>
      </c>
      <c r="R339" s="47">
        <v>0</v>
      </c>
      <c r="S339" s="47">
        <v>0</v>
      </c>
      <c r="T339" s="47">
        <v>0</v>
      </c>
      <c r="U339" s="47">
        <v>0</v>
      </c>
      <c r="V339" s="47">
        <v>0</v>
      </c>
      <c r="W339" s="47">
        <v>0</v>
      </c>
      <c r="X339" s="82">
        <f t="shared" si="38"/>
        <v>6.799784133837021E-2</v>
      </c>
      <c r="Y339" s="90">
        <v>0</v>
      </c>
      <c r="Z339" s="80">
        <v>0</v>
      </c>
    </row>
    <row r="340" spans="1:26" x14ac:dyDescent="0.2">
      <c r="A340" s="42">
        <v>41750</v>
      </c>
      <c r="B340" s="67">
        <v>0.69791666666666663</v>
      </c>
      <c r="C340" s="42">
        <v>41751</v>
      </c>
      <c r="D340" s="67">
        <v>0.3125</v>
      </c>
      <c r="E340" s="44">
        <v>15.75</v>
      </c>
      <c r="F340" s="45">
        <v>1.23</v>
      </c>
      <c r="G340" s="45">
        <v>2</v>
      </c>
      <c r="H340" s="43">
        <v>418</v>
      </c>
      <c r="I340" s="43">
        <v>1877</v>
      </c>
      <c r="J340" s="44">
        <f t="shared" si="37"/>
        <v>21.305623306233063</v>
      </c>
      <c r="K340" s="43">
        <v>4930</v>
      </c>
      <c r="L340" s="47">
        <v>65</v>
      </c>
      <c r="M340" s="47">
        <v>7.53</v>
      </c>
      <c r="N340" s="92">
        <f t="shared" si="32"/>
        <v>3</v>
      </c>
      <c r="O340" s="47">
        <v>73</v>
      </c>
      <c r="P340" s="47">
        <v>86</v>
      </c>
      <c r="Q340" s="47">
        <v>2</v>
      </c>
      <c r="R340" s="47">
        <v>1</v>
      </c>
      <c r="S340" s="47">
        <v>0</v>
      </c>
      <c r="T340" s="47">
        <v>0</v>
      </c>
      <c r="U340" s="47">
        <v>0</v>
      </c>
      <c r="V340" s="47">
        <v>0</v>
      </c>
      <c r="W340" s="47">
        <v>0</v>
      </c>
      <c r="X340" s="82">
        <f t="shared" si="38"/>
        <v>0.14080789643560138</v>
      </c>
      <c r="Y340" s="90">
        <v>0</v>
      </c>
      <c r="Z340" s="80">
        <v>0</v>
      </c>
    </row>
    <row r="341" spans="1:26" x14ac:dyDescent="0.2">
      <c r="A341" s="42">
        <v>41751</v>
      </c>
      <c r="B341" s="67">
        <v>0.32291666666666669</v>
      </c>
      <c r="C341" s="42">
        <v>41751</v>
      </c>
      <c r="D341" s="67">
        <v>0.69791666666666663</v>
      </c>
      <c r="E341" s="44">
        <v>9</v>
      </c>
      <c r="F341" s="45">
        <v>1.5</v>
      </c>
      <c r="G341" s="45">
        <v>2.0499999999999998</v>
      </c>
      <c r="H341" s="43">
        <v>782</v>
      </c>
      <c r="I341" s="43">
        <v>1077</v>
      </c>
      <c r="J341" s="44">
        <f t="shared" si="37"/>
        <v>17.444986449864498</v>
      </c>
      <c r="K341" s="43">
        <v>4840</v>
      </c>
      <c r="L341" s="47">
        <v>66</v>
      </c>
      <c r="M341" s="47">
        <v>9.0299999999999994</v>
      </c>
      <c r="N341" s="92">
        <f t="shared" si="32"/>
        <v>0</v>
      </c>
      <c r="Q341" s="47">
        <v>0</v>
      </c>
      <c r="R341" s="47">
        <v>0</v>
      </c>
      <c r="S341" s="47">
        <v>0</v>
      </c>
      <c r="T341" s="47">
        <v>0</v>
      </c>
      <c r="U341" s="47">
        <v>0</v>
      </c>
      <c r="V341" s="47">
        <v>0</v>
      </c>
      <c r="W341" s="47">
        <v>0</v>
      </c>
      <c r="X341" s="86">
        <f t="shared" si="38"/>
        <v>0</v>
      </c>
      <c r="Y341" s="90">
        <v>0</v>
      </c>
      <c r="Z341" s="80">
        <v>0</v>
      </c>
    </row>
    <row r="342" spans="1:26" x14ac:dyDescent="0.2">
      <c r="A342" s="42">
        <v>41751</v>
      </c>
      <c r="B342" s="67">
        <v>0.70833333333333337</v>
      </c>
      <c r="C342" s="42">
        <v>41752</v>
      </c>
      <c r="D342" s="67">
        <v>0.3125</v>
      </c>
      <c r="E342" s="44">
        <v>14.5</v>
      </c>
      <c r="F342" s="45">
        <v>1.1499999999999999</v>
      </c>
      <c r="G342" s="45">
        <v>1.75</v>
      </c>
      <c r="H342" s="43">
        <v>1271</v>
      </c>
      <c r="I342" s="43">
        <v>1742</v>
      </c>
      <c r="J342" s="44">
        <f t="shared" si="37"/>
        <v>35.010766045548657</v>
      </c>
      <c r="K342" s="43">
        <v>4860</v>
      </c>
      <c r="L342" s="47">
        <v>61</v>
      </c>
      <c r="M342" s="47">
        <v>10.77</v>
      </c>
      <c r="N342" s="92">
        <f t="shared" si="32"/>
        <v>8</v>
      </c>
      <c r="O342" s="47">
        <v>58</v>
      </c>
      <c r="P342" s="47">
        <v>89</v>
      </c>
      <c r="Q342" s="47">
        <v>7</v>
      </c>
      <c r="R342" s="47">
        <v>1</v>
      </c>
      <c r="S342" s="47">
        <v>0</v>
      </c>
      <c r="T342" s="47">
        <v>0</v>
      </c>
      <c r="U342" s="47">
        <v>0</v>
      </c>
      <c r="V342" s="47">
        <v>0</v>
      </c>
      <c r="W342" s="47">
        <v>0</v>
      </c>
      <c r="X342" s="82">
        <f t="shared" si="38"/>
        <v>0.22850114132298849</v>
      </c>
      <c r="Y342" s="90">
        <v>0</v>
      </c>
      <c r="Z342" s="80">
        <v>0</v>
      </c>
    </row>
    <row r="343" spans="1:26" x14ac:dyDescent="0.2">
      <c r="A343" s="42">
        <v>41752</v>
      </c>
      <c r="B343" s="67">
        <v>0.33333333333333331</v>
      </c>
      <c r="C343" s="42">
        <v>41752</v>
      </c>
      <c r="D343" s="67">
        <v>0.6875</v>
      </c>
      <c r="E343" s="44">
        <v>8.5</v>
      </c>
      <c r="F343" s="45">
        <v>1.5</v>
      </c>
      <c r="G343" s="45">
        <v>1.9</v>
      </c>
      <c r="H343" s="43">
        <v>810</v>
      </c>
      <c r="I343" s="43">
        <v>1112</v>
      </c>
      <c r="J343" s="44">
        <f t="shared" si="37"/>
        <v>18.754385964912281</v>
      </c>
      <c r="K343" s="43">
        <v>4730</v>
      </c>
      <c r="L343" s="47">
        <v>66</v>
      </c>
      <c r="M343" s="47">
        <v>11.7</v>
      </c>
      <c r="N343" s="92">
        <f t="shared" si="32"/>
        <v>5</v>
      </c>
      <c r="O343" s="47">
        <v>58</v>
      </c>
      <c r="P343" s="47">
        <v>84</v>
      </c>
      <c r="Q343" s="47">
        <v>5</v>
      </c>
      <c r="R343" s="47">
        <v>0</v>
      </c>
      <c r="S343" s="47">
        <v>0</v>
      </c>
      <c r="T343" s="47">
        <v>0</v>
      </c>
      <c r="U343" s="47">
        <v>0</v>
      </c>
      <c r="V343" s="47">
        <v>0</v>
      </c>
      <c r="W343" s="47">
        <v>0</v>
      </c>
      <c r="X343" s="82">
        <f t="shared" si="38"/>
        <v>0.26660430308699717</v>
      </c>
      <c r="Y343" s="90">
        <v>0</v>
      </c>
      <c r="Z343" s="80">
        <v>0</v>
      </c>
    </row>
    <row r="344" spans="1:26" x14ac:dyDescent="0.2">
      <c r="A344" s="42">
        <v>41752</v>
      </c>
      <c r="B344" s="67">
        <v>0.70833333333333337</v>
      </c>
      <c r="C344" s="42">
        <v>41753</v>
      </c>
      <c r="D344" s="67">
        <v>0.32291666666666669</v>
      </c>
      <c r="E344" s="44">
        <v>14.75</v>
      </c>
      <c r="F344" s="45">
        <v>1.38</v>
      </c>
      <c r="G344" s="45">
        <v>1.9</v>
      </c>
      <c r="H344" s="43">
        <v>1128</v>
      </c>
      <c r="I344" s="43">
        <v>1848</v>
      </c>
      <c r="J344" s="44">
        <f t="shared" si="37"/>
        <v>29.833714721586578</v>
      </c>
      <c r="K344" s="43">
        <v>4740</v>
      </c>
      <c r="L344" s="47">
        <v>61</v>
      </c>
      <c r="M344" s="47">
        <v>8.2899999999999991</v>
      </c>
      <c r="N344" s="92">
        <f t="shared" si="32"/>
        <v>8</v>
      </c>
      <c r="O344" s="47">
        <v>65</v>
      </c>
      <c r="P344" s="47">
        <v>82</v>
      </c>
      <c r="Q344" s="47">
        <v>8</v>
      </c>
      <c r="R344" s="47">
        <v>0</v>
      </c>
      <c r="S344" s="47">
        <v>0</v>
      </c>
      <c r="T344" s="47">
        <v>0</v>
      </c>
      <c r="U344" s="47">
        <v>0</v>
      </c>
      <c r="V344" s="47">
        <v>0</v>
      </c>
      <c r="W344" s="47">
        <v>0</v>
      </c>
      <c r="X344" s="82">
        <f t="shared" si="38"/>
        <v>0.26815299652280628</v>
      </c>
      <c r="Y344" s="90">
        <v>0</v>
      </c>
      <c r="Z344" s="80">
        <v>0</v>
      </c>
    </row>
    <row r="345" spans="1:26" x14ac:dyDescent="0.2">
      <c r="A345" s="42">
        <v>41753</v>
      </c>
      <c r="B345" s="67">
        <v>0.33333333333333331</v>
      </c>
      <c r="C345" s="42">
        <v>41753</v>
      </c>
      <c r="D345" s="67">
        <v>0.66666666666666663</v>
      </c>
      <c r="E345" s="44">
        <v>8</v>
      </c>
      <c r="F345" s="45">
        <v>1.5</v>
      </c>
      <c r="G345" s="45">
        <v>2.27</v>
      </c>
      <c r="H345" s="43">
        <v>752</v>
      </c>
      <c r="I345" s="43">
        <v>125</v>
      </c>
      <c r="J345" s="44">
        <f t="shared" ref="J345:J348" si="39">((H345/F345)+(I345/G345))/60</f>
        <v>9.2733235438081252</v>
      </c>
      <c r="K345" s="43">
        <v>4680</v>
      </c>
      <c r="L345" s="47">
        <v>63</v>
      </c>
      <c r="M345" s="47">
        <v>8.07</v>
      </c>
      <c r="N345" s="92">
        <f t="shared" si="32"/>
        <v>0</v>
      </c>
      <c r="O345" s="47"/>
      <c r="P345" s="47"/>
      <c r="Q345" s="47">
        <v>0</v>
      </c>
      <c r="R345" s="47">
        <v>0</v>
      </c>
      <c r="S345" s="47">
        <v>0</v>
      </c>
      <c r="T345" s="47">
        <v>0</v>
      </c>
      <c r="U345" s="47">
        <v>0</v>
      </c>
      <c r="V345" s="47">
        <v>0</v>
      </c>
      <c r="W345" s="47">
        <v>0</v>
      </c>
      <c r="X345" s="86">
        <v>0</v>
      </c>
      <c r="Y345" s="90">
        <v>0</v>
      </c>
      <c r="Z345" s="80">
        <v>0</v>
      </c>
    </row>
    <row r="346" spans="1:26" x14ac:dyDescent="0.2">
      <c r="A346" s="42">
        <v>41753</v>
      </c>
      <c r="B346" s="67">
        <v>0.67708333333333337</v>
      </c>
      <c r="C346" s="42">
        <v>41754</v>
      </c>
      <c r="D346" s="67">
        <v>0.3125</v>
      </c>
      <c r="E346" s="44">
        <v>15.25</v>
      </c>
      <c r="F346" s="45">
        <v>1.5</v>
      </c>
      <c r="G346" s="45">
        <v>2.21</v>
      </c>
      <c r="H346" s="43">
        <v>1367</v>
      </c>
      <c r="I346" s="43">
        <v>2090</v>
      </c>
      <c r="J346" s="44">
        <f t="shared" si="39"/>
        <v>30.950578179989943</v>
      </c>
      <c r="K346" s="43">
        <v>4460</v>
      </c>
      <c r="L346" s="47">
        <v>62</v>
      </c>
      <c r="M346" s="47">
        <v>10.26</v>
      </c>
      <c r="N346" s="92">
        <f t="shared" si="32"/>
        <v>6</v>
      </c>
      <c r="O346" s="47">
        <v>50</v>
      </c>
      <c r="P346" s="47">
        <v>85</v>
      </c>
      <c r="Q346" s="47">
        <v>6</v>
      </c>
      <c r="R346" s="47">
        <v>0</v>
      </c>
      <c r="S346" s="47">
        <v>0</v>
      </c>
      <c r="T346" s="47">
        <v>0</v>
      </c>
      <c r="U346" s="47">
        <v>0</v>
      </c>
      <c r="V346" s="47">
        <v>0</v>
      </c>
      <c r="W346" s="47">
        <v>0</v>
      </c>
      <c r="X346" s="82">
        <f t="shared" ref="X346:X348" si="40">(Q346+R346)/(J346)</f>
        <v>0.19385744476589772</v>
      </c>
      <c r="Y346" s="90">
        <v>0</v>
      </c>
      <c r="Z346" s="80">
        <v>0</v>
      </c>
    </row>
    <row r="347" spans="1:26" x14ac:dyDescent="0.2">
      <c r="A347" s="42">
        <v>41754</v>
      </c>
      <c r="B347" s="67">
        <v>0.32291666666666669</v>
      </c>
      <c r="C347" s="42">
        <v>41754</v>
      </c>
      <c r="D347" s="67">
        <v>0.6875</v>
      </c>
      <c r="E347" s="44">
        <v>8.75</v>
      </c>
      <c r="F347" s="45">
        <v>1.5</v>
      </c>
      <c r="G347" s="45">
        <v>2.4700000000000002</v>
      </c>
      <c r="H347" s="43">
        <v>650</v>
      </c>
      <c r="I347" s="43">
        <v>1226</v>
      </c>
      <c r="J347" s="44">
        <f t="shared" si="39"/>
        <v>15.494826810616283</v>
      </c>
      <c r="K347" s="43">
        <v>4540</v>
      </c>
      <c r="L347" s="47">
        <v>62</v>
      </c>
      <c r="M347" s="47">
        <v>9.33</v>
      </c>
      <c r="N347" s="92">
        <f t="shared" si="32"/>
        <v>0</v>
      </c>
      <c r="O347" s="47"/>
      <c r="P347" s="47"/>
      <c r="Q347" s="47">
        <v>0</v>
      </c>
      <c r="R347" s="47">
        <v>0</v>
      </c>
      <c r="S347" s="47">
        <v>0</v>
      </c>
      <c r="T347" s="47">
        <v>0</v>
      </c>
      <c r="U347" s="47">
        <v>0</v>
      </c>
      <c r="V347" s="47">
        <v>0</v>
      </c>
      <c r="W347" s="47">
        <v>0</v>
      </c>
      <c r="X347" s="86">
        <f t="shared" si="40"/>
        <v>0</v>
      </c>
      <c r="Y347" s="90">
        <v>0</v>
      </c>
      <c r="Z347" s="80">
        <v>0</v>
      </c>
    </row>
    <row r="348" spans="1:26" x14ac:dyDescent="0.2">
      <c r="A348" s="42">
        <v>41754</v>
      </c>
      <c r="B348" s="67">
        <v>0.6875</v>
      </c>
      <c r="C348" s="42">
        <v>41755</v>
      </c>
      <c r="D348" s="67">
        <v>0.3125</v>
      </c>
      <c r="E348" s="44">
        <v>15</v>
      </c>
      <c r="F348" s="45">
        <v>1.76</v>
      </c>
      <c r="G348" s="45">
        <v>2.73</v>
      </c>
      <c r="H348" s="43">
        <v>1442</v>
      </c>
      <c r="I348" s="43">
        <v>2271</v>
      </c>
      <c r="J348" s="44">
        <f t="shared" si="39"/>
        <v>27.519771894771896</v>
      </c>
      <c r="K348" s="43">
        <v>4660</v>
      </c>
      <c r="L348" s="47">
        <v>60</v>
      </c>
      <c r="M348" s="47">
        <v>8.69</v>
      </c>
      <c r="N348" s="92">
        <f t="shared" si="32"/>
        <v>9</v>
      </c>
      <c r="O348" s="47">
        <v>47</v>
      </c>
      <c r="P348" s="47">
        <v>88</v>
      </c>
      <c r="Q348" s="47">
        <v>7</v>
      </c>
      <c r="R348" s="47">
        <v>2</v>
      </c>
      <c r="S348" s="47">
        <v>0</v>
      </c>
      <c r="T348" s="47">
        <v>0</v>
      </c>
      <c r="U348" s="47">
        <v>0</v>
      </c>
      <c r="V348" s="47">
        <v>0</v>
      </c>
      <c r="W348" s="47">
        <v>0</v>
      </c>
      <c r="X348" s="82">
        <f t="shared" si="40"/>
        <v>0.32703759443986474</v>
      </c>
      <c r="Y348" s="90">
        <v>0</v>
      </c>
      <c r="Z348" s="80">
        <v>0</v>
      </c>
    </row>
    <row r="349" spans="1:26" x14ac:dyDescent="0.2">
      <c r="A349" s="42">
        <v>41755</v>
      </c>
      <c r="B349" s="67">
        <v>0.33333333333333331</v>
      </c>
      <c r="C349" s="42">
        <v>41755</v>
      </c>
      <c r="D349" s="67">
        <v>0.67708333333333337</v>
      </c>
      <c r="E349" s="44">
        <v>8.25</v>
      </c>
      <c r="F349" s="45">
        <v>1.48</v>
      </c>
      <c r="G349" s="45">
        <v>2.61</v>
      </c>
      <c r="H349" s="43">
        <v>697</v>
      </c>
      <c r="I349" s="43">
        <v>1222</v>
      </c>
      <c r="J349" s="44">
        <f t="shared" ref="J349:J350" si="41">((H349/F349)+(I349/G349))/60</f>
        <v>15.65241966104035</v>
      </c>
      <c r="K349" s="43">
        <v>4500</v>
      </c>
      <c r="L349" s="47">
        <v>63</v>
      </c>
      <c r="M349" s="47">
        <v>10.45</v>
      </c>
      <c r="N349" s="92">
        <f t="shared" si="32"/>
        <v>0</v>
      </c>
      <c r="O349" s="47"/>
      <c r="P349" s="47"/>
      <c r="Q349" s="47">
        <v>0</v>
      </c>
      <c r="R349" s="47">
        <v>0</v>
      </c>
      <c r="S349" s="47">
        <v>0</v>
      </c>
      <c r="T349" s="47">
        <v>0</v>
      </c>
      <c r="U349" s="47">
        <v>0</v>
      </c>
      <c r="V349" s="47">
        <v>0</v>
      </c>
      <c r="W349" s="47">
        <v>0</v>
      </c>
      <c r="X349" s="86">
        <f t="shared" ref="X349:X350" si="42">(Q349+R349)/(J349)</f>
        <v>0</v>
      </c>
      <c r="Y349" s="90">
        <v>0</v>
      </c>
      <c r="Z349" s="80">
        <v>0</v>
      </c>
    </row>
    <row r="350" spans="1:26" x14ac:dyDescent="0.2">
      <c r="A350" s="42">
        <v>41755</v>
      </c>
      <c r="B350" s="67">
        <v>0.6875</v>
      </c>
      <c r="C350" s="42">
        <v>41756</v>
      </c>
      <c r="D350" s="67">
        <v>0.3125</v>
      </c>
      <c r="E350" s="44">
        <v>15</v>
      </c>
      <c r="F350" s="45">
        <v>1.25</v>
      </c>
      <c r="G350" s="45">
        <v>2.39</v>
      </c>
      <c r="H350" s="43">
        <v>1121</v>
      </c>
      <c r="I350" s="43">
        <v>1970</v>
      </c>
      <c r="J350" s="44">
        <f t="shared" si="41"/>
        <v>28.684463040446303</v>
      </c>
      <c r="K350" s="43">
        <v>4610</v>
      </c>
      <c r="L350" s="47">
        <v>62</v>
      </c>
      <c r="M350" s="47">
        <v>6.35</v>
      </c>
      <c r="N350" s="92">
        <f t="shared" si="32"/>
        <v>5</v>
      </c>
      <c r="O350" s="47">
        <v>70</v>
      </c>
      <c r="P350" s="47">
        <v>84</v>
      </c>
      <c r="Q350" s="47">
        <v>5</v>
      </c>
      <c r="R350" s="47">
        <v>0</v>
      </c>
      <c r="S350" s="47">
        <v>0</v>
      </c>
      <c r="T350" s="47">
        <v>0</v>
      </c>
      <c r="U350" s="47">
        <v>0</v>
      </c>
      <c r="V350" s="47">
        <v>0</v>
      </c>
      <c r="W350" s="47">
        <v>0</v>
      </c>
      <c r="X350" s="82">
        <f t="shared" si="42"/>
        <v>0.17431039210843127</v>
      </c>
      <c r="Y350" s="90">
        <v>0</v>
      </c>
      <c r="Z350" s="80">
        <v>0</v>
      </c>
    </row>
    <row r="351" spans="1:26" x14ac:dyDescent="0.2">
      <c r="A351" s="42">
        <v>41756</v>
      </c>
      <c r="B351" s="67">
        <v>0.32291666666666669</v>
      </c>
      <c r="C351" s="42">
        <v>41756</v>
      </c>
      <c r="D351" s="67">
        <v>0.66666666666666663</v>
      </c>
      <c r="E351" s="44">
        <v>8.25</v>
      </c>
      <c r="F351" s="45">
        <v>1.42</v>
      </c>
      <c r="G351" s="45">
        <v>2.21</v>
      </c>
      <c r="H351" s="43">
        <v>660</v>
      </c>
      <c r="I351" s="43">
        <v>1080</v>
      </c>
      <c r="J351" s="44">
        <f t="shared" ref="J351:J365" si="43">((H351/F351)+(I351/G351))/60</f>
        <v>15.891275253329933</v>
      </c>
      <c r="K351" s="43">
        <v>4570</v>
      </c>
      <c r="L351" s="47">
        <v>62</v>
      </c>
      <c r="M351" s="47">
        <v>9.2799999999999994</v>
      </c>
      <c r="N351" s="92">
        <f t="shared" si="32"/>
        <v>0</v>
      </c>
      <c r="O351" s="47"/>
      <c r="P351" s="47"/>
      <c r="Q351" s="47">
        <v>0</v>
      </c>
      <c r="R351" s="47">
        <v>0</v>
      </c>
      <c r="S351" s="47">
        <v>0</v>
      </c>
      <c r="T351" s="47">
        <v>0</v>
      </c>
      <c r="U351" s="47">
        <v>0</v>
      </c>
      <c r="V351" s="47">
        <v>0</v>
      </c>
      <c r="W351" s="47">
        <v>0</v>
      </c>
      <c r="X351" s="86">
        <f t="shared" ref="X351" si="44">(Q351+R351)/(J351)</f>
        <v>0</v>
      </c>
      <c r="Y351" s="90">
        <v>0</v>
      </c>
      <c r="Z351" s="80">
        <v>0</v>
      </c>
    </row>
    <row r="352" spans="1:26" x14ac:dyDescent="0.2">
      <c r="A352" s="42">
        <v>41756</v>
      </c>
      <c r="B352" s="67">
        <v>0.67708333333333337</v>
      </c>
      <c r="C352" s="42">
        <v>41757</v>
      </c>
      <c r="D352" s="67">
        <v>0.3125</v>
      </c>
      <c r="E352" s="44">
        <v>15.25</v>
      </c>
      <c r="F352" s="45">
        <v>1.6</v>
      </c>
      <c r="G352" s="45">
        <v>2.1</v>
      </c>
      <c r="H352" s="43">
        <v>1248</v>
      </c>
      <c r="I352" s="43">
        <v>395</v>
      </c>
      <c r="J352" s="44">
        <f t="shared" si="43"/>
        <v>16.134920634920636</v>
      </c>
      <c r="K352" s="43">
        <v>4480</v>
      </c>
      <c r="L352" s="47">
        <v>61</v>
      </c>
      <c r="M352" s="47">
        <v>7.08</v>
      </c>
      <c r="N352" s="92">
        <f t="shared" si="32"/>
        <v>0</v>
      </c>
      <c r="O352" s="47"/>
      <c r="P352" s="47"/>
      <c r="Q352" s="47">
        <v>0</v>
      </c>
      <c r="R352" s="47">
        <v>0</v>
      </c>
      <c r="S352" s="47">
        <v>0</v>
      </c>
      <c r="T352" s="47">
        <v>0</v>
      </c>
      <c r="U352" s="47">
        <v>0</v>
      </c>
      <c r="V352" s="47">
        <v>0</v>
      </c>
      <c r="W352" s="47">
        <v>0</v>
      </c>
      <c r="X352" s="86">
        <v>0</v>
      </c>
      <c r="Y352" s="90">
        <v>0</v>
      </c>
      <c r="Z352" s="80">
        <v>0</v>
      </c>
    </row>
    <row r="353" spans="1:26" x14ac:dyDescent="0.2">
      <c r="A353" s="42">
        <v>41757</v>
      </c>
      <c r="B353" s="67">
        <v>0.32291666666666669</v>
      </c>
      <c r="C353" s="42">
        <v>41757</v>
      </c>
      <c r="D353" s="67">
        <v>0.67708333333333337</v>
      </c>
      <c r="E353" s="44">
        <v>8.5</v>
      </c>
      <c r="F353" s="45">
        <v>1.3</v>
      </c>
      <c r="G353" s="45">
        <v>2.2000000000000002</v>
      </c>
      <c r="H353" s="43">
        <v>731</v>
      </c>
      <c r="I353" s="43">
        <v>1166</v>
      </c>
      <c r="J353" s="44">
        <f t="shared" si="43"/>
        <v>18.205128205128208</v>
      </c>
      <c r="K353" s="43">
        <v>4390</v>
      </c>
      <c r="L353" s="47">
        <v>61</v>
      </c>
      <c r="M353" s="47">
        <v>6.98</v>
      </c>
      <c r="N353" s="92">
        <f t="shared" si="32"/>
        <v>1</v>
      </c>
      <c r="O353" s="47">
        <v>77</v>
      </c>
      <c r="P353" s="47">
        <v>77</v>
      </c>
      <c r="Q353" s="47">
        <v>1</v>
      </c>
      <c r="R353" s="47">
        <v>0</v>
      </c>
      <c r="S353" s="47">
        <v>0</v>
      </c>
      <c r="T353" s="47">
        <v>0</v>
      </c>
      <c r="U353" s="47">
        <v>0</v>
      </c>
      <c r="V353" s="47">
        <v>0</v>
      </c>
      <c r="W353" s="47">
        <v>0</v>
      </c>
      <c r="X353" s="82">
        <f t="shared" ref="X353:X365" si="45">(Q353+R353)/(J353)</f>
        <v>5.4929577464788722E-2</v>
      </c>
      <c r="Y353" s="90">
        <v>0</v>
      </c>
      <c r="Z353" s="80">
        <v>0</v>
      </c>
    </row>
    <row r="354" spans="1:26" x14ac:dyDescent="0.2">
      <c r="A354" s="42">
        <v>41757</v>
      </c>
      <c r="B354" s="67">
        <v>0.67708333333333337</v>
      </c>
      <c r="C354" s="42">
        <v>41758</v>
      </c>
      <c r="D354" s="67">
        <v>0.3125</v>
      </c>
      <c r="E354" s="44">
        <v>15.25</v>
      </c>
      <c r="F354" s="45">
        <v>1.3</v>
      </c>
      <c r="G354" s="45">
        <v>2.46</v>
      </c>
      <c r="H354" s="43">
        <v>1232</v>
      </c>
      <c r="I354" s="43">
        <v>1871</v>
      </c>
      <c r="J354" s="44">
        <f t="shared" si="43"/>
        <v>28.471023556389408</v>
      </c>
      <c r="K354" s="43">
        <v>4290</v>
      </c>
      <c r="L354" s="47">
        <v>61</v>
      </c>
      <c r="M354" s="47">
        <v>6.57</v>
      </c>
      <c r="N354" s="92">
        <f>(Q354+R354+S354+T354)</f>
        <v>3</v>
      </c>
      <c r="O354" s="47">
        <v>87</v>
      </c>
      <c r="P354" s="47">
        <v>89</v>
      </c>
      <c r="Q354" s="47">
        <v>2</v>
      </c>
      <c r="R354" s="47">
        <v>1</v>
      </c>
      <c r="S354" s="47">
        <v>0</v>
      </c>
      <c r="T354" s="47">
        <v>0</v>
      </c>
      <c r="U354" s="47">
        <v>0</v>
      </c>
      <c r="V354" s="47">
        <v>0</v>
      </c>
      <c r="W354" s="47">
        <v>0</v>
      </c>
      <c r="X354" s="82">
        <f t="shared" si="45"/>
        <v>0.1053702896932466</v>
      </c>
      <c r="Y354" s="90">
        <v>0</v>
      </c>
      <c r="Z354" s="80">
        <v>0</v>
      </c>
    </row>
    <row r="355" spans="1:26" x14ac:dyDescent="0.2">
      <c r="A355" s="42">
        <v>41758</v>
      </c>
      <c r="B355" s="67">
        <v>0.33333333333333331</v>
      </c>
      <c r="C355" s="42">
        <v>41758</v>
      </c>
      <c r="D355" s="67">
        <v>0.66666666666666663</v>
      </c>
      <c r="E355" s="44">
        <v>8</v>
      </c>
      <c r="F355" s="45">
        <v>1.9</v>
      </c>
      <c r="G355" s="45">
        <v>2.2000000000000002</v>
      </c>
      <c r="H355" s="43">
        <v>739</v>
      </c>
      <c r="I355" s="43">
        <v>1126</v>
      </c>
      <c r="J355" s="44">
        <f t="shared" si="43"/>
        <v>15.012759170653908</v>
      </c>
      <c r="K355" s="43">
        <v>4590</v>
      </c>
      <c r="L355" s="47">
        <v>62</v>
      </c>
      <c r="M355" s="47">
        <v>8.61</v>
      </c>
      <c r="N355" s="92">
        <f t="shared" si="32"/>
        <v>1</v>
      </c>
      <c r="O355" s="47">
        <v>49</v>
      </c>
      <c r="P355" s="47">
        <v>49</v>
      </c>
      <c r="Q355" s="47">
        <v>1</v>
      </c>
      <c r="R355" s="47">
        <v>0</v>
      </c>
      <c r="S355" s="47">
        <v>0</v>
      </c>
      <c r="T355" s="47">
        <v>0</v>
      </c>
      <c r="U355" s="47">
        <v>0</v>
      </c>
      <c r="V355" s="47">
        <v>0</v>
      </c>
      <c r="W355" s="47">
        <v>0</v>
      </c>
      <c r="X355" s="82">
        <f t="shared" si="45"/>
        <v>6.6610007436523955E-2</v>
      </c>
      <c r="Y355" s="90">
        <v>0</v>
      </c>
      <c r="Z355" s="80">
        <v>0</v>
      </c>
    </row>
    <row r="356" spans="1:26" x14ac:dyDescent="0.2">
      <c r="A356" s="42">
        <v>41758</v>
      </c>
      <c r="B356" s="67">
        <v>0.67708333333333337</v>
      </c>
      <c r="C356" s="42">
        <v>41759</v>
      </c>
      <c r="D356" s="67">
        <v>0.32291666666666669</v>
      </c>
      <c r="E356" s="44">
        <v>15.5</v>
      </c>
      <c r="F356" s="45">
        <v>1.5</v>
      </c>
      <c r="G356" s="45">
        <v>2</v>
      </c>
      <c r="H356" s="43">
        <v>1199</v>
      </c>
      <c r="I356" s="43">
        <v>1822</v>
      </c>
      <c r="J356" s="44">
        <f t="shared" si="43"/>
        <v>28.505555555555556</v>
      </c>
      <c r="K356" s="43">
        <v>4260</v>
      </c>
      <c r="L356" s="47">
        <v>62</v>
      </c>
      <c r="M356" s="44">
        <v>7.1</v>
      </c>
      <c r="N356" s="92">
        <f t="shared" si="32"/>
        <v>10</v>
      </c>
      <c r="O356" s="47">
        <v>72</v>
      </c>
      <c r="P356" s="47">
        <v>220</v>
      </c>
      <c r="Q356" s="47">
        <v>9</v>
      </c>
      <c r="R356" s="47">
        <v>0</v>
      </c>
      <c r="S356" s="47">
        <v>1</v>
      </c>
      <c r="T356" s="47">
        <v>0</v>
      </c>
      <c r="U356" s="47">
        <v>0</v>
      </c>
      <c r="V356" s="47">
        <v>0</v>
      </c>
      <c r="W356" s="47">
        <v>0</v>
      </c>
      <c r="X356" s="82">
        <f t="shared" si="45"/>
        <v>0.31572792827908791</v>
      </c>
      <c r="Y356" s="87">
        <f t="shared" ref="Y356" si="46">(S356+T356)/(J356)</f>
        <v>3.5080880919898652E-2</v>
      </c>
      <c r="Z356" s="80">
        <v>0</v>
      </c>
    </row>
    <row r="357" spans="1:26" x14ac:dyDescent="0.2">
      <c r="A357" s="42">
        <v>41759</v>
      </c>
      <c r="B357" s="67">
        <v>0.33333333333333331</v>
      </c>
      <c r="C357" s="42">
        <v>41759</v>
      </c>
      <c r="D357" s="67">
        <v>0.67708333333333337</v>
      </c>
      <c r="E357" s="44">
        <v>8.25</v>
      </c>
      <c r="F357" s="45">
        <v>1.6</v>
      </c>
      <c r="G357" s="45">
        <v>2.2000000000000002</v>
      </c>
      <c r="H357" s="43">
        <v>747</v>
      </c>
      <c r="I357" s="43">
        <v>1100</v>
      </c>
      <c r="J357" s="44">
        <f t="shared" si="43"/>
        <v>16.114583333333332</v>
      </c>
      <c r="K357" s="43">
        <v>4230</v>
      </c>
      <c r="L357" s="47">
        <v>65</v>
      </c>
      <c r="M357" s="47">
        <v>8.2899999999999991</v>
      </c>
      <c r="N357" s="92">
        <f t="shared" si="32"/>
        <v>0</v>
      </c>
      <c r="Q357" s="47">
        <v>0</v>
      </c>
      <c r="R357" s="47">
        <v>0</v>
      </c>
      <c r="S357" s="47">
        <v>0</v>
      </c>
      <c r="T357" s="47">
        <v>0</v>
      </c>
      <c r="U357" s="47">
        <v>0</v>
      </c>
      <c r="V357" s="47">
        <v>0</v>
      </c>
      <c r="W357" s="47">
        <v>0</v>
      </c>
      <c r="X357" s="86">
        <f t="shared" si="45"/>
        <v>0</v>
      </c>
      <c r="Y357" s="90">
        <v>0</v>
      </c>
      <c r="Z357" s="80">
        <v>0</v>
      </c>
    </row>
    <row r="358" spans="1:26" x14ac:dyDescent="0.2">
      <c r="A358" s="42">
        <v>41759</v>
      </c>
      <c r="B358" s="67">
        <v>0.6875</v>
      </c>
      <c r="C358" s="42">
        <v>41760</v>
      </c>
      <c r="D358" s="67">
        <v>0.39583333333333331</v>
      </c>
      <c r="E358" s="44">
        <v>17</v>
      </c>
      <c r="F358" s="45">
        <v>1.5</v>
      </c>
      <c r="G358" s="45">
        <v>1.98</v>
      </c>
      <c r="H358" s="43">
        <v>1319</v>
      </c>
      <c r="I358" s="43">
        <v>1707</v>
      </c>
      <c r="J358" s="44">
        <f t="shared" si="43"/>
        <v>29.024242424242424</v>
      </c>
      <c r="K358" s="43">
        <v>3970</v>
      </c>
      <c r="L358" s="47">
        <v>63</v>
      </c>
      <c r="M358" s="47">
        <v>8.18</v>
      </c>
      <c r="N358" s="92">
        <f t="shared" si="32"/>
        <v>9</v>
      </c>
      <c r="O358" s="47">
        <v>53</v>
      </c>
      <c r="P358" s="47">
        <v>94</v>
      </c>
      <c r="Q358" s="47">
        <v>8</v>
      </c>
      <c r="R358" s="47">
        <v>1</v>
      </c>
      <c r="S358" s="47">
        <v>0</v>
      </c>
      <c r="T358" s="47">
        <v>0</v>
      </c>
      <c r="U358" s="47">
        <v>0</v>
      </c>
      <c r="V358" s="47">
        <v>0</v>
      </c>
      <c r="W358" s="47">
        <v>0</v>
      </c>
      <c r="X358" s="82">
        <f t="shared" si="45"/>
        <v>0.31008561286281061</v>
      </c>
      <c r="Y358" s="90">
        <v>0</v>
      </c>
      <c r="Z358" s="80">
        <v>0</v>
      </c>
    </row>
    <row r="359" spans="1:26" x14ac:dyDescent="0.2">
      <c r="A359" s="42">
        <v>41760</v>
      </c>
      <c r="B359" s="67">
        <v>0.41666666666666669</v>
      </c>
      <c r="C359" s="42">
        <v>41761</v>
      </c>
      <c r="D359" s="67">
        <v>0.39583333333333331</v>
      </c>
      <c r="E359" s="44">
        <v>23.5</v>
      </c>
      <c r="F359" s="45">
        <v>1.5</v>
      </c>
      <c r="G359" s="45">
        <v>1.9</v>
      </c>
      <c r="H359" s="43">
        <v>1695</v>
      </c>
      <c r="I359" s="43">
        <v>1812</v>
      </c>
      <c r="J359" s="44">
        <f t="shared" si="43"/>
        <v>34.728070175438596</v>
      </c>
      <c r="K359" s="43">
        <v>4050</v>
      </c>
      <c r="L359" s="47">
        <v>66</v>
      </c>
      <c r="M359" s="47">
        <v>6.96</v>
      </c>
      <c r="N359" s="92">
        <f t="shared" si="32"/>
        <v>2</v>
      </c>
      <c r="O359" s="47">
        <v>80</v>
      </c>
      <c r="P359" s="47">
        <v>90</v>
      </c>
      <c r="Q359" s="47">
        <v>2</v>
      </c>
      <c r="R359" s="47">
        <v>0</v>
      </c>
      <c r="S359" s="47">
        <v>0</v>
      </c>
      <c r="T359" s="47">
        <v>0</v>
      </c>
      <c r="U359" s="47">
        <v>0</v>
      </c>
      <c r="V359" s="47">
        <v>0</v>
      </c>
      <c r="W359" s="47">
        <v>0</v>
      </c>
      <c r="X359" s="82">
        <f t="shared" si="45"/>
        <v>5.7590300580954788E-2</v>
      </c>
      <c r="Y359" s="90">
        <v>0</v>
      </c>
      <c r="Z359" s="80">
        <v>0</v>
      </c>
    </row>
    <row r="360" spans="1:26" x14ac:dyDescent="0.2">
      <c r="A360" s="42">
        <v>41761</v>
      </c>
      <c r="B360" s="67">
        <v>0.41666666666666669</v>
      </c>
      <c r="C360" s="42">
        <v>41762</v>
      </c>
      <c r="D360" s="67">
        <v>0.39583333333333331</v>
      </c>
      <c r="E360" s="44">
        <v>23.5</v>
      </c>
      <c r="F360" s="45">
        <v>1.4</v>
      </c>
      <c r="G360" s="45">
        <v>2.2000000000000002</v>
      </c>
      <c r="H360" s="43">
        <v>1824</v>
      </c>
      <c r="I360" s="43">
        <v>2459</v>
      </c>
      <c r="J360" s="44">
        <f t="shared" si="43"/>
        <v>40.343073593073591</v>
      </c>
      <c r="K360" s="43">
        <v>4310</v>
      </c>
      <c r="L360" s="47">
        <v>68</v>
      </c>
      <c r="M360" s="47">
        <v>7.62</v>
      </c>
      <c r="N360" s="92">
        <f t="shared" si="32"/>
        <v>6</v>
      </c>
      <c r="O360" s="47">
        <v>73</v>
      </c>
      <c r="P360" s="47">
        <v>83</v>
      </c>
      <c r="Q360" s="47">
        <v>6</v>
      </c>
      <c r="R360" s="47">
        <v>0</v>
      </c>
      <c r="S360" s="47">
        <v>0</v>
      </c>
      <c r="T360" s="47">
        <v>0</v>
      </c>
      <c r="U360" s="47">
        <v>0</v>
      </c>
      <c r="V360" s="47">
        <v>0</v>
      </c>
      <c r="W360" s="47">
        <v>0</v>
      </c>
      <c r="X360" s="82">
        <f t="shared" si="45"/>
        <v>0.14872441451833571</v>
      </c>
      <c r="Y360" s="90">
        <v>0</v>
      </c>
      <c r="Z360" s="80">
        <v>0</v>
      </c>
    </row>
    <row r="361" spans="1:26" x14ac:dyDescent="0.2">
      <c r="A361" s="42">
        <v>41762</v>
      </c>
      <c r="B361" s="67">
        <v>0.41666666666666669</v>
      </c>
      <c r="C361" s="42">
        <v>41763</v>
      </c>
      <c r="D361" s="67">
        <v>0.39583333333333331</v>
      </c>
      <c r="E361" s="44">
        <v>23.5</v>
      </c>
      <c r="F361" s="45">
        <v>1.43</v>
      </c>
      <c r="G361" s="45">
        <v>2.0299999999999998</v>
      </c>
      <c r="H361" s="43">
        <v>410</v>
      </c>
      <c r="I361" s="43">
        <v>2222</v>
      </c>
      <c r="J361" s="44">
        <f t="shared" si="43"/>
        <v>23.021576125024406</v>
      </c>
      <c r="K361" s="43">
        <v>4320</v>
      </c>
      <c r="L361" s="47">
        <v>65</v>
      </c>
      <c r="M361" s="44">
        <v>7.6</v>
      </c>
      <c r="N361" s="92">
        <f t="shared" ref="N361:N379" si="47">(Q361+R361+S361+T361)</f>
        <v>9</v>
      </c>
      <c r="O361" s="47">
        <v>75</v>
      </c>
      <c r="P361" s="47">
        <v>81</v>
      </c>
      <c r="Q361" s="47">
        <v>9</v>
      </c>
      <c r="R361" s="47">
        <v>0</v>
      </c>
      <c r="S361" s="47">
        <v>0</v>
      </c>
      <c r="T361" s="47">
        <v>0</v>
      </c>
      <c r="U361" s="47">
        <v>0</v>
      </c>
      <c r="V361" s="47">
        <v>0</v>
      </c>
      <c r="W361" s="47">
        <v>0</v>
      </c>
      <c r="X361" s="82">
        <f t="shared" si="45"/>
        <v>0.39093761222616807</v>
      </c>
      <c r="Y361" s="90">
        <v>0</v>
      </c>
      <c r="Z361" s="80">
        <v>0</v>
      </c>
    </row>
    <row r="362" spans="1:26" x14ac:dyDescent="0.2">
      <c r="A362" s="42">
        <v>41763</v>
      </c>
      <c r="B362" s="67">
        <v>0.41666666666666669</v>
      </c>
      <c r="C362" s="42">
        <v>41764</v>
      </c>
      <c r="D362" s="67">
        <v>0.33333333333333331</v>
      </c>
      <c r="E362" s="44">
        <v>22</v>
      </c>
      <c r="F362" s="45">
        <v>1.6</v>
      </c>
      <c r="G362" s="45">
        <v>2.2000000000000002</v>
      </c>
      <c r="H362" s="43">
        <v>2259</v>
      </c>
      <c r="I362" s="43">
        <v>2642</v>
      </c>
      <c r="J362" s="44">
        <f t="shared" si="43"/>
        <v>43.546401515151516</v>
      </c>
      <c r="K362" s="43">
        <v>4280</v>
      </c>
      <c r="L362" s="47">
        <v>68</v>
      </c>
      <c r="M362" s="44">
        <v>7.12</v>
      </c>
      <c r="N362" s="92">
        <f t="shared" si="47"/>
        <v>4</v>
      </c>
      <c r="O362" s="47">
        <v>66</v>
      </c>
      <c r="P362" s="47">
        <v>75</v>
      </c>
      <c r="Q362" s="47">
        <v>4</v>
      </c>
      <c r="R362" s="47">
        <v>0</v>
      </c>
      <c r="S362" s="47">
        <v>0</v>
      </c>
      <c r="T362" s="47">
        <v>0</v>
      </c>
      <c r="U362" s="47">
        <v>0</v>
      </c>
      <c r="V362" s="47">
        <v>0</v>
      </c>
      <c r="W362" s="47">
        <v>0</v>
      </c>
      <c r="X362" s="82">
        <f t="shared" si="45"/>
        <v>9.1856040013047729E-2</v>
      </c>
      <c r="Y362" s="90">
        <v>0</v>
      </c>
      <c r="Z362" s="80">
        <v>0</v>
      </c>
    </row>
    <row r="363" spans="1:26" x14ac:dyDescent="0.2">
      <c r="A363" s="42">
        <v>41764</v>
      </c>
      <c r="B363" s="67">
        <v>0.35416666666666669</v>
      </c>
      <c r="C363" s="42">
        <v>41765</v>
      </c>
      <c r="D363" s="67">
        <v>0.41666666666666669</v>
      </c>
      <c r="E363" s="44">
        <v>25.5</v>
      </c>
      <c r="F363" s="45">
        <v>1.75</v>
      </c>
      <c r="G363" s="45">
        <v>2.7</v>
      </c>
      <c r="H363" s="43">
        <v>2544</v>
      </c>
      <c r="I363" s="43">
        <v>4123</v>
      </c>
      <c r="J363" s="44">
        <f t="shared" si="43"/>
        <v>49.679188712522048</v>
      </c>
      <c r="K363" s="43">
        <v>4140</v>
      </c>
      <c r="L363" s="47">
        <v>65</v>
      </c>
      <c r="M363" s="44">
        <v>7.1</v>
      </c>
      <c r="N363" s="92">
        <f t="shared" si="47"/>
        <v>12</v>
      </c>
      <c r="O363" s="47">
        <v>67</v>
      </c>
      <c r="P363" s="47">
        <v>93</v>
      </c>
      <c r="Q363" s="47">
        <v>11</v>
      </c>
      <c r="R363" s="47">
        <v>1</v>
      </c>
      <c r="S363" s="47">
        <v>0</v>
      </c>
      <c r="T363" s="47">
        <v>0</v>
      </c>
      <c r="U363" s="47">
        <v>0</v>
      </c>
      <c r="V363" s="47">
        <v>0</v>
      </c>
      <c r="W363" s="47">
        <v>0</v>
      </c>
      <c r="X363" s="82">
        <f t="shared" si="45"/>
        <v>0.24154983829225257</v>
      </c>
      <c r="Y363" s="90">
        <v>0</v>
      </c>
      <c r="Z363" s="80">
        <v>0</v>
      </c>
    </row>
    <row r="364" spans="1:26" x14ac:dyDescent="0.2">
      <c r="A364" s="42">
        <v>41765</v>
      </c>
      <c r="B364" s="67">
        <v>0.42708333333333331</v>
      </c>
      <c r="C364" s="42">
        <v>41766</v>
      </c>
      <c r="D364" s="67">
        <v>0.39583333333333331</v>
      </c>
      <c r="E364" s="44">
        <v>24.75</v>
      </c>
      <c r="F364" s="45">
        <v>1.78</v>
      </c>
      <c r="G364" s="45">
        <v>2.88</v>
      </c>
      <c r="H364" s="43">
        <v>2310</v>
      </c>
      <c r="I364" s="43">
        <v>3792</v>
      </c>
      <c r="J364" s="44">
        <f t="shared" si="43"/>
        <v>43.57365792759051</v>
      </c>
      <c r="K364" s="43">
        <v>4040</v>
      </c>
      <c r="L364" s="47">
        <v>63</v>
      </c>
      <c r="M364" s="44">
        <v>8.68</v>
      </c>
      <c r="N364" s="92">
        <f t="shared" si="47"/>
        <v>3</v>
      </c>
      <c r="O364" s="47">
        <v>60</v>
      </c>
      <c r="P364" s="47">
        <v>86</v>
      </c>
      <c r="Q364" s="47">
        <v>3</v>
      </c>
      <c r="R364" s="47">
        <v>0</v>
      </c>
      <c r="S364" s="47">
        <v>0</v>
      </c>
      <c r="T364" s="47">
        <v>0</v>
      </c>
      <c r="U364" s="47">
        <v>0</v>
      </c>
      <c r="V364" s="47">
        <v>0</v>
      </c>
      <c r="W364" s="47">
        <v>0</v>
      </c>
      <c r="X364" s="82">
        <f t="shared" si="45"/>
        <v>6.8848936322612991E-2</v>
      </c>
      <c r="Y364" s="90">
        <v>0</v>
      </c>
      <c r="Z364" s="80">
        <v>0</v>
      </c>
    </row>
    <row r="365" spans="1:26" x14ac:dyDescent="0.2">
      <c r="A365" s="42">
        <v>41766</v>
      </c>
      <c r="B365" s="67">
        <v>0.41666666666666669</v>
      </c>
      <c r="C365" s="42">
        <v>41767</v>
      </c>
      <c r="D365" s="67">
        <v>0.41666666666666669</v>
      </c>
      <c r="E365" s="44">
        <v>24</v>
      </c>
      <c r="F365" s="45">
        <v>1.65</v>
      </c>
      <c r="G365" s="45">
        <v>2.4</v>
      </c>
      <c r="H365" s="43">
        <v>2050</v>
      </c>
      <c r="I365" s="43">
        <v>3513</v>
      </c>
      <c r="J365" s="44">
        <f t="shared" si="43"/>
        <v>45.102904040404042</v>
      </c>
      <c r="K365" s="43">
        <v>4350</v>
      </c>
      <c r="L365" s="47">
        <v>66</v>
      </c>
      <c r="M365" s="44">
        <v>7.8</v>
      </c>
      <c r="N365" s="93">
        <f t="shared" si="47"/>
        <v>1</v>
      </c>
      <c r="O365" s="47">
        <v>74</v>
      </c>
      <c r="P365" s="47">
        <v>74</v>
      </c>
      <c r="Q365" s="47">
        <v>1</v>
      </c>
      <c r="R365" s="47">
        <v>0</v>
      </c>
      <c r="S365" s="47">
        <v>0</v>
      </c>
      <c r="T365" s="47">
        <v>0</v>
      </c>
      <c r="U365" s="47">
        <v>1</v>
      </c>
      <c r="V365" s="47">
        <v>0</v>
      </c>
      <c r="W365" s="47">
        <v>0</v>
      </c>
      <c r="X365" s="82">
        <f t="shared" si="45"/>
        <v>2.2171521352686758E-2</v>
      </c>
      <c r="Y365" s="90">
        <v>0</v>
      </c>
      <c r="Z365" s="81">
        <f>(U365/J365)</f>
        <v>2.2171521352686758E-2</v>
      </c>
    </row>
    <row r="366" spans="1:26" x14ac:dyDescent="0.2">
      <c r="A366" s="42">
        <v>41767</v>
      </c>
      <c r="B366" s="67">
        <v>0.42708333333333331</v>
      </c>
      <c r="C366" s="42">
        <v>41768</v>
      </c>
      <c r="D366" s="67">
        <v>0.39583333333333331</v>
      </c>
      <c r="E366" s="44">
        <v>23.25</v>
      </c>
      <c r="F366" s="45">
        <v>1.65</v>
      </c>
      <c r="G366" s="45">
        <v>2.23</v>
      </c>
      <c r="H366" s="43">
        <v>1927</v>
      </c>
      <c r="I366" s="43">
        <v>1580</v>
      </c>
      <c r="J366" s="44">
        <f t="shared" ref="J366:J394" si="48">((H366/F366)+(I366/G366))/60</f>
        <v>31.273316120849753</v>
      </c>
      <c r="K366" s="43">
        <v>4580</v>
      </c>
      <c r="L366" s="47">
        <v>62</v>
      </c>
      <c r="M366" s="44">
        <v>7.77</v>
      </c>
      <c r="N366" s="93">
        <f t="shared" si="47"/>
        <v>0</v>
      </c>
      <c r="O366" s="47"/>
      <c r="P366" s="47"/>
      <c r="Q366" s="47">
        <v>0</v>
      </c>
      <c r="R366" s="47">
        <v>0</v>
      </c>
      <c r="S366" s="47">
        <v>0</v>
      </c>
      <c r="T366" s="47">
        <v>0</v>
      </c>
      <c r="U366" s="47">
        <v>0</v>
      </c>
      <c r="V366" s="47">
        <v>0</v>
      </c>
      <c r="W366" s="47">
        <v>0</v>
      </c>
      <c r="X366" s="86">
        <f t="shared" ref="X366:X386" si="49">(Q366+R366)/(J366)</f>
        <v>0</v>
      </c>
      <c r="Y366" s="90">
        <v>0</v>
      </c>
      <c r="Z366" s="83">
        <f t="shared" ref="Z366:Z367" si="50">(U366/J366)</f>
        <v>0</v>
      </c>
    </row>
    <row r="367" spans="1:26" x14ac:dyDescent="0.2">
      <c r="A367" s="42">
        <v>41768</v>
      </c>
      <c r="B367" s="67">
        <v>0.40625</v>
      </c>
      <c r="C367" s="42">
        <v>41769</v>
      </c>
      <c r="D367" s="67">
        <v>0.39583333333333331</v>
      </c>
      <c r="E367" s="44">
        <v>23.75</v>
      </c>
      <c r="F367" s="45">
        <v>1.83</v>
      </c>
      <c r="G367" s="45">
        <v>2.48</v>
      </c>
      <c r="H367" s="43">
        <v>773</v>
      </c>
      <c r="I367" s="43">
        <v>2870</v>
      </c>
      <c r="J367" s="44">
        <f t="shared" si="48"/>
        <v>26.32770726834714</v>
      </c>
      <c r="K367" s="43">
        <v>4550</v>
      </c>
      <c r="L367" s="47">
        <v>62</v>
      </c>
      <c r="M367" s="44">
        <v>6.18</v>
      </c>
      <c r="N367" s="93">
        <f t="shared" si="47"/>
        <v>0</v>
      </c>
      <c r="O367" s="47"/>
      <c r="P367" s="47"/>
      <c r="Q367" s="47">
        <v>0</v>
      </c>
      <c r="R367" s="47">
        <v>0</v>
      </c>
      <c r="S367" s="47">
        <v>0</v>
      </c>
      <c r="T367" s="47">
        <v>0</v>
      </c>
      <c r="U367" s="47">
        <v>0</v>
      </c>
      <c r="V367" s="47">
        <v>0</v>
      </c>
      <c r="W367" s="47">
        <v>0</v>
      </c>
      <c r="X367" s="86">
        <f t="shared" si="49"/>
        <v>0</v>
      </c>
      <c r="Y367" s="90">
        <v>0</v>
      </c>
      <c r="Z367" s="83">
        <f t="shared" si="50"/>
        <v>0</v>
      </c>
    </row>
    <row r="368" spans="1:26" x14ac:dyDescent="0.2">
      <c r="A368" s="42">
        <v>41769</v>
      </c>
      <c r="B368" s="67">
        <v>0.41666666666666669</v>
      </c>
      <c r="C368" s="42">
        <v>41770</v>
      </c>
      <c r="D368" s="67">
        <v>0.39583333333333331</v>
      </c>
      <c r="E368" s="44">
        <v>23.5</v>
      </c>
      <c r="F368" s="45">
        <v>1.9</v>
      </c>
      <c r="G368" s="45">
        <v>2.2000000000000002</v>
      </c>
      <c r="H368" s="43">
        <v>2969</v>
      </c>
      <c r="I368" s="43">
        <v>3258</v>
      </c>
      <c r="J368" s="44">
        <f t="shared" si="48"/>
        <v>50.725677830940988</v>
      </c>
      <c r="K368" s="43">
        <v>4820</v>
      </c>
      <c r="L368" s="47">
        <v>63</v>
      </c>
      <c r="M368" s="44">
        <v>9.26</v>
      </c>
      <c r="N368" s="93">
        <f t="shared" si="47"/>
        <v>3</v>
      </c>
      <c r="O368" s="47">
        <v>80</v>
      </c>
      <c r="P368" s="47">
        <v>84</v>
      </c>
      <c r="Q368" s="47">
        <v>3</v>
      </c>
      <c r="R368" s="47">
        <v>0</v>
      </c>
      <c r="S368" s="47">
        <v>0</v>
      </c>
      <c r="T368" s="47">
        <v>0</v>
      </c>
      <c r="U368" s="47">
        <v>0</v>
      </c>
      <c r="V368" s="47">
        <v>0</v>
      </c>
      <c r="W368" s="47">
        <v>0</v>
      </c>
      <c r="X368" s="82">
        <f t="shared" si="49"/>
        <v>5.9141644395535292E-2</v>
      </c>
      <c r="Y368" s="90">
        <v>0</v>
      </c>
      <c r="Z368" s="80">
        <v>0</v>
      </c>
    </row>
    <row r="369" spans="1:26" x14ac:dyDescent="0.2">
      <c r="A369" s="42">
        <v>41770</v>
      </c>
      <c r="B369" s="67">
        <v>0.41666666666666669</v>
      </c>
      <c r="C369" s="42">
        <v>41771</v>
      </c>
      <c r="D369" s="67">
        <v>0.39583333333333331</v>
      </c>
      <c r="E369" s="44">
        <v>23.5</v>
      </c>
      <c r="F369" s="45">
        <v>2</v>
      </c>
      <c r="G369" s="45">
        <v>2.85</v>
      </c>
      <c r="H369" s="43">
        <v>2786</v>
      </c>
      <c r="I369" s="43">
        <v>4060</v>
      </c>
      <c r="J369" s="44">
        <f t="shared" si="48"/>
        <v>46.959356725146201</v>
      </c>
      <c r="K369" s="43">
        <v>4760</v>
      </c>
      <c r="L369" s="47">
        <v>62</v>
      </c>
      <c r="M369" s="44">
        <v>10.68</v>
      </c>
      <c r="N369" s="93">
        <f t="shared" si="47"/>
        <v>3</v>
      </c>
      <c r="O369" s="47">
        <v>54</v>
      </c>
      <c r="P369" s="47">
        <v>75</v>
      </c>
      <c r="Q369" s="47">
        <v>3</v>
      </c>
      <c r="R369" s="47">
        <v>0</v>
      </c>
      <c r="S369" s="47">
        <v>0</v>
      </c>
      <c r="T369" s="47">
        <v>0</v>
      </c>
      <c r="U369" s="47">
        <v>0</v>
      </c>
      <c r="V369" s="47">
        <v>0</v>
      </c>
      <c r="W369" s="47">
        <v>0</v>
      </c>
      <c r="X369" s="82">
        <f t="shared" si="49"/>
        <v>6.3885031849116758E-2</v>
      </c>
      <c r="Y369" s="90">
        <v>0</v>
      </c>
      <c r="Z369" s="80">
        <v>0</v>
      </c>
    </row>
    <row r="370" spans="1:26" x14ac:dyDescent="0.2">
      <c r="A370" s="42">
        <v>41771</v>
      </c>
      <c r="B370" s="67">
        <v>0.40625</v>
      </c>
      <c r="C370" s="42">
        <v>41772</v>
      </c>
      <c r="D370" s="67">
        <v>0.39583333333333331</v>
      </c>
      <c r="E370" s="44">
        <v>23.75</v>
      </c>
      <c r="F370" s="45">
        <v>1.66</v>
      </c>
      <c r="G370" s="45">
        <v>2.7</v>
      </c>
      <c r="H370" s="43">
        <v>470</v>
      </c>
      <c r="I370" s="43">
        <v>3758</v>
      </c>
      <c r="J370" s="44">
        <f t="shared" si="48"/>
        <v>27.91640636620556</v>
      </c>
      <c r="K370" s="43">
        <v>4670</v>
      </c>
      <c r="L370" s="47">
        <v>63</v>
      </c>
      <c r="M370" s="44">
        <v>9.1999999999999993</v>
      </c>
      <c r="N370" s="47">
        <v>0</v>
      </c>
      <c r="Q370" s="47">
        <v>0</v>
      </c>
      <c r="R370" s="47">
        <v>0</v>
      </c>
      <c r="S370" s="47">
        <v>0</v>
      </c>
      <c r="T370" s="47">
        <v>0</v>
      </c>
      <c r="U370" s="47">
        <v>0</v>
      </c>
      <c r="V370" s="47">
        <v>0</v>
      </c>
      <c r="W370" s="47">
        <v>0</v>
      </c>
      <c r="X370" s="86">
        <f t="shared" si="49"/>
        <v>0</v>
      </c>
      <c r="Y370" s="90">
        <v>0</v>
      </c>
      <c r="Z370" s="80">
        <v>0</v>
      </c>
    </row>
    <row r="371" spans="1:26" x14ac:dyDescent="0.2">
      <c r="A371" s="42">
        <v>41772</v>
      </c>
      <c r="B371" s="67">
        <v>0.41666666666666669</v>
      </c>
      <c r="C371" s="42">
        <v>41773</v>
      </c>
      <c r="D371" s="67">
        <v>0.39583333333333331</v>
      </c>
      <c r="E371" s="44">
        <v>23.5</v>
      </c>
      <c r="F371" s="45">
        <v>1.9</v>
      </c>
      <c r="G371" s="45">
        <v>2.5</v>
      </c>
      <c r="H371" s="43">
        <v>2598</v>
      </c>
      <c r="I371" s="43">
        <v>3676</v>
      </c>
      <c r="J371" s="44">
        <f t="shared" si="48"/>
        <v>47.296140350877195</v>
      </c>
      <c r="K371" s="43">
        <v>4520</v>
      </c>
      <c r="L371" s="47">
        <v>67</v>
      </c>
      <c r="M371" s="44">
        <v>12.4</v>
      </c>
      <c r="N371" s="92">
        <f t="shared" si="47"/>
        <v>5</v>
      </c>
      <c r="O371" s="47">
        <v>43</v>
      </c>
      <c r="P371" s="47">
        <v>86</v>
      </c>
      <c r="Q371" s="47">
        <v>4</v>
      </c>
      <c r="R371" s="47">
        <v>0</v>
      </c>
      <c r="S371" s="47">
        <v>0</v>
      </c>
      <c r="T371" s="47">
        <v>1</v>
      </c>
      <c r="U371" s="47">
        <v>1</v>
      </c>
      <c r="V371" s="47">
        <v>0</v>
      </c>
      <c r="W371" s="47">
        <v>0</v>
      </c>
      <c r="X371" s="82">
        <f t="shared" si="49"/>
        <v>8.4573497336676698E-2</v>
      </c>
      <c r="Y371" s="87">
        <f t="shared" ref="Y371" si="51">(S371+T371)/(J371)</f>
        <v>2.1143374334169174E-2</v>
      </c>
      <c r="Z371" s="81">
        <f>(U371/J371)</f>
        <v>2.1143374334169174E-2</v>
      </c>
    </row>
    <row r="372" spans="1:26" x14ac:dyDescent="0.2">
      <c r="A372" s="42">
        <v>41773</v>
      </c>
      <c r="B372" s="67">
        <v>0.41666666666666669</v>
      </c>
      <c r="C372" s="42">
        <v>41774</v>
      </c>
      <c r="D372" s="67">
        <v>0.39583333333333331</v>
      </c>
      <c r="E372" s="44">
        <v>23.5</v>
      </c>
      <c r="F372" s="45">
        <v>1.78</v>
      </c>
      <c r="G372" s="45">
        <v>2.66</v>
      </c>
      <c r="H372" s="43">
        <v>2537</v>
      </c>
      <c r="I372" s="43">
        <v>2013</v>
      </c>
      <c r="J372" s="44">
        <f t="shared" si="48"/>
        <v>36.367463602827293</v>
      </c>
      <c r="K372" s="43">
        <v>4340</v>
      </c>
      <c r="L372" s="47">
        <v>67</v>
      </c>
      <c r="M372" s="44">
        <v>9.5299999999999994</v>
      </c>
      <c r="N372" s="92">
        <f t="shared" si="47"/>
        <v>0</v>
      </c>
      <c r="Q372" s="47">
        <v>0</v>
      </c>
      <c r="R372" s="47">
        <v>0</v>
      </c>
      <c r="S372" s="47">
        <v>0</v>
      </c>
      <c r="T372" s="47">
        <v>0</v>
      </c>
      <c r="U372" s="47">
        <v>0</v>
      </c>
      <c r="V372" s="47">
        <v>0</v>
      </c>
      <c r="W372" s="47">
        <v>0</v>
      </c>
      <c r="X372" s="86">
        <f t="shared" si="49"/>
        <v>0</v>
      </c>
      <c r="Y372" s="90">
        <v>0</v>
      </c>
      <c r="Z372" s="80">
        <v>0</v>
      </c>
    </row>
    <row r="373" spans="1:26" x14ac:dyDescent="0.2">
      <c r="A373" s="42">
        <v>41774</v>
      </c>
      <c r="B373" s="67">
        <v>0.41666666666666669</v>
      </c>
      <c r="C373" s="42">
        <v>41775</v>
      </c>
      <c r="D373" s="67">
        <v>0.41666666666666669</v>
      </c>
      <c r="E373" s="44">
        <v>24</v>
      </c>
      <c r="F373" s="45">
        <v>1.63</v>
      </c>
      <c r="G373" s="45">
        <v>2.5499999999999998</v>
      </c>
      <c r="H373" s="43">
        <v>2186</v>
      </c>
      <c r="I373" s="43">
        <v>3749</v>
      </c>
      <c r="J373" s="44">
        <f t="shared" si="48"/>
        <v>46.855006215164998</v>
      </c>
      <c r="K373" s="43">
        <v>4340</v>
      </c>
      <c r="L373" s="47">
        <v>68</v>
      </c>
      <c r="M373" s="44">
        <v>12.6</v>
      </c>
      <c r="N373" s="92">
        <f t="shared" si="47"/>
        <v>2</v>
      </c>
      <c r="O373" s="47">
        <v>62</v>
      </c>
      <c r="P373" s="47">
        <v>86</v>
      </c>
      <c r="Q373" s="47">
        <v>2</v>
      </c>
      <c r="R373" s="47">
        <v>0</v>
      </c>
      <c r="S373" s="47">
        <v>0</v>
      </c>
      <c r="T373" s="47">
        <v>0</v>
      </c>
      <c r="U373" s="47">
        <v>0</v>
      </c>
      <c r="V373" s="47">
        <v>0</v>
      </c>
      <c r="W373" s="47">
        <v>0</v>
      </c>
      <c r="X373" s="82">
        <f t="shared" si="49"/>
        <v>4.2684873219645078E-2</v>
      </c>
      <c r="Y373" s="90">
        <v>0</v>
      </c>
      <c r="Z373" s="80">
        <v>0</v>
      </c>
    </row>
    <row r="374" spans="1:26" x14ac:dyDescent="0.2">
      <c r="A374" s="42">
        <v>41775</v>
      </c>
      <c r="B374" s="67">
        <v>0.4375</v>
      </c>
      <c r="C374" s="42">
        <v>41776</v>
      </c>
      <c r="D374" s="67">
        <v>0.39583333333333331</v>
      </c>
      <c r="E374" s="44">
        <v>23</v>
      </c>
      <c r="F374" s="45">
        <v>1.78</v>
      </c>
      <c r="G374" s="45">
        <v>2.63</v>
      </c>
      <c r="H374" s="43">
        <v>2576</v>
      </c>
      <c r="I374" s="43">
        <v>1250</v>
      </c>
      <c r="J374" s="44">
        <f t="shared" si="48"/>
        <v>32.041269705643607</v>
      </c>
      <c r="K374" s="43">
        <v>4340</v>
      </c>
      <c r="L374" s="47">
        <v>68</v>
      </c>
      <c r="M374" s="47">
        <v>8.75</v>
      </c>
      <c r="N374" s="92">
        <f t="shared" si="47"/>
        <v>1</v>
      </c>
      <c r="O374" s="47">
        <v>60</v>
      </c>
      <c r="P374" s="47">
        <v>60</v>
      </c>
      <c r="Q374" s="47">
        <v>1</v>
      </c>
      <c r="R374" s="47">
        <v>0</v>
      </c>
      <c r="S374" s="47">
        <v>0</v>
      </c>
      <c r="T374" s="47">
        <v>0</v>
      </c>
      <c r="U374" s="47">
        <v>0</v>
      </c>
      <c r="V374" s="47">
        <v>0</v>
      </c>
      <c r="W374" s="47">
        <v>0</v>
      </c>
      <c r="X374" s="82">
        <f t="shared" si="49"/>
        <v>3.1209749463326181E-2</v>
      </c>
      <c r="Y374" s="90">
        <v>0</v>
      </c>
      <c r="Z374" s="80">
        <v>0</v>
      </c>
    </row>
    <row r="375" spans="1:26" x14ac:dyDescent="0.2">
      <c r="A375" s="42">
        <v>41776</v>
      </c>
      <c r="B375" s="67">
        <v>0.41666666666666669</v>
      </c>
      <c r="C375" s="42">
        <v>41777</v>
      </c>
      <c r="D375" s="67">
        <v>0.39583333333333331</v>
      </c>
      <c r="E375" s="44">
        <v>23.5</v>
      </c>
      <c r="F375" s="45">
        <v>1.8</v>
      </c>
      <c r="G375" s="45">
        <v>2.38</v>
      </c>
      <c r="H375" s="43">
        <v>2490</v>
      </c>
      <c r="I375" s="43">
        <v>3932</v>
      </c>
      <c r="J375" s="44">
        <f t="shared" si="48"/>
        <v>50.5905695611578</v>
      </c>
      <c r="K375" s="43">
        <v>4450</v>
      </c>
      <c r="L375" s="47">
        <v>68</v>
      </c>
      <c r="M375" s="44">
        <v>8</v>
      </c>
      <c r="N375" s="92">
        <f t="shared" si="47"/>
        <v>0</v>
      </c>
      <c r="O375" s="47"/>
      <c r="P375" s="47"/>
      <c r="Q375" s="47">
        <v>0</v>
      </c>
      <c r="R375" s="47">
        <v>0</v>
      </c>
      <c r="S375" s="47">
        <v>0</v>
      </c>
      <c r="T375" s="47">
        <v>0</v>
      </c>
      <c r="U375" s="47">
        <v>0</v>
      </c>
      <c r="V375" s="47">
        <v>0</v>
      </c>
      <c r="W375" s="47">
        <v>0</v>
      </c>
      <c r="X375" s="86">
        <f t="shared" si="49"/>
        <v>0</v>
      </c>
      <c r="Y375" s="90">
        <v>0</v>
      </c>
      <c r="Z375" s="80">
        <v>0</v>
      </c>
    </row>
    <row r="376" spans="1:26" x14ac:dyDescent="0.2">
      <c r="A376" s="42">
        <v>41777</v>
      </c>
      <c r="B376" s="67">
        <v>0.41666666666666669</v>
      </c>
      <c r="C376" s="42">
        <v>41778</v>
      </c>
      <c r="D376" s="67">
        <v>0.39583333333333331</v>
      </c>
      <c r="E376" s="44">
        <v>23.5</v>
      </c>
      <c r="F376" s="45">
        <v>1.8</v>
      </c>
      <c r="G376" s="45">
        <v>2.15</v>
      </c>
      <c r="H376" s="43">
        <v>765</v>
      </c>
      <c r="I376" s="43">
        <v>4010</v>
      </c>
      <c r="J376" s="44">
        <f t="shared" si="48"/>
        <v>38.168604651162788</v>
      </c>
      <c r="K376" s="43">
        <v>4600</v>
      </c>
      <c r="L376" s="47">
        <v>68</v>
      </c>
      <c r="M376" s="44">
        <v>9.1</v>
      </c>
      <c r="N376" s="92">
        <f t="shared" si="47"/>
        <v>0</v>
      </c>
      <c r="Q376" s="47">
        <v>0</v>
      </c>
      <c r="R376" s="47">
        <v>0</v>
      </c>
      <c r="S376" s="47">
        <v>0</v>
      </c>
      <c r="T376" s="47">
        <v>0</v>
      </c>
      <c r="U376" s="47">
        <v>0</v>
      </c>
      <c r="V376" s="47">
        <v>0</v>
      </c>
      <c r="W376" s="47">
        <v>0</v>
      </c>
      <c r="X376" s="86">
        <f t="shared" si="49"/>
        <v>0</v>
      </c>
      <c r="Y376" s="90">
        <v>0</v>
      </c>
      <c r="Z376" s="80">
        <v>0</v>
      </c>
    </row>
    <row r="377" spans="1:26" x14ac:dyDescent="0.2">
      <c r="A377" s="42">
        <v>41778</v>
      </c>
      <c r="B377" s="67">
        <v>0.41666666666666669</v>
      </c>
      <c r="C377" s="42">
        <v>41779</v>
      </c>
      <c r="D377" s="67">
        <v>0.40625</v>
      </c>
      <c r="E377" s="44">
        <v>23.75</v>
      </c>
      <c r="F377" s="45">
        <v>1.86</v>
      </c>
      <c r="G377" s="45">
        <v>2.71</v>
      </c>
      <c r="H377" s="43">
        <v>2550</v>
      </c>
      <c r="I377" s="43">
        <v>3870</v>
      </c>
      <c r="J377" s="44">
        <f t="shared" si="48"/>
        <v>46.650200372971469</v>
      </c>
      <c r="K377" s="43">
        <v>4630</v>
      </c>
      <c r="L377" s="47">
        <v>67</v>
      </c>
      <c r="M377" s="44">
        <v>8.1750000000000007</v>
      </c>
      <c r="N377" s="92">
        <f t="shared" si="47"/>
        <v>1</v>
      </c>
      <c r="O377" s="47">
        <v>72</v>
      </c>
      <c r="P377" s="47">
        <v>72</v>
      </c>
      <c r="Q377" s="47">
        <v>1</v>
      </c>
      <c r="R377" s="47">
        <v>0</v>
      </c>
      <c r="S377" s="47">
        <v>0</v>
      </c>
      <c r="T377" s="47">
        <v>0</v>
      </c>
      <c r="U377" s="47">
        <v>0</v>
      </c>
      <c r="V377" s="47">
        <v>0</v>
      </c>
      <c r="W377" s="47">
        <v>0</v>
      </c>
      <c r="X377" s="82">
        <f t="shared" si="49"/>
        <v>2.1436135150651726E-2</v>
      </c>
      <c r="Y377" s="90">
        <v>0</v>
      </c>
      <c r="Z377" s="80">
        <v>0</v>
      </c>
    </row>
    <row r="378" spans="1:26" x14ac:dyDescent="0.2">
      <c r="A378" s="42">
        <v>41779</v>
      </c>
      <c r="B378" s="67">
        <v>0.41666666666666669</v>
      </c>
      <c r="C378" s="42">
        <v>41780</v>
      </c>
      <c r="D378" s="67">
        <v>0.39583333333333331</v>
      </c>
      <c r="E378" s="44">
        <v>23.5</v>
      </c>
      <c r="F378" s="45">
        <v>1.71</v>
      </c>
      <c r="G378" s="45">
        <v>2.76</v>
      </c>
      <c r="H378" s="43">
        <v>2154</v>
      </c>
      <c r="I378" s="43">
        <v>3822</v>
      </c>
      <c r="J378" s="44">
        <f t="shared" si="48"/>
        <v>44.073862191711171</v>
      </c>
      <c r="K378" s="43">
        <v>4620</v>
      </c>
      <c r="L378" s="47">
        <v>67</v>
      </c>
      <c r="M378" s="44">
        <v>9.8000000000000007</v>
      </c>
      <c r="N378" s="92">
        <f t="shared" si="47"/>
        <v>2</v>
      </c>
      <c r="O378" s="47">
        <v>78</v>
      </c>
      <c r="P378" s="47">
        <v>92</v>
      </c>
      <c r="Q378" s="47">
        <v>2</v>
      </c>
      <c r="R378" s="47">
        <v>0</v>
      </c>
      <c r="S378" s="47">
        <v>0</v>
      </c>
      <c r="T378" s="47">
        <v>0</v>
      </c>
      <c r="U378" s="47">
        <v>0</v>
      </c>
      <c r="V378" s="47">
        <v>0</v>
      </c>
      <c r="W378" s="47">
        <v>0</v>
      </c>
      <c r="X378" s="82">
        <f t="shared" si="49"/>
        <v>4.5378369413156025E-2</v>
      </c>
      <c r="Y378" s="90">
        <v>0</v>
      </c>
      <c r="Z378" s="80">
        <v>0</v>
      </c>
    </row>
    <row r="379" spans="1:26" x14ac:dyDescent="0.2">
      <c r="A379" s="42">
        <v>41780</v>
      </c>
      <c r="B379" s="67">
        <v>0.41666666666666669</v>
      </c>
      <c r="C379" s="42">
        <v>41781</v>
      </c>
      <c r="D379" s="67">
        <v>0.41666666666666669</v>
      </c>
      <c r="E379" s="44">
        <v>24</v>
      </c>
      <c r="F379" s="45">
        <v>1.7</v>
      </c>
      <c r="G379" s="45">
        <v>2.5</v>
      </c>
      <c r="H379" s="43">
        <v>2368</v>
      </c>
      <c r="I379" s="43">
        <v>3509</v>
      </c>
      <c r="J379" s="44">
        <f t="shared" si="48"/>
        <v>46.609019607843138</v>
      </c>
      <c r="K379" s="43">
        <v>4590</v>
      </c>
      <c r="L379" s="47">
        <v>67</v>
      </c>
      <c r="M379" s="44">
        <v>12.5</v>
      </c>
      <c r="N379" s="92">
        <f t="shared" si="47"/>
        <v>1</v>
      </c>
      <c r="O379" s="47">
        <v>85</v>
      </c>
      <c r="P379" s="47">
        <v>85</v>
      </c>
      <c r="Q379" s="47">
        <v>1</v>
      </c>
      <c r="R379" s="47">
        <v>0</v>
      </c>
      <c r="S379" s="47">
        <v>0</v>
      </c>
      <c r="T379" s="47">
        <v>0</v>
      </c>
      <c r="U379" s="47">
        <v>0</v>
      </c>
      <c r="V379" s="47">
        <v>0</v>
      </c>
      <c r="W379" s="47">
        <v>0</v>
      </c>
      <c r="X379" s="82">
        <f t="shared" si="49"/>
        <v>2.1455074756211456E-2</v>
      </c>
      <c r="Y379" s="90">
        <v>0</v>
      </c>
      <c r="Z379" s="80">
        <v>0</v>
      </c>
    </row>
    <row r="380" spans="1:26" x14ac:dyDescent="0.2">
      <c r="A380" s="42">
        <v>41781</v>
      </c>
      <c r="B380" s="67">
        <v>0.4375</v>
      </c>
      <c r="C380" s="42">
        <v>41782</v>
      </c>
      <c r="D380" s="67">
        <v>0.38541666666666669</v>
      </c>
      <c r="E380" s="44">
        <v>22.75</v>
      </c>
      <c r="F380" s="45">
        <v>1.53</v>
      </c>
      <c r="G380" s="45">
        <v>2.4500000000000002</v>
      </c>
      <c r="H380" s="43">
        <v>2174</v>
      </c>
      <c r="I380" s="43">
        <v>3255</v>
      </c>
      <c r="J380" s="44">
        <f t="shared" si="48"/>
        <v>45.824774354186118</v>
      </c>
      <c r="K380" s="43">
        <v>4610</v>
      </c>
      <c r="L380" s="47">
        <v>68</v>
      </c>
      <c r="M380" s="44">
        <v>9.89</v>
      </c>
      <c r="N380" s="47">
        <v>0</v>
      </c>
      <c r="O380" s="47"/>
      <c r="P380" s="47"/>
      <c r="Q380" s="47">
        <v>0</v>
      </c>
      <c r="R380" s="47">
        <v>0</v>
      </c>
      <c r="S380" s="47">
        <v>0</v>
      </c>
      <c r="T380" s="47">
        <v>0</v>
      </c>
      <c r="U380" s="47">
        <v>1</v>
      </c>
      <c r="V380" s="47">
        <v>0</v>
      </c>
      <c r="W380" s="47">
        <v>0</v>
      </c>
      <c r="X380" s="86">
        <f t="shared" si="49"/>
        <v>0</v>
      </c>
      <c r="Y380" s="90">
        <v>0</v>
      </c>
      <c r="Z380">
        <f>(U380/J380)</f>
        <v>2.1822256936190443E-2</v>
      </c>
    </row>
    <row r="381" spans="1:26" x14ac:dyDescent="0.2">
      <c r="A381" s="42">
        <v>41782</v>
      </c>
      <c r="B381" s="67">
        <v>0.38541666666666669</v>
      </c>
      <c r="C381" s="42">
        <v>41783</v>
      </c>
      <c r="D381" s="67">
        <v>0.38541666666666669</v>
      </c>
      <c r="E381" s="44">
        <v>24</v>
      </c>
      <c r="F381" s="45">
        <v>1.6</v>
      </c>
      <c r="G381" s="45">
        <v>2.4300000000000002</v>
      </c>
      <c r="H381" s="43">
        <v>2387</v>
      </c>
      <c r="I381" s="43">
        <v>105</v>
      </c>
      <c r="J381" s="44">
        <f t="shared" si="48"/>
        <v>25.584747942386834</v>
      </c>
      <c r="K381" s="43">
        <v>4960</v>
      </c>
      <c r="L381" s="47">
        <v>68</v>
      </c>
      <c r="M381" s="44">
        <v>9.7799999999999994</v>
      </c>
      <c r="N381" s="47">
        <v>0</v>
      </c>
      <c r="Q381" s="47">
        <v>0</v>
      </c>
      <c r="R381" s="47">
        <v>0</v>
      </c>
      <c r="S381" s="47">
        <v>0</v>
      </c>
      <c r="T381" s="47">
        <v>0</v>
      </c>
      <c r="U381" s="47">
        <v>0</v>
      </c>
      <c r="V381" s="47">
        <v>0</v>
      </c>
      <c r="W381" s="47">
        <v>0</v>
      </c>
      <c r="X381" s="86">
        <f t="shared" si="49"/>
        <v>0</v>
      </c>
      <c r="Y381" s="90">
        <v>0</v>
      </c>
      <c r="Z381" s="80">
        <v>0</v>
      </c>
    </row>
    <row r="382" spans="1:26" x14ac:dyDescent="0.2">
      <c r="A382" s="42">
        <v>41783</v>
      </c>
      <c r="B382" s="67">
        <v>0.39583333333333331</v>
      </c>
      <c r="C382" s="42">
        <v>41784</v>
      </c>
      <c r="D382" s="67">
        <v>0.39583333333333331</v>
      </c>
      <c r="E382" s="44">
        <v>24</v>
      </c>
      <c r="F382" s="45">
        <v>1.53</v>
      </c>
      <c r="G382" s="45">
        <v>2.5</v>
      </c>
      <c r="H382" s="43">
        <v>2444</v>
      </c>
      <c r="I382" s="43">
        <v>3965</v>
      </c>
      <c r="J382" s="44">
        <f t="shared" si="48"/>
        <v>53.056427015250542</v>
      </c>
      <c r="K382" s="43">
        <v>4940</v>
      </c>
      <c r="L382" s="47">
        <v>68</v>
      </c>
      <c r="M382" s="44">
        <v>10.35</v>
      </c>
      <c r="N382" s="47">
        <v>0</v>
      </c>
      <c r="Q382" s="47">
        <v>0</v>
      </c>
      <c r="R382" s="47">
        <v>0</v>
      </c>
      <c r="S382" s="47">
        <v>0</v>
      </c>
      <c r="T382" s="47">
        <v>0</v>
      </c>
      <c r="U382" s="47">
        <v>0</v>
      </c>
      <c r="V382" s="47">
        <v>0</v>
      </c>
      <c r="W382" s="47">
        <v>0</v>
      </c>
      <c r="X382" s="86">
        <f t="shared" si="49"/>
        <v>0</v>
      </c>
      <c r="Y382" s="90">
        <v>0</v>
      </c>
      <c r="Z382" s="80">
        <v>0</v>
      </c>
    </row>
    <row r="383" spans="1:26" x14ac:dyDescent="0.2">
      <c r="A383" s="42">
        <v>41784</v>
      </c>
      <c r="B383" s="67">
        <v>0.40625</v>
      </c>
      <c r="C383" s="42">
        <v>41785</v>
      </c>
      <c r="D383" s="67">
        <v>0.38541666666666669</v>
      </c>
      <c r="E383" s="44">
        <v>23.5</v>
      </c>
      <c r="F383" s="45">
        <v>1.7</v>
      </c>
      <c r="G383" s="45">
        <v>2.5</v>
      </c>
      <c r="H383" s="43">
        <v>2617</v>
      </c>
      <c r="I383" s="43">
        <v>1891</v>
      </c>
      <c r="J383" s="44">
        <f t="shared" si="48"/>
        <v>38.263529411764708</v>
      </c>
      <c r="K383" s="43">
        <v>5060</v>
      </c>
      <c r="L383" s="47">
        <v>69</v>
      </c>
      <c r="M383" s="44">
        <v>9.5500000000000007</v>
      </c>
      <c r="N383" s="47">
        <v>0</v>
      </c>
      <c r="Q383" s="47">
        <v>0</v>
      </c>
      <c r="R383" s="47">
        <v>0</v>
      </c>
      <c r="S383" s="47">
        <v>0</v>
      </c>
      <c r="T383" s="47">
        <v>0</v>
      </c>
      <c r="U383" s="47">
        <v>0</v>
      </c>
      <c r="V383" s="47">
        <v>0</v>
      </c>
      <c r="W383" s="47">
        <v>0</v>
      </c>
      <c r="X383" s="86">
        <f t="shared" si="49"/>
        <v>0</v>
      </c>
      <c r="Y383" s="90">
        <v>0</v>
      </c>
      <c r="Z383" s="80">
        <v>0</v>
      </c>
    </row>
    <row r="384" spans="1:26" x14ac:dyDescent="0.2">
      <c r="A384" s="42">
        <v>41785</v>
      </c>
      <c r="B384" s="67">
        <v>0.40625</v>
      </c>
      <c r="C384" s="42">
        <v>41786</v>
      </c>
      <c r="D384" s="67">
        <v>0.39583333333333331</v>
      </c>
      <c r="E384" s="44">
        <v>23.75</v>
      </c>
      <c r="F384" s="45">
        <v>1.9</v>
      </c>
      <c r="G384" s="45">
        <v>2.9</v>
      </c>
      <c r="H384" s="43">
        <v>2421</v>
      </c>
      <c r="I384" s="43">
        <v>1731</v>
      </c>
      <c r="J384" s="44">
        <f t="shared" si="48"/>
        <v>31.185117967332125</v>
      </c>
      <c r="K384" s="43">
        <v>5150</v>
      </c>
      <c r="L384" s="47">
        <v>69</v>
      </c>
      <c r="M384" s="44">
        <v>9.6999999999999993</v>
      </c>
      <c r="N384" s="47">
        <v>0</v>
      </c>
      <c r="Q384" s="47">
        <v>0</v>
      </c>
      <c r="R384" s="47">
        <v>0</v>
      </c>
      <c r="S384" s="47">
        <v>0</v>
      </c>
      <c r="T384" s="47">
        <v>0</v>
      </c>
      <c r="U384" s="47">
        <v>0</v>
      </c>
      <c r="V384" s="47">
        <v>0</v>
      </c>
      <c r="W384" s="47">
        <v>0</v>
      </c>
      <c r="X384" s="86">
        <f t="shared" si="49"/>
        <v>0</v>
      </c>
      <c r="Y384" s="90">
        <v>0</v>
      </c>
      <c r="Z384" s="80">
        <v>0</v>
      </c>
    </row>
    <row r="385" spans="1:26" x14ac:dyDescent="0.2">
      <c r="A385" s="42">
        <v>41786</v>
      </c>
      <c r="B385" s="67">
        <v>0.41666666666666669</v>
      </c>
      <c r="C385" s="42">
        <v>41787</v>
      </c>
      <c r="D385" s="67">
        <v>0.41666666666666669</v>
      </c>
      <c r="E385" s="44">
        <v>24</v>
      </c>
      <c r="F385" s="45">
        <v>1.95</v>
      </c>
      <c r="G385" s="45">
        <v>2.46</v>
      </c>
      <c r="H385" s="43">
        <v>2752</v>
      </c>
      <c r="I385" s="43">
        <v>1500</v>
      </c>
      <c r="J385" s="44">
        <f t="shared" si="48"/>
        <v>33.683969147383785</v>
      </c>
      <c r="K385" s="43">
        <v>5280</v>
      </c>
      <c r="L385" s="47">
        <v>69</v>
      </c>
      <c r="M385" s="47">
        <v>5.7</v>
      </c>
      <c r="N385" s="47">
        <v>0</v>
      </c>
      <c r="Q385" s="47">
        <v>0</v>
      </c>
      <c r="R385" s="47">
        <v>0</v>
      </c>
      <c r="S385" s="47">
        <v>0</v>
      </c>
      <c r="T385" s="47">
        <v>0</v>
      </c>
      <c r="U385" s="47">
        <v>0</v>
      </c>
      <c r="V385" s="47">
        <v>0</v>
      </c>
      <c r="W385" s="47">
        <v>0</v>
      </c>
      <c r="X385" s="86">
        <v>0</v>
      </c>
      <c r="Y385" s="90">
        <v>0</v>
      </c>
      <c r="Z385" s="80">
        <v>0</v>
      </c>
    </row>
    <row r="386" spans="1:26" x14ac:dyDescent="0.2">
      <c r="A386" s="42">
        <v>41787</v>
      </c>
      <c r="B386" s="67">
        <v>0.42708333333333331</v>
      </c>
      <c r="C386" s="42">
        <v>41788</v>
      </c>
      <c r="D386" s="67">
        <v>0.39583333333333331</v>
      </c>
      <c r="E386" s="44">
        <v>23.25</v>
      </c>
      <c r="F386" s="45">
        <v>2</v>
      </c>
      <c r="G386" s="45">
        <v>3.1</v>
      </c>
      <c r="H386" s="43">
        <v>2885</v>
      </c>
      <c r="I386" s="43">
        <v>4573</v>
      </c>
      <c r="J386" s="44">
        <f t="shared" si="48"/>
        <v>48.627688172043008</v>
      </c>
      <c r="K386" s="43">
        <v>5460</v>
      </c>
      <c r="L386" s="47">
        <v>67</v>
      </c>
      <c r="M386" s="47">
        <v>7.1</v>
      </c>
      <c r="N386" s="47">
        <v>1</v>
      </c>
      <c r="O386" s="47">
        <v>55</v>
      </c>
      <c r="P386" s="47">
        <v>55</v>
      </c>
      <c r="Q386" s="47">
        <v>1</v>
      </c>
      <c r="R386" s="47">
        <v>0</v>
      </c>
      <c r="S386" s="47">
        <v>0</v>
      </c>
      <c r="T386" s="47">
        <v>0</v>
      </c>
      <c r="U386" s="47">
        <v>0</v>
      </c>
      <c r="V386" s="47">
        <v>0</v>
      </c>
      <c r="W386" s="47">
        <v>0</v>
      </c>
      <c r="X386" s="82">
        <f t="shared" si="49"/>
        <v>2.0564415821332817E-2</v>
      </c>
      <c r="Y386" s="90">
        <v>0</v>
      </c>
      <c r="Z386" s="80">
        <v>0</v>
      </c>
    </row>
    <row r="387" spans="1:26" x14ac:dyDescent="0.2">
      <c r="A387" s="42">
        <v>41788</v>
      </c>
      <c r="B387" s="67">
        <v>0.41666666666666669</v>
      </c>
      <c r="C387" s="42">
        <v>41789</v>
      </c>
      <c r="D387" s="67">
        <v>0.39583333333333331</v>
      </c>
      <c r="E387" s="44">
        <v>23.5</v>
      </c>
      <c r="F387" s="45">
        <v>1.83</v>
      </c>
      <c r="G387" s="45">
        <v>3.03</v>
      </c>
      <c r="H387" s="43">
        <v>1430</v>
      </c>
      <c r="I387" s="43">
        <v>4209</v>
      </c>
      <c r="J387" s="44">
        <f t="shared" si="48"/>
        <v>36.175494598640192</v>
      </c>
      <c r="K387" s="43">
        <v>5560</v>
      </c>
      <c r="L387" s="47">
        <v>68</v>
      </c>
      <c r="M387" s="47">
        <v>13.1</v>
      </c>
      <c r="N387" s="47">
        <v>0</v>
      </c>
      <c r="P387" s="47"/>
      <c r="Q387" s="47">
        <v>0</v>
      </c>
      <c r="R387" s="47">
        <v>0</v>
      </c>
      <c r="S387" s="47">
        <v>0</v>
      </c>
      <c r="T387" s="47">
        <v>0</v>
      </c>
      <c r="U387" s="47">
        <v>0</v>
      </c>
      <c r="V387" s="47">
        <v>0</v>
      </c>
      <c r="W387" s="47">
        <v>0</v>
      </c>
      <c r="X387" s="86">
        <v>0</v>
      </c>
      <c r="Y387" s="90">
        <v>0</v>
      </c>
      <c r="Z387" s="80">
        <v>0</v>
      </c>
    </row>
    <row r="388" spans="1:26" x14ac:dyDescent="0.2">
      <c r="A388" s="42">
        <v>41789</v>
      </c>
      <c r="B388" s="67">
        <v>0.39583333333333331</v>
      </c>
      <c r="C388" s="42">
        <v>41790</v>
      </c>
      <c r="D388" s="67">
        <v>0.39583333333333331</v>
      </c>
      <c r="E388" s="44">
        <v>24</v>
      </c>
      <c r="F388" s="45">
        <v>1.7</v>
      </c>
      <c r="G388" s="45">
        <v>2.83</v>
      </c>
      <c r="H388" s="43">
        <v>332</v>
      </c>
      <c r="I388" s="43">
        <v>1153</v>
      </c>
      <c r="J388" s="44">
        <f t="shared" si="48"/>
        <v>10.045243539111759</v>
      </c>
      <c r="K388" s="43">
        <v>5280</v>
      </c>
      <c r="L388" s="47">
        <v>66</v>
      </c>
      <c r="M388" s="47">
        <v>9.35</v>
      </c>
      <c r="N388" s="47">
        <v>0</v>
      </c>
      <c r="Q388" s="47">
        <v>0</v>
      </c>
      <c r="R388" s="47">
        <v>0</v>
      </c>
      <c r="S388" s="47">
        <v>0</v>
      </c>
      <c r="T388" s="47">
        <v>0</v>
      </c>
      <c r="U388" s="47">
        <v>0</v>
      </c>
      <c r="V388" s="47">
        <v>0</v>
      </c>
      <c r="W388" s="47">
        <v>0</v>
      </c>
      <c r="X388" s="86">
        <v>0</v>
      </c>
      <c r="Y388" s="90">
        <v>0</v>
      </c>
      <c r="Z388" s="80">
        <v>0</v>
      </c>
    </row>
    <row r="389" spans="1:26" x14ac:dyDescent="0.2">
      <c r="A389" s="42">
        <v>41790</v>
      </c>
      <c r="B389" s="67">
        <v>0.40625</v>
      </c>
      <c r="C389" s="42">
        <v>41791</v>
      </c>
      <c r="D389" s="67">
        <v>0.38541666666666669</v>
      </c>
      <c r="E389" s="44">
        <v>23.5</v>
      </c>
      <c r="F389" s="45">
        <v>1.73</v>
      </c>
      <c r="G389" s="45">
        <v>2.2999999999999998</v>
      </c>
      <c r="H389" s="43">
        <v>1887</v>
      </c>
      <c r="I389" s="43">
        <v>2539</v>
      </c>
      <c r="J389" s="44">
        <f t="shared" si="48"/>
        <v>36.577741476082771</v>
      </c>
      <c r="K389" s="43">
        <v>5890</v>
      </c>
      <c r="L389" s="47">
        <v>67</v>
      </c>
      <c r="M389" s="47">
        <v>9.4600000000000009</v>
      </c>
      <c r="N389" s="47">
        <v>0</v>
      </c>
      <c r="Q389" s="47">
        <v>0</v>
      </c>
      <c r="R389" s="47">
        <v>0</v>
      </c>
      <c r="S389" s="47">
        <v>0</v>
      </c>
      <c r="T389" s="47">
        <v>0</v>
      </c>
      <c r="U389" s="47">
        <v>0</v>
      </c>
      <c r="V389" s="47">
        <v>0</v>
      </c>
      <c r="W389" s="47">
        <v>0</v>
      </c>
      <c r="X389" s="86">
        <v>0</v>
      </c>
      <c r="Y389" s="90">
        <v>0</v>
      </c>
      <c r="Z389" s="80">
        <v>0</v>
      </c>
    </row>
    <row r="390" spans="1:26" x14ac:dyDescent="0.2">
      <c r="A390" s="42">
        <v>41791</v>
      </c>
      <c r="B390" s="67">
        <v>0.40625</v>
      </c>
      <c r="C390" s="42">
        <v>41792</v>
      </c>
      <c r="D390" s="67">
        <v>0.40625</v>
      </c>
      <c r="E390" s="44">
        <v>24</v>
      </c>
      <c r="F390" s="45">
        <v>1.7</v>
      </c>
      <c r="G390" s="45">
        <v>2.8</v>
      </c>
      <c r="H390" s="43">
        <v>962</v>
      </c>
      <c r="I390" s="43">
        <v>822</v>
      </c>
      <c r="J390" s="44">
        <f t="shared" si="48"/>
        <v>14.32422969187675</v>
      </c>
      <c r="K390" s="43">
        <v>6070</v>
      </c>
      <c r="L390" s="47">
        <v>68</v>
      </c>
      <c r="M390" s="47">
        <v>10.039999999999999</v>
      </c>
      <c r="N390" s="47">
        <v>0</v>
      </c>
      <c r="Q390" s="47">
        <v>0</v>
      </c>
      <c r="R390" s="47">
        <v>0</v>
      </c>
      <c r="S390" s="47">
        <v>0</v>
      </c>
      <c r="T390" s="47">
        <v>0</v>
      </c>
      <c r="U390" s="47">
        <v>0</v>
      </c>
      <c r="V390" s="47">
        <v>0</v>
      </c>
      <c r="W390" s="47">
        <v>0</v>
      </c>
      <c r="X390" s="86">
        <v>0</v>
      </c>
      <c r="Y390" s="90">
        <v>0</v>
      </c>
      <c r="Z390" s="80">
        <v>0</v>
      </c>
    </row>
    <row r="391" spans="1:26" x14ac:dyDescent="0.2">
      <c r="A391" s="42">
        <v>41792</v>
      </c>
      <c r="B391" s="67">
        <v>0.42708333333333331</v>
      </c>
      <c r="C391" s="42">
        <v>41793</v>
      </c>
      <c r="D391" s="67">
        <v>0.39583333333333331</v>
      </c>
      <c r="E391" s="44">
        <v>23.25</v>
      </c>
      <c r="F391" s="45">
        <v>2.0299999999999998</v>
      </c>
      <c r="G391" s="45">
        <v>2.76</v>
      </c>
      <c r="H391" s="43">
        <v>673</v>
      </c>
      <c r="I391" s="43">
        <v>1225</v>
      </c>
      <c r="J391" s="44">
        <f t="shared" si="48"/>
        <v>12.922794555103401</v>
      </c>
      <c r="K391" s="43">
        <v>6140</v>
      </c>
      <c r="L391" s="47">
        <v>68</v>
      </c>
      <c r="M391" s="47">
        <v>8.9499999999999993</v>
      </c>
      <c r="N391" s="47">
        <v>1</v>
      </c>
      <c r="O391" s="47">
        <v>102</v>
      </c>
      <c r="P391" s="47">
        <v>102</v>
      </c>
      <c r="Q391" s="47">
        <v>1</v>
      </c>
      <c r="R391" s="47">
        <v>0</v>
      </c>
      <c r="S391" s="47">
        <v>0</v>
      </c>
      <c r="T391" s="47">
        <v>0</v>
      </c>
      <c r="U391" s="47">
        <v>0</v>
      </c>
      <c r="V391" s="47">
        <v>0</v>
      </c>
      <c r="W391" s="47">
        <v>0</v>
      </c>
      <c r="X391" s="82">
        <f t="shared" ref="X391" si="52">(Q391+R391)/(J391)</f>
        <v>7.7382643184177632E-2</v>
      </c>
      <c r="Y391" s="90">
        <v>0</v>
      </c>
      <c r="Z391" s="80">
        <v>0</v>
      </c>
    </row>
    <row r="392" spans="1:26" x14ac:dyDescent="0.2">
      <c r="A392" s="42">
        <v>41793</v>
      </c>
      <c r="B392" s="67">
        <v>0.40625</v>
      </c>
      <c r="C392" s="42">
        <v>41794</v>
      </c>
      <c r="D392" s="67">
        <v>0.42708333333333331</v>
      </c>
      <c r="E392" s="44">
        <v>24.5</v>
      </c>
      <c r="F392" s="45">
        <v>2.4300000000000002</v>
      </c>
      <c r="G392" s="45">
        <v>3.3</v>
      </c>
      <c r="H392" s="43">
        <v>2132</v>
      </c>
      <c r="I392" s="43">
        <v>1530</v>
      </c>
      <c r="J392" s="44">
        <f t="shared" si="48"/>
        <v>22.350043646339941</v>
      </c>
      <c r="K392" s="43">
        <v>6110</v>
      </c>
      <c r="L392" s="47">
        <v>68</v>
      </c>
      <c r="M392" s="47">
        <v>10.3</v>
      </c>
      <c r="N392" s="47">
        <v>0</v>
      </c>
      <c r="Q392" s="47">
        <v>0</v>
      </c>
      <c r="R392" s="47">
        <v>0</v>
      </c>
      <c r="S392" s="47">
        <v>0</v>
      </c>
      <c r="T392" s="47">
        <v>0</v>
      </c>
      <c r="U392" s="47">
        <v>0</v>
      </c>
      <c r="V392" s="47">
        <v>0</v>
      </c>
      <c r="W392" s="47">
        <v>0</v>
      </c>
      <c r="X392" s="86">
        <v>0</v>
      </c>
      <c r="Y392" s="90">
        <v>0</v>
      </c>
      <c r="Z392" s="80">
        <v>0</v>
      </c>
    </row>
    <row r="393" spans="1:26" x14ac:dyDescent="0.2">
      <c r="A393" s="42">
        <v>41794</v>
      </c>
      <c r="B393" s="67">
        <v>0.4375</v>
      </c>
      <c r="C393" s="42">
        <v>41795</v>
      </c>
      <c r="D393" s="67">
        <v>0.39583333333333331</v>
      </c>
      <c r="E393" s="44">
        <v>23</v>
      </c>
      <c r="F393" s="45">
        <v>2.63</v>
      </c>
      <c r="G393" s="45">
        <v>3.16</v>
      </c>
      <c r="H393" s="43">
        <v>981</v>
      </c>
      <c r="I393" s="43">
        <v>3036</v>
      </c>
      <c r="J393" s="44">
        <f t="shared" si="48"/>
        <v>22.229388265870913</v>
      </c>
      <c r="K393" s="43">
        <v>5870</v>
      </c>
      <c r="L393" s="47">
        <v>69</v>
      </c>
      <c r="M393" s="47">
        <v>10.08</v>
      </c>
      <c r="N393" s="47">
        <v>0</v>
      </c>
      <c r="Q393" s="47">
        <v>0</v>
      </c>
      <c r="R393" s="47">
        <v>0</v>
      </c>
      <c r="S393" s="47">
        <v>0</v>
      </c>
      <c r="T393" s="47">
        <v>0</v>
      </c>
      <c r="U393" s="47">
        <v>0</v>
      </c>
      <c r="V393" s="47">
        <v>0</v>
      </c>
      <c r="W393" s="47">
        <v>0</v>
      </c>
      <c r="X393" s="86">
        <v>0</v>
      </c>
      <c r="Y393" s="90">
        <v>0</v>
      </c>
      <c r="Z393" s="80">
        <v>0</v>
      </c>
    </row>
    <row r="394" spans="1:26" x14ac:dyDescent="0.2">
      <c r="A394" s="42">
        <v>41795</v>
      </c>
      <c r="B394" s="67">
        <v>0.41666666666666669</v>
      </c>
      <c r="C394" s="42">
        <v>41796</v>
      </c>
      <c r="D394" s="67">
        <v>0.39583333333333331</v>
      </c>
      <c r="E394" s="44">
        <v>23.5</v>
      </c>
      <c r="F394" s="45">
        <v>2.5499999999999998</v>
      </c>
      <c r="G394" s="45">
        <v>3.26</v>
      </c>
      <c r="H394" s="43">
        <v>3580</v>
      </c>
      <c r="I394" s="43">
        <v>2357</v>
      </c>
      <c r="J394" s="44">
        <f t="shared" si="48"/>
        <v>35.448795059946271</v>
      </c>
      <c r="K394" s="43">
        <v>5830</v>
      </c>
      <c r="L394" s="47">
        <v>67</v>
      </c>
      <c r="M394" s="47">
        <v>16.05</v>
      </c>
      <c r="N394" s="47">
        <v>0</v>
      </c>
      <c r="Q394" s="47">
        <v>0</v>
      </c>
      <c r="R394" s="47">
        <v>0</v>
      </c>
      <c r="S394" s="47">
        <v>0</v>
      </c>
      <c r="T394" s="47">
        <v>0</v>
      </c>
      <c r="U394" s="47">
        <v>0</v>
      </c>
      <c r="V394" s="47">
        <v>0</v>
      </c>
      <c r="W394" s="47">
        <v>0</v>
      </c>
      <c r="X394" s="86">
        <v>0</v>
      </c>
      <c r="Y394" s="90">
        <v>0</v>
      </c>
      <c r="Z394" s="80">
        <v>0</v>
      </c>
    </row>
    <row r="395" spans="1:26" x14ac:dyDescent="0.2">
      <c r="A395" s="42">
        <v>41796</v>
      </c>
      <c r="B395" s="67">
        <v>0.41666666666666669</v>
      </c>
      <c r="C395" s="42">
        <v>41797</v>
      </c>
      <c r="D395" s="67">
        <v>0.38541666666666669</v>
      </c>
      <c r="E395" s="44">
        <v>23.25</v>
      </c>
      <c r="F395" s="45">
        <v>2.38</v>
      </c>
      <c r="G395" s="45">
        <v>3.21</v>
      </c>
      <c r="H395" s="43">
        <v>3042</v>
      </c>
      <c r="I395" s="43">
        <v>4707</v>
      </c>
      <c r="J395" s="44">
        <f t="shared" ref="J395" si="53">((H395/F395)+(I395/G395))/60</f>
        <v>45.741773344851957</v>
      </c>
      <c r="K395" s="43">
        <v>5940</v>
      </c>
      <c r="L395" s="47">
        <v>70</v>
      </c>
      <c r="M395" s="47">
        <v>9.2100000000000009</v>
      </c>
      <c r="N395" s="47">
        <v>0</v>
      </c>
      <c r="Q395" s="47">
        <v>0</v>
      </c>
      <c r="R395" s="47">
        <v>0</v>
      </c>
      <c r="S395" s="47">
        <v>0</v>
      </c>
      <c r="T395" s="47">
        <v>0</v>
      </c>
      <c r="U395" s="47">
        <v>0</v>
      </c>
      <c r="V395" s="47">
        <v>0</v>
      </c>
      <c r="W395" s="47">
        <v>0</v>
      </c>
      <c r="X395" s="86">
        <v>0</v>
      </c>
      <c r="Y395" s="90">
        <v>0</v>
      </c>
      <c r="Z395" s="80">
        <v>0</v>
      </c>
    </row>
    <row r="396" spans="1:26" x14ac:dyDescent="0.2">
      <c r="A396" s="42">
        <v>41797</v>
      </c>
      <c r="B396" s="67">
        <v>0.39583333333333331</v>
      </c>
      <c r="C396" s="42">
        <v>41798</v>
      </c>
      <c r="D396" s="67">
        <v>0.38541666666666669</v>
      </c>
      <c r="E396" s="44">
        <v>23.75</v>
      </c>
      <c r="F396" s="45">
        <v>2.4300000000000002</v>
      </c>
      <c r="G396" s="45">
        <v>3.42</v>
      </c>
      <c r="H396" s="43">
        <v>3435</v>
      </c>
      <c r="I396" s="43">
        <v>4790</v>
      </c>
      <c r="J396" s="44">
        <f t="shared" ref="J396" si="54">((H396/F396)+(I396/G396))/60</f>
        <v>46.902750703920297</v>
      </c>
      <c r="K396" s="43">
        <v>5960</v>
      </c>
      <c r="L396" s="47">
        <v>72</v>
      </c>
      <c r="M396" s="47">
        <v>8.35</v>
      </c>
      <c r="N396" s="47">
        <v>0</v>
      </c>
      <c r="Q396" s="47">
        <v>0</v>
      </c>
      <c r="R396" s="47">
        <v>0</v>
      </c>
      <c r="S396" s="47">
        <v>0</v>
      </c>
      <c r="T396" s="47">
        <v>0</v>
      </c>
      <c r="U396" s="47">
        <v>0</v>
      </c>
      <c r="V396" s="47">
        <v>0</v>
      </c>
      <c r="W396" s="47">
        <v>0</v>
      </c>
      <c r="X396" s="86">
        <v>0</v>
      </c>
      <c r="Y396" s="90">
        <v>0</v>
      </c>
      <c r="Z396" s="80">
        <v>0</v>
      </c>
    </row>
    <row r="397" spans="1:26" x14ac:dyDescent="0.2">
      <c r="A397" s="42">
        <v>41798</v>
      </c>
      <c r="B397" s="67">
        <v>0.39583333333333331</v>
      </c>
      <c r="C397" s="42">
        <v>41799</v>
      </c>
      <c r="D397" s="67">
        <v>0.38541666666666669</v>
      </c>
      <c r="E397" s="44">
        <v>23.75</v>
      </c>
      <c r="F397" s="45">
        <v>2.57</v>
      </c>
      <c r="G397" s="45">
        <v>3.65</v>
      </c>
      <c r="H397" s="43">
        <v>3491</v>
      </c>
      <c r="I397" s="43">
        <v>4669</v>
      </c>
      <c r="J397" s="44">
        <f t="shared" ref="J397" si="55">((H397/F397)+(I397/G397))/60</f>
        <v>43.959064015777422</v>
      </c>
      <c r="K397" s="43">
        <v>5900</v>
      </c>
      <c r="L397" s="47">
        <v>70</v>
      </c>
      <c r="M397" s="47">
        <v>10.17</v>
      </c>
      <c r="N397" s="47">
        <v>1</v>
      </c>
      <c r="O397" s="47">
        <v>82</v>
      </c>
      <c r="P397" s="47">
        <v>82</v>
      </c>
      <c r="Q397" s="47">
        <v>1</v>
      </c>
      <c r="R397" s="47">
        <v>0</v>
      </c>
      <c r="S397" s="47">
        <v>0</v>
      </c>
      <c r="T397" s="47">
        <v>0</v>
      </c>
      <c r="U397" s="47">
        <v>0</v>
      </c>
      <c r="V397" s="47">
        <v>0</v>
      </c>
      <c r="W397" s="47">
        <v>0</v>
      </c>
      <c r="X397" s="82">
        <f t="shared" ref="X397" si="56">(Q397+R397)/(J397)</f>
        <v>2.2748437037719647E-2</v>
      </c>
      <c r="Y397" s="90">
        <v>0</v>
      </c>
      <c r="Z397" s="80">
        <v>0</v>
      </c>
    </row>
    <row r="398" spans="1:26" x14ac:dyDescent="0.2">
      <c r="A398" s="42">
        <v>41799</v>
      </c>
      <c r="B398" s="67">
        <v>0.39583333333333331</v>
      </c>
      <c r="C398" s="42">
        <v>41800</v>
      </c>
      <c r="D398" s="67">
        <v>0.41666666666666669</v>
      </c>
      <c r="E398" s="44">
        <v>24.5</v>
      </c>
      <c r="F398" s="45">
        <v>2.48</v>
      </c>
      <c r="G398" s="45">
        <v>3.2</v>
      </c>
      <c r="H398" s="43">
        <v>3515</v>
      </c>
      <c r="I398" s="43">
        <v>2593</v>
      </c>
      <c r="J398" s="44">
        <f t="shared" ref="J398:J399" si="57">((H398/F398)+(I398/G398))/60</f>
        <v>37.127520161290327</v>
      </c>
      <c r="K398" s="43">
        <v>5790</v>
      </c>
      <c r="L398" s="47">
        <v>73</v>
      </c>
      <c r="M398" s="47">
        <v>6.19</v>
      </c>
      <c r="N398" s="47">
        <v>0</v>
      </c>
      <c r="O398" s="47"/>
      <c r="P398" s="47"/>
      <c r="Q398" s="47">
        <v>0</v>
      </c>
      <c r="R398" s="47">
        <v>0</v>
      </c>
      <c r="S398" s="47">
        <v>0</v>
      </c>
      <c r="T398" s="47">
        <v>0</v>
      </c>
      <c r="U398" s="47">
        <v>0</v>
      </c>
      <c r="V398" s="47">
        <v>0</v>
      </c>
      <c r="W398" s="47">
        <v>0</v>
      </c>
      <c r="X398" s="82">
        <f t="shared" ref="X398:X399" si="58">(Q398+R398)/(J398)</f>
        <v>0</v>
      </c>
      <c r="Y398" s="90">
        <v>0</v>
      </c>
      <c r="Z398" s="80">
        <v>0</v>
      </c>
    </row>
    <row r="399" spans="1:26" x14ac:dyDescent="0.2">
      <c r="A399" s="42">
        <v>41800</v>
      </c>
      <c r="B399" s="67">
        <v>0.4375</v>
      </c>
      <c r="C399" s="42">
        <v>41801</v>
      </c>
      <c r="D399" s="67">
        <v>0.39583333333333331</v>
      </c>
      <c r="E399" s="44">
        <v>23</v>
      </c>
      <c r="F399" s="45">
        <v>2.5</v>
      </c>
      <c r="G399" s="45">
        <v>3.35</v>
      </c>
      <c r="H399" s="43">
        <v>3324</v>
      </c>
      <c r="I399" s="43">
        <v>3995</v>
      </c>
      <c r="J399" s="44">
        <f t="shared" si="57"/>
        <v>42.035621890547269</v>
      </c>
      <c r="K399" s="43">
        <v>5670</v>
      </c>
      <c r="L399" s="47">
        <v>70</v>
      </c>
      <c r="M399" s="47">
        <v>7.04</v>
      </c>
      <c r="N399" s="47">
        <v>0</v>
      </c>
      <c r="O399" s="47"/>
      <c r="P399" s="47"/>
      <c r="Q399" s="47">
        <v>0</v>
      </c>
      <c r="R399" s="47">
        <v>0</v>
      </c>
      <c r="S399" s="47">
        <v>0</v>
      </c>
      <c r="T399" s="47">
        <v>0</v>
      </c>
      <c r="U399" s="47">
        <v>0</v>
      </c>
      <c r="V399" s="47">
        <v>0</v>
      </c>
      <c r="W399" s="47">
        <v>0</v>
      </c>
      <c r="X399" s="82">
        <f t="shared" si="58"/>
        <v>0</v>
      </c>
      <c r="Y399" s="90">
        <v>0</v>
      </c>
      <c r="Z399" s="80">
        <v>0</v>
      </c>
    </row>
    <row r="400" spans="1:26" x14ac:dyDescent="0.2">
      <c r="A400" s="42">
        <v>41801</v>
      </c>
      <c r="B400" s="67">
        <v>0.41666666666666669</v>
      </c>
      <c r="C400" s="42">
        <v>41802</v>
      </c>
      <c r="D400" s="67">
        <v>0.35416666666666669</v>
      </c>
      <c r="E400" s="44">
        <v>22.5</v>
      </c>
      <c r="F400" s="45">
        <v>2.17</v>
      </c>
      <c r="G400" s="45">
        <v>3.07</v>
      </c>
      <c r="H400" s="43">
        <v>1745</v>
      </c>
      <c r="I400" s="43">
        <v>1615</v>
      </c>
      <c r="J400" s="44">
        <f t="shared" ref="J400" si="59">((H400/F400)+(I400/G400))/60</f>
        <v>22.170101622660201</v>
      </c>
      <c r="K400" s="43">
        <v>5560</v>
      </c>
      <c r="L400" s="47">
        <v>69</v>
      </c>
      <c r="M400" s="47">
        <v>7.06</v>
      </c>
      <c r="N400" s="47">
        <v>0</v>
      </c>
      <c r="O400" s="47"/>
      <c r="P400" s="47"/>
      <c r="Q400" s="47">
        <v>0</v>
      </c>
      <c r="R400" s="47">
        <v>0</v>
      </c>
      <c r="S400" s="47">
        <v>0</v>
      </c>
      <c r="T400" s="47">
        <v>0</v>
      </c>
      <c r="U400" s="47">
        <v>0</v>
      </c>
      <c r="V400" s="47">
        <v>0</v>
      </c>
      <c r="W400" s="47">
        <v>0</v>
      </c>
      <c r="X400" s="82">
        <f t="shared" ref="X400" si="60">(Q400+R400)/(J400)</f>
        <v>0</v>
      </c>
      <c r="Y400" s="90">
        <v>0</v>
      </c>
      <c r="Z400" s="80">
        <v>0</v>
      </c>
    </row>
    <row r="401" spans="1:11" x14ac:dyDescent="0.2">
      <c r="A401" s="43"/>
      <c r="B401" s="70"/>
      <c r="C401" s="54"/>
      <c r="D401" s="70"/>
      <c r="E401" s="57"/>
      <c r="K401" s="55"/>
    </row>
    <row r="402" spans="1:11" x14ac:dyDescent="0.2">
      <c r="A402" s="43"/>
      <c r="B402" s="70"/>
      <c r="C402" s="54"/>
      <c r="D402" s="70"/>
      <c r="E402" s="57"/>
      <c r="K402" s="55"/>
    </row>
    <row r="403" spans="1:11" x14ac:dyDescent="0.2">
      <c r="A403" s="43"/>
      <c r="B403" s="70"/>
      <c r="C403" s="54"/>
      <c r="D403" s="70"/>
      <c r="E403" s="57"/>
      <c r="K403" s="55"/>
    </row>
    <row r="404" spans="1:11" x14ac:dyDescent="0.2">
      <c r="A404" s="43"/>
      <c r="B404" s="70"/>
      <c r="C404" s="54"/>
      <c r="D404" s="70"/>
      <c r="E404" s="57"/>
      <c r="K404" s="55"/>
    </row>
    <row r="405" spans="1:11" x14ac:dyDescent="0.2">
      <c r="A405" s="43"/>
      <c r="B405" s="70"/>
      <c r="C405" s="54"/>
      <c r="D405" s="70"/>
      <c r="E405" s="57"/>
      <c r="K405" s="55"/>
    </row>
    <row r="406" spans="1:11" x14ac:dyDescent="0.2">
      <c r="A406" s="43"/>
      <c r="B406" s="70"/>
      <c r="C406" s="54"/>
      <c r="D406" s="70"/>
      <c r="E406" s="57"/>
      <c r="K406" s="55"/>
    </row>
    <row r="407" spans="1:11" x14ac:dyDescent="0.2">
      <c r="A407" s="43"/>
      <c r="B407" s="70"/>
      <c r="C407" s="54"/>
      <c r="D407" s="70"/>
      <c r="E407" s="57"/>
      <c r="K407" s="55"/>
    </row>
    <row r="408" spans="1:11" x14ac:dyDescent="0.2">
      <c r="A408" s="43"/>
      <c r="B408" s="70"/>
      <c r="C408" s="54"/>
      <c r="D408" s="70"/>
      <c r="E408" s="57"/>
      <c r="K408" s="55"/>
    </row>
    <row r="409" spans="1:11" x14ac:dyDescent="0.2">
      <c r="A409" s="43"/>
      <c r="B409" s="70"/>
      <c r="C409" s="54"/>
      <c r="D409" s="70"/>
      <c r="E409" s="57"/>
      <c r="K409" s="55"/>
    </row>
    <row r="410" spans="1:11" x14ac:dyDescent="0.2">
      <c r="A410" s="43"/>
      <c r="B410" s="70"/>
      <c r="C410" s="54"/>
      <c r="D410" s="70"/>
      <c r="E410" s="57"/>
      <c r="K410" s="55"/>
    </row>
    <row r="411" spans="1:11" x14ac:dyDescent="0.2">
      <c r="A411" s="43"/>
      <c r="B411" s="70"/>
      <c r="C411" s="54"/>
      <c r="D411" s="70"/>
      <c r="E411" s="57"/>
      <c r="K411" s="55"/>
    </row>
    <row r="412" spans="1:11" x14ac:dyDescent="0.2">
      <c r="A412" s="43"/>
      <c r="B412" s="70"/>
      <c r="C412" s="54"/>
      <c r="D412" s="70"/>
      <c r="E412" s="57"/>
      <c r="K412" s="55"/>
    </row>
    <row r="413" spans="1:11" x14ac:dyDescent="0.2">
      <c r="A413" s="43"/>
      <c r="B413" s="70"/>
      <c r="C413" s="54"/>
      <c r="D413" s="70"/>
      <c r="E413" s="57"/>
      <c r="K413" s="55"/>
    </row>
    <row r="414" spans="1:11" x14ac:dyDescent="0.2">
      <c r="A414" s="43"/>
      <c r="B414" s="70"/>
      <c r="C414" s="54"/>
      <c r="D414" s="70"/>
      <c r="E414" s="57"/>
      <c r="K414" s="55"/>
    </row>
    <row r="415" spans="1:11" x14ac:dyDescent="0.2">
      <c r="A415" s="43"/>
      <c r="B415" s="70"/>
      <c r="C415" s="54"/>
      <c r="D415" s="70"/>
      <c r="E415" s="57"/>
      <c r="K415" s="55"/>
    </row>
    <row r="416" spans="1:11" x14ac:dyDescent="0.2">
      <c r="A416" s="43"/>
      <c r="B416" s="70"/>
      <c r="C416" s="54"/>
      <c r="D416" s="70"/>
      <c r="E416" s="57"/>
      <c r="K416" s="55"/>
    </row>
    <row r="417" spans="1:11" x14ac:dyDescent="0.2">
      <c r="A417" s="43"/>
      <c r="B417" s="70"/>
      <c r="C417" s="54"/>
      <c r="D417" s="70"/>
      <c r="E417" s="57"/>
      <c r="K417" s="55"/>
    </row>
    <row r="418" spans="1:11" x14ac:dyDescent="0.2">
      <c r="A418" s="43"/>
      <c r="B418" s="70"/>
      <c r="C418" s="54"/>
      <c r="D418" s="70"/>
      <c r="E418" s="57"/>
      <c r="K418" s="55"/>
    </row>
    <row r="419" spans="1:11" x14ac:dyDescent="0.2">
      <c r="A419" s="43"/>
      <c r="B419" s="70"/>
      <c r="C419" s="54"/>
      <c r="D419" s="70"/>
      <c r="E419" s="57"/>
      <c r="K419" s="55"/>
    </row>
    <row r="420" spans="1:11" x14ac:dyDescent="0.2">
      <c r="A420" s="43"/>
      <c r="B420" s="70"/>
      <c r="C420" s="54"/>
      <c r="D420" s="70"/>
      <c r="E420" s="57"/>
      <c r="K420" s="55"/>
    </row>
    <row r="421" spans="1:11" x14ac:dyDescent="0.2">
      <c r="A421" s="43"/>
      <c r="B421" s="70"/>
      <c r="C421" s="54"/>
      <c r="D421" s="70"/>
      <c r="E421" s="57"/>
      <c r="K421" s="55"/>
    </row>
    <row r="422" spans="1:11" x14ac:dyDescent="0.2">
      <c r="A422" s="43"/>
      <c r="B422" s="70"/>
      <c r="C422" s="54"/>
      <c r="D422" s="70"/>
      <c r="E422" s="57"/>
      <c r="K422" s="55"/>
    </row>
    <row r="423" spans="1:11" x14ac:dyDescent="0.2">
      <c r="A423" s="43"/>
      <c r="B423" s="70"/>
      <c r="C423" s="54"/>
      <c r="D423" s="70"/>
      <c r="E423" s="57"/>
      <c r="K423" s="55"/>
    </row>
    <row r="424" spans="1:11" x14ac:dyDescent="0.2">
      <c r="A424" s="43"/>
      <c r="B424" s="70"/>
      <c r="C424" s="54"/>
      <c r="D424" s="70"/>
      <c r="E424" s="57"/>
      <c r="K424" s="55"/>
    </row>
    <row r="425" spans="1:11" x14ac:dyDescent="0.2">
      <c r="A425" s="43"/>
      <c r="B425" s="70"/>
      <c r="C425" s="54"/>
      <c r="D425" s="70"/>
      <c r="E425" s="57"/>
      <c r="K425" s="55"/>
    </row>
    <row r="426" spans="1:11" x14ac:dyDescent="0.2">
      <c r="A426" s="43"/>
      <c r="B426" s="70"/>
      <c r="C426" s="54"/>
      <c r="D426" s="70"/>
      <c r="E426" s="57"/>
      <c r="K426" s="55"/>
    </row>
    <row r="427" spans="1:11" x14ac:dyDescent="0.2">
      <c r="A427" s="43"/>
      <c r="B427" s="70"/>
      <c r="C427" s="54"/>
      <c r="D427" s="70"/>
      <c r="E427" s="57"/>
      <c r="K427" s="55"/>
    </row>
    <row r="428" spans="1:11" x14ac:dyDescent="0.2">
      <c r="A428" s="43"/>
      <c r="B428" s="70"/>
      <c r="C428" s="54"/>
      <c r="D428" s="70"/>
      <c r="E428" s="57"/>
      <c r="K428" s="55"/>
    </row>
    <row r="429" spans="1:11" x14ac:dyDescent="0.2">
      <c r="A429" s="43"/>
      <c r="B429" s="70"/>
      <c r="C429" s="54"/>
      <c r="D429" s="70"/>
      <c r="E429" s="57"/>
      <c r="K429" s="55"/>
    </row>
    <row r="430" spans="1:11" x14ac:dyDescent="0.2">
      <c r="A430" s="43"/>
      <c r="B430" s="70"/>
      <c r="C430" s="54"/>
      <c r="D430" s="70"/>
      <c r="E430" s="57"/>
      <c r="K430" s="55"/>
    </row>
    <row r="431" spans="1:11" x14ac:dyDescent="0.2">
      <c r="A431" s="43"/>
      <c r="B431" s="70"/>
      <c r="C431" s="54"/>
      <c r="D431" s="70"/>
      <c r="E431" s="57"/>
      <c r="K431" s="55"/>
    </row>
    <row r="432" spans="1:11" x14ac:dyDescent="0.2">
      <c r="A432" s="43"/>
      <c r="B432" s="70"/>
      <c r="C432" s="54"/>
      <c r="D432" s="70"/>
      <c r="E432" s="57"/>
      <c r="K432" s="55"/>
    </row>
    <row r="433" spans="1:11" x14ac:dyDescent="0.2">
      <c r="A433" s="43"/>
      <c r="B433" s="70"/>
      <c r="C433" s="54"/>
      <c r="D433" s="70"/>
      <c r="E433" s="57"/>
      <c r="K433" s="55"/>
    </row>
    <row r="434" spans="1:11" x14ac:dyDescent="0.2">
      <c r="A434" s="43"/>
      <c r="B434" s="70"/>
      <c r="C434" s="54"/>
      <c r="D434" s="70"/>
      <c r="E434" s="57"/>
      <c r="K434" s="55"/>
    </row>
    <row r="435" spans="1:11" x14ac:dyDescent="0.2">
      <c r="A435" s="43"/>
      <c r="B435" s="70"/>
      <c r="C435" s="54"/>
      <c r="D435" s="70"/>
      <c r="E435" s="57"/>
      <c r="K435" s="55"/>
    </row>
    <row r="436" spans="1:11" x14ac:dyDescent="0.2">
      <c r="A436" s="43"/>
      <c r="B436" s="70"/>
      <c r="C436" s="54"/>
      <c r="D436" s="70"/>
      <c r="E436" s="57"/>
      <c r="K436" s="55"/>
    </row>
    <row r="437" spans="1:11" x14ac:dyDescent="0.2">
      <c r="A437" s="43"/>
      <c r="B437" s="70"/>
      <c r="C437" s="54"/>
      <c r="D437" s="70"/>
      <c r="E437" s="57"/>
      <c r="K437" s="55"/>
    </row>
    <row r="438" spans="1:11" x14ac:dyDescent="0.2">
      <c r="A438" s="43"/>
      <c r="B438" s="70"/>
      <c r="C438" s="54"/>
      <c r="D438" s="70"/>
      <c r="E438" s="57"/>
      <c r="K438" s="55"/>
    </row>
    <row r="439" spans="1:11" x14ac:dyDescent="0.2">
      <c r="A439" s="43"/>
      <c r="B439" s="70"/>
      <c r="C439" s="54"/>
      <c r="D439" s="70"/>
      <c r="E439" s="57"/>
      <c r="K439" s="55"/>
    </row>
    <row r="440" spans="1:11" x14ac:dyDescent="0.2">
      <c r="A440" s="43"/>
      <c r="B440" s="70"/>
      <c r="C440" s="54"/>
      <c r="D440" s="70"/>
      <c r="E440" s="57"/>
      <c r="K440" s="55"/>
    </row>
    <row r="441" spans="1:11" x14ac:dyDescent="0.2">
      <c r="A441" s="43"/>
      <c r="B441" s="70"/>
      <c r="C441" s="54"/>
      <c r="D441" s="70"/>
      <c r="E441" s="57"/>
      <c r="K441" s="55"/>
    </row>
    <row r="442" spans="1:11" x14ac:dyDescent="0.2">
      <c r="A442" s="43"/>
      <c r="B442" s="70"/>
      <c r="C442" s="54"/>
      <c r="D442" s="70"/>
      <c r="E442" s="57"/>
      <c r="K442" s="55"/>
    </row>
    <row r="443" spans="1:11" x14ac:dyDescent="0.2">
      <c r="A443" s="43"/>
      <c r="B443" s="70"/>
      <c r="C443" s="54"/>
      <c r="D443" s="70"/>
      <c r="E443" s="57"/>
      <c r="K443" s="55"/>
    </row>
    <row r="444" spans="1:11" x14ac:dyDescent="0.2">
      <c r="A444" s="43"/>
      <c r="B444" s="70"/>
      <c r="C444" s="54"/>
      <c r="D444" s="70"/>
      <c r="E444" s="57"/>
      <c r="K444" s="55"/>
    </row>
    <row r="445" spans="1:11" x14ac:dyDescent="0.2">
      <c r="A445" s="43"/>
      <c r="B445" s="70"/>
      <c r="C445" s="54"/>
      <c r="D445" s="70"/>
      <c r="E445" s="57"/>
      <c r="K445" s="55"/>
    </row>
    <row r="446" spans="1:11" x14ac:dyDescent="0.2">
      <c r="A446" s="43"/>
      <c r="B446" s="70"/>
      <c r="C446" s="54"/>
      <c r="D446" s="70"/>
      <c r="E446" s="57"/>
      <c r="K446" s="55"/>
    </row>
    <row r="447" spans="1:11" x14ac:dyDescent="0.2">
      <c r="A447" s="43"/>
      <c r="B447" s="70"/>
      <c r="C447" s="54"/>
      <c r="D447" s="70"/>
      <c r="E447" s="57"/>
      <c r="K447" s="55"/>
    </row>
    <row r="448" spans="1:11" x14ac:dyDescent="0.2">
      <c r="A448" s="43"/>
      <c r="B448" s="70"/>
      <c r="C448" s="54"/>
      <c r="D448" s="70"/>
      <c r="E448" s="57"/>
      <c r="K448" s="55"/>
    </row>
    <row r="449" spans="1:11" x14ac:dyDescent="0.2">
      <c r="A449" s="43"/>
      <c r="B449" s="70"/>
      <c r="C449" s="54"/>
      <c r="D449" s="70"/>
      <c r="E449" s="57"/>
      <c r="K449" s="55"/>
    </row>
    <row r="450" spans="1:11" x14ac:dyDescent="0.2">
      <c r="A450" s="43"/>
      <c r="B450" s="70"/>
      <c r="C450" s="54"/>
      <c r="D450" s="70"/>
      <c r="E450" s="57"/>
      <c r="K450" s="55"/>
    </row>
    <row r="451" spans="1:11" x14ac:dyDescent="0.2">
      <c r="A451" s="43"/>
      <c r="B451" s="70"/>
      <c r="C451" s="54"/>
      <c r="D451" s="70"/>
      <c r="E451" s="57"/>
      <c r="K451" s="55"/>
    </row>
    <row r="452" spans="1:11" x14ac:dyDescent="0.2">
      <c r="A452" s="43"/>
      <c r="B452" s="70"/>
      <c r="C452" s="54"/>
      <c r="D452" s="70"/>
      <c r="E452" s="57"/>
      <c r="K452" s="55"/>
    </row>
    <row r="453" spans="1:11" x14ac:dyDescent="0.2">
      <c r="A453" s="43"/>
      <c r="B453" s="70"/>
      <c r="C453" s="54"/>
      <c r="D453" s="70"/>
      <c r="E453" s="57"/>
      <c r="K453" s="55"/>
    </row>
    <row r="454" spans="1:11" x14ac:dyDescent="0.2">
      <c r="A454" s="43"/>
      <c r="B454" s="70"/>
      <c r="C454" s="54"/>
      <c r="D454" s="70"/>
      <c r="E454" s="57"/>
      <c r="K454" s="55"/>
    </row>
    <row r="455" spans="1:11" x14ac:dyDescent="0.2">
      <c r="A455" s="43"/>
      <c r="B455" s="70"/>
      <c r="C455" s="54"/>
      <c r="D455" s="70"/>
      <c r="E455" s="57"/>
      <c r="K455" s="55"/>
    </row>
    <row r="456" spans="1:11" x14ac:dyDescent="0.2">
      <c r="A456" s="43"/>
      <c r="B456" s="70"/>
      <c r="C456" s="54"/>
      <c r="D456" s="70"/>
      <c r="E456" s="57"/>
      <c r="K456" s="55"/>
    </row>
    <row r="457" spans="1:11" x14ac:dyDescent="0.2">
      <c r="A457" s="43"/>
      <c r="B457" s="70"/>
      <c r="C457" s="54"/>
      <c r="D457" s="70"/>
      <c r="E457" s="57"/>
      <c r="K457" s="55"/>
    </row>
    <row r="458" spans="1:11" x14ac:dyDescent="0.2">
      <c r="A458" s="43"/>
      <c r="B458" s="70"/>
      <c r="C458" s="54"/>
      <c r="D458" s="70"/>
      <c r="E458" s="57"/>
      <c r="K458" s="55"/>
    </row>
    <row r="459" spans="1:11" x14ac:dyDescent="0.2">
      <c r="A459" s="43"/>
      <c r="B459" s="70"/>
      <c r="C459" s="54"/>
      <c r="D459" s="70"/>
      <c r="E459" s="57"/>
      <c r="K459" s="55"/>
    </row>
    <row r="460" spans="1:11" x14ac:dyDescent="0.2">
      <c r="A460" s="43"/>
      <c r="B460" s="70"/>
      <c r="C460" s="54"/>
      <c r="D460" s="70"/>
      <c r="E460" s="57"/>
      <c r="K460" s="55"/>
    </row>
    <row r="461" spans="1:11" x14ac:dyDescent="0.2">
      <c r="A461" s="43"/>
      <c r="B461" s="70"/>
      <c r="C461" s="54"/>
      <c r="D461" s="70"/>
      <c r="E461" s="57"/>
      <c r="K461" s="55"/>
    </row>
    <row r="462" spans="1:11" x14ac:dyDescent="0.2">
      <c r="A462" s="43"/>
      <c r="B462" s="70"/>
      <c r="C462" s="54"/>
      <c r="D462" s="70"/>
      <c r="E462" s="57"/>
      <c r="K462" s="55"/>
    </row>
    <row r="463" spans="1:11" x14ac:dyDescent="0.2">
      <c r="A463" s="43"/>
      <c r="B463" s="70"/>
      <c r="C463" s="54"/>
      <c r="D463" s="70"/>
      <c r="E463" s="57"/>
      <c r="K463" s="55"/>
    </row>
    <row r="464" spans="1:11" x14ac:dyDescent="0.2">
      <c r="A464" s="43"/>
      <c r="B464" s="70"/>
      <c r="C464" s="54"/>
      <c r="D464" s="70"/>
      <c r="E464" s="57"/>
      <c r="K464" s="55"/>
    </row>
    <row r="465" spans="1:11" x14ac:dyDescent="0.2">
      <c r="A465" s="43"/>
      <c r="B465" s="70"/>
      <c r="C465" s="54"/>
      <c r="D465" s="70"/>
      <c r="E465" s="57"/>
      <c r="K465" s="55"/>
    </row>
    <row r="466" spans="1:11" x14ac:dyDescent="0.2">
      <c r="A466" s="43"/>
      <c r="B466" s="70"/>
      <c r="C466" s="54"/>
      <c r="D466" s="70"/>
      <c r="E466" s="57"/>
      <c r="K466" s="55"/>
    </row>
    <row r="467" spans="1:11" x14ac:dyDescent="0.2">
      <c r="A467" s="43"/>
      <c r="B467" s="70"/>
      <c r="C467" s="54"/>
      <c r="D467" s="70"/>
      <c r="E467" s="57"/>
      <c r="K467" s="55"/>
    </row>
    <row r="468" spans="1:11" x14ac:dyDescent="0.2">
      <c r="A468" s="43"/>
      <c r="B468" s="70"/>
      <c r="C468" s="54"/>
      <c r="D468" s="70"/>
      <c r="E468" s="57"/>
      <c r="K468" s="55"/>
    </row>
    <row r="469" spans="1:11" x14ac:dyDescent="0.2">
      <c r="A469" s="43"/>
      <c r="B469" s="70"/>
      <c r="C469" s="54"/>
      <c r="D469" s="70"/>
      <c r="E469" s="57"/>
      <c r="K469" s="55"/>
    </row>
    <row r="470" spans="1:11" x14ac:dyDescent="0.2">
      <c r="A470" s="43"/>
      <c r="B470" s="70"/>
      <c r="C470" s="54"/>
      <c r="D470" s="70"/>
      <c r="E470" s="57"/>
      <c r="K470" s="55"/>
    </row>
    <row r="471" spans="1:11" x14ac:dyDescent="0.2">
      <c r="A471" s="43"/>
      <c r="B471" s="70"/>
      <c r="C471" s="54"/>
      <c r="D471" s="70"/>
      <c r="E471" s="57"/>
      <c r="K471" s="55"/>
    </row>
    <row r="472" spans="1:11" x14ac:dyDescent="0.2">
      <c r="A472" s="43"/>
      <c r="B472" s="70"/>
      <c r="C472" s="54"/>
      <c r="D472" s="70"/>
      <c r="E472" s="57"/>
      <c r="K472" s="55"/>
    </row>
    <row r="473" spans="1:11" x14ac:dyDescent="0.2">
      <c r="A473" s="43"/>
      <c r="B473" s="70"/>
      <c r="C473" s="54"/>
      <c r="D473" s="70"/>
      <c r="E473" s="57"/>
      <c r="K473" s="55"/>
    </row>
    <row r="474" spans="1:11" x14ac:dyDescent="0.2">
      <c r="A474" s="43"/>
      <c r="B474" s="70"/>
      <c r="C474" s="54"/>
      <c r="D474" s="70"/>
      <c r="E474" s="57"/>
      <c r="K474" s="55"/>
    </row>
    <row r="475" spans="1:11" x14ac:dyDescent="0.2">
      <c r="A475" s="43"/>
      <c r="B475" s="70"/>
      <c r="C475" s="54"/>
      <c r="D475" s="70"/>
      <c r="E475" s="57"/>
      <c r="K475" s="55"/>
    </row>
    <row r="476" spans="1:11" x14ac:dyDescent="0.2">
      <c r="A476" s="43"/>
      <c r="B476" s="70"/>
      <c r="C476" s="54"/>
      <c r="D476" s="70"/>
      <c r="E476" s="57"/>
      <c r="K476" s="55"/>
    </row>
    <row r="477" spans="1:11" x14ac:dyDescent="0.2">
      <c r="A477" s="43"/>
      <c r="B477" s="70"/>
      <c r="C477" s="54"/>
      <c r="D477" s="70"/>
      <c r="E477" s="57"/>
      <c r="K477" s="55"/>
    </row>
    <row r="478" spans="1:11" x14ac:dyDescent="0.2">
      <c r="A478" s="43"/>
      <c r="B478" s="70"/>
      <c r="C478" s="54"/>
      <c r="D478" s="70"/>
      <c r="E478" s="57"/>
      <c r="K478" s="55"/>
    </row>
    <row r="479" spans="1:11" x14ac:dyDescent="0.2">
      <c r="A479" s="43"/>
      <c r="B479" s="70"/>
      <c r="C479" s="54"/>
      <c r="D479" s="70"/>
      <c r="E479" s="57"/>
      <c r="K479" s="55"/>
    </row>
    <row r="480" spans="1:11" x14ac:dyDescent="0.2">
      <c r="A480" s="43"/>
      <c r="B480" s="70"/>
      <c r="C480" s="54"/>
      <c r="D480" s="70"/>
      <c r="E480" s="57"/>
      <c r="K480" s="55"/>
    </row>
    <row r="481" spans="1:11" x14ac:dyDescent="0.2">
      <c r="A481" s="43"/>
      <c r="B481" s="70"/>
      <c r="C481" s="54"/>
      <c r="D481" s="70"/>
      <c r="E481" s="57"/>
      <c r="K481" s="55"/>
    </row>
    <row r="482" spans="1:11" x14ac:dyDescent="0.2">
      <c r="A482" s="43"/>
      <c r="B482" s="70"/>
      <c r="C482" s="54"/>
      <c r="D482" s="70"/>
      <c r="E482" s="57"/>
      <c r="K482" s="55"/>
    </row>
    <row r="483" spans="1:11" x14ac:dyDescent="0.2">
      <c r="A483" s="43"/>
      <c r="B483" s="70"/>
      <c r="C483" s="54"/>
      <c r="D483" s="70"/>
      <c r="E483" s="57"/>
      <c r="K483" s="55"/>
    </row>
    <row r="484" spans="1:11" x14ac:dyDescent="0.2">
      <c r="A484" s="43"/>
      <c r="B484" s="70"/>
      <c r="C484" s="54"/>
      <c r="D484" s="70"/>
      <c r="E484" s="57"/>
      <c r="K484" s="55"/>
    </row>
    <row r="485" spans="1:11" x14ac:dyDescent="0.2">
      <c r="A485" s="43"/>
      <c r="B485" s="70"/>
      <c r="C485" s="54"/>
      <c r="D485" s="70"/>
      <c r="E485" s="57"/>
      <c r="K485" s="55"/>
    </row>
    <row r="486" spans="1:11" x14ac:dyDescent="0.2">
      <c r="A486" s="43"/>
      <c r="B486" s="70"/>
      <c r="C486" s="54"/>
      <c r="D486" s="70"/>
      <c r="E486" s="57"/>
      <c r="K486" s="55"/>
    </row>
    <row r="487" spans="1:11" x14ac:dyDescent="0.2">
      <c r="A487" s="43"/>
      <c r="B487" s="70"/>
      <c r="C487" s="54"/>
      <c r="D487" s="70"/>
      <c r="E487" s="57"/>
      <c r="K487" s="55"/>
    </row>
    <row r="488" spans="1:11" x14ac:dyDescent="0.2">
      <c r="A488" s="43"/>
      <c r="B488" s="70"/>
      <c r="C488" s="54"/>
      <c r="D488" s="70"/>
      <c r="E488" s="57"/>
      <c r="K488" s="55"/>
    </row>
    <row r="489" spans="1:11" x14ac:dyDescent="0.2">
      <c r="A489" s="43"/>
      <c r="B489" s="70"/>
      <c r="C489" s="54"/>
      <c r="D489" s="70"/>
      <c r="E489" s="57"/>
      <c r="K489" s="55"/>
    </row>
    <row r="490" spans="1:11" x14ac:dyDescent="0.2">
      <c r="A490" s="43"/>
      <c r="B490" s="70"/>
      <c r="C490" s="54"/>
      <c r="D490" s="70"/>
      <c r="E490" s="57"/>
      <c r="K490" s="55"/>
    </row>
    <row r="491" spans="1:11" x14ac:dyDescent="0.2">
      <c r="A491" s="43"/>
      <c r="B491" s="70"/>
      <c r="C491" s="54"/>
      <c r="D491" s="70"/>
      <c r="E491" s="57"/>
      <c r="K491" s="55"/>
    </row>
    <row r="492" spans="1:11" x14ac:dyDescent="0.2">
      <c r="A492" s="43"/>
      <c r="B492" s="70"/>
      <c r="C492" s="54"/>
      <c r="D492" s="70"/>
      <c r="E492" s="57"/>
      <c r="K492" s="55"/>
    </row>
    <row r="493" spans="1:11" x14ac:dyDescent="0.2">
      <c r="A493" s="43"/>
      <c r="B493" s="70"/>
      <c r="C493" s="54"/>
      <c r="D493" s="70"/>
      <c r="E493" s="57"/>
      <c r="K493" s="55"/>
    </row>
    <row r="494" spans="1:11" x14ac:dyDescent="0.2">
      <c r="A494" s="43"/>
      <c r="B494" s="70"/>
      <c r="C494" s="54"/>
      <c r="D494" s="70"/>
      <c r="E494" s="57"/>
      <c r="K494" s="55"/>
    </row>
    <row r="495" spans="1:11" x14ac:dyDescent="0.2">
      <c r="A495" s="43"/>
      <c r="B495" s="70"/>
      <c r="C495" s="54"/>
      <c r="D495" s="70"/>
      <c r="E495" s="57"/>
      <c r="K495" s="55"/>
    </row>
    <row r="496" spans="1:11" x14ac:dyDescent="0.2">
      <c r="A496" s="43"/>
      <c r="B496" s="70"/>
      <c r="C496" s="54"/>
      <c r="D496" s="70"/>
      <c r="E496" s="57"/>
      <c r="K496" s="55"/>
    </row>
    <row r="497" spans="1:11" x14ac:dyDescent="0.2">
      <c r="A497" s="43"/>
      <c r="B497" s="70"/>
      <c r="C497" s="54"/>
      <c r="D497" s="70"/>
      <c r="E497" s="57"/>
      <c r="K497" s="55"/>
    </row>
    <row r="498" spans="1:11" x14ac:dyDescent="0.2">
      <c r="A498" s="43"/>
      <c r="B498" s="70"/>
      <c r="C498" s="54"/>
      <c r="D498" s="70"/>
      <c r="E498" s="57"/>
      <c r="K498" s="55"/>
    </row>
    <row r="499" spans="1:11" x14ac:dyDescent="0.2">
      <c r="A499" s="43"/>
      <c r="B499" s="70"/>
      <c r="C499" s="54"/>
      <c r="D499" s="70"/>
      <c r="E499" s="57"/>
      <c r="K499" s="55"/>
    </row>
    <row r="500" spans="1:11" x14ac:dyDescent="0.2">
      <c r="A500" s="43"/>
      <c r="B500" s="70"/>
      <c r="C500" s="54"/>
      <c r="D500" s="70"/>
      <c r="E500" s="57"/>
      <c r="K500" s="55"/>
    </row>
    <row r="501" spans="1:11" x14ac:dyDescent="0.2">
      <c r="A501" s="43"/>
      <c r="B501" s="70"/>
      <c r="C501" s="54"/>
      <c r="D501" s="70"/>
      <c r="E501" s="57"/>
      <c r="K501" s="55"/>
    </row>
    <row r="502" spans="1:11" x14ac:dyDescent="0.2">
      <c r="A502" s="43"/>
      <c r="B502" s="70"/>
      <c r="C502" s="54"/>
      <c r="D502" s="70"/>
      <c r="E502" s="57"/>
      <c r="K502" s="55"/>
    </row>
    <row r="503" spans="1:11" x14ac:dyDescent="0.2">
      <c r="A503" s="43"/>
      <c r="B503" s="70"/>
      <c r="C503" s="54"/>
      <c r="D503" s="70"/>
      <c r="E503" s="57"/>
      <c r="K503" s="55"/>
    </row>
    <row r="504" spans="1:11" x14ac:dyDescent="0.2">
      <c r="A504" s="43"/>
      <c r="B504" s="70"/>
      <c r="C504" s="54"/>
      <c r="D504" s="70"/>
      <c r="E504" s="57"/>
      <c r="K504" s="55"/>
    </row>
    <row r="505" spans="1:11" x14ac:dyDescent="0.2">
      <c r="A505" s="43"/>
      <c r="B505" s="70"/>
      <c r="C505" s="54"/>
      <c r="D505" s="70"/>
      <c r="E505" s="57"/>
      <c r="K505" s="55"/>
    </row>
    <row r="506" spans="1:11" x14ac:dyDescent="0.2">
      <c r="A506" s="43"/>
      <c r="B506" s="70"/>
      <c r="C506" s="54"/>
      <c r="D506" s="70"/>
      <c r="E506" s="57"/>
      <c r="K506" s="55"/>
    </row>
    <row r="507" spans="1:11" x14ac:dyDescent="0.2">
      <c r="A507" s="43"/>
      <c r="B507" s="70"/>
      <c r="C507" s="54"/>
      <c r="D507" s="70"/>
      <c r="E507" s="57"/>
      <c r="K507" s="55"/>
    </row>
    <row r="508" spans="1:11" x14ac:dyDescent="0.2">
      <c r="A508" s="43"/>
      <c r="B508" s="70"/>
      <c r="C508" s="54"/>
      <c r="D508" s="70"/>
      <c r="E508" s="57"/>
      <c r="K508" s="55"/>
    </row>
    <row r="509" spans="1:11" x14ac:dyDescent="0.2">
      <c r="A509" s="43"/>
      <c r="B509" s="70"/>
      <c r="C509" s="54"/>
      <c r="D509" s="70"/>
      <c r="E509" s="57"/>
      <c r="K509" s="55"/>
    </row>
    <row r="510" spans="1:11" x14ac:dyDescent="0.2">
      <c r="A510" s="43"/>
      <c r="B510" s="70"/>
      <c r="C510" s="54"/>
      <c r="D510" s="70"/>
      <c r="E510" s="57"/>
      <c r="K510" s="55"/>
    </row>
    <row r="511" spans="1:11" x14ac:dyDescent="0.2">
      <c r="A511" s="43"/>
      <c r="B511" s="70"/>
      <c r="C511" s="54"/>
      <c r="D511" s="70"/>
      <c r="E511" s="57"/>
      <c r="K511" s="55"/>
    </row>
    <row r="512" spans="1:11" x14ac:dyDescent="0.2">
      <c r="A512" s="43"/>
      <c r="B512" s="70"/>
      <c r="C512" s="54"/>
      <c r="D512" s="70"/>
      <c r="E512" s="57"/>
      <c r="K512" s="55"/>
    </row>
    <row r="513" spans="1:11" x14ac:dyDescent="0.2">
      <c r="A513" s="43"/>
      <c r="B513" s="70"/>
      <c r="C513" s="54"/>
      <c r="D513" s="70"/>
      <c r="E513" s="57"/>
      <c r="K513" s="55"/>
    </row>
    <row r="514" spans="1:11" x14ac:dyDescent="0.2">
      <c r="A514" s="43"/>
      <c r="B514" s="70"/>
      <c r="C514" s="54"/>
      <c r="D514" s="70"/>
      <c r="E514" s="57"/>
      <c r="K514" s="55"/>
    </row>
    <row r="515" spans="1:11" x14ac:dyDescent="0.2">
      <c r="A515" s="43"/>
      <c r="B515" s="70"/>
      <c r="C515" s="54"/>
      <c r="D515" s="70"/>
      <c r="E515" s="57"/>
      <c r="K515" s="55"/>
    </row>
    <row r="516" spans="1:11" x14ac:dyDescent="0.2">
      <c r="A516" s="43"/>
      <c r="B516" s="70"/>
      <c r="C516" s="54"/>
      <c r="D516" s="70"/>
      <c r="E516" s="57"/>
      <c r="K516" s="55"/>
    </row>
    <row r="517" spans="1:11" x14ac:dyDescent="0.2">
      <c r="A517" s="43"/>
      <c r="B517" s="70"/>
      <c r="C517" s="54"/>
      <c r="D517" s="70"/>
      <c r="E517" s="57"/>
      <c r="K517" s="55"/>
    </row>
    <row r="518" spans="1:11" x14ac:dyDescent="0.2">
      <c r="A518" s="43"/>
      <c r="B518" s="70"/>
      <c r="C518" s="54"/>
      <c r="D518" s="70"/>
      <c r="E518" s="57"/>
      <c r="K518" s="55"/>
    </row>
    <row r="519" spans="1:11" x14ac:dyDescent="0.2">
      <c r="A519" s="43"/>
      <c r="B519" s="70"/>
      <c r="C519" s="54"/>
      <c r="D519" s="70"/>
      <c r="E519" s="57"/>
      <c r="K519" s="55"/>
    </row>
    <row r="520" spans="1:11" x14ac:dyDescent="0.2">
      <c r="A520" s="43"/>
      <c r="B520" s="70"/>
      <c r="C520" s="54"/>
      <c r="D520" s="70"/>
      <c r="E520" s="57"/>
      <c r="K520" s="55"/>
    </row>
    <row r="521" spans="1:11" x14ac:dyDescent="0.2">
      <c r="A521" s="43"/>
      <c r="B521" s="70"/>
      <c r="C521" s="54"/>
      <c r="D521" s="70"/>
      <c r="E521" s="57"/>
      <c r="K521" s="55"/>
    </row>
    <row r="522" spans="1:11" x14ac:dyDescent="0.2">
      <c r="A522" s="43"/>
      <c r="B522" s="70"/>
      <c r="C522" s="54"/>
      <c r="D522" s="70"/>
      <c r="E522" s="57"/>
      <c r="K522" s="55"/>
    </row>
    <row r="523" spans="1:11" x14ac:dyDescent="0.2">
      <c r="A523" s="43"/>
      <c r="B523" s="70"/>
      <c r="C523" s="54"/>
      <c r="D523" s="70"/>
      <c r="E523" s="57"/>
      <c r="K523" s="55"/>
    </row>
    <row r="524" spans="1:11" x14ac:dyDescent="0.2">
      <c r="A524" s="43"/>
      <c r="B524" s="70"/>
      <c r="C524" s="54"/>
      <c r="D524" s="70"/>
      <c r="E524" s="57"/>
      <c r="K524" s="55"/>
    </row>
    <row r="525" spans="1:11" x14ac:dyDescent="0.2">
      <c r="A525" s="43"/>
      <c r="B525" s="70"/>
      <c r="C525" s="54"/>
      <c r="D525" s="70"/>
      <c r="E525" s="57"/>
      <c r="K525" s="55"/>
    </row>
    <row r="526" spans="1:11" x14ac:dyDescent="0.2">
      <c r="A526" s="43"/>
      <c r="B526" s="70"/>
      <c r="C526" s="54"/>
      <c r="D526" s="70"/>
      <c r="E526" s="57"/>
      <c r="K526" s="55"/>
    </row>
    <row r="527" spans="1:11" x14ac:dyDescent="0.2">
      <c r="A527" s="43"/>
      <c r="B527" s="70"/>
      <c r="C527" s="54"/>
      <c r="D527" s="70"/>
      <c r="E527" s="57"/>
      <c r="K527" s="55"/>
    </row>
    <row r="528" spans="1:11" x14ac:dyDescent="0.2">
      <c r="A528" s="43"/>
      <c r="B528" s="70"/>
      <c r="C528" s="54"/>
      <c r="D528" s="70"/>
      <c r="E528" s="57"/>
      <c r="K528" s="55"/>
    </row>
    <row r="529" spans="1:11" x14ac:dyDescent="0.2">
      <c r="A529" s="43"/>
      <c r="B529" s="70"/>
      <c r="C529" s="54"/>
      <c r="D529" s="70"/>
      <c r="E529" s="57"/>
      <c r="K529" s="55"/>
    </row>
    <row r="530" spans="1:11" x14ac:dyDescent="0.2">
      <c r="A530" s="43"/>
      <c r="B530" s="70"/>
      <c r="C530" s="54"/>
      <c r="D530" s="70"/>
      <c r="E530" s="57"/>
      <c r="K530" s="55"/>
    </row>
    <row r="531" spans="1:11" x14ac:dyDescent="0.2">
      <c r="A531" s="43"/>
      <c r="B531" s="70"/>
      <c r="C531" s="54"/>
      <c r="D531" s="70"/>
      <c r="E531" s="57"/>
      <c r="K531" s="55"/>
    </row>
    <row r="532" spans="1:11" x14ac:dyDescent="0.2">
      <c r="A532" s="43"/>
      <c r="B532" s="70"/>
      <c r="C532" s="54"/>
      <c r="D532" s="70"/>
      <c r="E532" s="57"/>
      <c r="K532" s="55"/>
    </row>
    <row r="533" spans="1:11" x14ac:dyDescent="0.2">
      <c r="A533" s="43"/>
      <c r="B533" s="70"/>
      <c r="C533" s="54"/>
      <c r="D533" s="70"/>
      <c r="E533" s="57"/>
      <c r="K533" s="55"/>
    </row>
    <row r="534" spans="1:11" x14ac:dyDescent="0.2">
      <c r="A534" s="43"/>
      <c r="B534" s="70"/>
      <c r="C534" s="54"/>
      <c r="D534" s="70"/>
      <c r="E534" s="57"/>
      <c r="K534" s="55"/>
    </row>
    <row r="535" spans="1:11" x14ac:dyDescent="0.2">
      <c r="A535" s="43"/>
      <c r="B535" s="70"/>
      <c r="C535" s="54"/>
      <c r="D535" s="70"/>
      <c r="E535" s="57"/>
      <c r="K535" s="55"/>
    </row>
    <row r="536" spans="1:11" x14ac:dyDescent="0.2">
      <c r="A536" s="43"/>
      <c r="B536" s="70"/>
      <c r="C536" s="54"/>
      <c r="D536" s="70"/>
      <c r="E536" s="57"/>
      <c r="K536" s="55"/>
    </row>
    <row r="537" spans="1:11" x14ac:dyDescent="0.2">
      <c r="A537" s="43"/>
      <c r="B537" s="70"/>
      <c r="C537" s="54"/>
      <c r="D537" s="70"/>
      <c r="E537" s="57"/>
      <c r="K537" s="55"/>
    </row>
    <row r="538" spans="1:11" x14ac:dyDescent="0.2">
      <c r="A538" s="43"/>
      <c r="B538" s="70"/>
      <c r="C538" s="54"/>
      <c r="D538" s="70"/>
      <c r="E538" s="57"/>
      <c r="K538" s="55"/>
    </row>
    <row r="539" spans="1:11" x14ac:dyDescent="0.2">
      <c r="A539" s="43"/>
      <c r="B539" s="70"/>
      <c r="C539" s="54"/>
      <c r="D539" s="70"/>
      <c r="E539" s="57"/>
      <c r="K539" s="55"/>
    </row>
    <row r="540" spans="1:11" x14ac:dyDescent="0.2">
      <c r="A540" s="43"/>
      <c r="B540" s="70"/>
      <c r="C540" s="54"/>
      <c r="D540" s="70"/>
      <c r="E540" s="57"/>
      <c r="K540" s="55"/>
    </row>
    <row r="541" spans="1:11" x14ac:dyDescent="0.2">
      <c r="A541" s="43"/>
      <c r="B541" s="70"/>
      <c r="C541" s="54"/>
      <c r="D541" s="70"/>
      <c r="E541" s="57"/>
      <c r="K541" s="55"/>
    </row>
    <row r="542" spans="1:11" x14ac:dyDescent="0.2">
      <c r="A542" s="43"/>
      <c r="B542" s="70"/>
      <c r="C542" s="54"/>
      <c r="D542" s="70"/>
      <c r="E542" s="57"/>
      <c r="K542" s="55"/>
    </row>
    <row r="543" spans="1:11" x14ac:dyDescent="0.2">
      <c r="A543" s="43"/>
      <c r="B543" s="70"/>
      <c r="C543" s="54"/>
      <c r="D543" s="70"/>
      <c r="E543" s="57"/>
      <c r="K543" s="55"/>
    </row>
    <row r="544" spans="1:11" x14ac:dyDescent="0.2">
      <c r="A544" s="43"/>
      <c r="B544" s="70"/>
      <c r="C544" s="54"/>
      <c r="D544" s="70"/>
      <c r="E544" s="57"/>
      <c r="K544" s="55"/>
    </row>
    <row r="545" spans="1:11" x14ac:dyDescent="0.2">
      <c r="A545" s="43"/>
      <c r="B545" s="70"/>
      <c r="C545" s="54"/>
      <c r="D545" s="70"/>
      <c r="E545" s="57"/>
      <c r="K545" s="55"/>
    </row>
    <row r="546" spans="1:11" x14ac:dyDescent="0.2">
      <c r="A546" s="43"/>
      <c r="B546" s="70"/>
      <c r="C546" s="54"/>
      <c r="D546" s="70"/>
      <c r="E546" s="57"/>
      <c r="K546" s="55"/>
    </row>
    <row r="547" spans="1:11" x14ac:dyDescent="0.2">
      <c r="A547" s="43"/>
      <c r="B547" s="70"/>
      <c r="C547" s="54"/>
      <c r="D547" s="70"/>
      <c r="E547" s="57"/>
      <c r="K547" s="55"/>
    </row>
    <row r="548" spans="1:11" x14ac:dyDescent="0.2">
      <c r="A548" s="43"/>
      <c r="B548" s="70"/>
      <c r="C548" s="54"/>
      <c r="D548" s="70"/>
      <c r="E548" s="57"/>
      <c r="K548" s="55"/>
    </row>
    <row r="549" spans="1:11" x14ac:dyDescent="0.2">
      <c r="A549" s="43"/>
      <c r="B549" s="70"/>
      <c r="C549" s="54"/>
      <c r="D549" s="70"/>
      <c r="E549" s="57"/>
      <c r="K549" s="55"/>
    </row>
    <row r="550" spans="1:11" x14ac:dyDescent="0.2">
      <c r="A550" s="43"/>
      <c r="B550" s="70"/>
      <c r="C550" s="54"/>
      <c r="D550" s="70"/>
      <c r="E550" s="57"/>
      <c r="K550" s="55"/>
    </row>
    <row r="551" spans="1:11" x14ac:dyDescent="0.2">
      <c r="A551" s="43"/>
      <c r="B551" s="70"/>
      <c r="C551" s="54"/>
      <c r="D551" s="70"/>
      <c r="E551" s="57"/>
      <c r="K551" s="55"/>
    </row>
    <row r="552" spans="1:11" x14ac:dyDescent="0.2">
      <c r="A552" s="43"/>
      <c r="B552" s="70"/>
      <c r="C552" s="54"/>
      <c r="D552" s="70"/>
      <c r="E552" s="57"/>
      <c r="K552" s="55"/>
    </row>
    <row r="553" spans="1:11" x14ac:dyDescent="0.2">
      <c r="A553" s="43"/>
      <c r="B553" s="70"/>
      <c r="C553" s="54"/>
      <c r="D553" s="70"/>
      <c r="E553" s="57"/>
      <c r="K553" s="55"/>
    </row>
    <row r="554" spans="1:11" x14ac:dyDescent="0.2">
      <c r="A554" s="43"/>
      <c r="B554" s="70"/>
      <c r="C554" s="54"/>
      <c r="D554" s="70"/>
      <c r="E554" s="57"/>
      <c r="K554" s="55"/>
    </row>
    <row r="555" spans="1:11" x14ac:dyDescent="0.2">
      <c r="A555" s="43"/>
      <c r="B555" s="70"/>
      <c r="C555" s="54"/>
      <c r="D555" s="70"/>
      <c r="E555" s="57"/>
      <c r="K555" s="55"/>
    </row>
    <row r="556" spans="1:11" x14ac:dyDescent="0.2">
      <c r="A556" s="43"/>
      <c r="B556" s="70"/>
      <c r="C556" s="54"/>
      <c r="D556" s="70"/>
      <c r="E556" s="57"/>
      <c r="K556" s="55"/>
    </row>
    <row r="557" spans="1:11" x14ac:dyDescent="0.2">
      <c r="A557" s="43"/>
      <c r="B557" s="70"/>
      <c r="C557" s="54"/>
      <c r="D557" s="70"/>
      <c r="E557" s="57"/>
      <c r="K557" s="55"/>
    </row>
    <row r="558" spans="1:11" x14ac:dyDescent="0.2">
      <c r="A558" s="43"/>
      <c r="B558" s="70"/>
      <c r="C558" s="54"/>
      <c r="D558" s="70"/>
      <c r="E558" s="57"/>
      <c r="K558" s="55"/>
    </row>
    <row r="559" spans="1:11" x14ac:dyDescent="0.2">
      <c r="A559" s="43"/>
      <c r="B559" s="70"/>
      <c r="C559" s="54"/>
      <c r="D559" s="70"/>
      <c r="E559" s="57"/>
      <c r="K559" s="55"/>
    </row>
    <row r="560" spans="1:11" x14ac:dyDescent="0.2">
      <c r="A560" s="43"/>
      <c r="B560" s="70"/>
      <c r="C560" s="54"/>
      <c r="D560" s="70"/>
      <c r="E560" s="57"/>
      <c r="K560" s="55"/>
    </row>
    <row r="561" spans="1:11" x14ac:dyDescent="0.2">
      <c r="A561" s="43"/>
      <c r="B561" s="70"/>
      <c r="C561" s="54"/>
      <c r="D561" s="70"/>
      <c r="E561" s="57"/>
      <c r="K561" s="55"/>
    </row>
    <row r="562" spans="1:11" x14ac:dyDescent="0.2">
      <c r="A562" s="43"/>
      <c r="B562" s="70"/>
      <c r="C562" s="54"/>
      <c r="D562" s="70"/>
      <c r="E562" s="57"/>
      <c r="K562" s="55"/>
    </row>
    <row r="563" spans="1:11" x14ac:dyDescent="0.2">
      <c r="A563" s="43"/>
      <c r="B563" s="70"/>
      <c r="C563" s="54"/>
      <c r="D563" s="70"/>
      <c r="E563" s="57"/>
      <c r="K563" s="55"/>
    </row>
    <row r="564" spans="1:11" x14ac:dyDescent="0.2">
      <c r="A564" s="43"/>
      <c r="B564" s="70"/>
      <c r="C564" s="54"/>
      <c r="D564" s="70"/>
      <c r="E564" s="57"/>
      <c r="K564" s="55"/>
    </row>
    <row r="565" spans="1:11" x14ac:dyDescent="0.2">
      <c r="A565" s="43"/>
      <c r="B565" s="70"/>
      <c r="C565" s="54"/>
      <c r="D565" s="70"/>
      <c r="E565" s="57"/>
      <c r="K565" s="55"/>
    </row>
    <row r="566" spans="1:11" x14ac:dyDescent="0.2">
      <c r="A566" s="43"/>
      <c r="B566" s="70"/>
      <c r="C566" s="54"/>
      <c r="D566" s="70"/>
      <c r="E566" s="57"/>
      <c r="K566" s="55"/>
    </row>
    <row r="567" spans="1:11" x14ac:dyDescent="0.2">
      <c r="A567" s="43"/>
      <c r="B567" s="70"/>
      <c r="C567" s="54"/>
      <c r="D567" s="70"/>
      <c r="E567" s="57"/>
      <c r="K567" s="55"/>
    </row>
    <row r="568" spans="1:11" x14ac:dyDescent="0.2">
      <c r="A568" s="43"/>
      <c r="B568" s="70"/>
      <c r="C568" s="54"/>
      <c r="D568" s="70"/>
      <c r="E568" s="57"/>
      <c r="K568" s="55"/>
    </row>
    <row r="569" spans="1:11" x14ac:dyDescent="0.2">
      <c r="A569" s="43"/>
      <c r="B569" s="70"/>
      <c r="C569" s="54"/>
      <c r="D569" s="70"/>
      <c r="E569" s="57"/>
      <c r="K569" s="55"/>
    </row>
    <row r="570" spans="1:11" x14ac:dyDescent="0.2">
      <c r="A570" s="43"/>
      <c r="B570" s="70"/>
      <c r="C570" s="54"/>
      <c r="D570" s="70"/>
      <c r="E570" s="57"/>
      <c r="K570" s="55"/>
    </row>
    <row r="571" spans="1:11" x14ac:dyDescent="0.2">
      <c r="A571" s="43"/>
      <c r="B571" s="70"/>
      <c r="C571" s="54"/>
      <c r="D571" s="70"/>
      <c r="E571" s="57"/>
      <c r="K571" s="55"/>
    </row>
    <row r="572" spans="1:11" x14ac:dyDescent="0.2">
      <c r="A572" s="43"/>
      <c r="B572" s="70"/>
      <c r="C572" s="54"/>
      <c r="D572" s="70"/>
      <c r="E572" s="57"/>
      <c r="K572" s="55"/>
    </row>
    <row r="573" spans="1:11" x14ac:dyDescent="0.2">
      <c r="A573" s="43"/>
      <c r="B573" s="70"/>
      <c r="C573" s="54"/>
      <c r="D573" s="70"/>
      <c r="E573" s="57"/>
      <c r="K573" s="55"/>
    </row>
    <row r="574" spans="1:11" x14ac:dyDescent="0.2">
      <c r="A574" s="43"/>
      <c r="B574" s="70"/>
      <c r="C574" s="54"/>
      <c r="D574" s="70"/>
      <c r="E574" s="57"/>
      <c r="K574" s="55"/>
    </row>
    <row r="575" spans="1:11" x14ac:dyDescent="0.2">
      <c r="A575" s="43"/>
      <c r="B575" s="70"/>
      <c r="C575" s="54"/>
      <c r="D575" s="70"/>
      <c r="E575" s="57"/>
      <c r="K575" s="55"/>
    </row>
    <row r="576" spans="1:11" x14ac:dyDescent="0.2">
      <c r="A576" s="43"/>
      <c r="B576" s="70"/>
      <c r="C576" s="54"/>
      <c r="D576" s="70"/>
      <c r="E576" s="57"/>
      <c r="K576" s="55"/>
    </row>
    <row r="577" spans="1:11" x14ac:dyDescent="0.2">
      <c r="A577" s="43"/>
      <c r="B577" s="70"/>
      <c r="C577" s="54"/>
      <c r="D577" s="70"/>
      <c r="E577" s="57"/>
      <c r="K577" s="55"/>
    </row>
    <row r="578" spans="1:11" x14ac:dyDescent="0.2">
      <c r="A578" s="43"/>
      <c r="B578" s="70"/>
      <c r="C578" s="54"/>
      <c r="D578" s="70"/>
      <c r="E578" s="57"/>
      <c r="K578" s="55"/>
    </row>
    <row r="579" spans="1:11" x14ac:dyDescent="0.2">
      <c r="A579" s="43"/>
      <c r="B579" s="70"/>
      <c r="C579" s="54"/>
      <c r="D579" s="70"/>
      <c r="E579" s="57"/>
      <c r="K579" s="55"/>
    </row>
    <row r="580" spans="1:11" x14ac:dyDescent="0.2">
      <c r="A580" s="43"/>
      <c r="B580" s="70"/>
      <c r="C580" s="54"/>
      <c r="D580" s="70"/>
      <c r="E580" s="57"/>
      <c r="K580" s="55"/>
    </row>
    <row r="581" spans="1:11" x14ac:dyDescent="0.2">
      <c r="A581" s="43"/>
      <c r="B581" s="70"/>
      <c r="C581" s="54"/>
      <c r="D581" s="70"/>
      <c r="E581" s="57"/>
      <c r="K581" s="55"/>
    </row>
    <row r="582" spans="1:11" x14ac:dyDescent="0.2">
      <c r="A582" s="43"/>
      <c r="B582" s="70"/>
      <c r="C582" s="54"/>
      <c r="D582" s="70"/>
      <c r="E582" s="57"/>
      <c r="K582" s="55"/>
    </row>
    <row r="583" spans="1:11" x14ac:dyDescent="0.2">
      <c r="A583" s="43"/>
      <c r="B583" s="70"/>
      <c r="C583" s="54"/>
      <c r="D583" s="70"/>
      <c r="E583" s="57"/>
      <c r="K583" s="55"/>
    </row>
    <row r="584" spans="1:11" x14ac:dyDescent="0.2">
      <c r="A584" s="43"/>
      <c r="B584" s="70"/>
      <c r="C584" s="54"/>
      <c r="D584" s="70"/>
      <c r="E584" s="57"/>
      <c r="K584" s="55"/>
    </row>
    <row r="585" spans="1:11" x14ac:dyDescent="0.2">
      <c r="A585" s="43"/>
      <c r="B585" s="70"/>
      <c r="C585" s="54"/>
      <c r="D585" s="70"/>
      <c r="E585" s="57"/>
      <c r="K585" s="55"/>
    </row>
    <row r="586" spans="1:11" x14ac:dyDescent="0.2">
      <c r="A586" s="43"/>
      <c r="B586" s="70"/>
      <c r="C586" s="54"/>
      <c r="D586" s="70"/>
      <c r="E586" s="57"/>
      <c r="K586" s="55"/>
    </row>
    <row r="587" spans="1:11" x14ac:dyDescent="0.2">
      <c r="A587" s="43"/>
      <c r="B587" s="70"/>
      <c r="C587" s="54"/>
      <c r="D587" s="70"/>
      <c r="E587" s="57"/>
      <c r="K587" s="55"/>
    </row>
    <row r="588" spans="1:11" x14ac:dyDescent="0.2">
      <c r="A588" s="43"/>
      <c r="B588" s="70"/>
      <c r="C588" s="54"/>
      <c r="D588" s="70"/>
      <c r="E588" s="57"/>
      <c r="K588" s="55"/>
    </row>
    <row r="589" spans="1:11" x14ac:dyDescent="0.2">
      <c r="A589" s="43"/>
      <c r="B589" s="70"/>
      <c r="C589" s="54"/>
      <c r="D589" s="70"/>
      <c r="E589" s="57"/>
      <c r="K589" s="55"/>
    </row>
    <row r="590" spans="1:11" x14ac:dyDescent="0.2">
      <c r="A590" s="43"/>
      <c r="B590" s="70"/>
      <c r="C590" s="54"/>
      <c r="D590" s="70"/>
      <c r="E590" s="57"/>
      <c r="K590" s="55"/>
    </row>
    <row r="591" spans="1:11" x14ac:dyDescent="0.2">
      <c r="A591" s="43"/>
      <c r="B591" s="70"/>
      <c r="C591" s="54"/>
      <c r="D591" s="70"/>
      <c r="E591" s="57"/>
      <c r="K591" s="55"/>
    </row>
    <row r="592" spans="1:11" x14ac:dyDescent="0.2">
      <c r="A592" s="43"/>
      <c r="B592" s="70"/>
      <c r="C592" s="54"/>
      <c r="D592" s="70"/>
      <c r="E592" s="57"/>
      <c r="K592" s="55"/>
    </row>
    <row r="593" spans="1:11" x14ac:dyDescent="0.2">
      <c r="A593" s="43"/>
      <c r="B593" s="70"/>
      <c r="C593" s="54"/>
      <c r="D593" s="70"/>
      <c r="E593" s="57"/>
      <c r="K593" s="55"/>
    </row>
    <row r="594" spans="1:11" x14ac:dyDescent="0.2">
      <c r="A594" s="43"/>
      <c r="B594" s="70"/>
      <c r="C594" s="54"/>
      <c r="D594" s="70"/>
      <c r="E594" s="57"/>
      <c r="K594" s="55"/>
    </row>
    <row r="595" spans="1:11" x14ac:dyDescent="0.2">
      <c r="A595" s="43"/>
      <c r="B595" s="70"/>
      <c r="C595" s="54"/>
      <c r="D595" s="70"/>
      <c r="E595" s="57"/>
      <c r="K595" s="55"/>
    </row>
    <row r="596" spans="1:11" x14ac:dyDescent="0.2">
      <c r="A596" s="43"/>
      <c r="B596" s="70"/>
      <c r="C596" s="54"/>
      <c r="D596" s="70"/>
      <c r="E596" s="57"/>
      <c r="K596" s="55"/>
    </row>
    <row r="597" spans="1:11" x14ac:dyDescent="0.2">
      <c r="B597" s="70"/>
      <c r="C597" s="54"/>
      <c r="D597" s="70"/>
      <c r="E597" s="57"/>
      <c r="K597" s="55"/>
    </row>
    <row r="598" spans="1:11" x14ac:dyDescent="0.2">
      <c r="B598" s="70"/>
      <c r="C598" s="54"/>
      <c r="D598" s="70"/>
      <c r="E598" s="57"/>
      <c r="K598" s="55"/>
    </row>
    <row r="599" spans="1:11" x14ac:dyDescent="0.2">
      <c r="B599" s="70"/>
      <c r="C599" s="54"/>
      <c r="D599" s="70"/>
      <c r="E599" s="57"/>
      <c r="K599" s="55"/>
    </row>
    <row r="600" spans="1:11" x14ac:dyDescent="0.2">
      <c r="B600" s="70"/>
      <c r="C600" s="54"/>
      <c r="D600" s="70"/>
      <c r="E600" s="57"/>
      <c r="K600" s="55"/>
    </row>
    <row r="601" spans="1:11" x14ac:dyDescent="0.2">
      <c r="B601" s="70"/>
      <c r="C601" s="54"/>
      <c r="D601" s="70"/>
      <c r="E601" s="57"/>
      <c r="K601" s="55"/>
    </row>
    <row r="602" spans="1:11" x14ac:dyDescent="0.2">
      <c r="B602" s="70"/>
      <c r="C602" s="54"/>
      <c r="D602" s="70"/>
      <c r="E602" s="57"/>
      <c r="K602" s="55"/>
    </row>
    <row r="603" spans="1:11" x14ac:dyDescent="0.2">
      <c r="B603" s="70"/>
      <c r="C603" s="54"/>
      <c r="D603" s="70"/>
      <c r="E603" s="57"/>
      <c r="K603" s="55"/>
    </row>
    <row r="604" spans="1:11" x14ac:dyDescent="0.2">
      <c r="B604" s="70"/>
      <c r="C604" s="54"/>
      <c r="D604" s="70"/>
      <c r="E604" s="57"/>
      <c r="K604" s="55"/>
    </row>
    <row r="605" spans="1:11" x14ac:dyDescent="0.2">
      <c r="B605" s="70"/>
      <c r="C605" s="54"/>
      <c r="D605" s="70"/>
      <c r="E605" s="57"/>
      <c r="K605" s="55"/>
    </row>
    <row r="606" spans="1:11" x14ac:dyDescent="0.2">
      <c r="B606" s="70"/>
      <c r="C606" s="54"/>
      <c r="D606" s="70"/>
      <c r="E606" s="57"/>
      <c r="K606" s="55"/>
    </row>
    <row r="607" spans="1:11" x14ac:dyDescent="0.2">
      <c r="B607" s="70"/>
      <c r="C607" s="54"/>
      <c r="D607" s="70"/>
      <c r="E607" s="57"/>
      <c r="K607" s="55"/>
    </row>
    <row r="608" spans="1:11" x14ac:dyDescent="0.2">
      <c r="B608" s="70"/>
      <c r="C608" s="54"/>
      <c r="D608" s="70"/>
      <c r="E608" s="57"/>
      <c r="K608" s="55"/>
    </row>
    <row r="609" spans="2:11" x14ac:dyDescent="0.2">
      <c r="B609" s="70"/>
      <c r="C609" s="54"/>
      <c r="D609" s="70"/>
      <c r="E609" s="57"/>
      <c r="K609" s="55"/>
    </row>
    <row r="610" spans="2:11" x14ac:dyDescent="0.2">
      <c r="B610" s="70"/>
      <c r="C610" s="54"/>
      <c r="D610" s="70"/>
      <c r="E610" s="57"/>
      <c r="K610" s="55"/>
    </row>
    <row r="611" spans="2:11" x14ac:dyDescent="0.2">
      <c r="B611" s="70"/>
      <c r="C611" s="54"/>
      <c r="D611" s="70"/>
      <c r="E611" s="57"/>
      <c r="K611" s="55"/>
    </row>
    <row r="612" spans="2:11" x14ac:dyDescent="0.2">
      <c r="B612" s="70"/>
      <c r="C612" s="54"/>
      <c r="D612" s="70"/>
      <c r="E612" s="57"/>
      <c r="K612" s="55"/>
    </row>
    <row r="613" spans="2:11" x14ac:dyDescent="0.2">
      <c r="B613" s="70"/>
      <c r="C613" s="54"/>
      <c r="D613" s="70"/>
      <c r="E613" s="57"/>
      <c r="K613" s="55"/>
    </row>
    <row r="614" spans="2:11" x14ac:dyDescent="0.2">
      <c r="B614" s="70"/>
      <c r="C614" s="54"/>
      <c r="D614" s="70"/>
      <c r="E614" s="57"/>
      <c r="K614" s="55"/>
    </row>
    <row r="615" spans="2:11" x14ac:dyDescent="0.2">
      <c r="B615" s="70"/>
      <c r="C615" s="54"/>
      <c r="D615" s="70"/>
      <c r="E615" s="57"/>
      <c r="K615" s="55"/>
    </row>
    <row r="616" spans="2:11" x14ac:dyDescent="0.2">
      <c r="B616" s="70"/>
      <c r="C616" s="54"/>
      <c r="D616" s="70"/>
      <c r="E616" s="57"/>
      <c r="K616" s="55"/>
    </row>
    <row r="617" spans="2:11" x14ac:dyDescent="0.2">
      <c r="B617" s="70"/>
      <c r="C617" s="54"/>
      <c r="D617" s="70"/>
      <c r="E617" s="57"/>
      <c r="K617" s="55"/>
    </row>
    <row r="618" spans="2:11" x14ac:dyDescent="0.2">
      <c r="B618" s="70"/>
      <c r="C618" s="54"/>
      <c r="D618" s="70"/>
      <c r="E618" s="57"/>
      <c r="K618" s="55"/>
    </row>
    <row r="619" spans="2:11" x14ac:dyDescent="0.2">
      <c r="B619" s="70"/>
      <c r="C619" s="54"/>
      <c r="D619" s="70"/>
      <c r="E619" s="57"/>
      <c r="K619" s="55"/>
    </row>
    <row r="620" spans="2:11" x14ac:dyDescent="0.2">
      <c r="B620" s="70"/>
      <c r="C620" s="54"/>
      <c r="D620" s="70"/>
      <c r="E620" s="57"/>
      <c r="K620" s="55"/>
    </row>
    <row r="621" spans="2:11" x14ac:dyDescent="0.2">
      <c r="B621" s="70"/>
      <c r="C621" s="54"/>
      <c r="D621" s="70"/>
      <c r="E621" s="57"/>
      <c r="K621" s="55"/>
    </row>
    <row r="622" spans="2:11" x14ac:dyDescent="0.2">
      <c r="B622" s="70"/>
      <c r="C622" s="54"/>
      <c r="D622" s="70"/>
      <c r="E622" s="57"/>
      <c r="K622" s="55"/>
    </row>
    <row r="623" spans="2:11" x14ac:dyDescent="0.2">
      <c r="B623" s="70"/>
      <c r="C623" s="54"/>
      <c r="D623" s="70"/>
      <c r="E623" s="57"/>
      <c r="K623" s="55"/>
    </row>
    <row r="624" spans="2:11" x14ac:dyDescent="0.2">
      <c r="B624" s="70"/>
      <c r="C624" s="54"/>
      <c r="D624" s="70"/>
      <c r="E624" s="57"/>
      <c r="K624" s="55"/>
    </row>
    <row r="625" spans="2:11" x14ac:dyDescent="0.2">
      <c r="B625" s="70"/>
      <c r="C625" s="54"/>
      <c r="D625" s="70"/>
      <c r="E625" s="57"/>
      <c r="K625" s="55"/>
    </row>
    <row r="626" spans="2:11" x14ac:dyDescent="0.2">
      <c r="B626" s="70"/>
      <c r="C626" s="54"/>
      <c r="D626" s="70"/>
      <c r="E626" s="57"/>
      <c r="K626" s="55"/>
    </row>
    <row r="627" spans="2:11" x14ac:dyDescent="0.2">
      <c r="B627" s="70"/>
      <c r="C627" s="54"/>
      <c r="D627" s="70"/>
      <c r="E627" s="57"/>
      <c r="K627" s="55"/>
    </row>
    <row r="628" spans="2:11" x14ac:dyDescent="0.2">
      <c r="B628" s="70"/>
      <c r="C628" s="54"/>
      <c r="D628" s="70"/>
      <c r="E628" s="57"/>
      <c r="K628" s="55"/>
    </row>
    <row r="629" spans="2:11" x14ac:dyDescent="0.2">
      <c r="B629" s="70"/>
      <c r="C629" s="54"/>
      <c r="D629" s="70"/>
      <c r="E629" s="57"/>
      <c r="K629" s="55"/>
    </row>
    <row r="630" spans="2:11" x14ac:dyDescent="0.2">
      <c r="B630" s="70"/>
      <c r="C630" s="54"/>
      <c r="D630" s="70"/>
      <c r="E630" s="57"/>
      <c r="K630" s="55"/>
    </row>
    <row r="631" spans="2:11" x14ac:dyDescent="0.2">
      <c r="B631" s="70"/>
      <c r="C631" s="54"/>
      <c r="D631" s="70"/>
      <c r="E631" s="57"/>
      <c r="K631" s="55"/>
    </row>
    <row r="632" spans="2:11" x14ac:dyDescent="0.2">
      <c r="B632" s="70"/>
      <c r="C632" s="54"/>
      <c r="D632" s="70"/>
      <c r="E632" s="57"/>
      <c r="K632" s="55"/>
    </row>
    <row r="633" spans="2:11" x14ac:dyDescent="0.2">
      <c r="B633" s="70"/>
      <c r="C633" s="54"/>
      <c r="D633" s="70"/>
      <c r="E633" s="57"/>
      <c r="K633" s="55"/>
    </row>
    <row r="634" spans="2:11" x14ac:dyDescent="0.2">
      <c r="B634" s="70"/>
      <c r="C634" s="54"/>
      <c r="D634" s="70"/>
      <c r="E634" s="57"/>
      <c r="K634" s="55"/>
    </row>
    <row r="635" spans="2:11" x14ac:dyDescent="0.2">
      <c r="B635" s="70"/>
      <c r="C635" s="54"/>
      <c r="D635" s="70"/>
      <c r="E635" s="57"/>
      <c r="K635" s="55"/>
    </row>
    <row r="636" spans="2:11" x14ac:dyDescent="0.2">
      <c r="B636" s="70"/>
      <c r="C636" s="54"/>
      <c r="D636" s="70"/>
      <c r="E636" s="57"/>
      <c r="K636" s="55"/>
    </row>
    <row r="637" spans="2:11" x14ac:dyDescent="0.2">
      <c r="B637" s="70"/>
      <c r="C637" s="54"/>
      <c r="D637" s="70"/>
      <c r="E637" s="57"/>
      <c r="K637" s="55"/>
    </row>
    <row r="638" spans="2:11" x14ac:dyDescent="0.2">
      <c r="B638" s="70"/>
      <c r="C638" s="54"/>
      <c r="D638" s="70"/>
      <c r="E638" s="57"/>
      <c r="K638" s="55"/>
    </row>
    <row r="639" spans="2:11" x14ac:dyDescent="0.2">
      <c r="B639" s="70"/>
      <c r="C639" s="54"/>
      <c r="D639" s="70"/>
      <c r="E639" s="57"/>
      <c r="K639" s="55"/>
    </row>
    <row r="640" spans="2:11" x14ac:dyDescent="0.2">
      <c r="B640" s="70"/>
      <c r="C640" s="54"/>
      <c r="D640" s="70"/>
      <c r="E640" s="57"/>
      <c r="K640" s="55"/>
    </row>
    <row r="641" spans="2:11" x14ac:dyDescent="0.2">
      <c r="B641" s="70"/>
      <c r="C641" s="54"/>
      <c r="D641" s="70"/>
      <c r="E641" s="57"/>
      <c r="K641" s="55"/>
    </row>
    <row r="642" spans="2:11" x14ac:dyDescent="0.2">
      <c r="B642" s="70"/>
      <c r="C642" s="54"/>
      <c r="D642" s="70"/>
      <c r="E642" s="57"/>
      <c r="K642" s="55"/>
    </row>
    <row r="643" spans="2:11" x14ac:dyDescent="0.2">
      <c r="B643" s="70"/>
      <c r="C643" s="54"/>
      <c r="D643" s="70"/>
      <c r="E643" s="57"/>
      <c r="K643" s="55"/>
    </row>
    <row r="644" spans="2:11" x14ac:dyDescent="0.2">
      <c r="B644" s="70"/>
      <c r="C644" s="54"/>
      <c r="D644" s="70"/>
      <c r="E644" s="57"/>
      <c r="K644" s="55"/>
    </row>
    <row r="645" spans="2:11" x14ac:dyDescent="0.2">
      <c r="B645" s="70"/>
      <c r="C645" s="54"/>
      <c r="D645" s="70"/>
      <c r="E645" s="57"/>
      <c r="K645" s="55"/>
    </row>
    <row r="646" spans="2:11" x14ac:dyDescent="0.2">
      <c r="B646" s="70"/>
      <c r="C646" s="54"/>
      <c r="D646" s="70"/>
      <c r="E646" s="57"/>
      <c r="K646" s="55"/>
    </row>
    <row r="647" spans="2:11" x14ac:dyDescent="0.2">
      <c r="B647" s="70"/>
      <c r="C647" s="54"/>
      <c r="D647" s="70"/>
      <c r="E647" s="57"/>
      <c r="K647" s="55"/>
    </row>
    <row r="648" spans="2:11" x14ac:dyDescent="0.2">
      <c r="B648" s="70"/>
      <c r="C648" s="54"/>
      <c r="D648" s="70"/>
      <c r="E648" s="57"/>
      <c r="K648" s="55"/>
    </row>
    <row r="649" spans="2:11" x14ac:dyDescent="0.2">
      <c r="B649" s="70"/>
      <c r="C649" s="54"/>
      <c r="D649" s="70"/>
      <c r="E649" s="57"/>
      <c r="K649" s="55"/>
    </row>
    <row r="650" spans="2:11" x14ac:dyDescent="0.2">
      <c r="B650" s="70"/>
      <c r="C650" s="54"/>
      <c r="D650" s="70"/>
      <c r="E650" s="57"/>
      <c r="K650" s="55"/>
    </row>
    <row r="651" spans="2:11" x14ac:dyDescent="0.2">
      <c r="B651" s="70"/>
      <c r="C651" s="54"/>
      <c r="D651" s="70"/>
      <c r="E651" s="57"/>
      <c r="K651" s="55"/>
    </row>
    <row r="652" spans="2:11" x14ac:dyDescent="0.2">
      <c r="B652" s="70"/>
      <c r="C652" s="54"/>
      <c r="D652" s="70"/>
      <c r="E652" s="57"/>
      <c r="K652" s="55"/>
    </row>
    <row r="653" spans="2:11" x14ac:dyDescent="0.2">
      <c r="B653" s="70"/>
      <c r="C653" s="54"/>
      <c r="D653" s="70"/>
      <c r="E653" s="57"/>
      <c r="K653" s="55"/>
    </row>
    <row r="654" spans="2:11" x14ac:dyDescent="0.2">
      <c r="B654" s="70"/>
      <c r="C654" s="54"/>
      <c r="D654" s="70"/>
      <c r="E654" s="57"/>
      <c r="K654" s="55"/>
    </row>
    <row r="655" spans="2:11" x14ac:dyDescent="0.2">
      <c r="B655" s="70"/>
      <c r="C655" s="54"/>
      <c r="D655" s="70"/>
      <c r="E655" s="57"/>
      <c r="K655" s="55"/>
    </row>
    <row r="656" spans="2:11" x14ac:dyDescent="0.2">
      <c r="B656" s="70"/>
      <c r="C656" s="54"/>
      <c r="D656" s="70"/>
      <c r="E656" s="57"/>
      <c r="K656" s="55"/>
    </row>
    <row r="657" spans="2:11" x14ac:dyDescent="0.2">
      <c r="B657" s="70"/>
      <c r="C657" s="54"/>
      <c r="D657" s="70"/>
      <c r="E657" s="57"/>
      <c r="K657" s="55"/>
    </row>
    <row r="658" spans="2:11" x14ac:dyDescent="0.2">
      <c r="B658" s="70"/>
      <c r="C658" s="54"/>
      <c r="D658" s="70"/>
      <c r="E658" s="57"/>
      <c r="K658" s="55"/>
    </row>
    <row r="659" spans="2:11" x14ac:dyDescent="0.2">
      <c r="B659" s="70"/>
      <c r="C659" s="54"/>
      <c r="D659" s="70"/>
      <c r="E659" s="57"/>
      <c r="K659" s="55"/>
    </row>
    <row r="660" spans="2:11" x14ac:dyDescent="0.2">
      <c r="B660" s="70"/>
      <c r="C660" s="54"/>
      <c r="D660" s="70"/>
      <c r="E660" s="57"/>
      <c r="K660" s="55"/>
    </row>
    <row r="661" spans="2:11" x14ac:dyDescent="0.2">
      <c r="B661" s="70"/>
      <c r="C661" s="54"/>
      <c r="D661" s="70"/>
      <c r="E661" s="57"/>
      <c r="K661" s="55"/>
    </row>
    <row r="662" spans="2:11" x14ac:dyDescent="0.2">
      <c r="B662" s="70"/>
      <c r="C662" s="54"/>
      <c r="D662" s="70"/>
      <c r="E662" s="57"/>
      <c r="K662" s="55"/>
    </row>
    <row r="663" spans="2:11" x14ac:dyDescent="0.2">
      <c r="B663" s="70"/>
      <c r="C663" s="54"/>
      <c r="D663" s="70"/>
      <c r="E663" s="57"/>
      <c r="K663" s="55"/>
    </row>
    <row r="664" spans="2:11" x14ac:dyDescent="0.2">
      <c r="B664" s="70"/>
      <c r="C664" s="54"/>
      <c r="D664" s="70"/>
      <c r="E664" s="57"/>
      <c r="K664" s="55"/>
    </row>
    <row r="665" spans="2:11" x14ac:dyDescent="0.2">
      <c r="B665" s="70"/>
      <c r="C665" s="54"/>
      <c r="D665" s="70"/>
      <c r="E665" s="57"/>
      <c r="K665" s="55"/>
    </row>
    <row r="666" spans="2:11" x14ac:dyDescent="0.2">
      <c r="B666" s="70"/>
      <c r="C666" s="54"/>
      <c r="D666" s="70"/>
      <c r="E666" s="57"/>
      <c r="K666" s="55"/>
    </row>
    <row r="667" spans="2:11" x14ac:dyDescent="0.2">
      <c r="B667" s="70"/>
      <c r="C667" s="54"/>
      <c r="D667" s="70"/>
      <c r="E667" s="57"/>
      <c r="K667" s="55"/>
    </row>
    <row r="668" spans="2:11" x14ac:dyDescent="0.2">
      <c r="B668" s="70"/>
      <c r="C668" s="54"/>
      <c r="D668" s="70"/>
      <c r="E668" s="57"/>
      <c r="K668" s="55"/>
    </row>
    <row r="669" spans="2:11" x14ac:dyDescent="0.2">
      <c r="B669" s="70"/>
      <c r="C669" s="54"/>
      <c r="D669" s="70"/>
      <c r="E669" s="57"/>
      <c r="K669" s="55"/>
    </row>
    <row r="670" spans="2:11" x14ac:dyDescent="0.2">
      <c r="B670" s="70"/>
      <c r="C670" s="54"/>
      <c r="D670" s="70"/>
      <c r="E670" s="57"/>
      <c r="K670" s="55"/>
    </row>
    <row r="671" spans="2:11" x14ac:dyDescent="0.2">
      <c r="B671" s="70"/>
      <c r="C671" s="54"/>
      <c r="D671" s="70"/>
      <c r="E671" s="57"/>
      <c r="K671" s="55"/>
    </row>
    <row r="672" spans="2:11" x14ac:dyDescent="0.2">
      <c r="B672" s="70"/>
      <c r="C672" s="54"/>
      <c r="D672" s="70"/>
      <c r="E672" s="57"/>
      <c r="K672" s="55"/>
    </row>
    <row r="673" spans="2:11" x14ac:dyDescent="0.2">
      <c r="B673" s="70"/>
      <c r="C673" s="54"/>
      <c r="D673" s="70"/>
      <c r="E673" s="57"/>
      <c r="K673" s="55"/>
    </row>
    <row r="674" spans="2:11" x14ac:dyDescent="0.2">
      <c r="B674" s="70"/>
      <c r="C674" s="54"/>
      <c r="D674" s="70"/>
      <c r="E674" s="57"/>
      <c r="K674" s="55"/>
    </row>
    <row r="675" spans="2:11" x14ac:dyDescent="0.2">
      <c r="B675" s="70"/>
      <c r="C675" s="54"/>
      <c r="D675" s="70"/>
      <c r="E675" s="57"/>
      <c r="K675" s="55"/>
    </row>
    <row r="676" spans="2:11" x14ac:dyDescent="0.2">
      <c r="B676" s="70"/>
      <c r="C676" s="54"/>
      <c r="D676" s="70"/>
      <c r="E676" s="57"/>
      <c r="K676" s="55"/>
    </row>
    <row r="677" spans="2:11" x14ac:dyDescent="0.2">
      <c r="B677" s="70"/>
      <c r="C677" s="54"/>
      <c r="D677" s="70"/>
      <c r="E677" s="57"/>
      <c r="K677" s="55"/>
    </row>
    <row r="678" spans="2:11" x14ac:dyDescent="0.2">
      <c r="B678" s="70"/>
      <c r="C678" s="54"/>
      <c r="D678" s="70"/>
      <c r="E678" s="57"/>
      <c r="K678" s="55"/>
    </row>
    <row r="679" spans="2:11" x14ac:dyDescent="0.2">
      <c r="B679" s="70"/>
      <c r="C679" s="54"/>
      <c r="D679" s="70"/>
      <c r="E679" s="57"/>
      <c r="K679" s="55"/>
    </row>
    <row r="680" spans="2:11" x14ac:dyDescent="0.2">
      <c r="B680" s="70"/>
      <c r="C680" s="54"/>
      <c r="D680" s="70"/>
      <c r="E680" s="57"/>
      <c r="K680" s="55"/>
    </row>
    <row r="681" spans="2:11" x14ac:dyDescent="0.2">
      <c r="B681" s="70"/>
      <c r="C681" s="54"/>
      <c r="D681" s="70"/>
      <c r="E681" s="57"/>
      <c r="K681" s="55"/>
    </row>
    <row r="682" spans="2:11" x14ac:dyDescent="0.2">
      <c r="B682" s="70"/>
      <c r="C682" s="54"/>
      <c r="D682" s="70"/>
      <c r="E682" s="57"/>
      <c r="K682" s="55"/>
    </row>
    <row r="683" spans="2:11" x14ac:dyDescent="0.2">
      <c r="B683" s="70"/>
      <c r="C683" s="54"/>
      <c r="D683" s="70"/>
      <c r="E683" s="57"/>
      <c r="K683" s="55"/>
    </row>
    <row r="684" spans="2:11" x14ac:dyDescent="0.2">
      <c r="B684" s="70"/>
      <c r="C684" s="54"/>
      <c r="D684" s="70"/>
      <c r="E684" s="57"/>
      <c r="K684" s="55"/>
    </row>
    <row r="685" spans="2:11" x14ac:dyDescent="0.2">
      <c r="B685" s="70"/>
      <c r="C685" s="54"/>
      <c r="D685" s="70"/>
      <c r="E685" s="57"/>
      <c r="K685" s="55"/>
    </row>
    <row r="686" spans="2:11" x14ac:dyDescent="0.2">
      <c r="B686" s="70"/>
      <c r="C686" s="54"/>
      <c r="D686" s="70"/>
      <c r="E686" s="57"/>
      <c r="K686" s="55"/>
    </row>
    <row r="687" spans="2:11" x14ac:dyDescent="0.2">
      <c r="B687" s="70"/>
      <c r="C687" s="54"/>
      <c r="D687" s="70"/>
      <c r="E687" s="57"/>
      <c r="K687" s="55"/>
    </row>
    <row r="688" spans="2:11" x14ac:dyDescent="0.2">
      <c r="B688" s="70"/>
      <c r="C688" s="54"/>
      <c r="D688" s="70"/>
      <c r="E688" s="57"/>
      <c r="K688" s="55"/>
    </row>
    <row r="689" spans="2:11" x14ac:dyDescent="0.2">
      <c r="B689" s="70"/>
      <c r="C689" s="54"/>
      <c r="D689" s="70"/>
      <c r="E689" s="57"/>
      <c r="K689" s="55"/>
    </row>
    <row r="690" spans="2:11" x14ac:dyDescent="0.2">
      <c r="B690" s="70"/>
      <c r="C690" s="54"/>
      <c r="D690" s="70"/>
      <c r="K690" s="55"/>
    </row>
    <row r="691" spans="2:11" x14ac:dyDescent="0.2">
      <c r="B691" s="70"/>
      <c r="C691" s="54"/>
      <c r="D691" s="70"/>
      <c r="K691" s="55"/>
    </row>
    <row r="692" spans="2:11" x14ac:dyDescent="0.2">
      <c r="B692" s="70"/>
      <c r="C692" s="54"/>
      <c r="D692" s="70"/>
      <c r="K692" s="55"/>
    </row>
    <row r="693" spans="2:11" x14ac:dyDescent="0.2">
      <c r="B693" s="70"/>
      <c r="C693" s="54"/>
      <c r="D693" s="70"/>
      <c r="K693" s="55"/>
    </row>
    <row r="694" spans="2:11" x14ac:dyDescent="0.2">
      <c r="B694" s="70"/>
      <c r="C694" s="54"/>
      <c r="D694" s="70"/>
      <c r="K694" s="55"/>
    </row>
    <row r="695" spans="2:11" x14ac:dyDescent="0.2">
      <c r="B695" s="70"/>
      <c r="C695" s="54"/>
      <c r="D695" s="70"/>
      <c r="K695" s="55"/>
    </row>
    <row r="696" spans="2:11" x14ac:dyDescent="0.2">
      <c r="B696" s="70"/>
      <c r="C696" s="54"/>
      <c r="D696" s="70"/>
      <c r="K696" s="55"/>
    </row>
    <row r="697" spans="2:11" x14ac:dyDescent="0.2">
      <c r="B697" s="70"/>
      <c r="C697" s="54"/>
      <c r="D697" s="70"/>
      <c r="K697" s="55"/>
    </row>
    <row r="698" spans="2:11" x14ac:dyDescent="0.2">
      <c r="B698" s="70"/>
      <c r="C698" s="54"/>
      <c r="D698" s="70"/>
      <c r="K698" s="55"/>
    </row>
    <row r="699" spans="2:11" x14ac:dyDescent="0.2">
      <c r="B699" s="70"/>
      <c r="C699" s="54"/>
      <c r="D699" s="70"/>
      <c r="K699" s="55"/>
    </row>
    <row r="700" spans="2:11" x14ac:dyDescent="0.2">
      <c r="B700" s="70"/>
      <c r="C700" s="54"/>
      <c r="D700" s="70"/>
      <c r="K700" s="55"/>
    </row>
    <row r="701" spans="2:11" x14ac:dyDescent="0.2">
      <c r="B701" s="70"/>
      <c r="C701" s="54"/>
      <c r="D701" s="70"/>
      <c r="K701" s="55"/>
    </row>
    <row r="702" spans="2:11" x14ac:dyDescent="0.2">
      <c r="B702" s="70"/>
      <c r="C702" s="54"/>
      <c r="D702" s="70"/>
      <c r="K702" s="55"/>
    </row>
    <row r="703" spans="2:11" x14ac:dyDescent="0.2">
      <c r="B703" s="70"/>
      <c r="C703" s="54"/>
      <c r="D703" s="70"/>
      <c r="K703" s="55"/>
    </row>
    <row r="704" spans="2:11" x14ac:dyDescent="0.2">
      <c r="B704" s="70"/>
      <c r="C704" s="54"/>
      <c r="D704" s="70"/>
      <c r="K704" s="55"/>
    </row>
    <row r="705" spans="2:11" x14ac:dyDescent="0.2">
      <c r="B705" s="70"/>
      <c r="C705" s="54"/>
      <c r="D705" s="70"/>
      <c r="K705" s="55"/>
    </row>
    <row r="706" spans="2:11" x14ac:dyDescent="0.2">
      <c r="B706" s="70"/>
      <c r="C706" s="54"/>
      <c r="D706" s="70"/>
      <c r="K706" s="55"/>
    </row>
    <row r="707" spans="2:11" x14ac:dyDescent="0.2">
      <c r="B707" s="70"/>
      <c r="C707" s="54"/>
      <c r="D707" s="70"/>
      <c r="K707" s="55"/>
    </row>
    <row r="708" spans="2:11" x14ac:dyDescent="0.2">
      <c r="B708" s="70"/>
      <c r="C708" s="54"/>
      <c r="D708" s="70"/>
      <c r="K708" s="55"/>
    </row>
    <row r="709" spans="2:11" x14ac:dyDescent="0.2">
      <c r="B709" s="70"/>
      <c r="C709" s="54"/>
      <c r="D709" s="70"/>
      <c r="K709" s="55"/>
    </row>
    <row r="710" spans="2:11" x14ac:dyDescent="0.2">
      <c r="B710" s="70"/>
      <c r="C710" s="54"/>
      <c r="D710" s="70"/>
      <c r="K710" s="55"/>
    </row>
    <row r="711" spans="2:11" x14ac:dyDescent="0.2">
      <c r="B711" s="70"/>
      <c r="C711" s="54"/>
      <c r="D711" s="70"/>
      <c r="K711" s="55"/>
    </row>
    <row r="712" spans="2:11" x14ac:dyDescent="0.2">
      <c r="B712" s="70"/>
      <c r="C712" s="54"/>
      <c r="D712" s="70"/>
      <c r="K712" s="55"/>
    </row>
    <row r="713" spans="2:11" x14ac:dyDescent="0.2">
      <c r="B713" s="70"/>
      <c r="C713" s="54"/>
      <c r="D713" s="70"/>
      <c r="K713" s="55"/>
    </row>
    <row r="714" spans="2:11" x14ac:dyDescent="0.2">
      <c r="B714" s="70"/>
      <c r="C714" s="54"/>
      <c r="D714" s="70"/>
      <c r="K714" s="55"/>
    </row>
    <row r="715" spans="2:11" x14ac:dyDescent="0.2">
      <c r="B715" s="70"/>
      <c r="C715" s="54"/>
      <c r="D715" s="70"/>
      <c r="K715" s="55"/>
    </row>
    <row r="716" spans="2:11" x14ac:dyDescent="0.2">
      <c r="B716" s="70"/>
      <c r="C716" s="54"/>
      <c r="D716" s="70"/>
      <c r="K716" s="55"/>
    </row>
    <row r="717" spans="2:11" x14ac:dyDescent="0.2">
      <c r="B717" s="70"/>
      <c r="C717" s="54"/>
      <c r="D717" s="70"/>
      <c r="K717" s="55"/>
    </row>
    <row r="718" spans="2:11" x14ac:dyDescent="0.2">
      <c r="B718" s="70"/>
      <c r="C718" s="54"/>
      <c r="D718" s="70"/>
      <c r="K718" s="55"/>
    </row>
    <row r="719" spans="2:11" x14ac:dyDescent="0.2">
      <c r="B719" s="70"/>
      <c r="C719" s="54"/>
      <c r="D719" s="70"/>
      <c r="K719" s="55"/>
    </row>
    <row r="720" spans="2:11" x14ac:dyDescent="0.2">
      <c r="B720" s="70"/>
      <c r="C720" s="54"/>
      <c r="D720" s="70"/>
      <c r="K720" s="55"/>
    </row>
    <row r="721" spans="2:11" x14ac:dyDescent="0.2">
      <c r="B721" s="70"/>
      <c r="C721" s="54"/>
      <c r="D721" s="70"/>
      <c r="K721" s="55"/>
    </row>
    <row r="722" spans="2:11" x14ac:dyDescent="0.2">
      <c r="B722" s="70"/>
      <c r="C722" s="54"/>
      <c r="D722" s="70"/>
      <c r="K722" s="55"/>
    </row>
    <row r="723" spans="2:11" x14ac:dyDescent="0.2">
      <c r="B723" s="70"/>
      <c r="C723" s="54"/>
      <c r="D723" s="70"/>
      <c r="K723" s="55"/>
    </row>
    <row r="724" spans="2:11" x14ac:dyDescent="0.2">
      <c r="B724" s="70"/>
      <c r="C724" s="54"/>
      <c r="D724" s="70"/>
      <c r="K724" s="55"/>
    </row>
    <row r="725" spans="2:11" x14ac:dyDescent="0.2">
      <c r="B725" s="70"/>
      <c r="C725" s="54"/>
      <c r="D725" s="70"/>
      <c r="K725" s="55"/>
    </row>
    <row r="726" spans="2:11" x14ac:dyDescent="0.2">
      <c r="B726" s="70"/>
      <c r="C726" s="54"/>
      <c r="D726" s="70"/>
      <c r="K726" s="55"/>
    </row>
    <row r="727" spans="2:11" x14ac:dyDescent="0.2">
      <c r="B727" s="70"/>
      <c r="C727" s="54"/>
      <c r="D727" s="70"/>
      <c r="K727" s="55"/>
    </row>
    <row r="728" spans="2:11" x14ac:dyDescent="0.2">
      <c r="B728" s="70"/>
      <c r="C728" s="54"/>
      <c r="D728" s="70"/>
      <c r="K728" s="55"/>
    </row>
    <row r="729" spans="2:11" x14ac:dyDescent="0.2">
      <c r="B729" s="70"/>
      <c r="C729" s="54"/>
      <c r="D729" s="70"/>
      <c r="K729" s="55"/>
    </row>
    <row r="730" spans="2:11" x14ac:dyDescent="0.2">
      <c r="B730" s="70"/>
      <c r="C730" s="54"/>
      <c r="D730" s="70"/>
      <c r="K730" s="55"/>
    </row>
    <row r="731" spans="2:11" x14ac:dyDescent="0.2">
      <c r="B731" s="70"/>
      <c r="C731" s="54"/>
      <c r="D731" s="70"/>
      <c r="K731" s="55"/>
    </row>
    <row r="732" spans="2:11" x14ac:dyDescent="0.2">
      <c r="B732" s="70"/>
      <c r="C732" s="54"/>
      <c r="D732" s="70"/>
      <c r="K732" s="55"/>
    </row>
    <row r="733" spans="2:11" x14ac:dyDescent="0.2">
      <c r="B733" s="70"/>
      <c r="C733" s="54"/>
      <c r="D733" s="70"/>
      <c r="K733" s="55"/>
    </row>
    <row r="734" spans="2:11" x14ac:dyDescent="0.2">
      <c r="B734" s="70"/>
      <c r="C734" s="54"/>
      <c r="D734" s="70"/>
      <c r="K734" s="55"/>
    </row>
    <row r="735" spans="2:11" x14ac:dyDescent="0.2">
      <c r="B735" s="70"/>
      <c r="C735" s="54"/>
      <c r="D735" s="70"/>
      <c r="K735" s="55"/>
    </row>
    <row r="736" spans="2:11" x14ac:dyDescent="0.2">
      <c r="B736" s="70"/>
      <c r="C736" s="54"/>
      <c r="D736" s="70"/>
      <c r="K736" s="55"/>
    </row>
    <row r="737" spans="2:11" x14ac:dyDescent="0.2">
      <c r="B737" s="70"/>
      <c r="C737" s="54"/>
      <c r="D737" s="70"/>
      <c r="K737" s="55"/>
    </row>
    <row r="738" spans="2:11" x14ac:dyDescent="0.2">
      <c r="B738" s="70"/>
      <c r="C738" s="54"/>
      <c r="D738" s="70"/>
      <c r="K738" s="55"/>
    </row>
    <row r="739" spans="2:11" x14ac:dyDescent="0.2">
      <c r="B739" s="70"/>
      <c r="C739" s="54"/>
      <c r="D739" s="70"/>
      <c r="K739" s="55"/>
    </row>
    <row r="740" spans="2:11" x14ac:dyDescent="0.2">
      <c r="B740" s="70"/>
      <c r="C740" s="54"/>
      <c r="D740" s="70"/>
      <c r="K740" s="55"/>
    </row>
    <row r="741" spans="2:11" x14ac:dyDescent="0.2">
      <c r="B741" s="70"/>
      <c r="C741" s="54"/>
      <c r="D741" s="70"/>
      <c r="K741" s="55"/>
    </row>
    <row r="742" spans="2:11" x14ac:dyDescent="0.2">
      <c r="B742" s="70"/>
      <c r="C742" s="54"/>
      <c r="D742" s="70"/>
      <c r="K742" s="55"/>
    </row>
    <row r="743" spans="2:11" x14ac:dyDescent="0.2">
      <c r="B743" s="70"/>
      <c r="C743" s="54"/>
      <c r="D743" s="70"/>
      <c r="K743" s="55"/>
    </row>
    <row r="744" spans="2:11" x14ac:dyDescent="0.2">
      <c r="B744" s="70"/>
      <c r="C744" s="54"/>
      <c r="D744" s="70"/>
      <c r="K744" s="55"/>
    </row>
    <row r="745" spans="2:11" x14ac:dyDescent="0.2">
      <c r="B745" s="70"/>
      <c r="C745" s="54"/>
      <c r="D745" s="70"/>
      <c r="K745" s="55"/>
    </row>
    <row r="746" spans="2:11" x14ac:dyDescent="0.2">
      <c r="B746" s="70"/>
      <c r="C746" s="54"/>
      <c r="D746" s="70"/>
      <c r="K746" s="55"/>
    </row>
    <row r="747" spans="2:11" x14ac:dyDescent="0.2">
      <c r="B747" s="70"/>
      <c r="C747" s="54"/>
      <c r="D747" s="70"/>
      <c r="K747" s="55"/>
    </row>
    <row r="748" spans="2:11" x14ac:dyDescent="0.2">
      <c r="B748" s="70"/>
      <c r="C748" s="54"/>
      <c r="D748" s="70"/>
      <c r="K748" s="55"/>
    </row>
    <row r="749" spans="2:11" x14ac:dyDescent="0.2">
      <c r="B749" s="70"/>
      <c r="C749" s="54"/>
      <c r="D749" s="70"/>
      <c r="K749" s="55"/>
    </row>
    <row r="750" spans="2:11" x14ac:dyDescent="0.2">
      <c r="B750" s="70"/>
      <c r="C750" s="54"/>
      <c r="D750" s="70"/>
      <c r="K750" s="55"/>
    </row>
    <row r="751" spans="2:11" x14ac:dyDescent="0.2">
      <c r="B751" s="70"/>
      <c r="C751" s="54"/>
      <c r="D751" s="70"/>
      <c r="K751" s="55"/>
    </row>
    <row r="752" spans="2:11" x14ac:dyDescent="0.2">
      <c r="B752" s="70"/>
      <c r="C752" s="54"/>
      <c r="D752" s="70"/>
      <c r="K752" s="55"/>
    </row>
    <row r="753" spans="2:11" x14ac:dyDescent="0.2">
      <c r="B753" s="70"/>
      <c r="C753" s="54"/>
      <c r="D753" s="70"/>
      <c r="K753" s="55"/>
    </row>
    <row r="754" spans="2:11" x14ac:dyDescent="0.2">
      <c r="B754" s="70"/>
      <c r="C754" s="54"/>
      <c r="D754" s="70"/>
      <c r="K754" s="55"/>
    </row>
    <row r="755" spans="2:11" x14ac:dyDescent="0.2">
      <c r="B755" s="70"/>
      <c r="C755" s="54"/>
      <c r="D755" s="70"/>
      <c r="K755" s="55"/>
    </row>
    <row r="756" spans="2:11" x14ac:dyDescent="0.2">
      <c r="B756" s="70"/>
      <c r="C756" s="54"/>
      <c r="D756" s="70"/>
      <c r="K756" s="55"/>
    </row>
    <row r="757" spans="2:11" x14ac:dyDescent="0.2">
      <c r="B757" s="70"/>
      <c r="C757" s="54"/>
      <c r="D757" s="70"/>
      <c r="K757" s="55"/>
    </row>
    <row r="758" spans="2:11" x14ac:dyDescent="0.2">
      <c r="B758" s="70"/>
      <c r="C758" s="54"/>
      <c r="D758" s="70"/>
      <c r="K758" s="55"/>
    </row>
    <row r="759" spans="2:11" x14ac:dyDescent="0.2">
      <c r="B759" s="70"/>
      <c r="C759" s="54"/>
      <c r="D759" s="70"/>
      <c r="K759" s="55"/>
    </row>
    <row r="760" spans="2:11" x14ac:dyDescent="0.2">
      <c r="B760" s="70"/>
      <c r="C760" s="54"/>
      <c r="D760" s="70"/>
      <c r="K760" s="55"/>
    </row>
    <row r="761" spans="2:11" x14ac:dyDescent="0.2">
      <c r="B761" s="70"/>
      <c r="C761" s="54"/>
      <c r="D761" s="70"/>
      <c r="K761" s="55"/>
    </row>
    <row r="762" spans="2:11" x14ac:dyDescent="0.2">
      <c r="B762" s="70"/>
      <c r="C762" s="54"/>
      <c r="D762" s="70"/>
      <c r="K762" s="55"/>
    </row>
    <row r="763" spans="2:11" x14ac:dyDescent="0.2">
      <c r="B763" s="70"/>
      <c r="C763" s="54"/>
      <c r="D763" s="70"/>
      <c r="K763" s="55"/>
    </row>
    <row r="764" spans="2:11" x14ac:dyDescent="0.2">
      <c r="B764" s="70"/>
      <c r="C764" s="54"/>
      <c r="D764" s="70"/>
      <c r="K764" s="55"/>
    </row>
    <row r="765" spans="2:11" x14ac:dyDescent="0.2">
      <c r="B765" s="70"/>
      <c r="C765" s="54"/>
      <c r="D765" s="70"/>
      <c r="K765" s="55"/>
    </row>
    <row r="766" spans="2:11" x14ac:dyDescent="0.2">
      <c r="B766" s="70"/>
      <c r="C766" s="54"/>
      <c r="D766" s="70"/>
    </row>
    <row r="767" spans="2:11" x14ac:dyDescent="0.2">
      <c r="B767" s="70"/>
      <c r="C767" s="54"/>
      <c r="D767" s="70"/>
    </row>
    <row r="768" spans="2:11" x14ac:dyDescent="0.2">
      <c r="B768" s="70"/>
      <c r="C768" s="54"/>
      <c r="D768" s="70"/>
    </row>
    <row r="769" spans="2:4" x14ac:dyDescent="0.2">
      <c r="B769" s="70"/>
      <c r="C769" s="54"/>
      <c r="D769" s="70"/>
    </row>
    <row r="770" spans="2:4" x14ac:dyDescent="0.2">
      <c r="B770" s="70"/>
      <c r="C770" s="54"/>
      <c r="D770" s="70"/>
    </row>
    <row r="771" spans="2:4" x14ac:dyDescent="0.2">
      <c r="B771" s="70"/>
      <c r="C771" s="54"/>
      <c r="D771" s="70"/>
    </row>
    <row r="772" spans="2:4" x14ac:dyDescent="0.2">
      <c r="B772" s="70"/>
      <c r="C772" s="54"/>
      <c r="D772" s="70"/>
    </row>
    <row r="773" spans="2:4" x14ac:dyDescent="0.2">
      <c r="B773" s="70"/>
      <c r="C773" s="54"/>
      <c r="D773" s="70"/>
    </row>
    <row r="774" spans="2:4" x14ac:dyDescent="0.2">
      <c r="B774" s="70"/>
      <c r="C774" s="54"/>
      <c r="D774" s="70"/>
    </row>
    <row r="775" spans="2:4" x14ac:dyDescent="0.2">
      <c r="B775" s="70"/>
      <c r="C775" s="54"/>
      <c r="D775" s="70"/>
    </row>
    <row r="776" spans="2:4" x14ac:dyDescent="0.2">
      <c r="B776" s="70"/>
      <c r="C776" s="54"/>
      <c r="D776" s="70"/>
    </row>
    <row r="777" spans="2:4" x14ac:dyDescent="0.2">
      <c r="B777" s="70"/>
      <c r="C777" s="54"/>
      <c r="D777" s="70"/>
    </row>
    <row r="778" spans="2:4" x14ac:dyDescent="0.2">
      <c r="B778" s="70"/>
      <c r="C778" s="54"/>
      <c r="D778" s="70"/>
    </row>
    <row r="779" spans="2:4" x14ac:dyDescent="0.2">
      <c r="B779" s="70"/>
      <c r="C779" s="54"/>
      <c r="D779" s="70"/>
    </row>
    <row r="780" spans="2:4" x14ac:dyDescent="0.2">
      <c r="B780" s="70"/>
      <c r="C780" s="54"/>
      <c r="D780" s="70"/>
    </row>
    <row r="781" spans="2:4" x14ac:dyDescent="0.2">
      <c r="B781" s="70"/>
      <c r="C781" s="54"/>
      <c r="D781" s="70"/>
    </row>
    <row r="782" spans="2:4" x14ac:dyDescent="0.2">
      <c r="B782" s="70"/>
      <c r="C782" s="54"/>
      <c r="D782" s="70"/>
    </row>
    <row r="783" spans="2:4" x14ac:dyDescent="0.2">
      <c r="B783" s="70"/>
      <c r="C783" s="54"/>
      <c r="D783" s="70"/>
    </row>
    <row r="784" spans="2:4" x14ac:dyDescent="0.2">
      <c r="B784" s="70"/>
      <c r="C784" s="54"/>
      <c r="D784" s="70"/>
    </row>
    <row r="785" spans="2:4" x14ac:dyDescent="0.2">
      <c r="B785" s="70"/>
      <c r="C785" s="54"/>
      <c r="D785" s="70"/>
    </row>
    <row r="786" spans="2:4" x14ac:dyDescent="0.2">
      <c r="B786" s="70"/>
      <c r="C786" s="54"/>
      <c r="D786" s="70"/>
    </row>
    <row r="787" spans="2:4" x14ac:dyDescent="0.2">
      <c r="B787" s="70"/>
      <c r="C787" s="54"/>
      <c r="D787" s="70"/>
    </row>
    <row r="788" spans="2:4" x14ac:dyDescent="0.2">
      <c r="B788" s="70"/>
      <c r="C788" s="54"/>
      <c r="D788" s="70"/>
    </row>
    <row r="789" spans="2:4" x14ac:dyDescent="0.2">
      <c r="B789" s="70"/>
      <c r="C789" s="54"/>
      <c r="D789" s="70"/>
    </row>
    <row r="790" spans="2:4" x14ac:dyDescent="0.2">
      <c r="B790" s="70"/>
      <c r="C790" s="54"/>
      <c r="D790" s="70"/>
    </row>
    <row r="791" spans="2:4" x14ac:dyDescent="0.2">
      <c r="B791" s="70"/>
      <c r="C791" s="54"/>
      <c r="D791" s="70"/>
    </row>
    <row r="792" spans="2:4" x14ac:dyDescent="0.2">
      <c r="B792" s="70"/>
      <c r="C792" s="54"/>
      <c r="D792" s="70"/>
    </row>
    <row r="793" spans="2:4" x14ac:dyDescent="0.2">
      <c r="B793" s="70"/>
      <c r="C793" s="54"/>
      <c r="D793" s="70"/>
    </row>
    <row r="794" spans="2:4" x14ac:dyDescent="0.2">
      <c r="B794" s="70"/>
      <c r="C794" s="54"/>
      <c r="D794" s="70"/>
    </row>
    <row r="795" spans="2:4" x14ac:dyDescent="0.2">
      <c r="B795" s="70"/>
      <c r="C795" s="54"/>
      <c r="D795" s="70"/>
    </row>
    <row r="796" spans="2:4" x14ac:dyDescent="0.2">
      <c r="B796" s="70"/>
      <c r="C796" s="54"/>
      <c r="D796" s="70"/>
    </row>
    <row r="797" spans="2:4" x14ac:dyDescent="0.2">
      <c r="B797" s="70"/>
      <c r="C797" s="54"/>
      <c r="D797" s="70"/>
    </row>
    <row r="798" spans="2:4" x14ac:dyDescent="0.2">
      <c r="B798" s="70"/>
      <c r="C798" s="54"/>
      <c r="D798" s="70"/>
    </row>
    <row r="799" spans="2:4" x14ac:dyDescent="0.2">
      <c r="B799" s="70"/>
      <c r="C799" s="54"/>
      <c r="D799" s="70"/>
    </row>
    <row r="800" spans="2:4" x14ac:dyDescent="0.2">
      <c r="B800" s="70"/>
      <c r="C800" s="54"/>
      <c r="D800" s="70"/>
    </row>
    <row r="801" spans="2:4" x14ac:dyDescent="0.2">
      <c r="B801" s="70"/>
      <c r="C801" s="54"/>
      <c r="D801" s="70"/>
    </row>
    <row r="802" spans="2:4" x14ac:dyDescent="0.2">
      <c r="B802" s="70"/>
      <c r="C802" s="54"/>
      <c r="D802" s="70"/>
    </row>
    <row r="803" spans="2:4" x14ac:dyDescent="0.2">
      <c r="B803" s="70"/>
      <c r="C803" s="54"/>
      <c r="D803" s="70"/>
    </row>
    <row r="804" spans="2:4" x14ac:dyDescent="0.2">
      <c r="B804" s="70"/>
      <c r="C804" s="54"/>
      <c r="D804" s="70"/>
    </row>
    <row r="805" spans="2:4" x14ac:dyDescent="0.2">
      <c r="B805" s="70"/>
      <c r="C805" s="54"/>
      <c r="D805" s="70"/>
    </row>
    <row r="806" spans="2:4" x14ac:dyDescent="0.2">
      <c r="B806" s="70"/>
      <c r="C806" s="54"/>
      <c r="D806" s="70"/>
    </row>
    <row r="807" spans="2:4" x14ac:dyDescent="0.2">
      <c r="B807" s="70"/>
      <c r="C807" s="54"/>
      <c r="D807" s="70"/>
    </row>
    <row r="808" spans="2:4" x14ac:dyDescent="0.2">
      <c r="B808" s="70"/>
      <c r="C808" s="54"/>
      <c r="D808" s="70"/>
    </row>
    <row r="809" spans="2:4" x14ac:dyDescent="0.2">
      <c r="B809" s="70"/>
      <c r="C809" s="54"/>
      <c r="D809" s="70"/>
    </row>
    <row r="810" spans="2:4" x14ac:dyDescent="0.2">
      <c r="B810" s="70"/>
      <c r="C810" s="54"/>
      <c r="D810" s="70"/>
    </row>
    <row r="811" spans="2:4" x14ac:dyDescent="0.2">
      <c r="B811" s="70"/>
      <c r="C811" s="54"/>
      <c r="D811" s="70"/>
    </row>
    <row r="812" spans="2:4" x14ac:dyDescent="0.2">
      <c r="B812" s="70"/>
      <c r="C812" s="54"/>
      <c r="D812" s="70"/>
    </row>
    <row r="813" spans="2:4" x14ac:dyDescent="0.2">
      <c r="B813" s="70"/>
      <c r="C813" s="54"/>
      <c r="D813" s="70"/>
    </row>
    <row r="814" spans="2:4" x14ac:dyDescent="0.2">
      <c r="B814" s="70"/>
      <c r="C814" s="54"/>
      <c r="D814" s="70"/>
    </row>
    <row r="815" spans="2:4" x14ac:dyDescent="0.2">
      <c r="B815" s="70"/>
      <c r="C815" s="54"/>
      <c r="D815" s="70"/>
    </row>
    <row r="816" spans="2:4" x14ac:dyDescent="0.2">
      <c r="B816" s="70"/>
      <c r="C816" s="54"/>
      <c r="D816" s="70"/>
    </row>
    <row r="817" spans="2:4" x14ac:dyDescent="0.2">
      <c r="B817" s="70"/>
      <c r="C817" s="54"/>
      <c r="D817" s="70"/>
    </row>
    <row r="818" spans="2:4" x14ac:dyDescent="0.2">
      <c r="B818" s="70"/>
      <c r="C818" s="54"/>
      <c r="D818" s="70"/>
    </row>
    <row r="819" spans="2:4" x14ac:dyDescent="0.2">
      <c r="B819" s="70"/>
      <c r="C819" s="54"/>
      <c r="D819" s="70"/>
    </row>
    <row r="820" spans="2:4" x14ac:dyDescent="0.2">
      <c r="B820" s="70"/>
      <c r="C820" s="54"/>
      <c r="D820" s="70"/>
    </row>
    <row r="821" spans="2:4" x14ac:dyDescent="0.2">
      <c r="B821" s="70"/>
      <c r="C821" s="54"/>
      <c r="D821" s="70"/>
    </row>
    <row r="822" spans="2:4" x14ac:dyDescent="0.2">
      <c r="B822" s="70"/>
      <c r="C822" s="54"/>
      <c r="D822" s="70"/>
    </row>
    <row r="823" spans="2:4" x14ac:dyDescent="0.2">
      <c r="B823" s="70"/>
      <c r="C823" s="54"/>
      <c r="D823" s="70"/>
    </row>
    <row r="824" spans="2:4" x14ac:dyDescent="0.2">
      <c r="B824" s="70"/>
      <c r="C824" s="54"/>
      <c r="D824" s="70"/>
    </row>
    <row r="825" spans="2:4" x14ac:dyDescent="0.2">
      <c r="B825" s="70"/>
      <c r="C825" s="54"/>
      <c r="D825" s="70"/>
    </row>
    <row r="826" spans="2:4" x14ac:dyDescent="0.2">
      <c r="B826" s="70"/>
      <c r="C826" s="54"/>
      <c r="D826" s="70"/>
    </row>
    <row r="827" spans="2:4" x14ac:dyDescent="0.2">
      <c r="B827" s="70"/>
      <c r="C827" s="54"/>
      <c r="D827" s="70"/>
    </row>
    <row r="828" spans="2:4" x14ac:dyDescent="0.2">
      <c r="B828" s="70"/>
      <c r="C828" s="54"/>
      <c r="D828" s="70"/>
    </row>
    <row r="829" spans="2:4" x14ac:dyDescent="0.2">
      <c r="B829" s="70"/>
      <c r="C829" s="54"/>
      <c r="D829" s="70"/>
    </row>
    <row r="830" spans="2:4" x14ac:dyDescent="0.2">
      <c r="B830" s="70"/>
      <c r="C830" s="54"/>
      <c r="D830" s="70"/>
    </row>
    <row r="831" spans="2:4" x14ac:dyDescent="0.2">
      <c r="B831" s="70"/>
      <c r="C831" s="54"/>
      <c r="D831" s="70"/>
    </row>
    <row r="832" spans="2:4" x14ac:dyDescent="0.2">
      <c r="B832" s="70"/>
      <c r="C832" s="54"/>
      <c r="D832" s="70"/>
    </row>
    <row r="833" spans="2:4" x14ac:dyDescent="0.2">
      <c r="B833" s="70"/>
      <c r="C833" s="54"/>
      <c r="D833" s="70"/>
    </row>
    <row r="834" spans="2:4" x14ac:dyDescent="0.2">
      <c r="B834" s="70"/>
      <c r="C834" s="54"/>
      <c r="D834" s="70"/>
    </row>
    <row r="835" spans="2:4" x14ac:dyDescent="0.2">
      <c r="B835" s="70"/>
      <c r="C835" s="54"/>
      <c r="D835" s="70"/>
    </row>
    <row r="836" spans="2:4" x14ac:dyDescent="0.2">
      <c r="B836" s="70"/>
      <c r="C836" s="54"/>
      <c r="D836" s="70"/>
    </row>
    <row r="837" spans="2:4" x14ac:dyDescent="0.2">
      <c r="B837" s="70"/>
      <c r="C837" s="54"/>
      <c r="D837" s="70"/>
    </row>
    <row r="838" spans="2:4" x14ac:dyDescent="0.2">
      <c r="B838" s="70"/>
      <c r="C838" s="54"/>
      <c r="D838" s="70"/>
    </row>
    <row r="839" spans="2:4" x14ac:dyDescent="0.2">
      <c r="B839" s="70"/>
      <c r="C839" s="54"/>
      <c r="D839" s="70"/>
    </row>
    <row r="840" spans="2:4" x14ac:dyDescent="0.2">
      <c r="B840" s="70"/>
      <c r="C840" s="54"/>
      <c r="D840" s="70"/>
    </row>
    <row r="841" spans="2:4" x14ac:dyDescent="0.2">
      <c r="B841" s="70"/>
      <c r="C841" s="54"/>
      <c r="D841" s="70"/>
    </row>
    <row r="842" spans="2:4" x14ac:dyDescent="0.2">
      <c r="B842" s="70"/>
      <c r="C842" s="54"/>
      <c r="D842" s="70"/>
    </row>
    <row r="843" spans="2:4" x14ac:dyDescent="0.2">
      <c r="B843" s="70"/>
      <c r="C843" s="54"/>
      <c r="D843" s="70"/>
    </row>
    <row r="844" spans="2:4" x14ac:dyDescent="0.2">
      <c r="B844" s="70"/>
      <c r="C844" s="54"/>
      <c r="D844" s="70"/>
    </row>
    <row r="845" spans="2:4" x14ac:dyDescent="0.2">
      <c r="B845" s="70"/>
      <c r="C845" s="54"/>
      <c r="D845" s="70"/>
    </row>
    <row r="846" spans="2:4" x14ac:dyDescent="0.2">
      <c r="B846" s="70"/>
      <c r="C846" s="54"/>
      <c r="D846" s="70"/>
    </row>
    <row r="847" spans="2:4" x14ac:dyDescent="0.2">
      <c r="B847" s="70"/>
      <c r="C847" s="54"/>
      <c r="D847" s="70"/>
    </row>
    <row r="848" spans="2:4" x14ac:dyDescent="0.2">
      <c r="B848" s="70"/>
      <c r="C848" s="54"/>
      <c r="D848" s="70"/>
    </row>
    <row r="849" spans="2:4" x14ac:dyDescent="0.2">
      <c r="B849" s="70"/>
      <c r="C849" s="54"/>
      <c r="D849" s="70"/>
    </row>
    <row r="850" spans="2:4" x14ac:dyDescent="0.2">
      <c r="B850" s="70"/>
      <c r="C850" s="54"/>
      <c r="D850" s="70"/>
    </row>
    <row r="851" spans="2:4" x14ac:dyDescent="0.2">
      <c r="B851" s="70"/>
      <c r="C851" s="54"/>
      <c r="D851" s="70"/>
    </row>
    <row r="852" spans="2:4" x14ac:dyDescent="0.2">
      <c r="B852" s="70"/>
      <c r="C852" s="54"/>
      <c r="D852" s="70"/>
    </row>
    <row r="853" spans="2:4" x14ac:dyDescent="0.2">
      <c r="B853" s="70"/>
      <c r="C853" s="54"/>
      <c r="D853" s="70"/>
    </row>
    <row r="854" spans="2:4" x14ac:dyDescent="0.2">
      <c r="B854" s="70"/>
      <c r="C854" s="54"/>
      <c r="D854" s="70"/>
    </row>
    <row r="855" spans="2:4" x14ac:dyDescent="0.2">
      <c r="B855" s="70"/>
      <c r="C855" s="54"/>
      <c r="D855" s="70"/>
    </row>
    <row r="856" spans="2:4" x14ac:dyDescent="0.2">
      <c r="B856" s="70"/>
      <c r="C856" s="54"/>
      <c r="D856" s="70"/>
    </row>
    <row r="857" spans="2:4" x14ac:dyDescent="0.2">
      <c r="B857" s="70"/>
      <c r="C857" s="54"/>
      <c r="D857" s="70"/>
    </row>
    <row r="858" spans="2:4" x14ac:dyDescent="0.2">
      <c r="B858" s="70"/>
      <c r="C858" s="54"/>
      <c r="D858" s="70"/>
    </row>
    <row r="859" spans="2:4" x14ac:dyDescent="0.2">
      <c r="B859" s="70"/>
      <c r="C859" s="54"/>
      <c r="D859" s="70"/>
    </row>
    <row r="860" spans="2:4" x14ac:dyDescent="0.2">
      <c r="B860" s="70"/>
      <c r="C860" s="54"/>
      <c r="D860" s="70"/>
    </row>
    <row r="861" spans="2:4" x14ac:dyDescent="0.2">
      <c r="B861" s="70"/>
      <c r="C861" s="54"/>
      <c r="D861" s="70"/>
    </row>
    <row r="862" spans="2:4" x14ac:dyDescent="0.2">
      <c r="B862" s="70"/>
      <c r="C862" s="54"/>
      <c r="D862" s="70"/>
    </row>
    <row r="863" spans="2:4" x14ac:dyDescent="0.2">
      <c r="B863" s="70"/>
      <c r="C863" s="54"/>
      <c r="D863" s="70"/>
    </row>
    <row r="864" spans="2:4" x14ac:dyDescent="0.2">
      <c r="B864" s="70"/>
      <c r="C864" s="54"/>
      <c r="D864" s="70"/>
    </row>
    <row r="865" spans="2:4" x14ac:dyDescent="0.2">
      <c r="B865" s="70"/>
      <c r="C865" s="54"/>
      <c r="D865" s="70"/>
    </row>
    <row r="866" spans="2:4" x14ac:dyDescent="0.2">
      <c r="B866" s="70"/>
      <c r="C866" s="54"/>
      <c r="D866" s="70"/>
    </row>
    <row r="867" spans="2:4" x14ac:dyDescent="0.2">
      <c r="B867" s="70"/>
      <c r="C867" s="54"/>
      <c r="D867" s="70"/>
    </row>
    <row r="868" spans="2:4" x14ac:dyDescent="0.2">
      <c r="B868" s="70" t="s">
        <v>42</v>
      </c>
      <c r="C868" s="54"/>
      <c r="D868" s="70"/>
    </row>
    <row r="869" spans="2:4" x14ac:dyDescent="0.2">
      <c r="B869" s="70"/>
      <c r="C869" s="54"/>
      <c r="D869" s="70"/>
    </row>
    <row r="870" spans="2:4" x14ac:dyDescent="0.2">
      <c r="B870" s="70"/>
      <c r="C870" s="54"/>
      <c r="D870" s="70"/>
    </row>
    <row r="871" spans="2:4" x14ac:dyDescent="0.2">
      <c r="B871" s="70"/>
      <c r="C871" s="54"/>
      <c r="D871" s="70"/>
    </row>
    <row r="872" spans="2:4" x14ac:dyDescent="0.2">
      <c r="B872" s="70"/>
      <c r="C872" s="54"/>
      <c r="D872" s="70"/>
    </row>
    <row r="873" spans="2:4" x14ac:dyDescent="0.2">
      <c r="B873" s="70"/>
      <c r="C873" s="54"/>
      <c r="D873" s="70"/>
    </row>
    <row r="874" spans="2:4" x14ac:dyDescent="0.2">
      <c r="B874" s="70"/>
      <c r="C874" s="54"/>
      <c r="D874" s="70"/>
    </row>
    <row r="875" spans="2:4" x14ac:dyDescent="0.2">
      <c r="B875" s="70"/>
      <c r="C875" s="54"/>
      <c r="D875" s="70"/>
    </row>
    <row r="876" spans="2:4" x14ac:dyDescent="0.2">
      <c r="B876" s="70"/>
      <c r="C876" s="54"/>
      <c r="D876" s="70"/>
    </row>
    <row r="877" spans="2:4" x14ac:dyDescent="0.2">
      <c r="B877" s="70"/>
      <c r="C877" s="54"/>
      <c r="D877" s="70"/>
    </row>
    <row r="878" spans="2:4" x14ac:dyDescent="0.2">
      <c r="B878" s="70"/>
      <c r="C878" s="54"/>
      <c r="D878" s="70"/>
    </row>
    <row r="879" spans="2:4" x14ac:dyDescent="0.2">
      <c r="B879" s="70"/>
      <c r="C879" s="54"/>
      <c r="D879" s="70"/>
    </row>
    <row r="880" spans="2:4" x14ac:dyDescent="0.2">
      <c r="B880" s="70"/>
      <c r="C880" s="54"/>
      <c r="D880" s="70"/>
    </row>
    <row r="881" spans="2:4" x14ac:dyDescent="0.2">
      <c r="B881" s="70"/>
      <c r="C881" s="54"/>
      <c r="D881" s="70"/>
    </row>
    <row r="882" spans="2:4" x14ac:dyDescent="0.2">
      <c r="B882" s="70"/>
      <c r="C882" s="54"/>
      <c r="D882" s="70"/>
    </row>
    <row r="883" spans="2:4" x14ac:dyDescent="0.2">
      <c r="B883" s="70"/>
      <c r="C883" s="54"/>
      <c r="D883" s="70"/>
    </row>
    <row r="884" spans="2:4" x14ac:dyDescent="0.2">
      <c r="B884" s="70"/>
      <c r="C884" s="54"/>
      <c r="D884" s="70"/>
    </row>
    <row r="885" spans="2:4" x14ac:dyDescent="0.2">
      <c r="B885" s="70"/>
      <c r="C885" s="54"/>
      <c r="D885" s="70"/>
    </row>
    <row r="886" spans="2:4" x14ac:dyDescent="0.2">
      <c r="B886" s="70"/>
      <c r="C886" s="54"/>
      <c r="D886" s="70"/>
    </row>
    <row r="887" spans="2:4" x14ac:dyDescent="0.2">
      <c r="B887" s="70"/>
      <c r="C887" s="54"/>
      <c r="D887" s="70"/>
    </row>
    <row r="888" spans="2:4" x14ac:dyDescent="0.2">
      <c r="B888" s="70"/>
      <c r="C888" s="54"/>
      <c r="D888" s="70"/>
    </row>
    <row r="889" spans="2:4" x14ac:dyDescent="0.2">
      <c r="B889" s="70"/>
      <c r="C889" s="54"/>
      <c r="D889" s="70"/>
    </row>
    <row r="890" spans="2:4" x14ac:dyDescent="0.2">
      <c r="B890" s="70"/>
      <c r="C890" s="54"/>
      <c r="D890" s="70"/>
    </row>
    <row r="891" spans="2:4" x14ac:dyDescent="0.2">
      <c r="B891" s="70"/>
      <c r="C891" s="54"/>
      <c r="D891" s="70"/>
    </row>
    <row r="892" spans="2:4" x14ac:dyDescent="0.2">
      <c r="B892" s="70"/>
      <c r="C892" s="54"/>
      <c r="D892" s="70"/>
    </row>
    <row r="893" spans="2:4" x14ac:dyDescent="0.2">
      <c r="B893" s="70"/>
      <c r="C893" s="54"/>
      <c r="D893" s="70"/>
    </row>
    <row r="894" spans="2:4" x14ac:dyDescent="0.2">
      <c r="B894" s="70"/>
      <c r="C894" s="54"/>
      <c r="D894" s="70"/>
    </row>
    <row r="895" spans="2:4" x14ac:dyDescent="0.2">
      <c r="B895" s="70"/>
      <c r="C895" s="54"/>
      <c r="D895" s="70"/>
    </row>
    <row r="896" spans="2:4" x14ac:dyDescent="0.2">
      <c r="B896" s="70"/>
      <c r="C896" s="54"/>
      <c r="D896" s="70"/>
    </row>
    <row r="897" spans="2:4" x14ac:dyDescent="0.2">
      <c r="B897" s="70"/>
      <c r="C897" s="54"/>
      <c r="D897" s="70"/>
    </row>
    <row r="898" spans="2:4" x14ac:dyDescent="0.2">
      <c r="B898" s="70"/>
      <c r="C898" s="54"/>
      <c r="D898" s="70"/>
    </row>
    <row r="899" spans="2:4" x14ac:dyDescent="0.2">
      <c r="B899" s="70"/>
      <c r="C899" s="54"/>
      <c r="D899" s="70"/>
    </row>
    <row r="900" spans="2:4" x14ac:dyDescent="0.2">
      <c r="B900" s="70"/>
      <c r="C900" s="54"/>
      <c r="D900" s="70"/>
    </row>
    <row r="901" spans="2:4" x14ac:dyDescent="0.2">
      <c r="B901" s="70"/>
      <c r="C901" s="54"/>
      <c r="D901" s="70"/>
    </row>
    <row r="902" spans="2:4" x14ac:dyDescent="0.2">
      <c r="B902" s="70"/>
      <c r="C902" s="54"/>
      <c r="D902" s="70"/>
    </row>
    <row r="903" spans="2:4" x14ac:dyDescent="0.2">
      <c r="B903" s="70"/>
      <c r="C903" s="54"/>
      <c r="D903" s="70"/>
    </row>
    <row r="904" spans="2:4" x14ac:dyDescent="0.2">
      <c r="B904" s="70"/>
      <c r="C904" s="54"/>
      <c r="D904" s="70"/>
    </row>
    <row r="905" spans="2:4" x14ac:dyDescent="0.2">
      <c r="B905" s="70"/>
      <c r="C905" s="54"/>
      <c r="D905" s="70"/>
    </row>
    <row r="906" spans="2:4" x14ac:dyDescent="0.2">
      <c r="B906" s="70"/>
      <c r="C906" s="54"/>
      <c r="D906" s="70"/>
    </row>
    <row r="907" spans="2:4" x14ac:dyDescent="0.2">
      <c r="B907" s="70"/>
      <c r="C907" s="54"/>
      <c r="D907" s="70"/>
    </row>
    <row r="908" spans="2:4" x14ac:dyDescent="0.2">
      <c r="B908" s="70"/>
      <c r="C908" s="54"/>
      <c r="D908" s="70"/>
    </row>
    <row r="909" spans="2:4" x14ac:dyDescent="0.2">
      <c r="B909" s="70"/>
      <c r="C909" s="54"/>
      <c r="D909" s="70"/>
    </row>
    <row r="910" spans="2:4" x14ac:dyDescent="0.2">
      <c r="B910" s="70"/>
      <c r="C910" s="54"/>
      <c r="D910" s="70"/>
    </row>
    <row r="911" spans="2:4" x14ac:dyDescent="0.2">
      <c r="B911" s="70"/>
      <c r="C911" s="54"/>
      <c r="D911" s="70"/>
    </row>
    <row r="912" spans="2:4" x14ac:dyDescent="0.2">
      <c r="B912" s="70"/>
      <c r="C912" s="54"/>
      <c r="D912" s="70"/>
    </row>
    <row r="913" spans="2:4" x14ac:dyDescent="0.2">
      <c r="B913" s="70"/>
      <c r="C913" s="54"/>
      <c r="D913" s="70"/>
    </row>
    <row r="914" spans="2:4" x14ac:dyDescent="0.2">
      <c r="B914" s="70"/>
      <c r="C914" s="54"/>
      <c r="D914" s="70"/>
    </row>
    <row r="915" spans="2:4" x14ac:dyDescent="0.2">
      <c r="B915" s="70"/>
      <c r="C915" s="54"/>
      <c r="D915" s="70"/>
    </row>
    <row r="916" spans="2:4" x14ac:dyDescent="0.2">
      <c r="B916" s="70"/>
      <c r="C916" s="54"/>
      <c r="D916" s="70"/>
    </row>
    <row r="917" spans="2:4" x14ac:dyDescent="0.2">
      <c r="B917" s="70"/>
      <c r="C917" s="54"/>
      <c r="D917" s="70"/>
    </row>
    <row r="918" spans="2:4" x14ac:dyDescent="0.2">
      <c r="B918" s="70"/>
      <c r="C918" s="54"/>
      <c r="D918" s="70"/>
    </row>
    <row r="919" spans="2:4" x14ac:dyDescent="0.2">
      <c r="B919" s="70"/>
      <c r="C919" s="54"/>
      <c r="D919" s="70"/>
    </row>
    <row r="920" spans="2:4" x14ac:dyDescent="0.2">
      <c r="B920" s="70"/>
      <c r="C920" s="54"/>
      <c r="D920" s="70"/>
    </row>
    <row r="921" spans="2:4" x14ac:dyDescent="0.2">
      <c r="B921" s="70"/>
      <c r="C921" s="54"/>
      <c r="D921" s="70"/>
    </row>
    <row r="922" spans="2:4" x14ac:dyDescent="0.2">
      <c r="B922" s="70"/>
      <c r="C922" s="54"/>
      <c r="D922" s="70"/>
    </row>
    <row r="923" spans="2:4" x14ac:dyDescent="0.2">
      <c r="B923" s="70"/>
      <c r="C923" s="54"/>
      <c r="D923" s="70"/>
    </row>
    <row r="924" spans="2:4" x14ac:dyDescent="0.2">
      <c r="B924" s="70"/>
      <c r="C924" s="54"/>
      <c r="D924" s="70"/>
    </row>
    <row r="925" spans="2:4" x14ac:dyDescent="0.2">
      <c r="B925" s="70"/>
      <c r="C925" s="54"/>
      <c r="D925" s="70"/>
    </row>
    <row r="926" spans="2:4" x14ac:dyDescent="0.2">
      <c r="B926" s="70"/>
      <c r="C926" s="54"/>
      <c r="D926" s="70"/>
    </row>
    <row r="927" spans="2:4" x14ac:dyDescent="0.2">
      <c r="B927" s="70"/>
      <c r="C927" s="54"/>
      <c r="D927" s="70"/>
    </row>
    <row r="928" spans="2:4" x14ac:dyDescent="0.2">
      <c r="B928" s="70"/>
      <c r="C928" s="54"/>
      <c r="D928" s="70"/>
    </row>
    <row r="929" spans="2:4" x14ac:dyDescent="0.2">
      <c r="B929" s="70"/>
      <c r="C929" s="54"/>
      <c r="D929" s="70"/>
    </row>
    <row r="930" spans="2:4" x14ac:dyDescent="0.2">
      <c r="B930" s="70"/>
      <c r="C930" s="54"/>
      <c r="D930" s="70"/>
    </row>
    <row r="931" spans="2:4" x14ac:dyDescent="0.2">
      <c r="B931" s="70"/>
      <c r="C931" s="54"/>
      <c r="D931" s="70"/>
    </row>
    <row r="932" spans="2:4" x14ac:dyDescent="0.2">
      <c r="B932" s="70"/>
      <c r="C932" s="54"/>
      <c r="D932" s="70"/>
    </row>
    <row r="933" spans="2:4" x14ac:dyDescent="0.2">
      <c r="B933" s="70"/>
      <c r="C933" s="54"/>
      <c r="D933" s="70"/>
    </row>
    <row r="934" spans="2:4" x14ac:dyDescent="0.2">
      <c r="B934" s="70"/>
      <c r="C934" s="54"/>
      <c r="D934" s="70"/>
    </row>
    <row r="935" spans="2:4" x14ac:dyDescent="0.2">
      <c r="B935" s="70"/>
      <c r="C935" s="54"/>
      <c r="D935" s="70"/>
    </row>
    <row r="936" spans="2:4" x14ac:dyDescent="0.2">
      <c r="B936" s="70"/>
      <c r="C936" s="54"/>
      <c r="D936" s="70"/>
    </row>
    <row r="937" spans="2:4" x14ac:dyDescent="0.2">
      <c r="B937" s="70"/>
      <c r="C937" s="54"/>
      <c r="D937" s="70"/>
    </row>
    <row r="938" spans="2:4" x14ac:dyDescent="0.2">
      <c r="B938" s="70"/>
      <c r="C938" s="54"/>
      <c r="D938" s="70"/>
    </row>
    <row r="939" spans="2:4" x14ac:dyDescent="0.2">
      <c r="B939" s="70"/>
      <c r="C939" s="54"/>
      <c r="D939" s="70"/>
    </row>
    <row r="940" spans="2:4" x14ac:dyDescent="0.2">
      <c r="B940" s="70"/>
      <c r="C940" s="54"/>
      <c r="D940" s="70"/>
    </row>
    <row r="941" spans="2:4" x14ac:dyDescent="0.2">
      <c r="B941" s="70"/>
      <c r="C941" s="54"/>
      <c r="D941" s="70"/>
    </row>
    <row r="942" spans="2:4" x14ac:dyDescent="0.2">
      <c r="B942" s="70"/>
      <c r="C942" s="54"/>
      <c r="D942" s="70"/>
    </row>
    <row r="943" spans="2:4" x14ac:dyDescent="0.2">
      <c r="B943" s="70"/>
      <c r="C943" s="54"/>
      <c r="D943" s="70"/>
    </row>
    <row r="944" spans="2:4" x14ac:dyDescent="0.2">
      <c r="B944" s="70"/>
      <c r="C944" s="54"/>
      <c r="D944" s="70"/>
    </row>
    <row r="945" spans="2:4" x14ac:dyDescent="0.2">
      <c r="B945" s="70"/>
      <c r="C945" s="54"/>
      <c r="D945" s="70"/>
    </row>
    <row r="946" spans="2:4" x14ac:dyDescent="0.2">
      <c r="B946" s="70"/>
      <c r="C946" s="54"/>
      <c r="D946" s="70"/>
    </row>
    <row r="947" spans="2:4" x14ac:dyDescent="0.2">
      <c r="B947" s="70"/>
      <c r="C947" s="54"/>
      <c r="D947" s="70"/>
    </row>
    <row r="948" spans="2:4" x14ac:dyDescent="0.2">
      <c r="B948" s="70"/>
      <c r="C948" s="54"/>
      <c r="D948" s="70"/>
    </row>
    <row r="949" spans="2:4" x14ac:dyDescent="0.2">
      <c r="B949" s="70"/>
      <c r="C949" s="54"/>
      <c r="D949" s="70"/>
    </row>
    <row r="950" spans="2:4" x14ac:dyDescent="0.2">
      <c r="B950" s="70"/>
      <c r="C950" s="54"/>
      <c r="D950" s="70"/>
    </row>
    <row r="951" spans="2:4" x14ac:dyDescent="0.2">
      <c r="B951" s="70"/>
      <c r="C951" s="54"/>
      <c r="D951" s="70"/>
    </row>
    <row r="952" spans="2:4" x14ac:dyDescent="0.2">
      <c r="B952" s="70"/>
      <c r="C952" s="54"/>
      <c r="D952" s="70"/>
    </row>
    <row r="953" spans="2:4" x14ac:dyDescent="0.2">
      <c r="B953" s="70"/>
      <c r="C953" s="54"/>
      <c r="D953" s="70"/>
    </row>
    <row r="954" spans="2:4" x14ac:dyDescent="0.2">
      <c r="B954" s="70"/>
      <c r="C954" s="54"/>
      <c r="D954" s="70"/>
    </row>
    <row r="955" spans="2:4" x14ac:dyDescent="0.2">
      <c r="B955" s="70"/>
      <c r="C955" s="54"/>
      <c r="D955" s="70"/>
    </row>
    <row r="956" spans="2:4" x14ac:dyDescent="0.2">
      <c r="B956" s="70"/>
      <c r="C956" s="54"/>
      <c r="D956" s="70"/>
    </row>
    <row r="957" spans="2:4" x14ac:dyDescent="0.2">
      <c r="B957" s="70"/>
      <c r="C957" s="54"/>
      <c r="D957" s="70"/>
    </row>
    <row r="958" spans="2:4" x14ac:dyDescent="0.2">
      <c r="B958" s="70"/>
      <c r="C958" s="54"/>
      <c r="D958" s="70"/>
    </row>
    <row r="959" spans="2:4" x14ac:dyDescent="0.2">
      <c r="B959" s="70"/>
      <c r="C959" s="54"/>
      <c r="D959" s="70"/>
    </row>
    <row r="960" spans="2:4" x14ac:dyDescent="0.2">
      <c r="B960" s="70"/>
      <c r="C960" s="54"/>
      <c r="D960" s="70"/>
    </row>
    <row r="961" spans="2:4" x14ac:dyDescent="0.2">
      <c r="B961" s="70"/>
      <c r="C961" s="54"/>
      <c r="D961" s="70"/>
    </row>
    <row r="962" spans="2:4" x14ac:dyDescent="0.2">
      <c r="B962" s="70"/>
      <c r="C962" s="54"/>
      <c r="D962" s="70"/>
    </row>
    <row r="963" spans="2:4" x14ac:dyDescent="0.2">
      <c r="B963" s="70"/>
      <c r="C963" s="54"/>
      <c r="D963" s="70"/>
    </row>
    <row r="964" spans="2:4" x14ac:dyDescent="0.2">
      <c r="B964" s="70"/>
      <c r="C964" s="54"/>
      <c r="D964" s="70"/>
    </row>
    <row r="965" spans="2:4" x14ac:dyDescent="0.2">
      <c r="B965" s="70"/>
      <c r="C965" s="54"/>
      <c r="D965" s="70"/>
    </row>
    <row r="966" spans="2:4" x14ac:dyDescent="0.2">
      <c r="B966" s="70"/>
      <c r="C966" s="54"/>
      <c r="D966" s="70"/>
    </row>
    <row r="967" spans="2:4" x14ac:dyDescent="0.2">
      <c r="B967" s="70"/>
      <c r="C967" s="54"/>
      <c r="D967" s="70"/>
    </row>
    <row r="968" spans="2:4" x14ac:dyDescent="0.2">
      <c r="B968" s="70"/>
      <c r="C968" s="54"/>
      <c r="D968" s="70"/>
    </row>
    <row r="969" spans="2:4" x14ac:dyDescent="0.2">
      <c r="B969" s="70"/>
      <c r="C969" s="54"/>
      <c r="D969" s="70"/>
    </row>
    <row r="970" spans="2:4" x14ac:dyDescent="0.2">
      <c r="B970" s="70"/>
      <c r="C970" s="54"/>
      <c r="D970" s="70"/>
    </row>
    <row r="971" spans="2:4" x14ac:dyDescent="0.2">
      <c r="B971" s="70"/>
      <c r="C971" s="54"/>
      <c r="D971" s="70"/>
    </row>
    <row r="972" spans="2:4" x14ac:dyDescent="0.2">
      <c r="B972" s="70"/>
      <c r="C972" s="54"/>
      <c r="D972" s="70"/>
    </row>
    <row r="973" spans="2:4" x14ac:dyDescent="0.2">
      <c r="B973" s="70"/>
      <c r="C973" s="54"/>
      <c r="D973" s="70"/>
    </row>
    <row r="974" spans="2:4" x14ac:dyDescent="0.2">
      <c r="B974" s="70"/>
      <c r="C974" s="54"/>
      <c r="D974" s="70"/>
    </row>
    <row r="975" spans="2:4" x14ac:dyDescent="0.2">
      <c r="B975" s="70"/>
      <c r="C975" s="54"/>
      <c r="D975" s="70"/>
    </row>
    <row r="976" spans="2:4" x14ac:dyDescent="0.2">
      <c r="B976" s="70"/>
      <c r="C976" s="54"/>
      <c r="D976" s="70"/>
    </row>
    <row r="977" spans="2:4" x14ac:dyDescent="0.2">
      <c r="B977" s="70"/>
      <c r="C977" s="54"/>
      <c r="D977" s="70"/>
    </row>
    <row r="978" spans="2:4" x14ac:dyDescent="0.2">
      <c r="B978" s="70"/>
      <c r="C978" s="54"/>
      <c r="D978" s="70"/>
    </row>
    <row r="979" spans="2:4" x14ac:dyDescent="0.2">
      <c r="B979" s="70"/>
      <c r="C979" s="54"/>
      <c r="D979" s="70"/>
    </row>
    <row r="980" spans="2:4" x14ac:dyDescent="0.2">
      <c r="B980" s="70"/>
      <c r="C980" s="54"/>
      <c r="D980" s="70"/>
    </row>
    <row r="981" spans="2:4" x14ac:dyDescent="0.2">
      <c r="B981" s="70"/>
      <c r="C981" s="54"/>
      <c r="D981" s="70"/>
    </row>
    <row r="982" spans="2:4" x14ac:dyDescent="0.2">
      <c r="B982" s="70"/>
      <c r="C982" s="54"/>
      <c r="D982" s="70"/>
    </row>
    <row r="983" spans="2:4" x14ac:dyDescent="0.2">
      <c r="B983" s="70"/>
      <c r="C983" s="54"/>
      <c r="D983" s="70"/>
    </row>
    <row r="984" spans="2:4" x14ac:dyDescent="0.2">
      <c r="B984" s="70"/>
      <c r="C984" s="54"/>
      <c r="D984" s="70"/>
    </row>
    <row r="985" spans="2:4" x14ac:dyDescent="0.2">
      <c r="B985" s="70"/>
      <c r="C985" s="54"/>
      <c r="D985" s="70"/>
    </row>
    <row r="986" spans="2:4" x14ac:dyDescent="0.2">
      <c r="B986" s="70"/>
      <c r="C986" s="54"/>
      <c r="D986" s="70"/>
    </row>
    <row r="987" spans="2:4" x14ac:dyDescent="0.2">
      <c r="B987" s="70"/>
      <c r="C987" s="54"/>
      <c r="D987" s="70"/>
    </row>
    <row r="988" spans="2:4" x14ac:dyDescent="0.2">
      <c r="B988" s="70"/>
      <c r="C988" s="54"/>
      <c r="D988" s="70"/>
    </row>
    <row r="989" spans="2:4" x14ac:dyDescent="0.2">
      <c r="B989" s="70"/>
      <c r="C989" s="54"/>
      <c r="D989" s="70"/>
    </row>
    <row r="990" spans="2:4" x14ac:dyDescent="0.2">
      <c r="B990" s="70"/>
      <c r="C990" s="54"/>
      <c r="D990" s="70"/>
    </row>
    <row r="991" spans="2:4" x14ac:dyDescent="0.2">
      <c r="B991" s="70"/>
      <c r="C991" s="54"/>
      <c r="D991" s="70"/>
    </row>
    <row r="992" spans="2:4" x14ac:dyDescent="0.2">
      <c r="B992" s="70"/>
      <c r="C992" s="54"/>
      <c r="D992" s="70"/>
    </row>
    <row r="993" spans="2:4" x14ac:dyDescent="0.2">
      <c r="B993" s="70"/>
      <c r="C993" s="54"/>
      <c r="D993" s="70"/>
    </row>
    <row r="994" spans="2:4" x14ac:dyDescent="0.2">
      <c r="B994" s="70"/>
      <c r="C994" s="54"/>
      <c r="D994" s="70"/>
    </row>
    <row r="995" spans="2:4" x14ac:dyDescent="0.2">
      <c r="B995" s="70"/>
      <c r="C995" s="54"/>
      <c r="D995" s="70"/>
    </row>
    <row r="996" spans="2:4" x14ac:dyDescent="0.2">
      <c r="B996" s="70"/>
      <c r="C996" s="54"/>
      <c r="D996" s="70"/>
    </row>
    <row r="997" spans="2:4" x14ac:dyDescent="0.2">
      <c r="B997" s="70"/>
      <c r="C997" s="54"/>
      <c r="D997" s="70"/>
    </row>
    <row r="998" spans="2:4" x14ac:dyDescent="0.2">
      <c r="B998" s="70"/>
      <c r="C998" s="54"/>
      <c r="D998" s="70"/>
    </row>
    <row r="999" spans="2:4" x14ac:dyDescent="0.2">
      <c r="B999" s="70"/>
      <c r="C999" s="54"/>
      <c r="D999" s="70"/>
    </row>
    <row r="1000" spans="2:4" x14ac:dyDescent="0.2">
      <c r="B1000" s="70"/>
      <c r="C1000" s="54"/>
      <c r="D1000" s="70"/>
    </row>
    <row r="1001" spans="2:4" x14ac:dyDescent="0.2">
      <c r="B1001" s="70"/>
      <c r="C1001" s="54"/>
      <c r="D1001" s="70"/>
    </row>
    <row r="1002" spans="2:4" x14ac:dyDescent="0.2">
      <c r="B1002" s="70"/>
      <c r="C1002" s="54"/>
      <c r="D1002" s="70"/>
    </row>
    <row r="1003" spans="2:4" x14ac:dyDescent="0.2">
      <c r="B1003" s="70"/>
      <c r="C1003" s="54"/>
      <c r="D1003" s="70"/>
    </row>
    <row r="1004" spans="2:4" x14ac:dyDescent="0.2">
      <c r="B1004" s="70"/>
      <c r="C1004" s="54"/>
      <c r="D1004" s="70"/>
    </row>
    <row r="1005" spans="2:4" x14ac:dyDescent="0.2">
      <c r="B1005" s="70"/>
      <c r="C1005" s="54"/>
      <c r="D1005" s="70"/>
    </row>
    <row r="1006" spans="2:4" x14ac:dyDescent="0.2">
      <c r="B1006" s="70"/>
      <c r="C1006" s="54"/>
      <c r="D1006" s="70"/>
    </row>
    <row r="1007" spans="2:4" x14ac:dyDescent="0.2">
      <c r="B1007" s="70"/>
      <c r="C1007" s="54"/>
      <c r="D1007" s="70"/>
    </row>
    <row r="1008" spans="2:4" x14ac:dyDescent="0.2">
      <c r="B1008" s="70"/>
      <c r="C1008" s="54"/>
      <c r="D1008" s="70"/>
    </row>
    <row r="1009" spans="2:4" x14ac:dyDescent="0.2">
      <c r="B1009" s="70"/>
      <c r="C1009" s="54"/>
      <c r="D1009" s="70"/>
    </row>
    <row r="1010" spans="2:4" x14ac:dyDescent="0.2">
      <c r="B1010" s="70"/>
      <c r="C1010" s="54"/>
      <c r="D1010" s="70"/>
    </row>
    <row r="1011" spans="2:4" x14ac:dyDescent="0.2">
      <c r="B1011" s="70"/>
      <c r="C1011" s="54"/>
      <c r="D1011" s="70"/>
    </row>
    <row r="1012" spans="2:4" x14ac:dyDescent="0.2">
      <c r="B1012" s="70"/>
      <c r="C1012" s="54"/>
      <c r="D1012" s="70"/>
    </row>
    <row r="1013" spans="2:4" x14ac:dyDescent="0.2">
      <c r="B1013" s="70"/>
      <c r="C1013" s="54"/>
      <c r="D1013" s="70"/>
    </row>
    <row r="1014" spans="2:4" x14ac:dyDescent="0.2">
      <c r="B1014" s="70"/>
      <c r="C1014" s="54"/>
      <c r="D1014" s="70"/>
    </row>
    <row r="1015" spans="2:4" x14ac:dyDescent="0.2">
      <c r="B1015" s="70"/>
      <c r="C1015" s="54"/>
      <c r="D1015" s="70"/>
    </row>
    <row r="1016" spans="2:4" x14ac:dyDescent="0.2">
      <c r="B1016" s="70"/>
      <c r="C1016" s="54"/>
      <c r="D1016" s="70"/>
    </row>
    <row r="1017" spans="2:4" x14ac:dyDescent="0.2">
      <c r="B1017" s="70"/>
      <c r="C1017" s="54"/>
      <c r="D1017" s="70"/>
    </row>
    <row r="1018" spans="2:4" x14ac:dyDescent="0.2">
      <c r="B1018" s="70"/>
      <c r="C1018" s="54"/>
      <c r="D1018" s="70"/>
    </row>
    <row r="1019" spans="2:4" x14ac:dyDescent="0.2">
      <c r="B1019" s="70"/>
      <c r="C1019" s="54"/>
      <c r="D1019" s="70"/>
    </row>
    <row r="1020" spans="2:4" x14ac:dyDescent="0.2">
      <c r="B1020" s="70"/>
      <c r="C1020" s="54"/>
      <c r="D1020" s="70"/>
    </row>
    <row r="1021" spans="2:4" x14ac:dyDescent="0.2">
      <c r="B1021" s="70"/>
      <c r="C1021" s="54"/>
      <c r="D1021" s="70"/>
    </row>
    <row r="1022" spans="2:4" x14ac:dyDescent="0.2">
      <c r="B1022" s="70"/>
      <c r="C1022" s="54"/>
      <c r="D1022" s="70"/>
    </row>
    <row r="1023" spans="2:4" x14ac:dyDescent="0.2">
      <c r="B1023" s="70"/>
      <c r="C1023" s="54"/>
      <c r="D1023" s="70"/>
    </row>
    <row r="1024" spans="2:4" x14ac:dyDescent="0.2">
      <c r="B1024" s="70"/>
      <c r="C1024" s="54"/>
      <c r="D1024" s="70"/>
    </row>
    <row r="1025" spans="2:4" x14ac:dyDescent="0.2">
      <c r="B1025" s="70"/>
      <c r="C1025" s="54"/>
      <c r="D1025" s="70"/>
    </row>
    <row r="1026" spans="2:4" x14ac:dyDescent="0.2">
      <c r="B1026" s="70"/>
      <c r="C1026" s="54"/>
      <c r="D1026" s="70"/>
    </row>
    <row r="1027" spans="2:4" x14ac:dyDescent="0.2">
      <c r="B1027" s="70"/>
      <c r="C1027" s="54"/>
      <c r="D1027" s="70"/>
    </row>
    <row r="1028" spans="2:4" x14ac:dyDescent="0.2">
      <c r="B1028" s="70"/>
      <c r="C1028" s="54"/>
      <c r="D1028" s="70"/>
    </row>
    <row r="1029" spans="2:4" x14ac:dyDescent="0.2">
      <c r="B1029" s="70"/>
      <c r="C1029" s="54"/>
      <c r="D1029" s="70"/>
    </row>
    <row r="1030" spans="2:4" x14ac:dyDescent="0.2">
      <c r="B1030" s="70"/>
      <c r="C1030" s="54"/>
      <c r="D1030" s="70"/>
    </row>
    <row r="1031" spans="2:4" x14ac:dyDescent="0.2">
      <c r="B1031" s="70"/>
      <c r="C1031" s="54"/>
      <c r="D1031" s="70"/>
    </row>
    <row r="1032" spans="2:4" x14ac:dyDescent="0.2">
      <c r="B1032" s="70"/>
      <c r="C1032" s="54"/>
      <c r="D1032" s="70"/>
    </row>
    <row r="1033" spans="2:4" x14ac:dyDescent="0.2">
      <c r="B1033" s="70"/>
      <c r="C1033" s="54"/>
      <c r="D1033" s="70"/>
    </row>
    <row r="1034" spans="2:4" x14ac:dyDescent="0.2">
      <c r="B1034" s="70"/>
      <c r="C1034" s="54"/>
      <c r="D1034" s="70"/>
    </row>
    <row r="1035" spans="2:4" x14ac:dyDescent="0.2">
      <c r="B1035" s="70"/>
      <c r="C1035" s="54"/>
      <c r="D1035" s="70"/>
    </row>
    <row r="1036" spans="2:4" x14ac:dyDescent="0.2">
      <c r="B1036" s="70"/>
      <c r="C1036" s="54"/>
      <c r="D1036" s="70"/>
    </row>
    <row r="1037" spans="2:4" x14ac:dyDescent="0.2">
      <c r="B1037" s="70"/>
      <c r="C1037" s="54"/>
      <c r="D1037" s="70"/>
    </row>
    <row r="1038" spans="2:4" x14ac:dyDescent="0.2">
      <c r="B1038" s="70"/>
      <c r="C1038" s="54"/>
    </row>
    <row r="1039" spans="2:4" x14ac:dyDescent="0.2">
      <c r="B1039" s="70"/>
      <c r="C1039" s="54"/>
    </row>
    <row r="1040" spans="2:4" x14ac:dyDescent="0.2">
      <c r="B1040" s="70"/>
      <c r="C1040" s="54"/>
    </row>
    <row r="1041" spans="2:3" x14ac:dyDescent="0.2">
      <c r="B1041" s="70"/>
      <c r="C1041" s="54"/>
    </row>
    <row r="1042" spans="2:3" x14ac:dyDescent="0.2">
      <c r="B1042" s="70"/>
      <c r="C1042" s="54"/>
    </row>
    <row r="1043" spans="2:3" x14ac:dyDescent="0.2">
      <c r="B1043" s="70"/>
      <c r="C1043" s="54"/>
    </row>
    <row r="1044" spans="2:3" x14ac:dyDescent="0.2">
      <c r="B1044" s="70"/>
      <c r="C1044" s="54"/>
    </row>
    <row r="1045" spans="2:3" x14ac:dyDescent="0.2">
      <c r="B1045" s="70"/>
      <c r="C1045" s="54"/>
    </row>
    <row r="1046" spans="2:3" x14ac:dyDescent="0.2">
      <c r="B1046" s="70"/>
      <c r="C1046" s="54"/>
    </row>
    <row r="1047" spans="2:3" x14ac:dyDescent="0.2">
      <c r="B1047" s="70"/>
      <c r="C1047" s="54"/>
    </row>
    <row r="1048" spans="2:3" x14ac:dyDescent="0.2">
      <c r="C1048" s="54"/>
    </row>
  </sheetData>
  <mergeCells count="12">
    <mergeCell ref="U5:U6"/>
    <mergeCell ref="V5:W6"/>
    <mergeCell ref="X5:Z6"/>
    <mergeCell ref="AA5:AA7"/>
    <mergeCell ref="E6:E7"/>
    <mergeCell ref="J6:J7"/>
    <mergeCell ref="L6:L7"/>
    <mergeCell ref="K6:K7"/>
    <mergeCell ref="M6:M7"/>
    <mergeCell ref="F5:G6"/>
    <mergeCell ref="H5:I6"/>
    <mergeCell ref="N5:T6"/>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4:AA14"/>
  <sheetViews>
    <sheetView workbookViewId="0">
      <selection activeCell="C14" sqref="C14:Y14"/>
    </sheetView>
  </sheetViews>
  <sheetFormatPr defaultRowHeight="12.75" x14ac:dyDescent="0.2"/>
  <sheetData>
    <row r="14" spans="1:27" x14ac:dyDescent="0.2">
      <c r="A14" s="42">
        <v>41702</v>
      </c>
      <c r="B14" s="67">
        <v>0.33333333333333331</v>
      </c>
      <c r="C14" s="42">
        <v>41702</v>
      </c>
      <c r="D14" s="67">
        <v>0.6875</v>
      </c>
      <c r="E14" s="44">
        <v>8.5</v>
      </c>
      <c r="F14" s="45">
        <v>3.1</v>
      </c>
      <c r="G14" s="45">
        <v>3.3</v>
      </c>
      <c r="H14" s="43">
        <v>1603</v>
      </c>
      <c r="I14" s="43">
        <v>2432</v>
      </c>
      <c r="J14" s="44">
        <f t="shared" ref="J14" si="0">((H14/F14)+(I14/G14))/60</f>
        <v>20.901107852720756</v>
      </c>
      <c r="K14" s="43">
        <v>8840</v>
      </c>
      <c r="L14" s="47">
        <v>56</v>
      </c>
      <c r="M14" s="47">
        <v>79.2</v>
      </c>
      <c r="N14" s="91">
        <f t="shared" ref="N14" si="1">(Q14+R14+S14+T14)</f>
        <v>10238</v>
      </c>
      <c r="O14" s="47">
        <v>35</v>
      </c>
      <c r="P14" s="47">
        <v>144</v>
      </c>
      <c r="Q14" s="43">
        <v>9906</v>
      </c>
      <c r="R14" s="47">
        <v>224</v>
      </c>
      <c r="S14" s="47">
        <v>108</v>
      </c>
      <c r="T14" s="47">
        <v>0</v>
      </c>
      <c r="U14" s="47">
        <v>0</v>
      </c>
      <c r="V14" s="47">
        <v>16</v>
      </c>
      <c r="W14" s="47">
        <v>14</v>
      </c>
      <c r="X14" s="82">
        <f t="shared" ref="X14" si="2">(Q14+R14)/(J14)</f>
        <v>484.66330451863342</v>
      </c>
      <c r="Y14" s="89">
        <f t="shared" ref="Y14" si="3">(S14+T14)/(J14)</f>
        <v>5.1671902159933278</v>
      </c>
      <c r="Z14" s="86">
        <f>U14/J14</f>
        <v>0</v>
      </c>
      <c r="AA14" s="46"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Tisdale catch 13-14</vt:lpstr>
      <vt:lpstr>Sheet1</vt:lpstr>
    </vt:vector>
  </TitlesOfParts>
  <Company>California Department of Fish &amp; Game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Coulon, Diane@Wildlife</dc:creator>
  <cp:lastModifiedBy>Coulon, Diane@Wildlife</cp:lastModifiedBy>
  <dcterms:created xsi:type="dcterms:W3CDTF">2013-10-09T23:26:31Z</dcterms:created>
  <dcterms:modified xsi:type="dcterms:W3CDTF">2017-07-21T20:38:42Z</dcterms:modified>
</cp:coreProperties>
</file>