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ownloads/RE__Overdrive_current_on_0.2_DMD_EVM_for_RR_project/"/>
    </mc:Choice>
  </mc:AlternateContent>
  <xr:revisionPtr revIDLastSave="0" documentId="13_ncr:1_{EA9DF3A4-434C-CF45-BF16-8D917A639AB2}" xr6:coauthVersionLast="47" xr6:coauthVersionMax="47" xr10:uidLastSave="{00000000-0000-0000-0000-000000000000}"/>
  <bookViews>
    <workbookView xWindow="0" yWindow="0" windowWidth="28800" windowHeight="18000" xr2:uid="{05DAE530-2FEF-494E-B9AB-C4F72DE1A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21" i="1" l="1"/>
  <c r="G20" i="1"/>
  <c r="D24" i="1" s="1"/>
  <c r="D25" i="1" s="1"/>
  <c r="G24" i="1" s="1"/>
  <c r="G27" i="1" s="1"/>
  <c r="G28" i="1" l="1"/>
  <c r="G29" i="1"/>
</calcChain>
</file>

<file path=xl/sharedStrings.xml><?xml version="1.0" encoding="utf-8"?>
<sst xmlns="http://schemas.openxmlformats.org/spreadsheetml/2006/main" count="34" uniqueCount="22">
  <si>
    <t>Tc</t>
  </si>
  <si>
    <t>H(Tc)</t>
  </si>
  <si>
    <t>Step 1.</t>
  </si>
  <si>
    <t>Step 2.</t>
  </si>
  <si>
    <t>Tj</t>
  </si>
  <si>
    <t>A</t>
  </si>
  <si>
    <t>B</t>
  </si>
  <si>
    <t>C</t>
  </si>
  <si>
    <t>Rth</t>
  </si>
  <si>
    <t>b</t>
  </si>
  <si>
    <t>a</t>
  </si>
  <si>
    <t>c</t>
  </si>
  <si>
    <t>Step 3.</t>
  </si>
  <si>
    <t>Eta(Tj=90)</t>
  </si>
  <si>
    <t>IV</t>
  </si>
  <si>
    <t>V</t>
  </si>
  <si>
    <t>I</t>
  </si>
  <si>
    <t>Orange is the cell needed to be filled</t>
  </si>
  <si>
    <t>Example</t>
  </si>
  <si>
    <t>KR CSLNM1.23_EN</t>
  </si>
  <si>
    <t>H(Tc) coeff</t>
  </si>
  <si>
    <t>V(I)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</si>
</sst>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H(Tc)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Sheet1!$D$3:$G$3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Sheet1!$D$4:$G$4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9-C04A-B18D-C1C6C822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259263"/>
        <c:axId val="1262331439"/>
      </c:scatterChart>
      <c:valAx>
        <c:axId val="12622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62331439"/>
        <c:crosses val="autoZero"/>
        <c:crossBetween val="midCat"/>
      </c:valAx>
      <c:valAx>
        <c:axId val="12623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26225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Sheet1!$C$30:$C$35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Sheet1!$D$30:$D$35</c:f>
              <c:numCache>
                <c:formatCode>General</c:formatCode>
                <c:ptCount val="6"/>
                <c:pt idx="0">
                  <c:v>2.1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2.85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F-2340-AF1B-0FDE1567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91951"/>
        <c:axId val="1695365631"/>
      </c:scatterChart>
      <c:valAx>
        <c:axId val="3007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95365631"/>
        <c:crosses val="autoZero"/>
        <c:crossBetween val="midCat"/>
      </c:valAx>
      <c:valAx>
        <c:axId val="16953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007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0</xdr:row>
      <xdr:rowOff>88900</xdr:rowOff>
    </xdr:from>
    <xdr:to>
      <xdr:col>13</xdr:col>
      <xdr:colOff>44450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9E196-CFA1-B240-ACAB-10BFC0EA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398922</xdr:colOff>
      <xdr:row>35</xdr:row>
      <xdr:rowOff>189032</xdr:rowOff>
    </xdr:from>
    <xdr:to>
      <xdr:col>6</xdr:col>
      <xdr:colOff>27861</xdr:colOff>
      <xdr:row>49</xdr:row>
      <xdr:rowOff>87432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97B45-FA1C-AF41-BE30-C5B8A511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B9AC-413A-544B-9CC2-C7FC80045E7D}">
  <dimension ref="A1:H35"/>
  <sheetViews>
    <sheetView tabSelected="1" zoomScale="108" workbookViewId="0">
      <selection activeCell="I25" sqref="I25"/>
    </sheetView>
  </sheetViews>
  <sheetFormatPr baseColWidth="10" defaultRowHeight="16" x14ac:dyDescent="0.2"/>
  <sheetData>
    <row r="1" spans="1:7" x14ac:dyDescent="0.2">
      <c r="A1" t="s">
        <v>18</v>
      </c>
      <c r="B1" s="1" t="s">
        <v>17</v>
      </c>
    </row>
    <row r="2" spans="1:7" x14ac:dyDescent="0.2">
      <c r="A2" t="s">
        <v>19</v>
      </c>
      <c r="B2" t="s">
        <v>2</v>
      </c>
    </row>
    <row r="3" spans="1:7" x14ac:dyDescent="0.2">
      <c r="C3" t="s">
        <v>0</v>
      </c>
      <c r="D3">
        <v>40</v>
      </c>
      <c r="E3">
        <v>60</v>
      </c>
      <c r="F3">
        <v>80</v>
      </c>
      <c r="G3">
        <v>100</v>
      </c>
    </row>
    <row r="4" spans="1:7" x14ac:dyDescent="0.2">
      <c r="C4" s="1" t="s">
        <v>1</v>
      </c>
      <c r="D4" s="1">
        <v>1</v>
      </c>
      <c r="E4" s="1">
        <v>2</v>
      </c>
      <c r="F4" s="1">
        <v>4</v>
      </c>
      <c r="G4" s="1">
        <v>7</v>
      </c>
    </row>
    <row r="16" spans="1:7" x14ac:dyDescent="0.2">
      <c r="B16" t="s">
        <v>3</v>
      </c>
    </row>
    <row r="17" spans="2:8" x14ac:dyDescent="0.2">
      <c r="C17" s="1" t="s">
        <v>4</v>
      </c>
      <c r="D17" s="1">
        <v>90</v>
      </c>
      <c r="F17" t="s">
        <v>10</v>
      </c>
      <c r="G17">
        <f>D21*D18</f>
        <v>5.3299999999999997E-3</v>
      </c>
    </row>
    <row r="18" spans="2:8" x14ac:dyDescent="0.2">
      <c r="B18" t="s">
        <v>20</v>
      </c>
      <c r="C18" s="1" t="s">
        <v>5</v>
      </c>
      <c r="D18" s="1">
        <v>1.2999999999999999E-3</v>
      </c>
      <c r="F18" t="s">
        <v>9</v>
      </c>
      <c r="G18">
        <f>D21*D19+1</f>
        <v>0.69250000000000012</v>
      </c>
    </row>
    <row r="19" spans="2:8" x14ac:dyDescent="0.2">
      <c r="B19" t="s">
        <v>20</v>
      </c>
      <c r="C19" s="1" t="s">
        <v>6</v>
      </c>
      <c r="D19" s="1">
        <v>-7.4999999999999997E-2</v>
      </c>
      <c r="F19" t="s">
        <v>11</v>
      </c>
      <c r="G19">
        <f>D21*D20-D17</f>
        <v>-81.8</v>
      </c>
    </row>
    <row r="20" spans="2:8" x14ac:dyDescent="0.2">
      <c r="B20" t="s">
        <v>20</v>
      </c>
      <c r="C20" s="1" t="s">
        <v>7</v>
      </c>
      <c r="D20" s="1">
        <v>2</v>
      </c>
      <c r="F20" t="s">
        <v>0</v>
      </c>
      <c r="G20">
        <f>(-G18+SQRT(G18*G18-4*G17*G19))/(2*G17)</f>
        <v>74.92038620412859</v>
      </c>
    </row>
    <row r="21" spans="2:8" x14ac:dyDescent="0.2">
      <c r="C21" s="1" t="s">
        <v>8</v>
      </c>
      <c r="D21" s="1">
        <v>4.0999999999999996</v>
      </c>
      <c r="F21" t="s">
        <v>0</v>
      </c>
      <c r="G21">
        <f>(-G18-SQRT(G18*G18-4*G17*G19))/(2*G17)</f>
        <v>-204.84533929981342</v>
      </c>
    </row>
    <row r="24" spans="2:8" x14ac:dyDescent="0.2">
      <c r="B24" t="s">
        <v>12</v>
      </c>
      <c r="C24" t="s">
        <v>0</v>
      </c>
      <c r="D24">
        <f>G20</f>
        <v>74.92038620412859</v>
      </c>
      <c r="F24" t="s">
        <v>14</v>
      </c>
      <c r="G24">
        <f>D25+D25*D26/(1-D26)</f>
        <v>8.1732324096863831</v>
      </c>
    </row>
    <row r="25" spans="2:8" x14ac:dyDescent="0.2">
      <c r="C25" t="s">
        <v>1</v>
      </c>
      <c r="D25">
        <f>D18*D24*D24+D19*D24+D20</f>
        <v>3.6779545843588721</v>
      </c>
      <c r="F25" s="1" t="s">
        <v>10</v>
      </c>
      <c r="G25" s="1">
        <v>0.3629</v>
      </c>
      <c r="H25" t="s">
        <v>21</v>
      </c>
    </row>
    <row r="26" spans="2:8" x14ac:dyDescent="0.2">
      <c r="C26" s="1" t="s">
        <v>13</v>
      </c>
      <c r="D26" s="1">
        <v>0.55000000000000004</v>
      </c>
      <c r="F26" s="1" t="s">
        <v>9</v>
      </c>
      <c r="G26" s="1">
        <v>1.94</v>
      </c>
      <c r="H26" t="s">
        <v>21</v>
      </c>
    </row>
    <row r="27" spans="2:8" x14ac:dyDescent="0.2">
      <c r="C27" s="1"/>
      <c r="D27" s="1"/>
      <c r="F27" t="s">
        <v>11</v>
      </c>
      <c r="G27">
        <f>-G24</f>
        <v>-8.1732324096863831</v>
      </c>
    </row>
    <row r="28" spans="2:8" x14ac:dyDescent="0.2">
      <c r="F28" t="s">
        <v>16</v>
      </c>
      <c r="G28">
        <f>(-G26+SQRT(G26*G26-4*G25*G27))/(2*G25)</f>
        <v>2.7737797604341505</v>
      </c>
    </row>
    <row r="29" spans="2:8" x14ac:dyDescent="0.2">
      <c r="C29" s="1" t="s">
        <v>16</v>
      </c>
      <c r="D29" s="1" t="s">
        <v>15</v>
      </c>
      <c r="F29" t="s">
        <v>16</v>
      </c>
      <c r="G29">
        <f>(-G26-SQRT(G26*G26-4*G25*G27))/(2*G25)</f>
        <v>-8.1196050566590063</v>
      </c>
    </row>
    <row r="30" spans="2:8" x14ac:dyDescent="0.2">
      <c r="C30" s="1">
        <v>0.5</v>
      </c>
      <c r="D30" s="1">
        <v>2.1</v>
      </c>
    </row>
    <row r="31" spans="2:8" x14ac:dyDescent="0.2">
      <c r="C31" s="1">
        <v>1</v>
      </c>
      <c r="D31" s="1">
        <v>2.2999999999999998</v>
      </c>
    </row>
    <row r="32" spans="2:8" x14ac:dyDescent="0.2">
      <c r="C32" s="1">
        <v>1.5</v>
      </c>
      <c r="D32" s="1">
        <v>2.5</v>
      </c>
    </row>
    <row r="33" spans="3:4" x14ac:dyDescent="0.2">
      <c r="C33" s="1">
        <v>2</v>
      </c>
      <c r="D33" s="1">
        <v>2.7</v>
      </c>
    </row>
    <row r="34" spans="3:4" x14ac:dyDescent="0.2">
      <c r="C34" s="1">
        <v>2.5</v>
      </c>
      <c r="D34" s="1">
        <v>2.85</v>
      </c>
    </row>
    <row r="35" spans="3:4" x14ac:dyDescent="0.2">
      <c r="C35" s="1">
        <v>3</v>
      </c>
      <c r="D35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王喬韋</dc:creator>
  <cp:lastModifiedBy>王喬韋</cp:lastModifiedBy>
  <dcterms:created xsi:type="dcterms:W3CDTF">2022-01-04T13:27:29Z</dcterms:created>
  <dcterms:modified xsi:type="dcterms:W3CDTF">2022-01-04T14:31:53Z</dcterms:modified>
</cp:coreProperties>
</file>