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0275d8455f95fba/UCSD/Streamflow Archive Data/"/>
    </mc:Choice>
  </mc:AlternateContent>
  <xr:revisionPtr revIDLastSave="111" documentId="8_{1D1D229E-767B-4B8F-A6BA-60897540D1AC}" xr6:coauthVersionLast="47" xr6:coauthVersionMax="47" xr10:uidLastSave="{9CC55943-FB02-4EDC-82CE-DB45C104F15B}"/>
  <bookViews>
    <workbookView xWindow="-110" yWindow="-110" windowWidth="25180" windowHeight="16260" tabRatio="996" firstSheet="1" activeTab="18" xr2:uid="{00000000-000D-0000-FFFF-FFFF00000000}"/>
  </bookViews>
  <sheets>
    <sheet name="Final" sheetId="1" r:id="rId1"/>
    <sheet name="For Rating Curve" sheetId="2" r:id="rId2"/>
    <sheet name="1-8-18" sheetId="3" r:id="rId3"/>
    <sheet name="1-22-18a" sheetId="4" r:id="rId4"/>
    <sheet name="1-22-18b" sheetId="5" r:id="rId5"/>
    <sheet name="1-24-18a" sheetId="6" r:id="rId6"/>
    <sheet name="1-24-18b" sheetId="7" r:id="rId7"/>
    <sheet name="3-14-18" sheetId="8" r:id="rId8"/>
    <sheet name="3-16-18" sheetId="9" r:id="rId9"/>
    <sheet name="3-17-18" sheetId="10" r:id="rId10"/>
    <sheet name="3-21-18" sheetId="11" r:id="rId11"/>
    <sheet name="3-22-18" sheetId="12" r:id="rId12"/>
    <sheet name="3-23-18" sheetId="13" r:id="rId13"/>
    <sheet name="4-8-18" sheetId="14" r:id="rId14"/>
    <sheet name="9-26-18" sheetId="15" r:id="rId15"/>
    <sheet name="1-15-19" sheetId="16" r:id="rId16"/>
    <sheet name="2-1-19" sheetId="17" r:id="rId17"/>
    <sheet name="01-26-22" sheetId="18" r:id="rId18"/>
    <sheet name="06-01-22" sheetId="19" r:id="rId19"/>
    <sheet name="4-20-23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4" roundtripDataSignature="AMtx7mhfLvWluHqH5Cx5C/6jEBRHOTU9Og=="/>
    </ext>
  </extLst>
</workbook>
</file>

<file path=xl/calcChain.xml><?xml version="1.0" encoding="utf-8"?>
<calcChain xmlns="http://schemas.openxmlformats.org/spreadsheetml/2006/main">
  <c r="C32" i="20" l="1"/>
  <c r="A32" i="20"/>
  <c r="E31" i="20"/>
  <c r="F31" i="20" s="1"/>
  <c r="O27" i="20"/>
  <c r="G30" i="20"/>
  <c r="D30" i="20"/>
  <c r="G29" i="20" s="1"/>
  <c r="O26" i="20"/>
  <c r="D29" i="20"/>
  <c r="E29" i="20" s="1"/>
  <c r="F29" i="20" s="1"/>
  <c r="O25" i="20"/>
  <c r="G28" i="20"/>
  <c r="D28" i="20"/>
  <c r="E28" i="20" s="1"/>
  <c r="F28" i="20" s="1"/>
  <c r="G27" i="20"/>
  <c r="D27" i="20"/>
  <c r="E27" i="20" s="1"/>
  <c r="F27" i="20" s="1"/>
  <c r="D26" i="20"/>
  <c r="E26" i="20" s="1"/>
  <c r="F26" i="20" s="1"/>
  <c r="D25" i="20"/>
  <c r="G24" i="20" s="1"/>
  <c r="D24" i="20"/>
  <c r="E24" i="20" s="1"/>
  <c r="F24" i="20" s="1"/>
  <c r="G23" i="20"/>
  <c r="D23" i="20"/>
  <c r="E23" i="20" s="1"/>
  <c r="F23" i="20" s="1"/>
  <c r="G22" i="20"/>
  <c r="D22" i="20"/>
  <c r="E22" i="20" s="1"/>
  <c r="F22" i="20" s="1"/>
  <c r="D21" i="20"/>
  <c r="E21" i="20" s="1"/>
  <c r="F21" i="20" s="1"/>
  <c r="G20" i="20"/>
  <c r="D20" i="20"/>
  <c r="E20" i="20" s="1"/>
  <c r="F20" i="20" s="1"/>
  <c r="G19" i="20"/>
  <c r="D19" i="20"/>
  <c r="E19" i="20" s="1"/>
  <c r="F19" i="20" s="1"/>
  <c r="G18" i="20"/>
  <c r="D18" i="20"/>
  <c r="E18" i="20" s="1"/>
  <c r="F18" i="20" s="1"/>
  <c r="D17" i="20"/>
  <c r="G16" i="20" s="1"/>
  <c r="D16" i="20"/>
  <c r="E16" i="20" s="1"/>
  <c r="F16" i="20" s="1"/>
  <c r="G15" i="20"/>
  <c r="D15" i="20"/>
  <c r="E15" i="20" s="1"/>
  <c r="F15" i="20" s="1"/>
  <c r="G14" i="20"/>
  <c r="D14" i="20"/>
  <c r="E14" i="20" s="1"/>
  <c r="F14" i="20" s="1"/>
  <c r="D13" i="20"/>
  <c r="E13" i="20" s="1"/>
  <c r="F13" i="20" s="1"/>
  <c r="D12" i="20"/>
  <c r="E12" i="20" s="1"/>
  <c r="F12" i="20" s="1"/>
  <c r="D11" i="20"/>
  <c r="E11" i="20" s="1"/>
  <c r="F11" i="20" s="1"/>
  <c r="D10" i="20"/>
  <c r="E10" i="20" s="1"/>
  <c r="F10" i="20" s="1"/>
  <c r="D9" i="20"/>
  <c r="G8" i="20" s="1"/>
  <c r="D8" i="20"/>
  <c r="E8" i="20" s="1"/>
  <c r="F8" i="20" s="1"/>
  <c r="D7" i="20"/>
  <c r="G6" i="20" s="1"/>
  <c r="D6" i="20"/>
  <c r="E6" i="20" s="1"/>
  <c r="F6" i="20" s="1"/>
  <c r="G5" i="20"/>
  <c r="E5" i="20"/>
  <c r="F5" i="20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F20" i="18"/>
  <c r="E20" i="18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C30" i="17"/>
  <c r="A30" i="17"/>
  <c r="E15" i="1" s="1"/>
  <c r="E29" i="17"/>
  <c r="F29" i="17" s="1"/>
  <c r="G28" i="17"/>
  <c r="D28" i="17"/>
  <c r="E28" i="17" s="1"/>
  <c r="F28" i="17" s="1"/>
  <c r="G27" i="17"/>
  <c r="D27" i="17"/>
  <c r="E27" i="17" s="1"/>
  <c r="F27" i="17" s="1"/>
  <c r="G26" i="17"/>
  <c r="E26" i="17"/>
  <c r="F26" i="17" s="1"/>
  <c r="D26" i="17"/>
  <c r="G25" i="17" s="1"/>
  <c r="D25" i="17"/>
  <c r="E25" i="17" s="1"/>
  <c r="F25" i="17" s="1"/>
  <c r="D24" i="17"/>
  <c r="E24" i="17" s="1"/>
  <c r="F24" i="17" s="1"/>
  <c r="G23" i="17"/>
  <c r="E23" i="17"/>
  <c r="F23" i="17" s="1"/>
  <c r="D23" i="17"/>
  <c r="G22" i="17" s="1"/>
  <c r="E22" i="17"/>
  <c r="F22" i="17" s="1"/>
  <c r="D22" i="17"/>
  <c r="G21" i="17"/>
  <c r="E21" i="17"/>
  <c r="F21" i="17" s="1"/>
  <c r="D21" i="17"/>
  <c r="G20" i="17" s="1"/>
  <c r="D20" i="17"/>
  <c r="E20" i="17" s="1"/>
  <c r="F20" i="17" s="1"/>
  <c r="D19" i="17"/>
  <c r="E19" i="17" s="1"/>
  <c r="F19" i="17" s="1"/>
  <c r="G18" i="17"/>
  <c r="E18" i="17"/>
  <c r="F18" i="17" s="1"/>
  <c r="D18" i="17"/>
  <c r="G17" i="17" s="1"/>
  <c r="E17" i="17"/>
  <c r="F17" i="17" s="1"/>
  <c r="D17" i="17"/>
  <c r="G16" i="17"/>
  <c r="D16" i="17"/>
  <c r="G15" i="17" s="1"/>
  <c r="D15" i="17"/>
  <c r="E15" i="17" s="1"/>
  <c r="F15" i="17" s="1"/>
  <c r="D14" i="17"/>
  <c r="E14" i="17" s="1"/>
  <c r="F14" i="17" s="1"/>
  <c r="G13" i="17"/>
  <c r="D13" i="17"/>
  <c r="E13" i="17" s="1"/>
  <c r="F13" i="17" s="1"/>
  <c r="G12" i="17"/>
  <c r="D12" i="17"/>
  <c r="E12" i="17" s="1"/>
  <c r="F12" i="17" s="1"/>
  <c r="G11" i="17"/>
  <c r="E11" i="17"/>
  <c r="F11" i="17" s="1"/>
  <c r="D11" i="17"/>
  <c r="G10" i="17" s="1"/>
  <c r="D10" i="17"/>
  <c r="E10" i="17" s="1"/>
  <c r="F10" i="17" s="1"/>
  <c r="D9" i="17"/>
  <c r="E9" i="17" s="1"/>
  <c r="F9" i="17" s="1"/>
  <c r="G8" i="17"/>
  <c r="E8" i="17"/>
  <c r="F8" i="17" s="1"/>
  <c r="D8" i="17"/>
  <c r="G7" i="17" s="1"/>
  <c r="E7" i="17"/>
  <c r="F7" i="17" s="1"/>
  <c r="D7" i="17"/>
  <c r="G6" i="17"/>
  <c r="D6" i="17"/>
  <c r="D30" i="17" s="1"/>
  <c r="F5" i="17"/>
  <c r="E5" i="17"/>
  <c r="C25" i="16"/>
  <c r="A25" i="16"/>
  <c r="E24" i="16"/>
  <c r="F24" i="16" s="1"/>
  <c r="G23" i="16"/>
  <c r="E23" i="16"/>
  <c r="F23" i="16" s="1"/>
  <c r="D23" i="16"/>
  <c r="G22" i="16" s="1"/>
  <c r="D22" i="16"/>
  <c r="E22" i="16" s="1"/>
  <c r="F22" i="16" s="1"/>
  <c r="G21" i="16"/>
  <c r="D21" i="16"/>
  <c r="G20" i="16" s="1"/>
  <c r="D20" i="16"/>
  <c r="E20" i="16" s="1"/>
  <c r="F20" i="16" s="1"/>
  <c r="G19" i="16"/>
  <c r="D19" i="16"/>
  <c r="E19" i="16" s="1"/>
  <c r="F19" i="16" s="1"/>
  <c r="D18" i="16"/>
  <c r="E18" i="16" s="1"/>
  <c r="F18" i="16" s="1"/>
  <c r="G17" i="16"/>
  <c r="D17" i="16"/>
  <c r="E17" i="16" s="1"/>
  <c r="F17" i="16" s="1"/>
  <c r="D16" i="16"/>
  <c r="E16" i="16" s="1"/>
  <c r="F16" i="16" s="1"/>
  <c r="G15" i="16"/>
  <c r="D15" i="16"/>
  <c r="G14" i="16" s="1"/>
  <c r="D14" i="16"/>
  <c r="E14" i="16" s="1"/>
  <c r="F14" i="16" s="1"/>
  <c r="D13" i="16"/>
  <c r="E13" i="16" s="1"/>
  <c r="F13" i="16" s="1"/>
  <c r="G12" i="16"/>
  <c r="D12" i="16"/>
  <c r="E12" i="16" s="1"/>
  <c r="F12" i="16" s="1"/>
  <c r="G11" i="16"/>
  <c r="D11" i="16"/>
  <c r="E11" i="16" s="1"/>
  <c r="F11" i="16" s="1"/>
  <c r="G10" i="16"/>
  <c r="D10" i="16"/>
  <c r="E10" i="16" s="1"/>
  <c r="F10" i="16" s="1"/>
  <c r="D9" i="16"/>
  <c r="G8" i="16"/>
  <c r="D8" i="16"/>
  <c r="E8" i="16" s="1"/>
  <c r="F8" i="16" s="1"/>
  <c r="G7" i="16"/>
  <c r="D7" i="16"/>
  <c r="G6" i="16" s="1"/>
  <c r="D6" i="16"/>
  <c r="E6" i="16" s="1"/>
  <c r="F6" i="16" s="1"/>
  <c r="E5" i="16"/>
  <c r="M24" i="15"/>
  <c r="M23" i="15"/>
  <c r="C20" i="15"/>
  <c r="A20" i="15"/>
  <c r="E14" i="1" s="1"/>
  <c r="F19" i="15"/>
  <c r="G18" i="15"/>
  <c r="D18" i="15"/>
  <c r="E18" i="15" s="1"/>
  <c r="F18" i="15" s="1"/>
  <c r="D17" i="15"/>
  <c r="E17" i="15" s="1"/>
  <c r="F17" i="15" s="1"/>
  <c r="D16" i="15"/>
  <c r="E16" i="15" s="1"/>
  <c r="F16" i="15" s="1"/>
  <c r="G15" i="15"/>
  <c r="D15" i="15"/>
  <c r="E15" i="15" s="1"/>
  <c r="F15" i="15" s="1"/>
  <c r="D14" i="15"/>
  <c r="E14" i="15" s="1"/>
  <c r="F14" i="15" s="1"/>
  <c r="D13" i="15"/>
  <c r="E13" i="15" s="1"/>
  <c r="F13" i="15" s="1"/>
  <c r="D12" i="15"/>
  <c r="D11" i="15"/>
  <c r="E11" i="15" s="1"/>
  <c r="F11" i="15" s="1"/>
  <c r="M10" i="15"/>
  <c r="D10" i="15"/>
  <c r="E10" i="15" s="1"/>
  <c r="F10" i="15" s="1"/>
  <c r="G9" i="15"/>
  <c r="D9" i="15"/>
  <c r="E9" i="15" s="1"/>
  <c r="F9" i="15" s="1"/>
  <c r="D8" i="15"/>
  <c r="G7" i="15" s="1"/>
  <c r="D7" i="15"/>
  <c r="E7" i="15" s="1"/>
  <c r="F7" i="15" s="1"/>
  <c r="G6" i="15"/>
  <c r="D6" i="15"/>
  <c r="G5" i="15" s="1"/>
  <c r="F5" i="15"/>
  <c r="A27" i="14"/>
  <c r="G26" i="14"/>
  <c r="H25" i="14"/>
  <c r="D25" i="14"/>
  <c r="F25" i="14" s="1"/>
  <c r="G25" i="14" s="1"/>
  <c r="H24" i="14"/>
  <c r="D24" i="14"/>
  <c r="F24" i="14" s="1"/>
  <c r="G24" i="14" s="1"/>
  <c r="H23" i="14"/>
  <c r="D22" i="14"/>
  <c r="F22" i="14" s="1"/>
  <c r="G22" i="14" s="1"/>
  <c r="C22" i="14"/>
  <c r="H21" i="14" s="1"/>
  <c r="F21" i="14"/>
  <c r="G21" i="14" s="1"/>
  <c r="D21" i="14"/>
  <c r="H20" i="14"/>
  <c r="H19" i="14"/>
  <c r="D19" i="14"/>
  <c r="F19" i="14" s="1"/>
  <c r="G19" i="14" s="1"/>
  <c r="C19" i="14"/>
  <c r="H18" i="14" s="1"/>
  <c r="D18" i="14"/>
  <c r="F18" i="14" s="1"/>
  <c r="G18" i="14" s="1"/>
  <c r="H17" i="14"/>
  <c r="D17" i="14"/>
  <c r="F17" i="14" s="1"/>
  <c r="G17" i="14" s="1"/>
  <c r="H16" i="14"/>
  <c r="D16" i="14"/>
  <c r="F16" i="14" s="1"/>
  <c r="G16" i="14" s="1"/>
  <c r="H15" i="14"/>
  <c r="D15" i="14"/>
  <c r="F15" i="14" s="1"/>
  <c r="G15" i="14" s="1"/>
  <c r="H14" i="14"/>
  <c r="D14" i="14"/>
  <c r="F14" i="14" s="1"/>
  <c r="G14" i="14" s="1"/>
  <c r="H13" i="14"/>
  <c r="D13" i="14"/>
  <c r="F13" i="14" s="1"/>
  <c r="G13" i="14" s="1"/>
  <c r="H12" i="14"/>
  <c r="D12" i="14"/>
  <c r="F12" i="14" s="1"/>
  <c r="G12" i="14" s="1"/>
  <c r="H11" i="14"/>
  <c r="D10" i="14"/>
  <c r="C10" i="14"/>
  <c r="C27" i="14" s="1"/>
  <c r="H9" i="14"/>
  <c r="D9" i="14"/>
  <c r="F9" i="14" s="1"/>
  <c r="G9" i="14" s="1"/>
  <c r="H8" i="14"/>
  <c r="D8" i="14"/>
  <c r="F8" i="14" s="1"/>
  <c r="G8" i="14" s="1"/>
  <c r="H7" i="14"/>
  <c r="F7" i="14"/>
  <c r="G7" i="14" s="1"/>
  <c r="D7" i="14"/>
  <c r="H6" i="14"/>
  <c r="F6" i="14"/>
  <c r="G6" i="14" s="1"/>
  <c r="D6" i="14"/>
  <c r="H5" i="14"/>
  <c r="G5" i="14"/>
  <c r="C25" i="13"/>
  <c r="A25" i="13"/>
  <c r="E24" i="13"/>
  <c r="F24" i="13" s="1"/>
  <c r="G23" i="13"/>
  <c r="D23" i="13"/>
  <c r="G22" i="13" s="1"/>
  <c r="D22" i="13"/>
  <c r="E22" i="13" s="1"/>
  <c r="F22" i="13" s="1"/>
  <c r="D21" i="13"/>
  <c r="E21" i="13" s="1"/>
  <c r="F21" i="13" s="1"/>
  <c r="D20" i="13"/>
  <c r="E20" i="13" s="1"/>
  <c r="F20" i="13" s="1"/>
  <c r="G19" i="13"/>
  <c r="D19" i="13"/>
  <c r="E19" i="13" s="1"/>
  <c r="F19" i="13" s="1"/>
  <c r="D18" i="13"/>
  <c r="E18" i="13" s="1"/>
  <c r="F18" i="13" s="1"/>
  <c r="G17" i="13"/>
  <c r="D17" i="13"/>
  <c r="G16" i="13" s="1"/>
  <c r="D16" i="13"/>
  <c r="E16" i="13" s="1"/>
  <c r="F16" i="13" s="1"/>
  <c r="D15" i="13"/>
  <c r="E15" i="13" s="1"/>
  <c r="F15" i="13" s="1"/>
  <c r="G14" i="13"/>
  <c r="D14" i="13"/>
  <c r="E14" i="13" s="1"/>
  <c r="F14" i="13" s="1"/>
  <c r="G13" i="13"/>
  <c r="E13" i="13"/>
  <c r="F13" i="13" s="1"/>
  <c r="D13" i="13"/>
  <c r="G12" i="13"/>
  <c r="D12" i="13"/>
  <c r="E12" i="13" s="1"/>
  <c r="F12" i="13" s="1"/>
  <c r="G11" i="13"/>
  <c r="D11" i="13"/>
  <c r="E11" i="13" s="1"/>
  <c r="F11" i="13" s="1"/>
  <c r="D10" i="13"/>
  <c r="E10" i="13" s="1"/>
  <c r="F10" i="13" s="1"/>
  <c r="E9" i="13"/>
  <c r="F9" i="13" s="1"/>
  <c r="D9" i="13"/>
  <c r="G8" i="13" s="1"/>
  <c r="D8" i="13"/>
  <c r="E8" i="13" s="1"/>
  <c r="F8" i="13" s="1"/>
  <c r="D7" i="13"/>
  <c r="G6" i="13" s="1"/>
  <c r="D6" i="13"/>
  <c r="E6" i="13" s="1"/>
  <c r="F6" i="13" s="1"/>
  <c r="E5" i="13"/>
  <c r="C30" i="12"/>
  <c r="A30" i="12"/>
  <c r="E29" i="12"/>
  <c r="F29" i="12" s="1"/>
  <c r="G28" i="12"/>
  <c r="D28" i="12"/>
  <c r="E28" i="12" s="1"/>
  <c r="F28" i="12" s="1"/>
  <c r="G27" i="12"/>
  <c r="D27" i="12"/>
  <c r="E27" i="12" s="1"/>
  <c r="F27" i="12" s="1"/>
  <c r="G26" i="12"/>
  <c r="D26" i="12"/>
  <c r="E26" i="12" s="1"/>
  <c r="F26" i="12" s="1"/>
  <c r="G25" i="12"/>
  <c r="D25" i="12"/>
  <c r="E25" i="12" s="1"/>
  <c r="F25" i="12" s="1"/>
  <c r="G24" i="12"/>
  <c r="D24" i="12"/>
  <c r="E24" i="12" s="1"/>
  <c r="F24" i="12" s="1"/>
  <c r="G23" i="12"/>
  <c r="D23" i="12"/>
  <c r="E23" i="12" s="1"/>
  <c r="F23" i="12" s="1"/>
  <c r="G22" i="12"/>
  <c r="D22" i="12"/>
  <c r="E22" i="12" s="1"/>
  <c r="F22" i="12" s="1"/>
  <c r="G21" i="12"/>
  <c r="D21" i="12"/>
  <c r="E21" i="12" s="1"/>
  <c r="F21" i="12" s="1"/>
  <c r="G20" i="12"/>
  <c r="D20" i="12"/>
  <c r="E20" i="12" s="1"/>
  <c r="F20" i="12" s="1"/>
  <c r="G19" i="12"/>
  <c r="D19" i="12"/>
  <c r="E19" i="12" s="1"/>
  <c r="F19" i="12" s="1"/>
  <c r="G18" i="12"/>
  <c r="D18" i="12"/>
  <c r="E18" i="12" s="1"/>
  <c r="F18" i="12" s="1"/>
  <c r="G17" i="12"/>
  <c r="D17" i="12"/>
  <c r="E17" i="12" s="1"/>
  <c r="F17" i="12" s="1"/>
  <c r="G16" i="12"/>
  <c r="D16" i="12"/>
  <c r="E16" i="12" s="1"/>
  <c r="F16" i="12" s="1"/>
  <c r="G15" i="12"/>
  <c r="D15" i="12"/>
  <c r="E15" i="12" s="1"/>
  <c r="F15" i="12" s="1"/>
  <c r="G14" i="12"/>
  <c r="D14" i="12"/>
  <c r="E14" i="12" s="1"/>
  <c r="F14" i="12" s="1"/>
  <c r="G13" i="12"/>
  <c r="D13" i="12"/>
  <c r="E13" i="12" s="1"/>
  <c r="F13" i="12" s="1"/>
  <c r="G12" i="12"/>
  <c r="D12" i="12"/>
  <c r="E12" i="12" s="1"/>
  <c r="F12" i="12" s="1"/>
  <c r="G11" i="12"/>
  <c r="D11" i="12"/>
  <c r="E11" i="12" s="1"/>
  <c r="F11" i="12" s="1"/>
  <c r="G10" i="12"/>
  <c r="D10" i="12"/>
  <c r="E10" i="12" s="1"/>
  <c r="F10" i="12" s="1"/>
  <c r="G9" i="12"/>
  <c r="D9" i="12"/>
  <c r="E9" i="12" s="1"/>
  <c r="F9" i="12" s="1"/>
  <c r="G8" i="12"/>
  <c r="E8" i="12"/>
  <c r="F8" i="12" s="1"/>
  <c r="D8" i="12"/>
  <c r="G7" i="12"/>
  <c r="E7" i="12"/>
  <c r="F7" i="12" s="1"/>
  <c r="D7" i="12"/>
  <c r="G6" i="12"/>
  <c r="D6" i="12"/>
  <c r="E5" i="12"/>
  <c r="F5" i="12" s="1"/>
  <c r="C27" i="11"/>
  <c r="A27" i="11"/>
  <c r="E10" i="1" s="1"/>
  <c r="E26" i="11"/>
  <c r="F26" i="11" s="1"/>
  <c r="G25" i="11"/>
  <c r="D25" i="11"/>
  <c r="G24" i="11" s="1"/>
  <c r="D24" i="11"/>
  <c r="E24" i="11" s="1"/>
  <c r="F24" i="11" s="1"/>
  <c r="D23" i="11"/>
  <c r="E23" i="11" s="1"/>
  <c r="F23" i="11" s="1"/>
  <c r="G22" i="11"/>
  <c r="D22" i="11"/>
  <c r="E21" i="11"/>
  <c r="F21" i="11" s="1"/>
  <c r="D21" i="11"/>
  <c r="G20" i="11" s="1"/>
  <c r="D20" i="11"/>
  <c r="E20" i="11" s="1"/>
  <c r="F20" i="11" s="1"/>
  <c r="G19" i="11"/>
  <c r="D19" i="11"/>
  <c r="G18" i="11" s="1"/>
  <c r="D18" i="11"/>
  <c r="E18" i="11" s="1"/>
  <c r="F18" i="11" s="1"/>
  <c r="D17" i="11"/>
  <c r="G16" i="11" s="1"/>
  <c r="D16" i="11"/>
  <c r="E16" i="11" s="1"/>
  <c r="F16" i="11" s="1"/>
  <c r="D15" i="11"/>
  <c r="E15" i="11" s="1"/>
  <c r="F15" i="11" s="1"/>
  <c r="G14" i="11"/>
  <c r="D14" i="11"/>
  <c r="E13" i="11"/>
  <c r="F13" i="11" s="1"/>
  <c r="D13" i="11"/>
  <c r="G12" i="11" s="1"/>
  <c r="D12" i="11"/>
  <c r="E12" i="11" s="1"/>
  <c r="F12" i="11" s="1"/>
  <c r="D11" i="11"/>
  <c r="E11" i="11" s="1"/>
  <c r="F11" i="11" s="1"/>
  <c r="D10" i="11"/>
  <c r="E10" i="11" s="1"/>
  <c r="F10" i="11" s="1"/>
  <c r="D9" i="11"/>
  <c r="G8" i="11" s="1"/>
  <c r="D8" i="11"/>
  <c r="E8" i="11" s="1"/>
  <c r="F8" i="11" s="1"/>
  <c r="D7" i="11"/>
  <c r="E7" i="11" s="1"/>
  <c r="F7" i="11" s="1"/>
  <c r="D6" i="11"/>
  <c r="E5" i="11"/>
  <c r="F5" i="11" s="1"/>
  <c r="C33" i="10"/>
  <c r="A33" i="10"/>
  <c r="E9" i="1" s="1"/>
  <c r="F32" i="10"/>
  <c r="E32" i="10"/>
  <c r="G31" i="10"/>
  <c r="D31" i="10"/>
  <c r="G30" i="10" s="1"/>
  <c r="D30" i="10"/>
  <c r="E30" i="10" s="1"/>
  <c r="F30" i="10" s="1"/>
  <c r="G29" i="10"/>
  <c r="D29" i="10"/>
  <c r="G28" i="10" s="1"/>
  <c r="D28" i="10"/>
  <c r="E28" i="10" s="1"/>
  <c r="F28" i="10" s="1"/>
  <c r="D27" i="10"/>
  <c r="G26" i="10" s="1"/>
  <c r="E26" i="10"/>
  <c r="F26" i="10" s="1"/>
  <c r="D26" i="10"/>
  <c r="G25" i="10"/>
  <c r="D25" i="10"/>
  <c r="G24" i="10" s="1"/>
  <c r="D24" i="10"/>
  <c r="E24" i="10" s="1"/>
  <c r="F24" i="10" s="1"/>
  <c r="G23" i="10"/>
  <c r="D23" i="10"/>
  <c r="G22" i="10" s="1"/>
  <c r="E22" i="10"/>
  <c r="F22" i="10" s="1"/>
  <c r="D22" i="10"/>
  <c r="G21" i="10" s="1"/>
  <c r="D21" i="10"/>
  <c r="G20" i="10" s="1"/>
  <c r="D20" i="10"/>
  <c r="G19" i="10" s="1"/>
  <c r="E19" i="10"/>
  <c r="F19" i="10" s="1"/>
  <c r="D19" i="10"/>
  <c r="G18" i="10" s="1"/>
  <c r="D18" i="10"/>
  <c r="E18" i="10" s="1"/>
  <c r="F18" i="10" s="1"/>
  <c r="G17" i="10"/>
  <c r="D17" i="10"/>
  <c r="G16" i="10" s="1"/>
  <c r="E16" i="10"/>
  <c r="F16" i="10" s="1"/>
  <c r="D16" i="10"/>
  <c r="G15" i="10" s="1"/>
  <c r="D15" i="10"/>
  <c r="G14" i="10" s="1"/>
  <c r="D14" i="10"/>
  <c r="G13" i="10" s="1"/>
  <c r="D13" i="10"/>
  <c r="G12" i="10" s="1"/>
  <c r="D12" i="10"/>
  <c r="E12" i="10" s="1"/>
  <c r="F12" i="10" s="1"/>
  <c r="G11" i="10"/>
  <c r="D11" i="10"/>
  <c r="G10" i="10" s="1"/>
  <c r="E10" i="10"/>
  <c r="F10" i="10" s="1"/>
  <c r="D10" i="10"/>
  <c r="G9" i="10" s="1"/>
  <c r="D9" i="10"/>
  <c r="G8" i="10" s="1"/>
  <c r="D8" i="10"/>
  <c r="G7" i="10" s="1"/>
  <c r="D7" i="10"/>
  <c r="G6" i="10" s="1"/>
  <c r="D6" i="10"/>
  <c r="E6" i="10" s="1"/>
  <c r="F6" i="10" s="1"/>
  <c r="G5" i="10"/>
  <c r="E5" i="10"/>
  <c r="F5" i="10" s="1"/>
  <c r="C34" i="9"/>
  <c r="A34" i="9"/>
  <c r="E8" i="1" s="1"/>
  <c r="E33" i="9"/>
  <c r="F33" i="9" s="1"/>
  <c r="G32" i="9"/>
  <c r="E32" i="9"/>
  <c r="F32" i="9" s="1"/>
  <c r="D32" i="9"/>
  <c r="G31" i="9" s="1"/>
  <c r="D31" i="9"/>
  <c r="G30" i="9" s="1"/>
  <c r="E30" i="9"/>
  <c r="F30" i="9" s="1"/>
  <c r="D30" i="9"/>
  <c r="G29" i="9" s="1"/>
  <c r="D29" i="9"/>
  <c r="E29" i="9" s="1"/>
  <c r="F29" i="9" s="1"/>
  <c r="D28" i="9"/>
  <c r="E28" i="9" s="1"/>
  <c r="F28" i="9" s="1"/>
  <c r="D27" i="9"/>
  <c r="E27" i="9" s="1"/>
  <c r="F27" i="9" s="1"/>
  <c r="D26" i="9"/>
  <c r="G25" i="9" s="1"/>
  <c r="D25" i="9"/>
  <c r="E25" i="9" s="1"/>
  <c r="F25" i="9" s="1"/>
  <c r="G24" i="9"/>
  <c r="D24" i="9"/>
  <c r="G23" i="9" s="1"/>
  <c r="E23" i="9"/>
  <c r="F23" i="9" s="1"/>
  <c r="D23" i="9"/>
  <c r="G22" i="9" s="1"/>
  <c r="D22" i="9"/>
  <c r="E22" i="9" s="1"/>
  <c r="F22" i="9" s="1"/>
  <c r="D21" i="9"/>
  <c r="G20" i="9" s="1"/>
  <c r="D20" i="9"/>
  <c r="E20" i="9" s="1"/>
  <c r="F20" i="9" s="1"/>
  <c r="D19" i="9"/>
  <c r="E19" i="9" s="1"/>
  <c r="F19" i="9" s="1"/>
  <c r="E18" i="9"/>
  <c r="F18" i="9" s="1"/>
  <c r="D18" i="9"/>
  <c r="G17" i="9" s="1"/>
  <c r="D17" i="9"/>
  <c r="E17" i="9" s="1"/>
  <c r="F17" i="9" s="1"/>
  <c r="G16" i="9"/>
  <c r="D16" i="9"/>
  <c r="G15" i="9" s="1"/>
  <c r="E15" i="9"/>
  <c r="F15" i="9" s="1"/>
  <c r="D15" i="9"/>
  <c r="G14" i="9" s="1"/>
  <c r="E14" i="9"/>
  <c r="F14" i="9" s="1"/>
  <c r="D14" i="9"/>
  <c r="G13" i="9" s="1"/>
  <c r="D13" i="9"/>
  <c r="E13" i="9" s="1"/>
  <c r="F13" i="9" s="1"/>
  <c r="D12" i="9"/>
  <c r="E12" i="9" s="1"/>
  <c r="F12" i="9" s="1"/>
  <c r="D11" i="9"/>
  <c r="E11" i="9" s="1"/>
  <c r="F11" i="9" s="1"/>
  <c r="G10" i="9"/>
  <c r="E10" i="9"/>
  <c r="F10" i="9" s="1"/>
  <c r="D10" i="9"/>
  <c r="G9" i="9" s="1"/>
  <c r="D9" i="9"/>
  <c r="E9" i="9" s="1"/>
  <c r="F9" i="9" s="1"/>
  <c r="E8" i="9"/>
  <c r="F8" i="9" s="1"/>
  <c r="D8" i="9"/>
  <c r="G7" i="9" s="1"/>
  <c r="D7" i="9"/>
  <c r="E7" i="9" s="1"/>
  <c r="F7" i="9" s="1"/>
  <c r="E6" i="9"/>
  <c r="F6" i="9" s="1"/>
  <c r="D6" i="9"/>
  <c r="G5" i="9" s="1"/>
  <c r="E5" i="9"/>
  <c r="F5" i="9" s="1"/>
  <c r="C30" i="8"/>
  <c r="A30" i="8"/>
  <c r="E7" i="2" s="1"/>
  <c r="E29" i="8"/>
  <c r="F29" i="8" s="1"/>
  <c r="G28" i="8"/>
  <c r="E28" i="8"/>
  <c r="F28" i="8" s="1"/>
  <c r="D28" i="8"/>
  <c r="G27" i="8" s="1"/>
  <c r="D27" i="8"/>
  <c r="E27" i="8" s="1"/>
  <c r="F27" i="8" s="1"/>
  <c r="G26" i="8"/>
  <c r="D26" i="8"/>
  <c r="G25" i="8" s="1"/>
  <c r="D25" i="8"/>
  <c r="E25" i="8" s="1"/>
  <c r="F25" i="8" s="1"/>
  <c r="G24" i="8"/>
  <c r="E24" i="8"/>
  <c r="F24" i="8" s="1"/>
  <c r="D24" i="8"/>
  <c r="G23" i="8" s="1"/>
  <c r="D23" i="8"/>
  <c r="E23" i="8" s="1"/>
  <c r="F23" i="8" s="1"/>
  <c r="G22" i="8"/>
  <c r="D22" i="8"/>
  <c r="G21" i="8" s="1"/>
  <c r="D21" i="8"/>
  <c r="E21" i="8" s="1"/>
  <c r="F21" i="8" s="1"/>
  <c r="G20" i="8"/>
  <c r="E20" i="8"/>
  <c r="F20" i="8" s="1"/>
  <c r="D20" i="8"/>
  <c r="G19" i="8" s="1"/>
  <c r="D19" i="8"/>
  <c r="E19" i="8" s="1"/>
  <c r="F19" i="8" s="1"/>
  <c r="G18" i="8"/>
  <c r="D18" i="8"/>
  <c r="G17" i="8" s="1"/>
  <c r="D17" i="8"/>
  <c r="E17" i="8" s="1"/>
  <c r="F17" i="8" s="1"/>
  <c r="G16" i="8"/>
  <c r="E16" i="8"/>
  <c r="F16" i="8" s="1"/>
  <c r="D16" i="8"/>
  <c r="G15" i="8" s="1"/>
  <c r="D15" i="8"/>
  <c r="E15" i="8" s="1"/>
  <c r="F15" i="8" s="1"/>
  <c r="G14" i="8"/>
  <c r="D14" i="8"/>
  <c r="G13" i="8" s="1"/>
  <c r="D13" i="8"/>
  <c r="E13" i="8" s="1"/>
  <c r="F13" i="8" s="1"/>
  <c r="G12" i="8"/>
  <c r="E12" i="8"/>
  <c r="F12" i="8" s="1"/>
  <c r="D12" i="8"/>
  <c r="G11" i="8" s="1"/>
  <c r="D11" i="8"/>
  <c r="E11" i="8" s="1"/>
  <c r="F11" i="8" s="1"/>
  <c r="G10" i="8"/>
  <c r="D10" i="8"/>
  <c r="G9" i="8" s="1"/>
  <c r="D9" i="8"/>
  <c r="E9" i="8" s="1"/>
  <c r="F9" i="8" s="1"/>
  <c r="G8" i="8"/>
  <c r="E8" i="8"/>
  <c r="F8" i="8" s="1"/>
  <c r="D8" i="8"/>
  <c r="G7" i="8" s="1"/>
  <c r="D7" i="8"/>
  <c r="E7" i="8" s="1"/>
  <c r="F7" i="8" s="1"/>
  <c r="G6" i="8"/>
  <c r="D6" i="8"/>
  <c r="E6" i="8" s="1"/>
  <c r="E5" i="8"/>
  <c r="F5" i="8" s="1"/>
  <c r="C23" i="7"/>
  <c r="A23" i="7"/>
  <c r="F22" i="7"/>
  <c r="E22" i="7"/>
  <c r="G21" i="7"/>
  <c r="D21" i="7"/>
  <c r="E21" i="7" s="1"/>
  <c r="F21" i="7" s="1"/>
  <c r="E20" i="7"/>
  <c r="F20" i="7" s="1"/>
  <c r="D20" i="7"/>
  <c r="G19" i="7" s="1"/>
  <c r="D19" i="7"/>
  <c r="E19" i="7" s="1"/>
  <c r="F19" i="7" s="1"/>
  <c r="G18" i="7"/>
  <c r="D18" i="7"/>
  <c r="G17" i="7" s="1"/>
  <c r="D17" i="7"/>
  <c r="E17" i="7" s="1"/>
  <c r="F17" i="7" s="1"/>
  <c r="G16" i="7"/>
  <c r="E16" i="7"/>
  <c r="F16" i="7" s="1"/>
  <c r="D16" i="7"/>
  <c r="G15" i="7"/>
  <c r="D15" i="7"/>
  <c r="E15" i="7" s="1"/>
  <c r="F15" i="7" s="1"/>
  <c r="G14" i="7"/>
  <c r="D14" i="7"/>
  <c r="E14" i="7" s="1"/>
  <c r="F14" i="7" s="1"/>
  <c r="F13" i="7"/>
  <c r="E13" i="7"/>
  <c r="D13" i="7"/>
  <c r="G12" i="7"/>
  <c r="D12" i="7"/>
  <c r="E12" i="7" s="1"/>
  <c r="F12" i="7" s="1"/>
  <c r="G11" i="7"/>
  <c r="E11" i="7"/>
  <c r="F11" i="7" s="1"/>
  <c r="D11" i="7"/>
  <c r="G10" i="7" s="1"/>
  <c r="D10" i="7"/>
  <c r="E10" i="7" s="1"/>
  <c r="F10" i="7" s="1"/>
  <c r="G9" i="7"/>
  <c r="D9" i="7"/>
  <c r="G8" i="7" s="1"/>
  <c r="D8" i="7"/>
  <c r="E8" i="7" s="1"/>
  <c r="F8" i="7" s="1"/>
  <c r="G7" i="7"/>
  <c r="D7" i="7"/>
  <c r="E7" i="7" s="1"/>
  <c r="F7" i="7" s="1"/>
  <c r="G6" i="7"/>
  <c r="E6" i="7"/>
  <c r="F6" i="7" s="1"/>
  <c r="D6" i="7"/>
  <c r="G5" i="7" s="1"/>
  <c r="E5" i="7"/>
  <c r="F5" i="7" s="1"/>
  <c r="C30" i="6"/>
  <c r="A30" i="6"/>
  <c r="E5" i="1" s="1"/>
  <c r="E29" i="6"/>
  <c r="F29" i="6" s="1"/>
  <c r="G28" i="6"/>
  <c r="D28" i="6"/>
  <c r="G27" i="6" s="1"/>
  <c r="D27" i="6"/>
  <c r="E27" i="6" s="1"/>
  <c r="F27" i="6" s="1"/>
  <c r="G26" i="6"/>
  <c r="D26" i="6"/>
  <c r="G25" i="6" s="1"/>
  <c r="D25" i="6"/>
  <c r="E25" i="6" s="1"/>
  <c r="F25" i="6" s="1"/>
  <c r="G24" i="6"/>
  <c r="D24" i="6"/>
  <c r="G23" i="6" s="1"/>
  <c r="D23" i="6"/>
  <c r="E23" i="6" s="1"/>
  <c r="F23" i="6" s="1"/>
  <c r="G22" i="6"/>
  <c r="D22" i="6"/>
  <c r="G21" i="6" s="1"/>
  <c r="D21" i="6"/>
  <c r="E21" i="6" s="1"/>
  <c r="F21" i="6" s="1"/>
  <c r="G20" i="6"/>
  <c r="D20" i="6"/>
  <c r="G19" i="6" s="1"/>
  <c r="D19" i="6"/>
  <c r="E19" i="6" s="1"/>
  <c r="F19" i="6" s="1"/>
  <c r="G18" i="6"/>
  <c r="D18" i="6"/>
  <c r="G17" i="6" s="1"/>
  <c r="D17" i="6"/>
  <c r="E17" i="6" s="1"/>
  <c r="F17" i="6" s="1"/>
  <c r="G16" i="6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G10" i="6"/>
  <c r="D10" i="6"/>
  <c r="E10" i="6" s="1"/>
  <c r="F10" i="6" s="1"/>
  <c r="D9" i="6"/>
  <c r="E9" i="6" s="1"/>
  <c r="F9" i="6" s="1"/>
  <c r="G8" i="6"/>
  <c r="D8" i="6"/>
  <c r="E8" i="6" s="1"/>
  <c r="F8" i="6" s="1"/>
  <c r="D7" i="6"/>
  <c r="E7" i="6" s="1"/>
  <c r="F7" i="6" s="1"/>
  <c r="D6" i="6"/>
  <c r="E6" i="6" s="1"/>
  <c r="E5" i="6"/>
  <c r="F5" i="6" s="1"/>
  <c r="C27" i="5"/>
  <c r="A27" i="5"/>
  <c r="E26" i="5"/>
  <c r="F26" i="5" s="1"/>
  <c r="G25" i="5"/>
  <c r="H25" i="5" s="1"/>
  <c r="D25" i="5"/>
  <c r="E25" i="5" s="1"/>
  <c r="F25" i="5" s="1"/>
  <c r="G24" i="5"/>
  <c r="H24" i="5" s="1"/>
  <c r="D24" i="5"/>
  <c r="E24" i="5" s="1"/>
  <c r="F24" i="5" s="1"/>
  <c r="G23" i="5"/>
  <c r="H23" i="5" s="1"/>
  <c r="D23" i="5"/>
  <c r="E23" i="5" s="1"/>
  <c r="F23" i="5" s="1"/>
  <c r="G22" i="5"/>
  <c r="H22" i="5" s="1"/>
  <c r="D22" i="5"/>
  <c r="E22" i="5" s="1"/>
  <c r="F22" i="5" s="1"/>
  <c r="G21" i="5"/>
  <c r="H21" i="5" s="1"/>
  <c r="D21" i="5"/>
  <c r="E21" i="5" s="1"/>
  <c r="F21" i="5" s="1"/>
  <c r="G20" i="5"/>
  <c r="H20" i="5" s="1"/>
  <c r="D20" i="5"/>
  <c r="E20" i="5" s="1"/>
  <c r="F20" i="5" s="1"/>
  <c r="G19" i="5"/>
  <c r="H19" i="5" s="1"/>
  <c r="E19" i="5"/>
  <c r="F19" i="5" s="1"/>
  <c r="D19" i="5"/>
  <c r="G18" i="5"/>
  <c r="H18" i="5" s="1"/>
  <c r="D18" i="5"/>
  <c r="E18" i="5" s="1"/>
  <c r="F18" i="5" s="1"/>
  <c r="G17" i="5"/>
  <c r="H17" i="5" s="1"/>
  <c r="D17" i="5"/>
  <c r="E17" i="5" s="1"/>
  <c r="F17" i="5" s="1"/>
  <c r="G16" i="5"/>
  <c r="H16" i="5" s="1"/>
  <c r="D16" i="5"/>
  <c r="E16" i="5" s="1"/>
  <c r="F16" i="5" s="1"/>
  <c r="H15" i="5"/>
  <c r="G15" i="5"/>
  <c r="D15" i="5"/>
  <c r="E15" i="5" s="1"/>
  <c r="F15" i="5" s="1"/>
  <c r="G14" i="5"/>
  <c r="H14" i="5" s="1"/>
  <c r="D14" i="5"/>
  <c r="E14" i="5" s="1"/>
  <c r="F14" i="5" s="1"/>
  <c r="G13" i="5"/>
  <c r="H13" i="5" s="1"/>
  <c r="D13" i="5"/>
  <c r="E13" i="5" s="1"/>
  <c r="F13" i="5" s="1"/>
  <c r="G12" i="5"/>
  <c r="H12" i="5" s="1"/>
  <c r="D12" i="5"/>
  <c r="E12" i="5" s="1"/>
  <c r="F12" i="5" s="1"/>
  <c r="G11" i="5"/>
  <c r="H11" i="5" s="1"/>
  <c r="D11" i="5"/>
  <c r="E11" i="5" s="1"/>
  <c r="F11" i="5" s="1"/>
  <c r="G10" i="5"/>
  <c r="H10" i="5" s="1"/>
  <c r="E10" i="5"/>
  <c r="F10" i="5" s="1"/>
  <c r="D10" i="5"/>
  <c r="G9" i="5"/>
  <c r="H9" i="5" s="1"/>
  <c r="D9" i="5"/>
  <c r="E9" i="5" s="1"/>
  <c r="F9" i="5" s="1"/>
  <c r="G8" i="5"/>
  <c r="H8" i="5" s="1"/>
  <c r="D8" i="5"/>
  <c r="E8" i="5" s="1"/>
  <c r="F8" i="5" s="1"/>
  <c r="G7" i="5"/>
  <c r="H7" i="5" s="1"/>
  <c r="D7" i="5"/>
  <c r="E7" i="5" s="1"/>
  <c r="F7" i="5" s="1"/>
  <c r="G6" i="5"/>
  <c r="H6" i="5" s="1"/>
  <c r="D6" i="5"/>
  <c r="E6" i="5" s="1"/>
  <c r="F6" i="5" s="1"/>
  <c r="G5" i="5"/>
  <c r="H5" i="5" s="1"/>
  <c r="E5" i="5"/>
  <c r="F5" i="5" s="1"/>
  <c r="C26" i="4"/>
  <c r="A26" i="4"/>
  <c r="E3" i="1" s="1"/>
  <c r="F25" i="4"/>
  <c r="E25" i="4"/>
  <c r="G24" i="4"/>
  <c r="D24" i="4"/>
  <c r="G23" i="4" s="1"/>
  <c r="D23" i="4"/>
  <c r="G22" i="4" s="1"/>
  <c r="D22" i="4"/>
  <c r="G21" i="4" s="1"/>
  <c r="D21" i="4"/>
  <c r="G20" i="4" s="1"/>
  <c r="D20" i="4"/>
  <c r="G19" i="4" s="1"/>
  <c r="D19" i="4"/>
  <c r="G18" i="4" s="1"/>
  <c r="D18" i="4"/>
  <c r="G17" i="4" s="1"/>
  <c r="E17" i="4"/>
  <c r="F17" i="4" s="1"/>
  <c r="D17" i="4"/>
  <c r="G16" i="4" s="1"/>
  <c r="D16" i="4"/>
  <c r="G15" i="4" s="1"/>
  <c r="D15" i="4"/>
  <c r="G14" i="4" s="1"/>
  <c r="D14" i="4"/>
  <c r="G13" i="4" s="1"/>
  <c r="D13" i="4"/>
  <c r="G12" i="4" s="1"/>
  <c r="D12" i="4"/>
  <c r="G11" i="4" s="1"/>
  <c r="E11" i="4"/>
  <c r="F11" i="4" s="1"/>
  <c r="D11" i="4"/>
  <c r="G10" i="4" s="1"/>
  <c r="D10" i="4"/>
  <c r="G9" i="4" s="1"/>
  <c r="D9" i="4"/>
  <c r="G8" i="4" s="1"/>
  <c r="D8" i="4"/>
  <c r="G7" i="4" s="1"/>
  <c r="D7" i="4"/>
  <c r="G6" i="4" s="1"/>
  <c r="D6" i="4"/>
  <c r="G5" i="4" s="1"/>
  <c r="E5" i="4"/>
  <c r="F5" i="4" s="1"/>
  <c r="C27" i="3"/>
  <c r="A27" i="3"/>
  <c r="F26" i="3"/>
  <c r="E26" i="3"/>
  <c r="G25" i="3"/>
  <c r="D25" i="3"/>
  <c r="G24" i="3" s="1"/>
  <c r="D24" i="3"/>
  <c r="G23" i="3" s="1"/>
  <c r="D23" i="3"/>
  <c r="E23" i="3" s="1"/>
  <c r="F23" i="3" s="1"/>
  <c r="D22" i="3"/>
  <c r="E22" i="3" s="1"/>
  <c r="F22" i="3" s="1"/>
  <c r="G21" i="3"/>
  <c r="D21" i="3"/>
  <c r="E21" i="3" s="1"/>
  <c r="F21" i="3" s="1"/>
  <c r="D20" i="3"/>
  <c r="E20" i="3" s="1"/>
  <c r="F20" i="3" s="1"/>
  <c r="D19" i="3"/>
  <c r="E19" i="3" s="1"/>
  <c r="F19" i="3" s="1"/>
  <c r="D18" i="3"/>
  <c r="G17" i="3" s="1"/>
  <c r="D17" i="3"/>
  <c r="G16" i="3" s="1"/>
  <c r="D16" i="3"/>
  <c r="E16" i="3" s="1"/>
  <c r="F16" i="3" s="1"/>
  <c r="D15" i="3"/>
  <c r="G14" i="3" s="1"/>
  <c r="D14" i="3"/>
  <c r="E14" i="3" s="1"/>
  <c r="F14" i="3" s="1"/>
  <c r="D13" i="3"/>
  <c r="E13" i="3" s="1"/>
  <c r="F13" i="3" s="1"/>
  <c r="D12" i="3"/>
  <c r="G11" i="3" s="1"/>
  <c r="D11" i="3"/>
  <c r="E11" i="3" s="1"/>
  <c r="F11" i="3" s="1"/>
  <c r="D10" i="3"/>
  <c r="G9" i="3" s="1"/>
  <c r="D9" i="3"/>
  <c r="E9" i="3" s="1"/>
  <c r="F9" i="3" s="1"/>
  <c r="D8" i="3"/>
  <c r="E8" i="3" s="1"/>
  <c r="F8" i="3" s="1"/>
  <c r="G7" i="3"/>
  <c r="D7" i="3"/>
  <c r="E7" i="3" s="1"/>
  <c r="F7" i="3" s="1"/>
  <c r="D6" i="3"/>
  <c r="E5" i="3"/>
  <c r="F5" i="3" s="1"/>
  <c r="I16" i="2"/>
  <c r="E16" i="2"/>
  <c r="C16" i="2"/>
  <c r="I15" i="2"/>
  <c r="E15" i="2"/>
  <c r="C15" i="2"/>
  <c r="I14" i="2"/>
  <c r="C14" i="2"/>
  <c r="I13" i="2"/>
  <c r="E13" i="2"/>
  <c r="C13" i="2"/>
  <c r="I12" i="2"/>
  <c r="E12" i="2"/>
  <c r="C12" i="2"/>
  <c r="I11" i="2"/>
  <c r="E11" i="2"/>
  <c r="C11" i="2"/>
  <c r="I10" i="2"/>
  <c r="C10" i="2"/>
  <c r="I9" i="2"/>
  <c r="E9" i="2"/>
  <c r="C9" i="2"/>
  <c r="I8" i="2"/>
  <c r="E8" i="2"/>
  <c r="C8" i="2"/>
  <c r="I7" i="2"/>
  <c r="C7" i="2"/>
  <c r="I6" i="2"/>
  <c r="C6" i="2"/>
  <c r="I5" i="2"/>
  <c r="E5" i="2"/>
  <c r="C5" i="2"/>
  <c r="I4" i="2"/>
  <c r="C4" i="2"/>
  <c r="I3" i="2"/>
  <c r="E3" i="2"/>
  <c r="C3" i="2"/>
  <c r="I2" i="2"/>
  <c r="C2" i="2"/>
  <c r="I15" i="1"/>
  <c r="C15" i="1"/>
  <c r="I14" i="1"/>
  <c r="C14" i="1"/>
  <c r="I13" i="1"/>
  <c r="E13" i="1"/>
  <c r="C13" i="1"/>
  <c r="I12" i="1"/>
  <c r="E12" i="1"/>
  <c r="C12" i="1"/>
  <c r="I11" i="1"/>
  <c r="E11" i="1"/>
  <c r="C11" i="1"/>
  <c r="I10" i="1"/>
  <c r="C10" i="1"/>
  <c r="I9" i="1"/>
  <c r="C9" i="1"/>
  <c r="I8" i="1"/>
  <c r="C8" i="1"/>
  <c r="I7" i="1"/>
  <c r="E7" i="1"/>
  <c r="C7" i="1"/>
  <c r="I6" i="1"/>
  <c r="C6" i="1"/>
  <c r="I5" i="1"/>
  <c r="C5" i="1"/>
  <c r="I4" i="1"/>
  <c r="C4" i="1"/>
  <c r="I3" i="1"/>
  <c r="C3" i="1"/>
  <c r="I2" i="1"/>
  <c r="C2" i="1"/>
  <c r="E30" i="20" l="1"/>
  <c r="F30" i="20" s="1"/>
  <c r="G11" i="20"/>
  <c r="G7" i="20"/>
  <c r="G12" i="20"/>
  <c r="D32" i="20"/>
  <c r="G31" i="20" s="1"/>
  <c r="G13" i="20"/>
  <c r="E17" i="20"/>
  <c r="F17" i="20" s="1"/>
  <c r="G25" i="20"/>
  <c r="G9" i="20"/>
  <c r="G17" i="20"/>
  <c r="G21" i="20"/>
  <c r="E6" i="17"/>
  <c r="F6" i="17" s="1"/>
  <c r="G9" i="17"/>
  <c r="G14" i="17"/>
  <c r="G19" i="17"/>
  <c r="G24" i="17"/>
  <c r="E16" i="17"/>
  <c r="F16" i="17" s="1"/>
  <c r="F30" i="17" s="1"/>
  <c r="G5" i="17"/>
  <c r="G30" i="17" s="1"/>
  <c r="E7" i="16"/>
  <c r="F7" i="16" s="1"/>
  <c r="E21" i="16"/>
  <c r="F21" i="16" s="1"/>
  <c r="G5" i="16"/>
  <c r="G9" i="16"/>
  <c r="G25" i="16" s="1"/>
  <c r="G13" i="16"/>
  <c r="G18" i="16"/>
  <c r="E8" i="15"/>
  <c r="F8" i="15" s="1"/>
  <c r="G8" i="15"/>
  <c r="G12" i="15"/>
  <c r="G16" i="15"/>
  <c r="E14" i="2"/>
  <c r="E6" i="15"/>
  <c r="F6" i="15" s="1"/>
  <c r="G14" i="15"/>
  <c r="G10" i="15"/>
  <c r="H22" i="14"/>
  <c r="G10" i="13"/>
  <c r="E23" i="13"/>
  <c r="F23" i="13" s="1"/>
  <c r="E7" i="13"/>
  <c r="F7" i="13" s="1"/>
  <c r="G7" i="13"/>
  <c r="G15" i="13"/>
  <c r="G20" i="13"/>
  <c r="G21" i="13"/>
  <c r="D30" i="12"/>
  <c r="E6" i="12"/>
  <c r="E30" i="12" s="1"/>
  <c r="E10" i="2"/>
  <c r="G11" i="11"/>
  <c r="E25" i="11"/>
  <c r="F25" i="11" s="1"/>
  <c r="E19" i="11"/>
  <c r="F19" i="11" s="1"/>
  <c r="E9" i="11"/>
  <c r="F9" i="11" s="1"/>
  <c r="G6" i="11"/>
  <c r="E27" i="10"/>
  <c r="F27" i="10" s="1"/>
  <c r="E14" i="10"/>
  <c r="F14" i="10" s="1"/>
  <c r="G27" i="10"/>
  <c r="E11" i="10"/>
  <c r="F11" i="10" s="1"/>
  <c r="E20" i="10"/>
  <c r="F20" i="10" s="1"/>
  <c r="E8" i="10"/>
  <c r="F8" i="10" s="1"/>
  <c r="E26" i="9"/>
  <c r="F26" i="9" s="1"/>
  <c r="G6" i="9"/>
  <c r="G8" i="9"/>
  <c r="E16" i="9"/>
  <c r="F16" i="9" s="1"/>
  <c r="G19" i="9"/>
  <c r="G26" i="9"/>
  <c r="E21" i="9"/>
  <c r="F21" i="9" s="1"/>
  <c r="G28" i="9"/>
  <c r="E14" i="8"/>
  <c r="F14" i="8" s="1"/>
  <c r="E18" i="8"/>
  <c r="F18" i="8" s="1"/>
  <c r="E10" i="8"/>
  <c r="F10" i="8" s="1"/>
  <c r="E22" i="8"/>
  <c r="F22" i="8" s="1"/>
  <c r="E26" i="8"/>
  <c r="F26" i="8" s="1"/>
  <c r="E9" i="7"/>
  <c r="F9" i="7" s="1"/>
  <c r="G13" i="7"/>
  <c r="G23" i="7" s="1"/>
  <c r="E18" i="7"/>
  <c r="F18" i="7" s="1"/>
  <c r="G20" i="7"/>
  <c r="D23" i="7"/>
  <c r="G12" i="6"/>
  <c r="E18" i="6"/>
  <c r="F18" i="6" s="1"/>
  <c r="E22" i="6"/>
  <c r="F22" i="6" s="1"/>
  <c r="E26" i="6"/>
  <c r="F26" i="6" s="1"/>
  <c r="E20" i="6"/>
  <c r="F20" i="6" s="1"/>
  <c r="E24" i="6"/>
  <c r="F24" i="6" s="1"/>
  <c r="E28" i="6"/>
  <c r="F28" i="6" s="1"/>
  <c r="E22" i="4"/>
  <c r="F22" i="4" s="1"/>
  <c r="E10" i="4"/>
  <c r="F10" i="4" s="1"/>
  <c r="E19" i="4"/>
  <c r="F19" i="4" s="1"/>
  <c r="E13" i="4"/>
  <c r="F13" i="4" s="1"/>
  <c r="E23" i="4"/>
  <c r="F23" i="4" s="1"/>
  <c r="E6" i="4"/>
  <c r="F6" i="4" s="1"/>
  <c r="F26" i="4" s="1"/>
  <c r="E15" i="4"/>
  <c r="F15" i="4" s="1"/>
  <c r="E24" i="4"/>
  <c r="F24" i="4" s="1"/>
  <c r="E9" i="4"/>
  <c r="F9" i="4" s="1"/>
  <c r="E18" i="4"/>
  <c r="F18" i="4" s="1"/>
  <c r="E14" i="4"/>
  <c r="F14" i="4" s="1"/>
  <c r="E7" i="4"/>
  <c r="F7" i="4" s="1"/>
  <c r="E21" i="4"/>
  <c r="F21" i="4" s="1"/>
  <c r="E17" i="3"/>
  <c r="F17" i="3" s="1"/>
  <c r="G13" i="3"/>
  <c r="E18" i="3"/>
  <c r="F18" i="3" s="1"/>
  <c r="G8" i="3"/>
  <c r="G18" i="3"/>
  <c r="G10" i="3"/>
  <c r="G20" i="3"/>
  <c r="E10" i="3"/>
  <c r="F10" i="3" s="1"/>
  <c r="G19" i="3"/>
  <c r="E25" i="3"/>
  <c r="F25" i="3" s="1"/>
  <c r="D27" i="3"/>
  <c r="E6" i="3"/>
  <c r="F6" i="3" s="1"/>
  <c r="G6" i="3"/>
  <c r="G12" i="3"/>
  <c r="E12" i="3"/>
  <c r="F12" i="3" s="1"/>
  <c r="E15" i="3"/>
  <c r="F15" i="3" s="1"/>
  <c r="E24" i="3"/>
  <c r="F24" i="3" s="1"/>
  <c r="G15" i="3"/>
  <c r="G22" i="3"/>
  <c r="G5" i="3"/>
  <c r="F5" i="16"/>
  <c r="E17" i="11"/>
  <c r="F17" i="11" s="1"/>
  <c r="D25" i="16"/>
  <c r="E9" i="16"/>
  <c r="F9" i="16" s="1"/>
  <c r="E2" i="2"/>
  <c r="E2" i="1"/>
  <c r="D26" i="4"/>
  <c r="G6" i="6"/>
  <c r="E6" i="2"/>
  <c r="E6" i="1"/>
  <c r="E34" i="9"/>
  <c r="G12" i="9"/>
  <c r="E9" i="10"/>
  <c r="F9" i="10" s="1"/>
  <c r="E17" i="10"/>
  <c r="F17" i="10" s="1"/>
  <c r="E25" i="10"/>
  <c r="F25" i="10" s="1"/>
  <c r="D33" i="10"/>
  <c r="E17" i="13"/>
  <c r="F17" i="13" s="1"/>
  <c r="F10" i="14"/>
  <c r="G10" i="14" s="1"/>
  <c r="G27" i="14" s="1"/>
  <c r="D27" i="14"/>
  <c r="E22" i="11"/>
  <c r="F22" i="11" s="1"/>
  <c r="G21" i="11"/>
  <c r="F6" i="12"/>
  <c r="F30" i="12" s="1"/>
  <c r="F23" i="7"/>
  <c r="E8" i="4"/>
  <c r="F8" i="4" s="1"/>
  <c r="E12" i="4"/>
  <c r="F12" i="4" s="1"/>
  <c r="E16" i="4"/>
  <c r="F16" i="4" s="1"/>
  <c r="E20" i="4"/>
  <c r="F20" i="4" s="1"/>
  <c r="E27" i="5"/>
  <c r="E4" i="2"/>
  <c r="E4" i="1"/>
  <c r="E7" i="10"/>
  <c r="E15" i="10"/>
  <c r="F15" i="10" s="1"/>
  <c r="E23" i="10"/>
  <c r="F23" i="10" s="1"/>
  <c r="E31" i="10"/>
  <c r="F31" i="10" s="1"/>
  <c r="E14" i="11"/>
  <c r="F14" i="11" s="1"/>
  <c r="G13" i="11"/>
  <c r="F6" i="6"/>
  <c r="F30" i="6" s="1"/>
  <c r="F27" i="5"/>
  <c r="D34" i="9"/>
  <c r="E24" i="9"/>
  <c r="F24" i="9" s="1"/>
  <c r="E31" i="9"/>
  <c r="F31" i="9" s="1"/>
  <c r="E12" i="15"/>
  <c r="F12" i="15" s="1"/>
  <c r="G11" i="15"/>
  <c r="G20" i="15" s="1"/>
  <c r="E15" i="16"/>
  <c r="F15" i="16" s="1"/>
  <c r="E9" i="20"/>
  <c r="F9" i="20" s="1"/>
  <c r="E25" i="20"/>
  <c r="F25" i="20" s="1"/>
  <c r="H27" i="5"/>
  <c r="G14" i="6"/>
  <c r="E13" i="10"/>
  <c r="F13" i="10" s="1"/>
  <c r="E21" i="10"/>
  <c r="F21" i="10" s="1"/>
  <c r="E29" i="10"/>
  <c r="F29" i="10" s="1"/>
  <c r="E6" i="11"/>
  <c r="D27" i="11"/>
  <c r="G5" i="11"/>
  <c r="G26" i="4"/>
  <c r="D27" i="5"/>
  <c r="E23" i="7"/>
  <c r="F6" i="8"/>
  <c r="F30" i="8" s="1"/>
  <c r="E30" i="8"/>
  <c r="G21" i="9"/>
  <c r="G33" i="10"/>
  <c r="G9" i="11"/>
  <c r="G17" i="11"/>
  <c r="F5" i="13"/>
  <c r="F27" i="14"/>
  <c r="G5" i="6"/>
  <c r="G7" i="6"/>
  <c r="G9" i="6"/>
  <c r="G11" i="6"/>
  <c r="G13" i="6"/>
  <c r="G15" i="6"/>
  <c r="G5" i="8"/>
  <c r="G30" i="8" s="1"/>
  <c r="G5" i="13"/>
  <c r="G18" i="13"/>
  <c r="G13" i="15"/>
  <c r="D20" i="15"/>
  <c r="G16" i="16"/>
  <c r="E7" i="20"/>
  <c r="F7" i="20" s="1"/>
  <c r="G10" i="20"/>
  <c r="G26" i="20"/>
  <c r="D30" i="6"/>
  <c r="D30" i="8"/>
  <c r="F34" i="9"/>
  <c r="G11" i="9"/>
  <c r="G18" i="9"/>
  <c r="G27" i="9"/>
  <c r="G7" i="11"/>
  <c r="G10" i="11"/>
  <c r="G15" i="11"/>
  <c r="G23" i="11"/>
  <c r="D25" i="13"/>
  <c r="G24" i="13" s="1"/>
  <c r="G5" i="12"/>
  <c r="G30" i="12" s="1"/>
  <c r="H30" i="12" s="1"/>
  <c r="G9" i="13"/>
  <c r="G17" i="15"/>
  <c r="F32" i="20"/>
  <c r="E32" i="20"/>
  <c r="H10" i="14"/>
  <c r="H27" i="14" s="1"/>
  <c r="G32" i="20" l="1"/>
  <c r="E30" i="17"/>
  <c r="G27" i="11"/>
  <c r="G34" i="9"/>
  <c r="E30" i="6"/>
  <c r="F27" i="3"/>
  <c r="E27" i="3"/>
  <c r="G27" i="3"/>
  <c r="D13" i="1"/>
  <c r="D13" i="2"/>
  <c r="J31" i="12"/>
  <c r="J30" i="12"/>
  <c r="J11" i="2" s="1"/>
  <c r="D7" i="1"/>
  <c r="D7" i="2"/>
  <c r="G30" i="6"/>
  <c r="H30" i="8"/>
  <c r="J31" i="8" s="1"/>
  <c r="F6" i="11"/>
  <c r="F27" i="11" s="1"/>
  <c r="E27" i="11"/>
  <c r="D3" i="2"/>
  <c r="D3" i="1"/>
  <c r="E20" i="15"/>
  <c r="D8" i="1"/>
  <c r="D8" i="2"/>
  <c r="I27" i="14"/>
  <c r="K28" i="14" s="1"/>
  <c r="C28" i="3"/>
  <c r="D2" i="2"/>
  <c r="D2" i="1"/>
  <c r="E26" i="4"/>
  <c r="F20" i="15"/>
  <c r="F25" i="13"/>
  <c r="H23" i="7"/>
  <c r="J24" i="7" s="1"/>
  <c r="D4" i="2"/>
  <c r="D4" i="1"/>
  <c r="D5" i="1"/>
  <c r="D5" i="2"/>
  <c r="H34" i="9"/>
  <c r="J35" i="9" s="1"/>
  <c r="I27" i="5"/>
  <c r="K28" i="5" s="1"/>
  <c r="G25" i="13"/>
  <c r="E25" i="13"/>
  <c r="H27" i="3"/>
  <c r="J27" i="3" s="1"/>
  <c r="F7" i="10"/>
  <c r="F33" i="10" s="1"/>
  <c r="E33" i="10"/>
  <c r="E25" i="16"/>
  <c r="D11" i="2"/>
  <c r="D11" i="1"/>
  <c r="H30" i="17"/>
  <c r="J31" i="17" s="1"/>
  <c r="H30" i="6"/>
  <c r="J31" i="6" s="1"/>
  <c r="D6" i="2"/>
  <c r="D6" i="1"/>
  <c r="F25" i="16"/>
  <c r="D15" i="2" s="1"/>
  <c r="H32" i="20"/>
  <c r="J33" i="20" s="1"/>
  <c r="D15" i="1"/>
  <c r="D16" i="2"/>
  <c r="K27" i="14" l="1"/>
  <c r="J13" i="2" s="1"/>
  <c r="J30" i="8"/>
  <c r="J7" i="2" s="1"/>
  <c r="D9" i="1"/>
  <c r="D9" i="2"/>
  <c r="J34" i="9"/>
  <c r="J8" i="2" s="1"/>
  <c r="D14" i="2"/>
  <c r="D14" i="1"/>
  <c r="H33" i="10"/>
  <c r="J34" i="10" s="1"/>
  <c r="J33" i="10"/>
  <c r="J9" i="2" s="1"/>
  <c r="J2" i="2"/>
  <c r="M27" i="3"/>
  <c r="H20" i="15"/>
  <c r="J21" i="15" s="1"/>
  <c r="D12" i="2"/>
  <c r="D12" i="1"/>
  <c r="J30" i="6"/>
  <c r="J5" i="2" s="1"/>
  <c r="H26" i="4"/>
  <c r="J27" i="4" s="1"/>
  <c r="J30" i="17"/>
  <c r="J16" i="2" s="1"/>
  <c r="J28" i="3"/>
  <c r="L27" i="3"/>
  <c r="H25" i="13"/>
  <c r="J26" i="13" s="1"/>
  <c r="J32" i="20"/>
  <c r="H27" i="11"/>
  <c r="J28" i="11" s="1"/>
  <c r="K27" i="5"/>
  <c r="J4" i="2" s="1"/>
  <c r="J23" i="7"/>
  <c r="J6" i="2" s="1"/>
  <c r="D10" i="1"/>
  <c r="D10" i="2"/>
  <c r="H25" i="16"/>
  <c r="J26" i="16" s="1"/>
  <c r="J25" i="13" l="1"/>
  <c r="J12" i="2" s="1"/>
  <c r="J27" i="11"/>
  <c r="J10" i="2" s="1"/>
  <c r="J26" i="4"/>
  <c r="J3" i="2" s="1"/>
  <c r="J25" i="16"/>
  <c r="J15" i="2" s="1"/>
  <c r="J20" i="15"/>
  <c r="J14" i="2" s="1"/>
</calcChain>
</file>

<file path=xl/sharedStrings.xml><?xml version="1.0" encoding="utf-8"?>
<sst xmlns="http://schemas.openxmlformats.org/spreadsheetml/2006/main" count="346" uniqueCount="51">
  <si>
    <t>Date.UTC</t>
  </si>
  <si>
    <t>Time.UTC</t>
  </si>
  <si>
    <t>Date.Time</t>
  </si>
  <si>
    <t>Q.cfs</t>
  </si>
  <si>
    <t>Width.ft</t>
  </si>
  <si>
    <t>Calpella.cfs</t>
  </si>
  <si>
    <t>Meter</t>
  </si>
  <si>
    <t>Staff.Plate.cm</t>
  </si>
  <si>
    <t>To.Solinst.cm</t>
  </si>
  <si>
    <t>Manning n</t>
  </si>
  <si>
    <t>Pygmy</t>
  </si>
  <si>
    <t>AA</t>
  </si>
  <si>
    <t>Marsh McBirney</t>
  </si>
  <si>
    <t>Hach</t>
  </si>
  <si>
    <t>Station (ft)</t>
  </si>
  <si>
    <t>Depth (ft)</t>
  </si>
  <si>
    <t>Velocity (ft/s)</t>
  </si>
  <si>
    <t>Width (ft)</t>
  </si>
  <si>
    <t>Cross-Sectional Area (ft^2)</t>
  </si>
  <si>
    <t>Discharge (cfs)</t>
  </si>
  <si>
    <t>Wetted Perimeter (ft)</t>
  </si>
  <si>
    <t>Hydraulic Radius (ft)</t>
  </si>
  <si>
    <t>Slope</t>
  </si>
  <si>
    <t>Manning's n</t>
  </si>
  <si>
    <t>*</t>
  </si>
  <si>
    <t>Chezy's C</t>
  </si>
  <si>
    <t>C from n</t>
  </si>
  <si>
    <t>*using Q and A</t>
  </si>
  <si>
    <t>*using V</t>
  </si>
  <si>
    <t>Width for V (ft)</t>
  </si>
  <si>
    <t>Width for P (ft)</t>
  </si>
  <si>
    <t>Averaged Velocities</t>
  </si>
  <si>
    <t>Velocity assumed to be 0 because flow appeared to be moving backwards or in eddy in the field</t>
  </si>
  <si>
    <t>date.time</t>
  </si>
  <si>
    <t>staffplate.cm</t>
  </si>
  <si>
    <t>flowmeter</t>
  </si>
  <si>
    <t>1/08/18 22:30:00</t>
  </si>
  <si>
    <t>1/22/18 00:30:00</t>
  </si>
  <si>
    <t>1/22/18 19:30:00</t>
  </si>
  <si>
    <t>1/24/18 00:00:00</t>
  </si>
  <si>
    <t>1/24/18 18:45:00</t>
  </si>
  <si>
    <t>3/14/18 16:30:00</t>
  </si>
  <si>
    <t>3/16/18 20:30:00</t>
  </si>
  <si>
    <t>3/17/18 20:45:00</t>
  </si>
  <si>
    <t>3/21/18 02:45:00</t>
  </si>
  <si>
    <t>3/22/18 01:00:00</t>
  </si>
  <si>
    <t>3/23/18 01:30:00</t>
  </si>
  <si>
    <t>4/08/18 21:15:00</t>
  </si>
  <si>
    <t>9/26/18 01:30:00</t>
  </si>
  <si>
    <t>1/15/19 17:30:00</t>
  </si>
  <si>
    <t>2/01/19 18:30:00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</si>
</sst>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m/dd/yy\ hh:mm:ss"/>
  </numFmts>
  <fonts count="7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sz val="9"/>
      <color rgb="FF000000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4" fontId="4" fillId="0" borderId="0" xfId="0" applyNumberFormat="1" applyFont="1"/>
    <xf numFmtId="20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2" borderId="1" xfId="0" applyFont="1" applyFill="1" applyBorder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3" borderId="0" xfId="0" applyFont="1" applyFill="1"/>
    <xf numFmtId="166" fontId="0" fillId="0" borderId="0" xfId="0" applyNumberFormat="1"/>
    <xf numFmtId="0" fontId="2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25" defaultRowHeight="15" customHeight="1"/>
  <cols>
    <col min="1" max="1" width="10.58203125" customWidth="1"/>
    <col min="2" max="2" width="10.75" customWidth="1"/>
    <col min="3" max="3" width="15.33203125" customWidth="1"/>
    <col min="4" max="4" width="10.75" customWidth="1"/>
    <col min="5" max="6" width="10.58203125" customWidth="1"/>
    <col min="7" max="7" width="14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>
        <v>43108</v>
      </c>
      <c r="B2" s="5">
        <v>0.9375</v>
      </c>
      <c r="C2" s="6" t="str">
        <f t="shared" ref="C2:C15" si="0">TEXT(A2,"m/dd/yy ")&amp;TEXT(B2,"hh:mm:ss")</f>
        <v>1/08/18 22:30:00</v>
      </c>
      <c r="D2" s="7">
        <f>'1-8-18'!F27</f>
        <v>1.9580875000000002</v>
      </c>
      <c r="E2" s="6">
        <f>'1-8-18'!A27</f>
        <v>20.5</v>
      </c>
      <c r="F2" s="6">
        <v>88.4</v>
      </c>
      <c r="G2" s="6" t="s">
        <v>10</v>
      </c>
      <c r="H2" s="6">
        <v>17</v>
      </c>
      <c r="I2" s="6">
        <f t="shared" ref="I2:I15" si="1">0.885*H2-13</f>
        <v>2.0449999999999999</v>
      </c>
      <c r="J2" s="8"/>
    </row>
    <row r="3" spans="1:26" ht="15.75" customHeight="1">
      <c r="A3" s="4">
        <v>43122</v>
      </c>
      <c r="B3" s="5">
        <v>2.0833333333333332E-2</v>
      </c>
      <c r="C3" s="6" t="str">
        <f t="shared" si="0"/>
        <v>1/22/18 00:30:00</v>
      </c>
      <c r="D3" s="7">
        <f>'1-22-18a'!F26</f>
        <v>3.5648650000000002</v>
      </c>
      <c r="E3" s="6">
        <f>'1-22-18a'!A26</f>
        <v>19</v>
      </c>
      <c r="F3" s="6">
        <v>83</v>
      </c>
      <c r="G3" s="6" t="s">
        <v>10</v>
      </c>
      <c r="H3" s="6">
        <v>20</v>
      </c>
      <c r="I3" s="6">
        <f t="shared" si="1"/>
        <v>4.6999999999999993</v>
      </c>
      <c r="J3" s="8"/>
    </row>
    <row r="4" spans="1:26" ht="15.75" customHeight="1">
      <c r="A4" s="4">
        <v>43122</v>
      </c>
      <c r="B4" s="5">
        <v>0.8125</v>
      </c>
      <c r="C4" s="6" t="str">
        <f t="shared" si="0"/>
        <v>1/22/18 19:30:00</v>
      </c>
      <c r="D4" s="7">
        <f>'1-22-18b'!F27</f>
        <v>22.796382499999996</v>
      </c>
      <c r="E4" s="6">
        <f>'1-22-18b'!A27</f>
        <v>23.900000000000002</v>
      </c>
      <c r="F4" s="6">
        <v>537</v>
      </c>
      <c r="G4" s="6" t="s">
        <v>10</v>
      </c>
      <c r="H4" s="6">
        <v>41</v>
      </c>
      <c r="I4" s="6">
        <f t="shared" si="1"/>
        <v>23.285000000000004</v>
      </c>
      <c r="J4" s="8"/>
    </row>
    <row r="5" spans="1:26" ht="15.75" customHeight="1">
      <c r="A5" s="4">
        <v>43124</v>
      </c>
      <c r="B5" s="5">
        <v>0</v>
      </c>
      <c r="C5" s="6" t="str">
        <f t="shared" si="0"/>
        <v>1/24/18 00:00:00</v>
      </c>
      <c r="D5" s="7">
        <f>'1-24-18a'!F30</f>
        <v>5.3412249999999997</v>
      </c>
      <c r="E5" s="6">
        <f>'1-24-18a'!A30</f>
        <v>19.2</v>
      </c>
      <c r="F5" s="6">
        <v>152</v>
      </c>
      <c r="G5" s="6" t="s">
        <v>10</v>
      </c>
      <c r="H5" s="6">
        <v>22</v>
      </c>
      <c r="I5" s="6">
        <f t="shared" si="1"/>
        <v>6.4699999999999989</v>
      </c>
      <c r="J5" s="8"/>
    </row>
    <row r="6" spans="1:26" ht="15.75" customHeight="1">
      <c r="A6" s="4">
        <v>43124</v>
      </c>
      <c r="B6" s="5">
        <v>0.78125</v>
      </c>
      <c r="C6" s="6" t="str">
        <f t="shared" si="0"/>
        <v>1/24/18 18:45:00</v>
      </c>
      <c r="D6" s="7">
        <f>'1-24-18b'!F23</f>
        <v>3.8201800000000006</v>
      </c>
      <c r="E6" s="6">
        <f>'1-24-18b'!A23</f>
        <v>19</v>
      </c>
      <c r="F6" s="6">
        <v>124</v>
      </c>
      <c r="G6" s="6" t="s">
        <v>10</v>
      </c>
      <c r="H6" s="6">
        <v>20</v>
      </c>
      <c r="I6" s="6">
        <f t="shared" si="1"/>
        <v>4.6999999999999993</v>
      </c>
      <c r="J6" s="8"/>
    </row>
    <row r="7" spans="1:26" ht="15.75" customHeight="1">
      <c r="A7" s="4">
        <v>43173</v>
      </c>
      <c r="B7" s="5">
        <v>0.6875</v>
      </c>
      <c r="C7" s="6" t="str">
        <f t="shared" si="0"/>
        <v>3/14/18 16:30:00</v>
      </c>
      <c r="D7" s="7">
        <f>'3-14-18'!F30</f>
        <v>11.608589999999998</v>
      </c>
      <c r="E7" s="6">
        <f>'3-14-18'!A30</f>
        <v>22.2</v>
      </c>
      <c r="F7" s="6">
        <v>178</v>
      </c>
      <c r="G7" s="6" t="s">
        <v>10</v>
      </c>
      <c r="H7" s="6">
        <v>30</v>
      </c>
      <c r="I7" s="6">
        <f t="shared" si="1"/>
        <v>13.55</v>
      </c>
      <c r="J7" s="8"/>
    </row>
    <row r="8" spans="1:26" ht="15.75" customHeight="1">
      <c r="A8" s="4">
        <v>43175</v>
      </c>
      <c r="B8" s="5">
        <v>0.85416666666666663</v>
      </c>
      <c r="C8" s="6" t="str">
        <f t="shared" si="0"/>
        <v>3/16/18 20:30:00</v>
      </c>
      <c r="D8" s="7">
        <f>'3-16-18'!F34</f>
        <v>68.666537500000004</v>
      </c>
      <c r="E8" s="6">
        <f>'3-16-18'!A34</f>
        <v>26.5</v>
      </c>
      <c r="F8" s="6">
        <v>610</v>
      </c>
      <c r="G8" s="6" t="s">
        <v>10</v>
      </c>
      <c r="H8" s="6">
        <v>58</v>
      </c>
      <c r="I8" s="6">
        <f t="shared" si="1"/>
        <v>38.33</v>
      </c>
      <c r="J8" s="8"/>
    </row>
    <row r="9" spans="1:26" ht="15.75" customHeight="1">
      <c r="A9" s="4">
        <v>43176</v>
      </c>
      <c r="B9" s="5">
        <v>0.86458333333333337</v>
      </c>
      <c r="C9" s="6" t="str">
        <f t="shared" si="0"/>
        <v>3/17/18 20:45:00</v>
      </c>
      <c r="D9" s="7">
        <f>'3-17-18'!F33</f>
        <v>25.259275000000002</v>
      </c>
      <c r="E9" s="6">
        <f>'3-17-18'!A33</f>
        <v>24.5</v>
      </c>
      <c r="F9" s="6">
        <v>340</v>
      </c>
      <c r="G9" s="6" t="s">
        <v>10</v>
      </c>
      <c r="H9" s="6">
        <v>45</v>
      </c>
      <c r="I9" s="6">
        <f t="shared" si="1"/>
        <v>26.825000000000003</v>
      </c>
      <c r="J9" s="8"/>
    </row>
    <row r="10" spans="1:26" ht="15.75" customHeight="1">
      <c r="A10" s="4">
        <v>43180</v>
      </c>
      <c r="B10" s="5">
        <v>0.11458333333333333</v>
      </c>
      <c r="C10" s="6" t="str">
        <f t="shared" si="0"/>
        <v>3/21/18 02:45:00</v>
      </c>
      <c r="D10" s="7">
        <f>'3-21-18'!F27</f>
        <v>10.069850000000001</v>
      </c>
      <c r="E10" s="6">
        <f>'3-21-18'!A27</f>
        <v>23</v>
      </c>
      <c r="F10" s="6">
        <v>127</v>
      </c>
      <c r="G10" s="6" t="s">
        <v>10</v>
      </c>
      <c r="H10" s="6">
        <v>29</v>
      </c>
      <c r="I10" s="6">
        <f t="shared" si="1"/>
        <v>12.664999999999999</v>
      </c>
      <c r="J10" s="8"/>
    </row>
    <row r="11" spans="1:26" ht="15.75" customHeight="1">
      <c r="A11" s="4">
        <v>43181</v>
      </c>
      <c r="B11" s="5">
        <v>4.1666666666666664E-2</v>
      </c>
      <c r="C11" s="6" t="str">
        <f t="shared" si="0"/>
        <v>3/22/18 01:00:00</v>
      </c>
      <c r="D11" s="7">
        <f>'3-22-18'!F30</f>
        <v>8.6693999999999996</v>
      </c>
      <c r="E11" s="6">
        <f>'3-22-18'!A30</f>
        <v>23.2</v>
      </c>
      <c r="F11" s="6">
        <v>132</v>
      </c>
      <c r="G11" s="6" t="s">
        <v>10</v>
      </c>
      <c r="H11" s="6">
        <v>29</v>
      </c>
      <c r="I11" s="6">
        <f t="shared" si="1"/>
        <v>12.664999999999999</v>
      </c>
      <c r="J11" s="8"/>
    </row>
    <row r="12" spans="1:26" ht="15.75" customHeight="1">
      <c r="A12" s="4">
        <v>43182</v>
      </c>
      <c r="B12" s="5">
        <v>6.25E-2</v>
      </c>
      <c r="C12" s="6" t="str">
        <f t="shared" si="0"/>
        <v>3/23/18 01:30:00</v>
      </c>
      <c r="D12" s="7">
        <f>'3-23-18'!F25</f>
        <v>32.024375000000006</v>
      </c>
      <c r="E12" s="6">
        <f>'3-23-18'!A25</f>
        <v>24.4</v>
      </c>
      <c r="F12" s="6">
        <v>317</v>
      </c>
      <c r="G12" s="6" t="s">
        <v>10</v>
      </c>
      <c r="H12" s="6">
        <v>48</v>
      </c>
      <c r="I12" s="6">
        <f t="shared" si="1"/>
        <v>29.480000000000004</v>
      </c>
      <c r="J12" s="8"/>
    </row>
    <row r="13" spans="1:26" ht="15.75" customHeight="1">
      <c r="A13" s="4">
        <v>43198</v>
      </c>
      <c r="B13" s="5">
        <v>0.88541666666666663</v>
      </c>
      <c r="C13" s="6" t="str">
        <f t="shared" si="0"/>
        <v>4/08/18 21:15:00</v>
      </c>
      <c r="D13" s="7">
        <f>'4-8-18'!G27</f>
        <v>30.995224999999998</v>
      </c>
      <c r="E13" s="6">
        <f>'4-8-18'!A27</f>
        <v>26.4</v>
      </c>
      <c r="F13" s="6">
        <v>395</v>
      </c>
      <c r="G13" s="6" t="s">
        <v>11</v>
      </c>
      <c r="H13" s="6">
        <v>60</v>
      </c>
      <c r="I13" s="6">
        <f t="shared" si="1"/>
        <v>40.1</v>
      </c>
      <c r="J13" s="8"/>
    </row>
    <row r="14" spans="1:26" ht="15.75" customHeight="1">
      <c r="A14" s="4">
        <v>43369</v>
      </c>
      <c r="B14" s="5">
        <v>6.25E-2</v>
      </c>
      <c r="C14" s="5" t="str">
        <f t="shared" si="0"/>
        <v>9/26/18 01:30:00</v>
      </c>
      <c r="D14" s="7">
        <f>'9-26-18'!F20</f>
        <v>0.83875000000000011</v>
      </c>
      <c r="E14" s="6">
        <f>'9-26-18'!A20</f>
        <v>18.600000000000001</v>
      </c>
      <c r="F14" s="6">
        <v>67.2</v>
      </c>
      <c r="G14" s="6" t="s">
        <v>12</v>
      </c>
      <c r="H14" s="6">
        <v>18</v>
      </c>
      <c r="I14" s="6">
        <f t="shared" si="1"/>
        <v>2.9299999999999997</v>
      </c>
      <c r="J14" s="8"/>
    </row>
    <row r="15" spans="1:26" ht="15.75" customHeight="1">
      <c r="A15" s="4">
        <v>43497</v>
      </c>
      <c r="B15" s="5">
        <v>0.77083333333333337</v>
      </c>
      <c r="C15" s="5" t="str">
        <f t="shared" si="0"/>
        <v>2/01/19 18:30:00</v>
      </c>
      <c r="D15" s="7">
        <f>'2-1-19'!F30</f>
        <v>12.688800000000002</v>
      </c>
      <c r="E15" s="7">
        <f>'2-1-19'!A30</f>
        <v>23.1</v>
      </c>
      <c r="F15" s="9">
        <v>148</v>
      </c>
      <c r="G15" s="6" t="s">
        <v>13</v>
      </c>
      <c r="H15" s="6">
        <v>32</v>
      </c>
      <c r="I15" s="6">
        <f t="shared" si="1"/>
        <v>15.32</v>
      </c>
      <c r="J15" s="8"/>
    </row>
    <row r="16" spans="1:26" ht="15.75" customHeight="1">
      <c r="B16" s="5"/>
      <c r="C16" s="5"/>
      <c r="D16" s="7"/>
    </row>
    <row r="17" spans="2:4" ht="15.75" customHeight="1">
      <c r="B17" s="5"/>
      <c r="C17" s="5"/>
      <c r="D17" s="7"/>
    </row>
    <row r="18" spans="2:4" ht="15.75" customHeight="1">
      <c r="B18" s="5"/>
      <c r="C18" s="5"/>
      <c r="D18" s="7"/>
    </row>
    <row r="19" spans="2:4" ht="15.75" customHeight="1">
      <c r="B19" s="5"/>
      <c r="C19" s="5"/>
      <c r="D19" s="7"/>
    </row>
    <row r="20" spans="2:4" ht="15.75" customHeight="1">
      <c r="B20" s="5"/>
      <c r="C20" s="5"/>
      <c r="D20" s="7"/>
    </row>
    <row r="21" spans="2:4" ht="15.75" customHeight="1">
      <c r="B21" s="5"/>
      <c r="C21" s="5"/>
      <c r="D21" s="7"/>
    </row>
    <row r="22" spans="2:4" ht="15.75" customHeight="1">
      <c r="B22" s="5"/>
      <c r="C22" s="5"/>
      <c r="D22" s="7"/>
    </row>
    <row r="23" spans="2:4" ht="15.75" customHeight="1">
      <c r="B23" s="5"/>
      <c r="C23" s="5"/>
      <c r="D23" s="7"/>
    </row>
    <row r="24" spans="2:4" ht="15.75" customHeight="1">
      <c r="B24" s="5"/>
      <c r="C24" s="5"/>
      <c r="D24" s="7"/>
    </row>
    <row r="25" spans="2:4" ht="15.75" customHeight="1">
      <c r="B25" s="5"/>
      <c r="C25" s="5"/>
      <c r="D25" s="7"/>
    </row>
    <row r="26" spans="2:4" ht="15.75" customHeight="1">
      <c r="B26" s="5"/>
      <c r="C26" s="5"/>
      <c r="D26" s="7"/>
    </row>
    <row r="27" spans="2:4" ht="15.75" customHeight="1">
      <c r="B27" s="5"/>
      <c r="C27" s="5"/>
      <c r="D27" s="7"/>
    </row>
    <row r="28" spans="2:4" ht="15.75" customHeight="1">
      <c r="B28" s="5"/>
      <c r="C28" s="5"/>
      <c r="D28" s="7"/>
    </row>
    <row r="29" spans="2:4" ht="15.75" customHeight="1">
      <c r="B29" s="5"/>
      <c r="C29" s="5"/>
      <c r="D29" s="7"/>
    </row>
    <row r="30" spans="2:4" ht="15.75" customHeight="1">
      <c r="B30" s="5"/>
      <c r="C30" s="5"/>
      <c r="D30" s="7"/>
    </row>
    <row r="31" spans="2:4" ht="15.75" customHeight="1">
      <c r="B31" s="5"/>
      <c r="C31" s="5"/>
      <c r="D31" s="7"/>
    </row>
    <row r="32" spans="2:4" ht="15.75" customHeight="1">
      <c r="B32" s="5"/>
      <c r="C32" s="5"/>
      <c r="D32" s="7"/>
    </row>
    <row r="33" spans="2:4" ht="15.75" customHeight="1">
      <c r="B33" s="5"/>
      <c r="C33" s="5"/>
      <c r="D33" s="7"/>
    </row>
    <row r="34" spans="2:4" ht="15.75" customHeight="1">
      <c r="B34" s="5"/>
      <c r="C34" s="5"/>
      <c r="D34" s="7"/>
    </row>
    <row r="35" spans="2:4" ht="15.75" customHeight="1">
      <c r="B35" s="5"/>
      <c r="C35" s="5"/>
      <c r="D35" s="7"/>
    </row>
    <row r="36" spans="2:4" ht="15.75" customHeight="1">
      <c r="B36" s="5"/>
      <c r="C36" s="5"/>
      <c r="D36" s="7"/>
    </row>
    <row r="37" spans="2:4" ht="15.75" customHeight="1">
      <c r="B37" s="5"/>
      <c r="C37" s="5"/>
      <c r="D37" s="7"/>
    </row>
    <row r="38" spans="2:4" ht="15.75" customHeight="1">
      <c r="B38" s="5"/>
      <c r="C38" s="5"/>
      <c r="D38" s="7"/>
    </row>
    <row r="39" spans="2:4" ht="15.75" customHeight="1">
      <c r="B39" s="5"/>
      <c r="C39" s="5"/>
      <c r="D39" s="7"/>
    </row>
    <row r="40" spans="2:4" ht="15.75" customHeight="1">
      <c r="B40" s="5"/>
      <c r="C40" s="5"/>
      <c r="D40" s="7"/>
    </row>
    <row r="41" spans="2:4" ht="15.75" customHeight="1">
      <c r="B41" s="5"/>
      <c r="C41" s="5"/>
      <c r="D41" s="7"/>
    </row>
    <row r="42" spans="2:4" ht="15.75" customHeight="1">
      <c r="B42" s="5"/>
      <c r="C42" s="5"/>
      <c r="D42" s="7"/>
    </row>
    <row r="43" spans="2:4" ht="15.75" customHeight="1">
      <c r="B43" s="5"/>
      <c r="C43" s="5"/>
      <c r="D43" s="7"/>
    </row>
    <row r="44" spans="2:4" ht="15.75" customHeight="1">
      <c r="B44" s="5"/>
      <c r="C44" s="5"/>
      <c r="D44" s="7"/>
    </row>
    <row r="45" spans="2:4" ht="15.75" customHeight="1">
      <c r="B45" s="5"/>
      <c r="C45" s="5"/>
      <c r="D45" s="7"/>
    </row>
    <row r="46" spans="2:4" ht="15.75" customHeight="1">
      <c r="B46" s="5"/>
      <c r="C46" s="5"/>
      <c r="D46" s="7"/>
    </row>
    <row r="47" spans="2:4" ht="15.75" customHeight="1">
      <c r="B47" s="5"/>
      <c r="C47" s="5"/>
      <c r="D47" s="7"/>
    </row>
    <row r="48" spans="2:4" ht="15.75" customHeight="1">
      <c r="B48" s="5"/>
      <c r="C48" s="5"/>
      <c r="D48" s="7"/>
    </row>
    <row r="49" spans="2:4" ht="15.75" customHeight="1">
      <c r="B49" s="5"/>
      <c r="C49" s="5"/>
      <c r="D49" s="7"/>
    </row>
    <row r="50" spans="2:4" ht="15.75" customHeight="1">
      <c r="B50" s="5"/>
      <c r="C50" s="5"/>
      <c r="D50" s="7"/>
    </row>
    <row r="51" spans="2:4" ht="15.75" customHeight="1">
      <c r="B51" s="5"/>
      <c r="C51" s="5"/>
      <c r="D51" s="7"/>
    </row>
    <row r="52" spans="2:4" ht="15.75" customHeight="1">
      <c r="B52" s="5"/>
      <c r="C52" s="5"/>
      <c r="D52" s="7"/>
    </row>
    <row r="53" spans="2:4" ht="15.75" customHeight="1">
      <c r="B53" s="5"/>
      <c r="C53" s="5"/>
      <c r="D53" s="7"/>
    </row>
    <row r="54" spans="2:4" ht="15.75" customHeight="1">
      <c r="B54" s="5"/>
      <c r="C54" s="5"/>
      <c r="D54" s="7"/>
    </row>
    <row r="55" spans="2:4" ht="15.75" customHeight="1">
      <c r="B55" s="5"/>
      <c r="C55" s="5"/>
      <c r="D55" s="7"/>
    </row>
    <row r="56" spans="2:4" ht="15.75" customHeight="1">
      <c r="B56" s="5"/>
      <c r="C56" s="5"/>
      <c r="D56" s="7"/>
    </row>
    <row r="57" spans="2:4" ht="15.75" customHeight="1">
      <c r="B57" s="5"/>
      <c r="C57" s="5"/>
      <c r="D57" s="7"/>
    </row>
    <row r="58" spans="2:4" ht="15.75" customHeight="1">
      <c r="B58" s="5"/>
      <c r="C58" s="5"/>
      <c r="D58" s="7"/>
    </row>
    <row r="59" spans="2:4" ht="15.75" customHeight="1">
      <c r="B59" s="5"/>
      <c r="C59" s="5"/>
      <c r="D59" s="7"/>
    </row>
    <row r="60" spans="2:4" ht="15.75" customHeight="1">
      <c r="B60" s="5"/>
      <c r="C60" s="5"/>
      <c r="D60" s="7"/>
    </row>
    <row r="61" spans="2:4" ht="15.75" customHeight="1">
      <c r="B61" s="5"/>
      <c r="C61" s="5"/>
      <c r="D61" s="7"/>
    </row>
    <row r="62" spans="2:4" ht="15.75" customHeight="1">
      <c r="B62" s="5"/>
      <c r="C62" s="5"/>
      <c r="D62" s="7"/>
    </row>
    <row r="63" spans="2:4" ht="15.75" customHeight="1">
      <c r="B63" s="5"/>
      <c r="C63" s="5"/>
      <c r="D63" s="7"/>
    </row>
    <row r="64" spans="2:4" ht="15.75" customHeight="1">
      <c r="B64" s="5"/>
      <c r="C64" s="5"/>
      <c r="D64" s="7"/>
    </row>
    <row r="65" spans="2:4" ht="15.75" customHeight="1">
      <c r="B65" s="5"/>
      <c r="C65" s="5"/>
      <c r="D65" s="7"/>
    </row>
    <row r="66" spans="2:4" ht="15.75" customHeight="1">
      <c r="B66" s="5"/>
      <c r="C66" s="5"/>
      <c r="D66" s="7"/>
    </row>
    <row r="67" spans="2:4" ht="15.75" customHeight="1">
      <c r="B67" s="5"/>
      <c r="C67" s="5"/>
      <c r="D67" s="7"/>
    </row>
    <row r="68" spans="2:4" ht="15.75" customHeight="1">
      <c r="B68" s="5"/>
      <c r="C68" s="5"/>
      <c r="D68" s="7"/>
    </row>
    <row r="69" spans="2:4" ht="15.75" customHeight="1">
      <c r="B69" s="5"/>
      <c r="C69" s="5"/>
      <c r="D69" s="7"/>
    </row>
    <row r="70" spans="2:4" ht="15.75" customHeight="1">
      <c r="B70" s="5"/>
      <c r="C70" s="5"/>
      <c r="D70" s="7"/>
    </row>
    <row r="71" spans="2:4" ht="15.75" customHeight="1">
      <c r="B71" s="5"/>
      <c r="C71" s="5"/>
      <c r="D71" s="7"/>
    </row>
    <row r="72" spans="2:4" ht="15.75" customHeight="1">
      <c r="B72" s="5"/>
      <c r="C72" s="5"/>
      <c r="D72" s="7"/>
    </row>
    <row r="73" spans="2:4" ht="15.75" customHeight="1">
      <c r="B73" s="5"/>
      <c r="C73" s="5"/>
      <c r="D73" s="7"/>
    </row>
    <row r="74" spans="2:4" ht="15.75" customHeight="1">
      <c r="B74" s="5"/>
      <c r="C74" s="5"/>
      <c r="D74" s="7"/>
    </row>
    <row r="75" spans="2:4" ht="15.75" customHeight="1">
      <c r="B75" s="5"/>
      <c r="C75" s="5"/>
      <c r="D75" s="7"/>
    </row>
    <row r="76" spans="2:4" ht="15.75" customHeight="1">
      <c r="B76" s="5"/>
      <c r="C76" s="5"/>
      <c r="D76" s="7"/>
    </row>
    <row r="77" spans="2:4" ht="15.75" customHeight="1">
      <c r="B77" s="5"/>
      <c r="C77" s="5"/>
      <c r="D77" s="7"/>
    </row>
    <row r="78" spans="2:4" ht="15.75" customHeight="1">
      <c r="B78" s="5"/>
      <c r="C78" s="5"/>
      <c r="D78" s="7"/>
    </row>
    <row r="79" spans="2:4" ht="15.75" customHeight="1">
      <c r="B79" s="5"/>
      <c r="C79" s="5"/>
      <c r="D79" s="7"/>
    </row>
    <row r="80" spans="2:4" ht="15.75" customHeight="1">
      <c r="B80" s="5"/>
      <c r="C80" s="5"/>
      <c r="D80" s="7"/>
    </row>
    <row r="81" spans="2:4" ht="15.75" customHeight="1">
      <c r="B81" s="5"/>
      <c r="C81" s="5"/>
      <c r="D81" s="7"/>
    </row>
    <row r="82" spans="2:4" ht="15.75" customHeight="1">
      <c r="B82" s="5"/>
      <c r="C82" s="5"/>
      <c r="D82" s="7"/>
    </row>
    <row r="83" spans="2:4" ht="15.75" customHeight="1">
      <c r="B83" s="5"/>
      <c r="C83" s="5"/>
      <c r="D83" s="7"/>
    </row>
    <row r="84" spans="2:4" ht="15.75" customHeight="1">
      <c r="B84" s="5"/>
      <c r="C84" s="5"/>
      <c r="D84" s="7"/>
    </row>
    <row r="85" spans="2:4" ht="15.75" customHeight="1">
      <c r="B85" s="5"/>
      <c r="C85" s="5"/>
      <c r="D85" s="7"/>
    </row>
    <row r="86" spans="2:4" ht="15.75" customHeight="1">
      <c r="B86" s="5"/>
      <c r="C86" s="5"/>
      <c r="D86" s="7"/>
    </row>
    <row r="87" spans="2:4" ht="15.75" customHeight="1">
      <c r="B87" s="5"/>
      <c r="C87" s="5"/>
      <c r="D87" s="7"/>
    </row>
    <row r="88" spans="2:4" ht="15.75" customHeight="1">
      <c r="B88" s="5"/>
      <c r="C88" s="5"/>
      <c r="D88" s="7"/>
    </row>
    <row r="89" spans="2:4" ht="15.75" customHeight="1">
      <c r="B89" s="5"/>
      <c r="C89" s="5"/>
      <c r="D89" s="7"/>
    </row>
    <row r="90" spans="2:4" ht="15.75" customHeight="1">
      <c r="B90" s="5"/>
      <c r="C90" s="5"/>
      <c r="D90" s="7"/>
    </row>
    <row r="91" spans="2:4" ht="15.75" customHeight="1">
      <c r="B91" s="5"/>
      <c r="C91" s="5"/>
      <c r="D91" s="7"/>
    </row>
    <row r="92" spans="2:4" ht="15.75" customHeight="1">
      <c r="B92" s="5"/>
      <c r="C92" s="5"/>
      <c r="D92" s="7"/>
    </row>
    <row r="93" spans="2:4" ht="15.75" customHeight="1">
      <c r="B93" s="5"/>
      <c r="C93" s="5"/>
      <c r="D93" s="7"/>
    </row>
    <row r="94" spans="2:4" ht="15.75" customHeight="1">
      <c r="B94" s="5"/>
      <c r="C94" s="5"/>
      <c r="D94" s="7"/>
    </row>
    <row r="95" spans="2:4" ht="15.75" customHeight="1">
      <c r="B95" s="5"/>
      <c r="C95" s="5"/>
      <c r="D95" s="7"/>
    </row>
    <row r="96" spans="2:4" ht="15.75" customHeight="1">
      <c r="B96" s="5"/>
      <c r="C96" s="5"/>
      <c r="D96" s="7"/>
    </row>
    <row r="97" spans="2:4" ht="15.75" customHeight="1">
      <c r="B97" s="5"/>
      <c r="C97" s="5"/>
      <c r="D97" s="7"/>
    </row>
    <row r="98" spans="2:4" ht="15.75" customHeight="1">
      <c r="B98" s="5"/>
      <c r="C98" s="5"/>
      <c r="D98" s="7"/>
    </row>
    <row r="99" spans="2:4" ht="15.75" customHeight="1">
      <c r="B99" s="5"/>
      <c r="C99" s="5"/>
      <c r="D99" s="7"/>
    </row>
    <row r="100" spans="2:4" ht="15.75" customHeight="1">
      <c r="B100" s="5"/>
      <c r="C100" s="5"/>
      <c r="D100" s="7"/>
    </row>
    <row r="101" spans="2:4" ht="15.75" customHeight="1">
      <c r="B101" s="5"/>
      <c r="C101" s="5"/>
      <c r="D101" s="7"/>
    </row>
    <row r="102" spans="2:4" ht="15.75" customHeight="1">
      <c r="B102" s="5"/>
      <c r="C102" s="5"/>
      <c r="D102" s="7"/>
    </row>
    <row r="103" spans="2:4" ht="15.75" customHeight="1">
      <c r="B103" s="5"/>
      <c r="C103" s="5"/>
      <c r="D103" s="7"/>
    </row>
    <row r="104" spans="2:4" ht="15.75" customHeight="1">
      <c r="B104" s="5"/>
      <c r="C104" s="5"/>
      <c r="D104" s="7"/>
    </row>
    <row r="105" spans="2:4" ht="15.75" customHeight="1">
      <c r="B105" s="5"/>
      <c r="C105" s="5"/>
      <c r="D105" s="7"/>
    </row>
    <row r="106" spans="2:4" ht="15.75" customHeight="1">
      <c r="B106" s="5"/>
      <c r="C106" s="5"/>
      <c r="D106" s="7"/>
    </row>
    <row r="107" spans="2:4" ht="15.75" customHeight="1">
      <c r="B107" s="5"/>
      <c r="C107" s="5"/>
      <c r="D107" s="7"/>
    </row>
    <row r="108" spans="2:4" ht="15.75" customHeight="1">
      <c r="B108" s="5"/>
      <c r="C108" s="5"/>
      <c r="D108" s="7"/>
    </row>
    <row r="109" spans="2:4" ht="15.75" customHeight="1">
      <c r="B109" s="5"/>
      <c r="C109" s="5"/>
      <c r="D109" s="7"/>
    </row>
    <row r="110" spans="2:4" ht="15.75" customHeight="1">
      <c r="B110" s="5"/>
      <c r="C110" s="5"/>
      <c r="D110" s="7"/>
    </row>
    <row r="111" spans="2:4" ht="15.75" customHeight="1">
      <c r="B111" s="5"/>
      <c r="C111" s="5"/>
      <c r="D111" s="7"/>
    </row>
    <row r="112" spans="2:4" ht="15.75" customHeight="1">
      <c r="B112" s="5"/>
      <c r="C112" s="5"/>
      <c r="D112" s="7"/>
    </row>
    <row r="113" spans="2:4" ht="15.75" customHeight="1">
      <c r="B113" s="5"/>
      <c r="C113" s="5"/>
      <c r="D113" s="7"/>
    </row>
    <row r="114" spans="2:4" ht="15.75" customHeight="1">
      <c r="B114" s="5"/>
      <c r="C114" s="5"/>
      <c r="D114" s="7"/>
    </row>
    <row r="115" spans="2:4" ht="15.75" customHeight="1">
      <c r="B115" s="5"/>
      <c r="C115" s="5"/>
      <c r="D115" s="7"/>
    </row>
    <row r="116" spans="2:4" ht="15.75" customHeight="1">
      <c r="B116" s="5"/>
      <c r="C116" s="5"/>
      <c r="D116" s="7"/>
    </row>
    <row r="117" spans="2:4" ht="15.75" customHeight="1">
      <c r="B117" s="5"/>
      <c r="C117" s="5"/>
      <c r="D117" s="7"/>
    </row>
    <row r="118" spans="2:4" ht="15.75" customHeight="1">
      <c r="B118" s="5"/>
      <c r="C118" s="5"/>
      <c r="D118" s="7"/>
    </row>
    <row r="119" spans="2:4" ht="15.75" customHeight="1">
      <c r="B119" s="5"/>
      <c r="C119" s="5"/>
      <c r="D119" s="7"/>
    </row>
    <row r="120" spans="2:4" ht="15.75" customHeight="1">
      <c r="B120" s="5"/>
      <c r="C120" s="5"/>
      <c r="D120" s="7"/>
    </row>
    <row r="121" spans="2:4" ht="15.75" customHeight="1">
      <c r="B121" s="5"/>
      <c r="C121" s="5"/>
      <c r="D121" s="7"/>
    </row>
    <row r="122" spans="2:4" ht="15.75" customHeight="1">
      <c r="B122" s="5"/>
      <c r="C122" s="5"/>
      <c r="D122" s="7"/>
    </row>
    <row r="123" spans="2:4" ht="15.75" customHeight="1">
      <c r="B123" s="5"/>
      <c r="C123" s="5"/>
      <c r="D123" s="7"/>
    </row>
    <row r="124" spans="2:4" ht="15.75" customHeight="1">
      <c r="B124" s="5"/>
      <c r="C124" s="5"/>
      <c r="D124" s="7"/>
    </row>
    <row r="125" spans="2:4" ht="15.75" customHeight="1">
      <c r="B125" s="5"/>
      <c r="C125" s="5"/>
      <c r="D125" s="7"/>
    </row>
    <row r="126" spans="2:4" ht="15.75" customHeight="1">
      <c r="B126" s="5"/>
      <c r="C126" s="5"/>
      <c r="D126" s="7"/>
    </row>
    <row r="127" spans="2:4" ht="15.75" customHeight="1">
      <c r="B127" s="5"/>
      <c r="C127" s="5"/>
      <c r="D127" s="7"/>
    </row>
    <row r="128" spans="2:4" ht="15.75" customHeight="1">
      <c r="B128" s="5"/>
      <c r="C128" s="5"/>
      <c r="D128" s="7"/>
    </row>
    <row r="129" spans="2:4" ht="15.75" customHeight="1">
      <c r="B129" s="5"/>
      <c r="C129" s="5"/>
      <c r="D129" s="7"/>
    </row>
    <row r="130" spans="2:4" ht="15.75" customHeight="1">
      <c r="B130" s="5"/>
      <c r="C130" s="5"/>
      <c r="D130" s="7"/>
    </row>
    <row r="131" spans="2:4" ht="15.75" customHeight="1">
      <c r="B131" s="5"/>
      <c r="C131" s="5"/>
      <c r="D131" s="7"/>
    </row>
    <row r="132" spans="2:4" ht="15.75" customHeight="1">
      <c r="B132" s="5"/>
      <c r="C132" s="5"/>
      <c r="D132" s="7"/>
    </row>
    <row r="133" spans="2:4" ht="15.75" customHeight="1">
      <c r="B133" s="5"/>
      <c r="C133" s="5"/>
      <c r="D133" s="7"/>
    </row>
    <row r="134" spans="2:4" ht="15.75" customHeight="1">
      <c r="B134" s="5"/>
      <c r="C134" s="5"/>
      <c r="D134" s="7"/>
    </row>
    <row r="135" spans="2:4" ht="15.75" customHeight="1">
      <c r="B135" s="5"/>
      <c r="C135" s="5"/>
      <c r="D135" s="7"/>
    </row>
    <row r="136" spans="2:4" ht="15.75" customHeight="1">
      <c r="B136" s="5"/>
      <c r="C136" s="5"/>
      <c r="D136" s="7"/>
    </row>
    <row r="137" spans="2:4" ht="15.75" customHeight="1">
      <c r="B137" s="5"/>
      <c r="C137" s="5"/>
      <c r="D137" s="7"/>
    </row>
    <row r="138" spans="2:4" ht="15.75" customHeight="1">
      <c r="B138" s="5"/>
      <c r="C138" s="5"/>
      <c r="D138" s="7"/>
    </row>
    <row r="139" spans="2:4" ht="15.75" customHeight="1">
      <c r="B139" s="5"/>
      <c r="C139" s="5"/>
      <c r="D139" s="7"/>
    </row>
    <row r="140" spans="2:4" ht="15.75" customHeight="1">
      <c r="B140" s="5"/>
      <c r="C140" s="5"/>
      <c r="D140" s="7"/>
    </row>
    <row r="141" spans="2:4" ht="15.75" customHeight="1">
      <c r="B141" s="5"/>
      <c r="C141" s="5"/>
      <c r="D141" s="7"/>
    </row>
    <row r="142" spans="2:4" ht="15.75" customHeight="1">
      <c r="B142" s="5"/>
      <c r="C142" s="5"/>
      <c r="D142" s="7"/>
    </row>
    <row r="143" spans="2:4" ht="15.75" customHeight="1">
      <c r="B143" s="5"/>
      <c r="C143" s="5"/>
      <c r="D143" s="7"/>
    </row>
    <row r="144" spans="2:4" ht="15.75" customHeight="1">
      <c r="B144" s="5"/>
      <c r="C144" s="5"/>
      <c r="D144" s="7"/>
    </row>
    <row r="145" spans="2:4" ht="15.75" customHeight="1">
      <c r="B145" s="5"/>
      <c r="C145" s="5"/>
      <c r="D145" s="7"/>
    </row>
    <row r="146" spans="2:4" ht="15.75" customHeight="1">
      <c r="B146" s="5"/>
      <c r="C146" s="5"/>
      <c r="D146" s="7"/>
    </row>
    <row r="147" spans="2:4" ht="15.75" customHeight="1">
      <c r="B147" s="5"/>
      <c r="C147" s="5"/>
      <c r="D147" s="7"/>
    </row>
    <row r="148" spans="2:4" ht="15.75" customHeight="1">
      <c r="B148" s="5"/>
      <c r="C148" s="5"/>
      <c r="D148" s="7"/>
    </row>
    <row r="149" spans="2:4" ht="15.75" customHeight="1">
      <c r="B149" s="5"/>
      <c r="C149" s="5"/>
      <c r="D149" s="7"/>
    </row>
    <row r="150" spans="2:4" ht="15.75" customHeight="1">
      <c r="B150" s="5"/>
      <c r="C150" s="5"/>
      <c r="D150" s="7"/>
    </row>
    <row r="151" spans="2:4" ht="15.75" customHeight="1">
      <c r="B151" s="5"/>
      <c r="C151" s="5"/>
      <c r="D151" s="7"/>
    </row>
    <row r="152" spans="2:4" ht="15.75" customHeight="1">
      <c r="B152" s="5"/>
      <c r="C152" s="5"/>
      <c r="D152" s="7"/>
    </row>
    <row r="153" spans="2:4" ht="15.75" customHeight="1">
      <c r="B153" s="5"/>
      <c r="C153" s="5"/>
      <c r="D153" s="7"/>
    </row>
    <row r="154" spans="2:4" ht="15.75" customHeight="1">
      <c r="B154" s="5"/>
      <c r="C154" s="5"/>
      <c r="D154" s="7"/>
    </row>
    <row r="155" spans="2:4" ht="15.75" customHeight="1">
      <c r="B155" s="5"/>
      <c r="C155" s="5"/>
      <c r="D155" s="7"/>
    </row>
    <row r="156" spans="2:4" ht="15.75" customHeight="1">
      <c r="B156" s="5"/>
      <c r="C156" s="5"/>
      <c r="D156" s="7"/>
    </row>
    <row r="157" spans="2:4" ht="15.75" customHeight="1">
      <c r="B157" s="5"/>
      <c r="C157" s="5"/>
      <c r="D157" s="7"/>
    </row>
    <row r="158" spans="2:4" ht="15.75" customHeight="1">
      <c r="B158" s="5"/>
      <c r="C158" s="5"/>
      <c r="D158" s="7"/>
    </row>
    <row r="159" spans="2:4" ht="15.75" customHeight="1">
      <c r="B159" s="5"/>
      <c r="C159" s="5"/>
      <c r="D159" s="7"/>
    </row>
    <row r="160" spans="2:4" ht="15.75" customHeight="1">
      <c r="B160" s="5"/>
      <c r="C160" s="5"/>
      <c r="D160" s="7"/>
    </row>
    <row r="161" spans="2:4" ht="15.75" customHeight="1">
      <c r="B161" s="5"/>
      <c r="C161" s="5"/>
      <c r="D161" s="7"/>
    </row>
    <row r="162" spans="2:4" ht="15.75" customHeight="1">
      <c r="B162" s="5"/>
      <c r="C162" s="5"/>
      <c r="D162" s="7"/>
    </row>
    <row r="163" spans="2:4" ht="15.75" customHeight="1">
      <c r="B163" s="5"/>
      <c r="C163" s="5"/>
      <c r="D163" s="7"/>
    </row>
    <row r="164" spans="2:4" ht="15.75" customHeight="1">
      <c r="B164" s="5"/>
      <c r="C164" s="5"/>
      <c r="D164" s="7"/>
    </row>
    <row r="165" spans="2:4" ht="15.75" customHeight="1">
      <c r="B165" s="5"/>
      <c r="C165" s="5"/>
      <c r="D165" s="7"/>
    </row>
    <row r="166" spans="2:4" ht="15.75" customHeight="1">
      <c r="B166" s="5"/>
      <c r="C166" s="5"/>
      <c r="D166" s="7"/>
    </row>
    <row r="167" spans="2:4" ht="15.75" customHeight="1">
      <c r="B167" s="5"/>
      <c r="C167" s="5"/>
      <c r="D167" s="7"/>
    </row>
    <row r="168" spans="2:4" ht="15.75" customHeight="1">
      <c r="B168" s="5"/>
      <c r="C168" s="5"/>
      <c r="D168" s="7"/>
    </row>
    <row r="169" spans="2:4" ht="15.75" customHeight="1">
      <c r="B169" s="5"/>
      <c r="C169" s="5"/>
      <c r="D169" s="7"/>
    </row>
    <row r="170" spans="2:4" ht="15.75" customHeight="1">
      <c r="B170" s="5"/>
      <c r="C170" s="5"/>
      <c r="D170" s="7"/>
    </row>
    <row r="171" spans="2:4" ht="15.75" customHeight="1">
      <c r="B171" s="5"/>
      <c r="C171" s="5"/>
      <c r="D171" s="7"/>
    </row>
    <row r="172" spans="2:4" ht="15.75" customHeight="1">
      <c r="B172" s="5"/>
      <c r="C172" s="5"/>
      <c r="D172" s="7"/>
    </row>
    <row r="173" spans="2:4" ht="15.75" customHeight="1">
      <c r="B173" s="5"/>
      <c r="C173" s="5"/>
      <c r="D173" s="7"/>
    </row>
    <row r="174" spans="2:4" ht="15.75" customHeight="1">
      <c r="B174" s="5"/>
      <c r="C174" s="5"/>
      <c r="D174" s="7"/>
    </row>
    <row r="175" spans="2:4" ht="15.75" customHeight="1">
      <c r="B175" s="5"/>
      <c r="C175" s="5"/>
      <c r="D175" s="7"/>
    </row>
    <row r="176" spans="2:4" ht="15.75" customHeight="1">
      <c r="B176" s="5"/>
      <c r="C176" s="5"/>
      <c r="D176" s="7"/>
    </row>
    <row r="177" spans="2:4" ht="15.75" customHeight="1">
      <c r="B177" s="5"/>
      <c r="C177" s="5"/>
      <c r="D177" s="7"/>
    </row>
    <row r="178" spans="2:4" ht="15.75" customHeight="1">
      <c r="B178" s="5"/>
      <c r="C178" s="5"/>
      <c r="D178" s="7"/>
    </row>
    <row r="179" spans="2:4" ht="15.75" customHeight="1">
      <c r="B179" s="5"/>
      <c r="C179" s="5"/>
      <c r="D179" s="7"/>
    </row>
    <row r="180" spans="2:4" ht="15.75" customHeight="1">
      <c r="B180" s="5"/>
      <c r="C180" s="5"/>
      <c r="D180" s="7"/>
    </row>
    <row r="181" spans="2:4" ht="15.75" customHeight="1">
      <c r="B181" s="5"/>
      <c r="C181" s="5"/>
      <c r="D181" s="7"/>
    </row>
    <row r="182" spans="2:4" ht="15.75" customHeight="1">
      <c r="B182" s="5"/>
      <c r="C182" s="5"/>
      <c r="D182" s="7"/>
    </row>
    <row r="183" spans="2:4" ht="15.75" customHeight="1">
      <c r="B183" s="5"/>
      <c r="C183" s="5"/>
      <c r="D183" s="7"/>
    </row>
    <row r="184" spans="2:4" ht="15.75" customHeight="1">
      <c r="B184" s="5"/>
      <c r="C184" s="5"/>
      <c r="D184" s="7"/>
    </row>
    <row r="185" spans="2:4" ht="15.75" customHeight="1">
      <c r="B185" s="5"/>
      <c r="C185" s="5"/>
      <c r="D185" s="7"/>
    </row>
    <row r="186" spans="2:4" ht="15.75" customHeight="1">
      <c r="B186" s="5"/>
      <c r="C186" s="5"/>
      <c r="D186" s="7"/>
    </row>
    <row r="187" spans="2:4" ht="15.75" customHeight="1">
      <c r="B187" s="5"/>
      <c r="C187" s="5"/>
      <c r="D187" s="7"/>
    </row>
    <row r="188" spans="2:4" ht="15.75" customHeight="1">
      <c r="B188" s="5"/>
      <c r="C188" s="5"/>
      <c r="D188" s="7"/>
    </row>
    <row r="189" spans="2:4" ht="15.75" customHeight="1">
      <c r="B189" s="5"/>
      <c r="C189" s="5"/>
      <c r="D189" s="7"/>
    </row>
    <row r="190" spans="2:4" ht="15.75" customHeight="1">
      <c r="B190" s="5"/>
      <c r="C190" s="5"/>
      <c r="D190" s="7"/>
    </row>
    <row r="191" spans="2:4" ht="15.75" customHeight="1">
      <c r="B191" s="5"/>
      <c r="C191" s="5"/>
      <c r="D191" s="7"/>
    </row>
    <row r="192" spans="2:4" ht="15.75" customHeight="1">
      <c r="B192" s="5"/>
      <c r="C192" s="5"/>
      <c r="D192" s="7"/>
    </row>
    <row r="193" spans="2:4" ht="15.75" customHeight="1">
      <c r="B193" s="5"/>
      <c r="C193" s="5"/>
      <c r="D193" s="7"/>
    </row>
    <row r="194" spans="2:4" ht="15.75" customHeight="1">
      <c r="B194" s="5"/>
      <c r="C194" s="5"/>
      <c r="D194" s="7"/>
    </row>
    <row r="195" spans="2:4" ht="15.75" customHeight="1">
      <c r="B195" s="5"/>
      <c r="C195" s="5"/>
      <c r="D195" s="7"/>
    </row>
    <row r="196" spans="2:4" ht="15.75" customHeight="1">
      <c r="B196" s="5"/>
      <c r="C196" s="5"/>
      <c r="D196" s="7"/>
    </row>
    <row r="197" spans="2:4" ht="15.75" customHeight="1">
      <c r="B197" s="5"/>
      <c r="C197" s="5"/>
      <c r="D197" s="7"/>
    </row>
    <row r="198" spans="2:4" ht="15.75" customHeight="1">
      <c r="B198" s="5"/>
      <c r="C198" s="5"/>
      <c r="D198" s="7"/>
    </row>
    <row r="199" spans="2:4" ht="15.75" customHeight="1">
      <c r="B199" s="5"/>
      <c r="C199" s="5"/>
      <c r="D199" s="7"/>
    </row>
    <row r="200" spans="2:4" ht="15.75" customHeight="1">
      <c r="B200" s="5"/>
      <c r="C200" s="5"/>
      <c r="D200" s="7"/>
    </row>
    <row r="201" spans="2:4" ht="15.75" customHeight="1">
      <c r="B201" s="5"/>
      <c r="C201" s="5"/>
      <c r="D201" s="7"/>
    </row>
    <row r="202" spans="2:4" ht="15.75" customHeight="1">
      <c r="B202" s="5"/>
      <c r="C202" s="5"/>
      <c r="D202" s="7"/>
    </row>
    <row r="203" spans="2:4" ht="15.75" customHeight="1">
      <c r="B203" s="5"/>
      <c r="C203" s="5"/>
      <c r="D203" s="7"/>
    </row>
    <row r="204" spans="2:4" ht="15.75" customHeight="1">
      <c r="B204" s="5"/>
      <c r="C204" s="5"/>
      <c r="D204" s="7"/>
    </row>
    <row r="205" spans="2:4" ht="15.75" customHeight="1">
      <c r="B205" s="5"/>
      <c r="C205" s="5"/>
      <c r="D205" s="7"/>
    </row>
    <row r="206" spans="2:4" ht="15.75" customHeight="1">
      <c r="B206" s="5"/>
      <c r="C206" s="5"/>
      <c r="D206" s="7"/>
    </row>
    <row r="207" spans="2:4" ht="15.75" customHeight="1">
      <c r="B207" s="5"/>
      <c r="C207" s="5"/>
      <c r="D207" s="7"/>
    </row>
    <row r="208" spans="2:4" ht="15.75" customHeight="1">
      <c r="B208" s="5"/>
      <c r="C208" s="5"/>
      <c r="D208" s="7"/>
    </row>
    <row r="209" spans="2:4" ht="15.75" customHeight="1">
      <c r="B209" s="5"/>
      <c r="C209" s="5"/>
      <c r="D209" s="7"/>
    </row>
    <row r="210" spans="2:4" ht="15.75" customHeight="1">
      <c r="B210" s="5"/>
      <c r="C210" s="5"/>
      <c r="D210" s="7"/>
    </row>
    <row r="211" spans="2:4" ht="15.75" customHeight="1">
      <c r="B211" s="5"/>
      <c r="C211" s="5"/>
      <c r="D211" s="7"/>
    </row>
    <row r="212" spans="2:4" ht="15.75" customHeight="1">
      <c r="B212" s="5"/>
      <c r="C212" s="5"/>
      <c r="D212" s="7"/>
    </row>
    <row r="213" spans="2:4" ht="15.75" customHeight="1">
      <c r="B213" s="5"/>
      <c r="C213" s="5"/>
      <c r="D213" s="7"/>
    </row>
    <row r="214" spans="2:4" ht="15.75" customHeight="1">
      <c r="B214" s="5"/>
      <c r="C214" s="5"/>
      <c r="D214" s="7"/>
    </row>
    <row r="215" spans="2:4" ht="15.75" customHeight="1">
      <c r="B215" s="5"/>
      <c r="C215" s="5"/>
      <c r="D215" s="7"/>
    </row>
    <row r="216" spans="2:4" ht="15.75" customHeight="1">
      <c r="B216" s="5"/>
      <c r="C216" s="5"/>
      <c r="D216" s="7"/>
    </row>
    <row r="217" spans="2:4" ht="15.75" customHeight="1">
      <c r="B217" s="5"/>
      <c r="C217" s="5"/>
      <c r="D217" s="7"/>
    </row>
    <row r="218" spans="2:4" ht="15.75" customHeight="1">
      <c r="B218" s="5"/>
      <c r="C218" s="5"/>
      <c r="D218" s="7"/>
    </row>
    <row r="219" spans="2:4" ht="15.75" customHeight="1">
      <c r="B219" s="5"/>
      <c r="C219" s="5"/>
      <c r="D219" s="7"/>
    </row>
    <row r="220" spans="2:4" ht="15.75" customHeight="1">
      <c r="B220" s="5"/>
      <c r="C220" s="5"/>
      <c r="D220" s="7"/>
    </row>
    <row r="221" spans="2:4" ht="15.75" customHeight="1">
      <c r="B221" s="5"/>
      <c r="C221" s="5"/>
      <c r="D221" s="7"/>
    </row>
    <row r="222" spans="2:4" ht="15.75" customHeight="1">
      <c r="B222" s="5"/>
      <c r="C222" s="5"/>
      <c r="D222" s="7"/>
    </row>
    <row r="223" spans="2:4" ht="15.75" customHeight="1">
      <c r="B223" s="5"/>
      <c r="C223" s="5"/>
      <c r="D223" s="7"/>
    </row>
    <row r="224" spans="2:4" ht="15.75" customHeight="1">
      <c r="B224" s="5"/>
      <c r="C224" s="5"/>
      <c r="D224" s="7"/>
    </row>
    <row r="225" spans="2:4" ht="15.75" customHeight="1">
      <c r="B225" s="5"/>
      <c r="C225" s="5"/>
      <c r="D225" s="7"/>
    </row>
    <row r="226" spans="2:4" ht="15.75" customHeight="1">
      <c r="B226" s="5"/>
      <c r="C226" s="5"/>
      <c r="D226" s="7"/>
    </row>
    <row r="227" spans="2:4" ht="15.75" customHeight="1">
      <c r="B227" s="5"/>
      <c r="C227" s="5"/>
      <c r="D227" s="7"/>
    </row>
    <row r="228" spans="2:4" ht="15.75" customHeight="1">
      <c r="B228" s="5"/>
      <c r="C228" s="5"/>
      <c r="D228" s="7"/>
    </row>
    <row r="229" spans="2:4" ht="15.75" customHeight="1">
      <c r="B229" s="5"/>
      <c r="C229" s="5"/>
      <c r="D229" s="7"/>
    </row>
    <row r="230" spans="2:4" ht="15.75" customHeight="1">
      <c r="B230" s="5"/>
      <c r="C230" s="5"/>
      <c r="D230" s="7"/>
    </row>
    <row r="231" spans="2:4" ht="15.75" customHeight="1">
      <c r="B231" s="5"/>
      <c r="C231" s="5"/>
      <c r="D231" s="7"/>
    </row>
    <row r="232" spans="2:4" ht="15.75" customHeight="1">
      <c r="B232" s="5"/>
      <c r="C232" s="5"/>
      <c r="D232" s="7"/>
    </row>
    <row r="233" spans="2:4" ht="15.75" customHeight="1">
      <c r="B233" s="5"/>
      <c r="C233" s="5"/>
      <c r="D233" s="7"/>
    </row>
    <row r="234" spans="2:4" ht="15.75" customHeight="1">
      <c r="B234" s="5"/>
      <c r="C234" s="5"/>
      <c r="D234" s="7"/>
    </row>
    <row r="235" spans="2:4" ht="15.75" customHeight="1">
      <c r="B235" s="5"/>
      <c r="C235" s="5"/>
      <c r="D235" s="7"/>
    </row>
    <row r="236" spans="2:4" ht="15.75" customHeight="1">
      <c r="B236" s="5"/>
      <c r="C236" s="5"/>
      <c r="D236" s="7"/>
    </row>
    <row r="237" spans="2:4" ht="15.75" customHeight="1">
      <c r="B237" s="5"/>
      <c r="C237" s="5"/>
      <c r="D237" s="7"/>
    </row>
    <row r="238" spans="2:4" ht="15.75" customHeight="1">
      <c r="B238" s="5"/>
      <c r="C238" s="5"/>
      <c r="D238" s="7"/>
    </row>
    <row r="239" spans="2:4" ht="15.75" customHeight="1">
      <c r="B239" s="5"/>
      <c r="C239" s="5"/>
      <c r="D239" s="7"/>
    </row>
    <row r="240" spans="2:4" ht="15.75" customHeight="1">
      <c r="B240" s="5"/>
      <c r="C240" s="5"/>
      <c r="D240" s="7"/>
    </row>
    <row r="241" spans="2:4" ht="15.75" customHeight="1">
      <c r="B241" s="5"/>
      <c r="C241" s="5"/>
      <c r="D241" s="7"/>
    </row>
    <row r="242" spans="2:4" ht="15.75" customHeight="1">
      <c r="B242" s="5"/>
      <c r="C242" s="5"/>
      <c r="D242" s="7"/>
    </row>
    <row r="243" spans="2:4" ht="15.75" customHeight="1">
      <c r="B243" s="5"/>
      <c r="C243" s="5"/>
      <c r="D243" s="7"/>
    </row>
    <row r="244" spans="2:4" ht="15.75" customHeight="1">
      <c r="B244" s="5"/>
      <c r="C244" s="5"/>
      <c r="D244" s="7"/>
    </row>
    <row r="245" spans="2:4" ht="15.75" customHeight="1">
      <c r="B245" s="5"/>
      <c r="C245" s="5"/>
      <c r="D245" s="7"/>
    </row>
    <row r="246" spans="2:4" ht="15.75" customHeight="1">
      <c r="B246" s="5"/>
      <c r="C246" s="5"/>
      <c r="D246" s="7"/>
    </row>
    <row r="247" spans="2:4" ht="15.75" customHeight="1">
      <c r="B247" s="5"/>
      <c r="C247" s="5"/>
      <c r="D247" s="7"/>
    </row>
    <row r="248" spans="2:4" ht="15.75" customHeight="1">
      <c r="B248" s="5"/>
      <c r="C248" s="5"/>
      <c r="D248" s="7"/>
    </row>
    <row r="249" spans="2:4" ht="15.75" customHeight="1">
      <c r="B249" s="5"/>
      <c r="C249" s="5"/>
      <c r="D249" s="7"/>
    </row>
    <row r="250" spans="2:4" ht="15.75" customHeight="1">
      <c r="B250" s="5"/>
      <c r="C250" s="5"/>
      <c r="D250" s="7"/>
    </row>
    <row r="251" spans="2:4" ht="15.75" customHeight="1">
      <c r="B251" s="5"/>
      <c r="C251" s="5"/>
      <c r="D251" s="7"/>
    </row>
    <row r="252" spans="2:4" ht="15.75" customHeight="1">
      <c r="B252" s="5"/>
      <c r="C252" s="5"/>
      <c r="D252" s="7"/>
    </row>
    <row r="253" spans="2:4" ht="15.75" customHeight="1">
      <c r="B253" s="5"/>
      <c r="C253" s="5"/>
      <c r="D253" s="7"/>
    </row>
    <row r="254" spans="2:4" ht="15.75" customHeight="1">
      <c r="B254" s="5"/>
      <c r="C254" s="5"/>
      <c r="D254" s="7"/>
    </row>
    <row r="255" spans="2:4" ht="15.75" customHeight="1">
      <c r="B255" s="5"/>
      <c r="C255" s="5"/>
      <c r="D255" s="7"/>
    </row>
    <row r="256" spans="2:4" ht="15.75" customHeight="1">
      <c r="B256" s="5"/>
      <c r="C256" s="5"/>
      <c r="D256" s="7"/>
    </row>
    <row r="257" spans="2:4" ht="15.75" customHeight="1">
      <c r="B257" s="5"/>
      <c r="C257" s="5"/>
      <c r="D257" s="7"/>
    </row>
    <row r="258" spans="2:4" ht="15.75" customHeight="1">
      <c r="B258" s="5"/>
      <c r="C258" s="5"/>
      <c r="D258" s="7"/>
    </row>
    <row r="259" spans="2:4" ht="15.75" customHeight="1">
      <c r="B259" s="5"/>
      <c r="C259" s="5"/>
      <c r="D259" s="7"/>
    </row>
    <row r="260" spans="2:4" ht="15.75" customHeight="1">
      <c r="B260" s="5"/>
      <c r="C260" s="5"/>
      <c r="D260" s="7"/>
    </row>
    <row r="261" spans="2:4" ht="15.75" customHeight="1">
      <c r="B261" s="5"/>
      <c r="C261" s="5"/>
      <c r="D261" s="7"/>
    </row>
    <row r="262" spans="2:4" ht="15.75" customHeight="1">
      <c r="B262" s="5"/>
      <c r="C262" s="5"/>
      <c r="D262" s="7"/>
    </row>
    <row r="263" spans="2:4" ht="15.75" customHeight="1">
      <c r="B263" s="5"/>
      <c r="C263" s="5"/>
      <c r="D263" s="7"/>
    </row>
    <row r="264" spans="2:4" ht="15.75" customHeight="1">
      <c r="B264" s="5"/>
      <c r="C264" s="5"/>
      <c r="D264" s="7"/>
    </row>
    <row r="265" spans="2:4" ht="15.75" customHeight="1">
      <c r="B265" s="5"/>
      <c r="C265" s="5"/>
      <c r="D265" s="7"/>
    </row>
    <row r="266" spans="2:4" ht="15.75" customHeight="1">
      <c r="B266" s="5"/>
      <c r="C266" s="5"/>
      <c r="D266" s="7"/>
    </row>
    <row r="267" spans="2:4" ht="15.75" customHeight="1">
      <c r="B267" s="5"/>
      <c r="C267" s="5"/>
      <c r="D267" s="7"/>
    </row>
    <row r="268" spans="2:4" ht="15.75" customHeight="1">
      <c r="B268" s="5"/>
      <c r="C268" s="5"/>
      <c r="D268" s="7"/>
    </row>
    <row r="269" spans="2:4" ht="15.75" customHeight="1">
      <c r="B269" s="5"/>
      <c r="C269" s="5"/>
      <c r="D269" s="7"/>
    </row>
    <row r="270" spans="2:4" ht="15.75" customHeight="1">
      <c r="B270" s="5"/>
      <c r="C270" s="5"/>
      <c r="D270" s="7"/>
    </row>
    <row r="271" spans="2:4" ht="15.75" customHeight="1">
      <c r="B271" s="5"/>
      <c r="C271" s="5"/>
      <c r="D271" s="7"/>
    </row>
    <row r="272" spans="2:4" ht="15.75" customHeight="1">
      <c r="B272" s="5"/>
      <c r="C272" s="5"/>
      <c r="D272" s="7"/>
    </row>
    <row r="273" spans="2:4" ht="15.75" customHeight="1">
      <c r="B273" s="5"/>
      <c r="C273" s="5"/>
      <c r="D273" s="7"/>
    </row>
    <row r="274" spans="2:4" ht="15.75" customHeight="1">
      <c r="B274" s="5"/>
      <c r="C274" s="5"/>
      <c r="D274" s="7"/>
    </row>
    <row r="275" spans="2:4" ht="15.75" customHeight="1">
      <c r="B275" s="5"/>
      <c r="C275" s="5"/>
      <c r="D275" s="7"/>
    </row>
    <row r="276" spans="2:4" ht="15.75" customHeight="1">
      <c r="B276" s="5"/>
      <c r="C276" s="5"/>
      <c r="D276" s="7"/>
    </row>
    <row r="277" spans="2:4" ht="15.75" customHeight="1">
      <c r="B277" s="5"/>
      <c r="C277" s="5"/>
      <c r="D277" s="7"/>
    </row>
    <row r="278" spans="2:4" ht="15.75" customHeight="1">
      <c r="B278" s="5"/>
      <c r="C278" s="5"/>
      <c r="D278" s="7"/>
    </row>
    <row r="279" spans="2:4" ht="15.75" customHeight="1">
      <c r="B279" s="5"/>
      <c r="C279" s="5"/>
      <c r="D279" s="7"/>
    </row>
    <row r="280" spans="2:4" ht="15.75" customHeight="1">
      <c r="B280" s="5"/>
      <c r="C280" s="5"/>
      <c r="D280" s="7"/>
    </row>
    <row r="281" spans="2:4" ht="15.75" customHeight="1">
      <c r="B281" s="5"/>
      <c r="C281" s="5"/>
      <c r="D281" s="7"/>
    </row>
    <row r="282" spans="2:4" ht="15.75" customHeight="1">
      <c r="B282" s="5"/>
      <c r="C282" s="5"/>
      <c r="D282" s="7"/>
    </row>
    <row r="283" spans="2:4" ht="15.75" customHeight="1">
      <c r="B283" s="5"/>
      <c r="C283" s="5"/>
      <c r="D283" s="7"/>
    </row>
    <row r="284" spans="2:4" ht="15.75" customHeight="1">
      <c r="B284" s="5"/>
      <c r="C284" s="5"/>
      <c r="D284" s="7"/>
    </row>
    <row r="285" spans="2:4" ht="15.75" customHeight="1">
      <c r="B285" s="5"/>
      <c r="C285" s="5"/>
      <c r="D285" s="7"/>
    </row>
    <row r="286" spans="2:4" ht="15.75" customHeight="1">
      <c r="B286" s="5"/>
      <c r="C286" s="5"/>
      <c r="D286" s="7"/>
    </row>
    <row r="287" spans="2:4" ht="15.75" customHeight="1">
      <c r="B287" s="5"/>
      <c r="C287" s="5"/>
      <c r="D287" s="7"/>
    </row>
    <row r="288" spans="2:4" ht="15.75" customHeight="1">
      <c r="B288" s="5"/>
      <c r="C288" s="5"/>
      <c r="D288" s="7"/>
    </row>
    <row r="289" spans="2:4" ht="15.75" customHeight="1">
      <c r="B289" s="5"/>
      <c r="C289" s="5"/>
      <c r="D289" s="7"/>
    </row>
    <row r="290" spans="2:4" ht="15.75" customHeight="1">
      <c r="B290" s="5"/>
      <c r="C290" s="5"/>
      <c r="D290" s="7"/>
    </row>
    <row r="291" spans="2:4" ht="15.75" customHeight="1">
      <c r="B291" s="5"/>
      <c r="C291" s="5"/>
      <c r="D291" s="7"/>
    </row>
    <row r="292" spans="2:4" ht="15.75" customHeight="1">
      <c r="B292" s="5"/>
      <c r="C292" s="5"/>
      <c r="D292" s="7"/>
    </row>
    <row r="293" spans="2:4" ht="15.75" customHeight="1">
      <c r="B293" s="5"/>
      <c r="C293" s="5"/>
      <c r="D293" s="7"/>
    </row>
    <row r="294" spans="2:4" ht="15.75" customHeight="1">
      <c r="B294" s="5"/>
      <c r="C294" s="5"/>
      <c r="D294" s="7"/>
    </row>
    <row r="295" spans="2:4" ht="15.75" customHeight="1">
      <c r="B295" s="5"/>
      <c r="C295" s="5"/>
      <c r="D295" s="7"/>
    </row>
    <row r="296" spans="2:4" ht="15.75" customHeight="1">
      <c r="B296" s="5"/>
      <c r="C296" s="5"/>
      <c r="D296" s="7"/>
    </row>
    <row r="297" spans="2:4" ht="15.75" customHeight="1">
      <c r="B297" s="5"/>
      <c r="C297" s="5"/>
      <c r="D297" s="7"/>
    </row>
    <row r="298" spans="2:4" ht="15.75" customHeight="1">
      <c r="B298" s="5"/>
      <c r="C298" s="5"/>
      <c r="D298" s="7"/>
    </row>
    <row r="299" spans="2:4" ht="15.75" customHeight="1">
      <c r="B299" s="5"/>
      <c r="C299" s="5"/>
      <c r="D299" s="7"/>
    </row>
    <row r="300" spans="2:4" ht="15.75" customHeight="1">
      <c r="B300" s="5"/>
      <c r="C300" s="5"/>
      <c r="D300" s="7"/>
    </row>
    <row r="301" spans="2:4" ht="15.75" customHeight="1">
      <c r="B301" s="5"/>
      <c r="C301" s="5"/>
      <c r="D301" s="7"/>
    </row>
    <row r="302" spans="2:4" ht="15.75" customHeight="1">
      <c r="B302" s="5"/>
      <c r="C302" s="5"/>
      <c r="D302" s="7"/>
    </row>
    <row r="303" spans="2:4" ht="15.75" customHeight="1">
      <c r="B303" s="5"/>
      <c r="C303" s="5"/>
      <c r="D303" s="7"/>
    </row>
    <row r="304" spans="2:4" ht="15.75" customHeight="1">
      <c r="B304" s="5"/>
      <c r="C304" s="5"/>
      <c r="D304" s="7"/>
    </row>
    <row r="305" spans="2:4" ht="15.75" customHeight="1">
      <c r="B305" s="5"/>
      <c r="C305" s="5"/>
      <c r="D305" s="7"/>
    </row>
    <row r="306" spans="2:4" ht="15.75" customHeight="1">
      <c r="B306" s="5"/>
      <c r="C306" s="5"/>
      <c r="D306" s="7"/>
    </row>
    <row r="307" spans="2:4" ht="15.75" customHeight="1">
      <c r="B307" s="5"/>
      <c r="C307" s="5"/>
      <c r="D307" s="7"/>
    </row>
    <row r="308" spans="2:4" ht="15.75" customHeight="1">
      <c r="B308" s="5"/>
      <c r="C308" s="5"/>
      <c r="D308" s="7"/>
    </row>
    <row r="309" spans="2:4" ht="15.75" customHeight="1">
      <c r="B309" s="5"/>
      <c r="C309" s="5"/>
      <c r="D309" s="7"/>
    </row>
    <row r="310" spans="2:4" ht="15.75" customHeight="1">
      <c r="B310" s="5"/>
      <c r="C310" s="5"/>
      <c r="D310" s="7"/>
    </row>
    <row r="311" spans="2:4" ht="15.75" customHeight="1">
      <c r="B311" s="5"/>
      <c r="C311" s="5"/>
      <c r="D311" s="7"/>
    </row>
    <row r="312" spans="2:4" ht="15.75" customHeight="1">
      <c r="B312" s="5"/>
      <c r="C312" s="5"/>
      <c r="D312" s="7"/>
    </row>
    <row r="313" spans="2:4" ht="15.75" customHeight="1">
      <c r="B313" s="5"/>
      <c r="C313" s="5"/>
      <c r="D313" s="7"/>
    </row>
    <row r="314" spans="2:4" ht="15.75" customHeight="1">
      <c r="B314" s="5"/>
      <c r="C314" s="5"/>
      <c r="D314" s="7"/>
    </row>
    <row r="315" spans="2:4" ht="15.75" customHeight="1">
      <c r="B315" s="5"/>
      <c r="C315" s="5"/>
      <c r="D315" s="7"/>
    </row>
    <row r="316" spans="2:4" ht="15.75" customHeight="1">
      <c r="B316" s="5"/>
      <c r="C316" s="5"/>
      <c r="D316" s="7"/>
    </row>
    <row r="317" spans="2:4" ht="15.75" customHeight="1">
      <c r="B317" s="5"/>
      <c r="C317" s="5"/>
      <c r="D317" s="7"/>
    </row>
    <row r="318" spans="2:4" ht="15.75" customHeight="1">
      <c r="B318" s="5"/>
      <c r="C318" s="5"/>
      <c r="D318" s="7"/>
    </row>
    <row r="319" spans="2:4" ht="15.75" customHeight="1">
      <c r="B319" s="5"/>
      <c r="C319" s="5"/>
      <c r="D319" s="7"/>
    </row>
    <row r="320" spans="2:4" ht="15.75" customHeight="1">
      <c r="B320" s="5"/>
      <c r="C320" s="5"/>
      <c r="D320" s="7"/>
    </row>
    <row r="321" spans="2:4" ht="15.75" customHeight="1">
      <c r="B321" s="5"/>
      <c r="C321" s="5"/>
      <c r="D321" s="7"/>
    </row>
    <row r="322" spans="2:4" ht="15.75" customHeight="1">
      <c r="B322" s="5"/>
      <c r="C322" s="5"/>
      <c r="D322" s="7"/>
    </row>
    <row r="323" spans="2:4" ht="15.75" customHeight="1">
      <c r="B323" s="5"/>
      <c r="C323" s="5"/>
      <c r="D323" s="7"/>
    </row>
    <row r="324" spans="2:4" ht="15.75" customHeight="1">
      <c r="B324" s="5"/>
      <c r="C324" s="5"/>
      <c r="D324" s="7"/>
    </row>
    <row r="325" spans="2:4" ht="15.75" customHeight="1">
      <c r="B325" s="5"/>
      <c r="C325" s="5"/>
      <c r="D325" s="7"/>
    </row>
    <row r="326" spans="2:4" ht="15.75" customHeight="1">
      <c r="B326" s="5"/>
      <c r="C326" s="5"/>
      <c r="D326" s="7"/>
    </row>
    <row r="327" spans="2:4" ht="15.75" customHeight="1">
      <c r="B327" s="5"/>
      <c r="C327" s="5"/>
      <c r="D327" s="7"/>
    </row>
    <row r="328" spans="2:4" ht="15.75" customHeight="1">
      <c r="B328" s="5"/>
      <c r="C328" s="5"/>
      <c r="D328" s="7"/>
    </row>
    <row r="329" spans="2:4" ht="15.75" customHeight="1">
      <c r="B329" s="5"/>
      <c r="C329" s="5"/>
      <c r="D329" s="7"/>
    </row>
    <row r="330" spans="2:4" ht="15.75" customHeight="1">
      <c r="B330" s="5"/>
      <c r="C330" s="5"/>
      <c r="D330" s="7"/>
    </row>
    <row r="331" spans="2:4" ht="15.75" customHeight="1">
      <c r="B331" s="5"/>
      <c r="C331" s="5"/>
      <c r="D331" s="7"/>
    </row>
    <row r="332" spans="2:4" ht="15.75" customHeight="1">
      <c r="B332" s="5"/>
      <c r="C332" s="5"/>
      <c r="D332" s="7"/>
    </row>
    <row r="333" spans="2:4" ht="15.75" customHeight="1">
      <c r="B333" s="5"/>
      <c r="C333" s="5"/>
      <c r="D333" s="7"/>
    </row>
    <row r="334" spans="2:4" ht="15.75" customHeight="1">
      <c r="B334" s="5"/>
      <c r="C334" s="5"/>
      <c r="D334" s="7"/>
    </row>
    <row r="335" spans="2:4" ht="15.75" customHeight="1">
      <c r="B335" s="5"/>
      <c r="C335" s="5"/>
      <c r="D335" s="7"/>
    </row>
    <row r="336" spans="2:4" ht="15.75" customHeight="1">
      <c r="B336" s="5"/>
      <c r="C336" s="5"/>
      <c r="D336" s="7"/>
    </row>
    <row r="337" spans="2:4" ht="15.75" customHeight="1">
      <c r="B337" s="5"/>
      <c r="C337" s="5"/>
      <c r="D337" s="7"/>
    </row>
    <row r="338" spans="2:4" ht="15.75" customHeight="1">
      <c r="B338" s="5"/>
      <c r="C338" s="5"/>
      <c r="D338" s="7"/>
    </row>
    <row r="339" spans="2:4" ht="15.75" customHeight="1">
      <c r="B339" s="5"/>
      <c r="C339" s="5"/>
      <c r="D339" s="7"/>
    </row>
    <row r="340" spans="2:4" ht="15.75" customHeight="1">
      <c r="B340" s="5"/>
      <c r="C340" s="5"/>
      <c r="D340" s="7"/>
    </row>
    <row r="341" spans="2:4" ht="15.75" customHeight="1">
      <c r="B341" s="5"/>
      <c r="C341" s="5"/>
      <c r="D341" s="7"/>
    </row>
    <row r="342" spans="2:4" ht="15.75" customHeight="1">
      <c r="B342" s="5"/>
      <c r="C342" s="5"/>
      <c r="D342" s="7"/>
    </row>
    <row r="343" spans="2:4" ht="15.75" customHeight="1">
      <c r="B343" s="5"/>
      <c r="C343" s="5"/>
      <c r="D343" s="7"/>
    </row>
    <row r="344" spans="2:4" ht="15.75" customHeight="1">
      <c r="B344" s="5"/>
      <c r="C344" s="5"/>
      <c r="D344" s="7"/>
    </row>
    <row r="345" spans="2:4" ht="15.75" customHeight="1">
      <c r="B345" s="5"/>
      <c r="C345" s="5"/>
      <c r="D345" s="7"/>
    </row>
    <row r="346" spans="2:4" ht="15.75" customHeight="1">
      <c r="B346" s="5"/>
      <c r="C346" s="5"/>
      <c r="D346" s="7"/>
    </row>
    <row r="347" spans="2:4" ht="15.75" customHeight="1">
      <c r="B347" s="5"/>
      <c r="C347" s="5"/>
      <c r="D347" s="7"/>
    </row>
    <row r="348" spans="2:4" ht="15.75" customHeight="1">
      <c r="B348" s="5"/>
      <c r="C348" s="5"/>
      <c r="D348" s="7"/>
    </row>
    <row r="349" spans="2:4" ht="15.75" customHeight="1">
      <c r="B349" s="5"/>
      <c r="C349" s="5"/>
      <c r="D349" s="7"/>
    </row>
    <row r="350" spans="2:4" ht="15.75" customHeight="1">
      <c r="B350" s="5"/>
      <c r="C350" s="5"/>
      <c r="D350" s="7"/>
    </row>
    <row r="351" spans="2:4" ht="15.75" customHeight="1">
      <c r="B351" s="5"/>
      <c r="C351" s="5"/>
      <c r="D351" s="7"/>
    </row>
    <row r="352" spans="2:4" ht="15.75" customHeight="1">
      <c r="B352" s="5"/>
      <c r="C352" s="5"/>
      <c r="D352" s="7"/>
    </row>
    <row r="353" spans="2:4" ht="15.75" customHeight="1">
      <c r="B353" s="5"/>
      <c r="C353" s="5"/>
      <c r="D353" s="7"/>
    </row>
    <row r="354" spans="2:4" ht="15.75" customHeight="1">
      <c r="B354" s="5"/>
      <c r="C354" s="5"/>
      <c r="D354" s="7"/>
    </row>
    <row r="355" spans="2:4" ht="15.75" customHeight="1">
      <c r="B355" s="5"/>
      <c r="C355" s="5"/>
      <c r="D355" s="7"/>
    </row>
    <row r="356" spans="2:4" ht="15.75" customHeight="1">
      <c r="B356" s="5"/>
      <c r="C356" s="5"/>
      <c r="D356" s="7"/>
    </row>
    <row r="357" spans="2:4" ht="15.75" customHeight="1">
      <c r="B357" s="5"/>
      <c r="C357" s="5"/>
      <c r="D357" s="7"/>
    </row>
    <row r="358" spans="2:4" ht="15.75" customHeight="1">
      <c r="B358" s="5"/>
      <c r="C358" s="5"/>
      <c r="D358" s="7"/>
    </row>
    <row r="359" spans="2:4" ht="15.75" customHeight="1">
      <c r="B359" s="5"/>
      <c r="C359" s="5"/>
      <c r="D359" s="7"/>
    </row>
    <row r="360" spans="2:4" ht="15.75" customHeight="1">
      <c r="B360" s="5"/>
      <c r="C360" s="5"/>
      <c r="D360" s="7"/>
    </row>
    <row r="361" spans="2:4" ht="15.75" customHeight="1">
      <c r="B361" s="5"/>
      <c r="C361" s="5"/>
      <c r="D361" s="7"/>
    </row>
    <row r="362" spans="2:4" ht="15.75" customHeight="1">
      <c r="B362" s="5"/>
      <c r="C362" s="5"/>
      <c r="D362" s="7"/>
    </row>
    <row r="363" spans="2:4" ht="15.75" customHeight="1">
      <c r="B363" s="5"/>
      <c r="C363" s="5"/>
      <c r="D363" s="7"/>
    </row>
    <row r="364" spans="2:4" ht="15.75" customHeight="1">
      <c r="B364" s="5"/>
      <c r="C364" s="5"/>
      <c r="D364" s="7"/>
    </row>
    <row r="365" spans="2:4" ht="15.75" customHeight="1">
      <c r="B365" s="5"/>
      <c r="C365" s="5"/>
      <c r="D365" s="7"/>
    </row>
    <row r="366" spans="2:4" ht="15.75" customHeight="1">
      <c r="B366" s="5"/>
      <c r="C366" s="5"/>
      <c r="D366" s="7"/>
    </row>
    <row r="367" spans="2:4" ht="15.75" customHeight="1">
      <c r="B367" s="5"/>
      <c r="C367" s="5"/>
      <c r="D367" s="7"/>
    </row>
    <row r="368" spans="2:4" ht="15.75" customHeight="1">
      <c r="B368" s="5"/>
      <c r="C368" s="5"/>
      <c r="D368" s="7"/>
    </row>
    <row r="369" spans="2:4" ht="15.75" customHeight="1">
      <c r="B369" s="5"/>
      <c r="C369" s="5"/>
      <c r="D369" s="7"/>
    </row>
    <row r="370" spans="2:4" ht="15.75" customHeight="1">
      <c r="B370" s="5"/>
      <c r="C370" s="5"/>
      <c r="D370" s="7"/>
    </row>
    <row r="371" spans="2:4" ht="15.75" customHeight="1">
      <c r="B371" s="5"/>
      <c r="C371" s="5"/>
      <c r="D371" s="7"/>
    </row>
    <row r="372" spans="2:4" ht="15.75" customHeight="1">
      <c r="B372" s="5"/>
      <c r="C372" s="5"/>
      <c r="D372" s="7"/>
    </row>
    <row r="373" spans="2:4" ht="15.75" customHeight="1">
      <c r="B373" s="5"/>
      <c r="C373" s="5"/>
      <c r="D373" s="7"/>
    </row>
    <row r="374" spans="2:4" ht="15.75" customHeight="1">
      <c r="B374" s="5"/>
      <c r="C374" s="5"/>
      <c r="D374" s="7"/>
    </row>
    <row r="375" spans="2:4" ht="15.75" customHeight="1">
      <c r="B375" s="5"/>
      <c r="C375" s="5"/>
      <c r="D375" s="7"/>
    </row>
    <row r="376" spans="2:4" ht="15.75" customHeight="1">
      <c r="B376" s="5"/>
      <c r="C376" s="5"/>
      <c r="D376" s="7"/>
    </row>
    <row r="377" spans="2:4" ht="15.75" customHeight="1">
      <c r="B377" s="5"/>
      <c r="C377" s="5"/>
      <c r="D377" s="7"/>
    </row>
    <row r="378" spans="2:4" ht="15.75" customHeight="1">
      <c r="B378" s="5"/>
      <c r="C378" s="5"/>
      <c r="D378" s="7"/>
    </row>
    <row r="379" spans="2:4" ht="15.75" customHeight="1">
      <c r="B379" s="5"/>
      <c r="C379" s="5"/>
      <c r="D379" s="7"/>
    </row>
    <row r="380" spans="2:4" ht="15.75" customHeight="1">
      <c r="B380" s="5"/>
      <c r="C380" s="5"/>
      <c r="D380" s="7"/>
    </row>
    <row r="381" spans="2:4" ht="15.75" customHeight="1">
      <c r="B381" s="5"/>
      <c r="C381" s="5"/>
      <c r="D381" s="7"/>
    </row>
    <row r="382" spans="2:4" ht="15.75" customHeight="1">
      <c r="B382" s="5"/>
      <c r="C382" s="5"/>
      <c r="D382" s="7"/>
    </row>
    <row r="383" spans="2:4" ht="15.75" customHeight="1">
      <c r="B383" s="5"/>
      <c r="C383" s="5"/>
      <c r="D383" s="7"/>
    </row>
    <row r="384" spans="2:4" ht="15.75" customHeight="1">
      <c r="B384" s="5"/>
      <c r="C384" s="5"/>
      <c r="D384" s="7"/>
    </row>
    <row r="385" spans="2:4" ht="15.75" customHeight="1">
      <c r="B385" s="5"/>
      <c r="C385" s="5"/>
      <c r="D385" s="7"/>
    </row>
    <row r="386" spans="2:4" ht="15.75" customHeight="1">
      <c r="B386" s="5"/>
      <c r="C386" s="5"/>
      <c r="D386" s="7"/>
    </row>
    <row r="387" spans="2:4" ht="15.75" customHeight="1">
      <c r="B387" s="5"/>
      <c r="C387" s="5"/>
      <c r="D387" s="7"/>
    </row>
    <row r="388" spans="2:4" ht="15.75" customHeight="1">
      <c r="B388" s="5"/>
      <c r="C388" s="5"/>
      <c r="D388" s="7"/>
    </row>
    <row r="389" spans="2:4" ht="15.75" customHeight="1">
      <c r="B389" s="5"/>
      <c r="C389" s="5"/>
      <c r="D389" s="7"/>
    </row>
    <row r="390" spans="2:4" ht="15.75" customHeight="1">
      <c r="B390" s="5"/>
      <c r="C390" s="5"/>
      <c r="D390" s="7"/>
    </row>
    <row r="391" spans="2:4" ht="15.75" customHeight="1">
      <c r="B391" s="5"/>
      <c r="C391" s="5"/>
      <c r="D391" s="7"/>
    </row>
    <row r="392" spans="2:4" ht="15.75" customHeight="1">
      <c r="B392" s="5"/>
      <c r="C392" s="5"/>
      <c r="D392" s="7"/>
    </row>
    <row r="393" spans="2:4" ht="15.75" customHeight="1">
      <c r="B393" s="5"/>
      <c r="C393" s="5"/>
      <c r="D393" s="7"/>
    </row>
    <row r="394" spans="2:4" ht="15.75" customHeight="1">
      <c r="B394" s="5"/>
      <c r="C394" s="5"/>
      <c r="D394" s="7"/>
    </row>
    <row r="395" spans="2:4" ht="15.75" customHeight="1">
      <c r="B395" s="5"/>
      <c r="C395" s="5"/>
      <c r="D395" s="7"/>
    </row>
    <row r="396" spans="2:4" ht="15.75" customHeight="1">
      <c r="B396" s="5"/>
      <c r="C396" s="5"/>
      <c r="D396" s="7"/>
    </row>
    <row r="397" spans="2:4" ht="15.75" customHeight="1">
      <c r="B397" s="5"/>
      <c r="C397" s="5"/>
      <c r="D397" s="7"/>
    </row>
    <row r="398" spans="2:4" ht="15.75" customHeight="1">
      <c r="B398" s="5"/>
      <c r="C398" s="5"/>
      <c r="D398" s="7"/>
    </row>
    <row r="399" spans="2:4" ht="15.75" customHeight="1">
      <c r="B399" s="5"/>
      <c r="C399" s="5"/>
      <c r="D399" s="7"/>
    </row>
    <row r="400" spans="2:4" ht="15.75" customHeight="1">
      <c r="B400" s="5"/>
      <c r="C400" s="5"/>
      <c r="D400" s="7"/>
    </row>
    <row r="401" spans="2:4" ht="15.75" customHeight="1">
      <c r="B401" s="5"/>
      <c r="C401" s="5"/>
      <c r="D401" s="7"/>
    </row>
    <row r="402" spans="2:4" ht="15.75" customHeight="1">
      <c r="B402" s="5"/>
      <c r="C402" s="5"/>
      <c r="D402" s="7"/>
    </row>
    <row r="403" spans="2:4" ht="15.75" customHeight="1">
      <c r="B403" s="5"/>
      <c r="C403" s="5"/>
      <c r="D403" s="7"/>
    </row>
    <row r="404" spans="2:4" ht="15.75" customHeight="1">
      <c r="B404" s="5"/>
      <c r="C404" s="5"/>
      <c r="D404" s="7"/>
    </row>
    <row r="405" spans="2:4" ht="15.75" customHeight="1">
      <c r="B405" s="5"/>
      <c r="C405" s="5"/>
      <c r="D405" s="7"/>
    </row>
    <row r="406" spans="2:4" ht="15.75" customHeight="1">
      <c r="B406" s="5"/>
      <c r="C406" s="5"/>
      <c r="D406" s="7"/>
    </row>
    <row r="407" spans="2:4" ht="15.75" customHeight="1">
      <c r="B407" s="5"/>
      <c r="C407" s="5"/>
      <c r="D407" s="7"/>
    </row>
    <row r="408" spans="2:4" ht="15.75" customHeight="1">
      <c r="B408" s="5"/>
      <c r="C408" s="5"/>
      <c r="D408" s="7"/>
    </row>
    <row r="409" spans="2:4" ht="15.75" customHeight="1">
      <c r="B409" s="5"/>
      <c r="C409" s="5"/>
      <c r="D409" s="7"/>
    </row>
    <row r="410" spans="2:4" ht="15.75" customHeight="1">
      <c r="B410" s="5"/>
      <c r="C410" s="5"/>
      <c r="D410" s="7"/>
    </row>
    <row r="411" spans="2:4" ht="15.75" customHeight="1">
      <c r="B411" s="5"/>
      <c r="C411" s="5"/>
      <c r="D411" s="7"/>
    </row>
    <row r="412" spans="2:4" ht="15.75" customHeight="1">
      <c r="B412" s="5"/>
      <c r="C412" s="5"/>
      <c r="D412" s="7"/>
    </row>
    <row r="413" spans="2:4" ht="15.75" customHeight="1">
      <c r="B413" s="5"/>
      <c r="C413" s="5"/>
      <c r="D413" s="7"/>
    </row>
    <row r="414" spans="2:4" ht="15.75" customHeight="1">
      <c r="B414" s="5"/>
      <c r="C414" s="5"/>
      <c r="D414" s="7"/>
    </row>
    <row r="415" spans="2:4" ht="15.75" customHeight="1">
      <c r="B415" s="5"/>
      <c r="C415" s="5"/>
      <c r="D415" s="7"/>
    </row>
    <row r="416" spans="2:4" ht="15.75" customHeight="1">
      <c r="B416" s="5"/>
      <c r="C416" s="5"/>
      <c r="D416" s="7"/>
    </row>
    <row r="417" spans="2:4" ht="15.75" customHeight="1">
      <c r="B417" s="5"/>
      <c r="C417" s="5"/>
      <c r="D417" s="7"/>
    </row>
    <row r="418" spans="2:4" ht="15.75" customHeight="1">
      <c r="B418" s="5"/>
      <c r="C418" s="5"/>
      <c r="D418" s="7"/>
    </row>
    <row r="419" spans="2:4" ht="15.75" customHeight="1">
      <c r="B419" s="5"/>
      <c r="C419" s="5"/>
      <c r="D419" s="7"/>
    </row>
    <row r="420" spans="2:4" ht="15.75" customHeight="1">
      <c r="B420" s="5"/>
      <c r="C420" s="5"/>
      <c r="D420" s="7"/>
    </row>
    <row r="421" spans="2:4" ht="15.75" customHeight="1">
      <c r="B421" s="5"/>
      <c r="C421" s="5"/>
      <c r="D421" s="7"/>
    </row>
    <row r="422" spans="2:4" ht="15.75" customHeight="1">
      <c r="B422" s="5"/>
      <c r="C422" s="5"/>
      <c r="D422" s="7"/>
    </row>
    <row r="423" spans="2:4" ht="15.75" customHeight="1">
      <c r="B423" s="5"/>
      <c r="C423" s="5"/>
      <c r="D423" s="7"/>
    </row>
    <row r="424" spans="2:4" ht="15.75" customHeight="1">
      <c r="B424" s="5"/>
      <c r="C424" s="5"/>
      <c r="D424" s="7"/>
    </row>
    <row r="425" spans="2:4" ht="15.75" customHeight="1">
      <c r="B425" s="5"/>
      <c r="C425" s="5"/>
      <c r="D425" s="7"/>
    </row>
    <row r="426" spans="2:4" ht="15.75" customHeight="1">
      <c r="B426" s="5"/>
      <c r="C426" s="5"/>
      <c r="D426" s="7"/>
    </row>
    <row r="427" spans="2:4" ht="15.75" customHeight="1">
      <c r="B427" s="5"/>
      <c r="C427" s="5"/>
      <c r="D427" s="7"/>
    </row>
    <row r="428" spans="2:4" ht="15.75" customHeight="1">
      <c r="B428" s="5"/>
      <c r="C428" s="5"/>
      <c r="D428" s="7"/>
    </row>
    <row r="429" spans="2:4" ht="15.75" customHeight="1">
      <c r="B429" s="5"/>
      <c r="C429" s="5"/>
      <c r="D429" s="7"/>
    </row>
    <row r="430" spans="2:4" ht="15.75" customHeight="1">
      <c r="B430" s="5"/>
      <c r="C430" s="5"/>
      <c r="D430" s="7"/>
    </row>
    <row r="431" spans="2:4" ht="15.75" customHeight="1">
      <c r="B431" s="5"/>
      <c r="C431" s="5"/>
      <c r="D431" s="7"/>
    </row>
    <row r="432" spans="2:4" ht="15.75" customHeight="1">
      <c r="B432" s="5"/>
      <c r="C432" s="5"/>
      <c r="D432" s="7"/>
    </row>
    <row r="433" spans="2:4" ht="15.75" customHeight="1">
      <c r="B433" s="5"/>
      <c r="C433" s="5"/>
      <c r="D433" s="7"/>
    </row>
    <row r="434" spans="2:4" ht="15.75" customHeight="1">
      <c r="B434" s="5"/>
      <c r="C434" s="5"/>
      <c r="D434" s="7"/>
    </row>
    <row r="435" spans="2:4" ht="15.75" customHeight="1">
      <c r="B435" s="5"/>
      <c r="C435" s="5"/>
      <c r="D435" s="7"/>
    </row>
    <row r="436" spans="2:4" ht="15.75" customHeight="1">
      <c r="B436" s="5"/>
      <c r="C436" s="5"/>
      <c r="D436" s="7"/>
    </row>
    <row r="437" spans="2:4" ht="15.75" customHeight="1">
      <c r="B437" s="5"/>
      <c r="C437" s="5"/>
      <c r="D437" s="7"/>
    </row>
    <row r="438" spans="2:4" ht="15.75" customHeight="1">
      <c r="B438" s="5"/>
      <c r="C438" s="5"/>
      <c r="D438" s="7"/>
    </row>
    <row r="439" spans="2:4" ht="15.75" customHeight="1">
      <c r="B439" s="5"/>
      <c r="C439" s="5"/>
      <c r="D439" s="7"/>
    </row>
    <row r="440" spans="2:4" ht="15.75" customHeight="1">
      <c r="B440" s="5"/>
      <c r="C440" s="5"/>
      <c r="D440" s="7"/>
    </row>
    <row r="441" spans="2:4" ht="15.75" customHeight="1">
      <c r="B441" s="5"/>
      <c r="C441" s="5"/>
      <c r="D441" s="7"/>
    </row>
    <row r="442" spans="2:4" ht="15.75" customHeight="1">
      <c r="B442" s="5"/>
      <c r="C442" s="5"/>
      <c r="D442" s="7"/>
    </row>
    <row r="443" spans="2:4" ht="15.75" customHeight="1">
      <c r="B443" s="5"/>
      <c r="C443" s="5"/>
      <c r="D443" s="7"/>
    </row>
    <row r="444" spans="2:4" ht="15.75" customHeight="1">
      <c r="B444" s="5"/>
      <c r="C444" s="5"/>
      <c r="D444" s="7"/>
    </row>
    <row r="445" spans="2:4" ht="15.75" customHeight="1">
      <c r="B445" s="5"/>
      <c r="C445" s="5"/>
      <c r="D445" s="7"/>
    </row>
    <row r="446" spans="2:4" ht="15.75" customHeight="1">
      <c r="B446" s="5"/>
      <c r="C446" s="5"/>
      <c r="D446" s="7"/>
    </row>
    <row r="447" spans="2:4" ht="15.75" customHeight="1">
      <c r="B447" s="5"/>
      <c r="C447" s="5"/>
      <c r="D447" s="7"/>
    </row>
    <row r="448" spans="2:4" ht="15.75" customHeight="1">
      <c r="B448" s="5"/>
      <c r="C448" s="5"/>
      <c r="D448" s="7"/>
    </row>
    <row r="449" spans="2:4" ht="15.75" customHeight="1">
      <c r="B449" s="5"/>
      <c r="C449" s="5"/>
      <c r="D449" s="7"/>
    </row>
    <row r="450" spans="2:4" ht="15.75" customHeight="1">
      <c r="B450" s="5"/>
      <c r="C450" s="5"/>
      <c r="D450" s="7"/>
    </row>
    <row r="451" spans="2:4" ht="15.75" customHeight="1">
      <c r="B451" s="5"/>
      <c r="C451" s="5"/>
      <c r="D451" s="7"/>
    </row>
    <row r="452" spans="2:4" ht="15.75" customHeight="1">
      <c r="B452" s="5"/>
      <c r="C452" s="5"/>
      <c r="D452" s="7"/>
    </row>
    <row r="453" spans="2:4" ht="15.75" customHeight="1">
      <c r="B453" s="5"/>
      <c r="C453" s="5"/>
      <c r="D453" s="7"/>
    </row>
    <row r="454" spans="2:4" ht="15.75" customHeight="1">
      <c r="B454" s="5"/>
      <c r="C454" s="5"/>
      <c r="D454" s="7"/>
    </row>
    <row r="455" spans="2:4" ht="15.75" customHeight="1">
      <c r="B455" s="5"/>
      <c r="C455" s="5"/>
      <c r="D455" s="7"/>
    </row>
    <row r="456" spans="2:4" ht="15.75" customHeight="1">
      <c r="B456" s="5"/>
      <c r="C456" s="5"/>
      <c r="D456" s="7"/>
    </row>
    <row r="457" spans="2:4" ht="15.75" customHeight="1">
      <c r="B457" s="5"/>
      <c r="C457" s="5"/>
      <c r="D457" s="7"/>
    </row>
    <row r="458" spans="2:4" ht="15.75" customHeight="1">
      <c r="B458" s="5"/>
      <c r="C458" s="5"/>
      <c r="D458" s="7"/>
    </row>
    <row r="459" spans="2:4" ht="15.75" customHeight="1">
      <c r="B459" s="5"/>
      <c r="C459" s="5"/>
      <c r="D459" s="7"/>
    </row>
    <row r="460" spans="2:4" ht="15.75" customHeight="1">
      <c r="B460" s="5"/>
      <c r="C460" s="5"/>
      <c r="D460" s="7"/>
    </row>
    <row r="461" spans="2:4" ht="15.75" customHeight="1">
      <c r="B461" s="5"/>
      <c r="C461" s="5"/>
      <c r="D461" s="7"/>
    </row>
    <row r="462" spans="2:4" ht="15.75" customHeight="1">
      <c r="B462" s="5"/>
      <c r="C462" s="5"/>
      <c r="D462" s="7"/>
    </row>
    <row r="463" spans="2:4" ht="15.75" customHeight="1">
      <c r="B463" s="5"/>
      <c r="C463" s="5"/>
      <c r="D463" s="7"/>
    </row>
    <row r="464" spans="2:4" ht="15.75" customHeight="1">
      <c r="B464" s="5"/>
      <c r="C464" s="5"/>
      <c r="D464" s="7"/>
    </row>
    <row r="465" spans="2:4" ht="15.75" customHeight="1">
      <c r="B465" s="5"/>
      <c r="C465" s="5"/>
      <c r="D465" s="7"/>
    </row>
    <row r="466" spans="2:4" ht="15.75" customHeight="1">
      <c r="B466" s="5"/>
      <c r="C466" s="5"/>
      <c r="D466" s="7"/>
    </row>
    <row r="467" spans="2:4" ht="15.75" customHeight="1">
      <c r="B467" s="5"/>
      <c r="C467" s="5"/>
      <c r="D467" s="7"/>
    </row>
    <row r="468" spans="2:4" ht="15.75" customHeight="1">
      <c r="B468" s="5"/>
      <c r="C468" s="5"/>
      <c r="D468" s="7"/>
    </row>
    <row r="469" spans="2:4" ht="15.75" customHeight="1">
      <c r="B469" s="5"/>
      <c r="C469" s="5"/>
      <c r="D469" s="7"/>
    </row>
    <row r="470" spans="2:4" ht="15.75" customHeight="1">
      <c r="B470" s="5"/>
      <c r="C470" s="5"/>
      <c r="D470" s="7"/>
    </row>
    <row r="471" spans="2:4" ht="15.75" customHeight="1">
      <c r="B471" s="5"/>
      <c r="C471" s="5"/>
      <c r="D471" s="7"/>
    </row>
    <row r="472" spans="2:4" ht="15.75" customHeight="1">
      <c r="B472" s="5"/>
      <c r="C472" s="5"/>
      <c r="D472" s="7"/>
    </row>
    <row r="473" spans="2:4" ht="15.75" customHeight="1">
      <c r="B473" s="5"/>
      <c r="C473" s="5"/>
      <c r="D473" s="7"/>
    </row>
    <row r="474" spans="2:4" ht="15.75" customHeight="1">
      <c r="B474" s="5"/>
      <c r="C474" s="5"/>
      <c r="D474" s="7"/>
    </row>
    <row r="475" spans="2:4" ht="15.75" customHeight="1">
      <c r="B475" s="5"/>
      <c r="C475" s="5"/>
      <c r="D475" s="7"/>
    </row>
    <row r="476" spans="2:4" ht="15.75" customHeight="1">
      <c r="B476" s="5"/>
      <c r="C476" s="5"/>
      <c r="D476" s="7"/>
    </row>
    <row r="477" spans="2:4" ht="15.75" customHeight="1">
      <c r="B477" s="5"/>
      <c r="C477" s="5"/>
      <c r="D477" s="7"/>
    </row>
    <row r="478" spans="2:4" ht="15.75" customHeight="1">
      <c r="B478" s="5"/>
      <c r="C478" s="5"/>
      <c r="D478" s="7"/>
    </row>
    <row r="479" spans="2:4" ht="15.75" customHeight="1">
      <c r="B479" s="5"/>
      <c r="C479" s="5"/>
      <c r="D479" s="7"/>
    </row>
    <row r="480" spans="2:4" ht="15.75" customHeight="1">
      <c r="B480" s="5"/>
      <c r="C480" s="5"/>
      <c r="D480" s="7"/>
    </row>
    <row r="481" spans="2:4" ht="15.75" customHeight="1">
      <c r="B481" s="5"/>
      <c r="C481" s="5"/>
      <c r="D481" s="7"/>
    </row>
    <row r="482" spans="2:4" ht="15.75" customHeight="1">
      <c r="B482" s="5"/>
      <c r="C482" s="5"/>
      <c r="D482" s="7"/>
    </row>
    <row r="483" spans="2:4" ht="15.75" customHeight="1">
      <c r="B483" s="5"/>
      <c r="C483" s="5"/>
      <c r="D483" s="7"/>
    </row>
    <row r="484" spans="2:4" ht="15.75" customHeight="1">
      <c r="B484" s="5"/>
      <c r="C484" s="5"/>
      <c r="D484" s="7"/>
    </row>
    <row r="485" spans="2:4" ht="15.75" customHeight="1">
      <c r="B485" s="5"/>
      <c r="C485" s="5"/>
      <c r="D485" s="7"/>
    </row>
    <row r="486" spans="2:4" ht="15.75" customHeight="1">
      <c r="B486" s="5"/>
      <c r="C486" s="5"/>
      <c r="D486" s="7"/>
    </row>
    <row r="487" spans="2:4" ht="15.75" customHeight="1">
      <c r="B487" s="5"/>
      <c r="C487" s="5"/>
      <c r="D487" s="7"/>
    </row>
    <row r="488" spans="2:4" ht="15.75" customHeight="1">
      <c r="B488" s="5"/>
      <c r="C488" s="5"/>
      <c r="D488" s="7"/>
    </row>
    <row r="489" spans="2:4" ht="15.75" customHeight="1">
      <c r="B489" s="5"/>
      <c r="C489" s="5"/>
      <c r="D489" s="7"/>
    </row>
    <row r="490" spans="2:4" ht="15.75" customHeight="1">
      <c r="B490" s="5"/>
      <c r="C490" s="5"/>
      <c r="D490" s="7"/>
    </row>
    <row r="491" spans="2:4" ht="15.75" customHeight="1">
      <c r="B491" s="5"/>
      <c r="C491" s="5"/>
      <c r="D491" s="7"/>
    </row>
    <row r="492" spans="2:4" ht="15.75" customHeight="1">
      <c r="B492" s="5"/>
      <c r="C492" s="5"/>
      <c r="D492" s="7"/>
    </row>
    <row r="493" spans="2:4" ht="15.75" customHeight="1">
      <c r="B493" s="5"/>
      <c r="C493" s="5"/>
      <c r="D493" s="7"/>
    </row>
    <row r="494" spans="2:4" ht="15.75" customHeight="1">
      <c r="B494" s="5"/>
      <c r="C494" s="5"/>
      <c r="D494" s="7"/>
    </row>
    <row r="495" spans="2:4" ht="15.75" customHeight="1">
      <c r="B495" s="5"/>
      <c r="C495" s="5"/>
      <c r="D495" s="7"/>
    </row>
    <row r="496" spans="2:4" ht="15.75" customHeight="1">
      <c r="B496" s="5"/>
      <c r="C496" s="5"/>
      <c r="D496" s="7"/>
    </row>
    <row r="497" spans="2:4" ht="15.75" customHeight="1">
      <c r="B497" s="5"/>
      <c r="C497" s="5"/>
      <c r="D497" s="7"/>
    </row>
    <row r="498" spans="2:4" ht="15.75" customHeight="1">
      <c r="B498" s="5"/>
      <c r="C498" s="5"/>
      <c r="D498" s="7"/>
    </row>
    <row r="499" spans="2:4" ht="15.75" customHeight="1">
      <c r="B499" s="5"/>
      <c r="C499" s="5"/>
      <c r="D499" s="7"/>
    </row>
    <row r="500" spans="2:4" ht="15.75" customHeight="1">
      <c r="B500" s="5"/>
      <c r="C500" s="5"/>
      <c r="D500" s="7"/>
    </row>
    <row r="501" spans="2:4" ht="15.75" customHeight="1">
      <c r="B501" s="5"/>
      <c r="C501" s="5"/>
      <c r="D501" s="7"/>
    </row>
    <row r="502" spans="2:4" ht="15.75" customHeight="1">
      <c r="B502" s="5"/>
      <c r="C502" s="5"/>
      <c r="D502" s="7"/>
    </row>
    <row r="503" spans="2:4" ht="15.75" customHeight="1">
      <c r="B503" s="5"/>
      <c r="C503" s="5"/>
      <c r="D503" s="7"/>
    </row>
    <row r="504" spans="2:4" ht="15.75" customHeight="1">
      <c r="B504" s="5"/>
      <c r="C504" s="5"/>
      <c r="D504" s="7"/>
    </row>
    <row r="505" spans="2:4" ht="15.75" customHeight="1">
      <c r="B505" s="5"/>
      <c r="C505" s="5"/>
      <c r="D505" s="7"/>
    </row>
    <row r="506" spans="2:4" ht="15.75" customHeight="1">
      <c r="B506" s="5"/>
      <c r="C506" s="5"/>
      <c r="D506" s="7"/>
    </row>
    <row r="507" spans="2:4" ht="15.75" customHeight="1">
      <c r="B507" s="5"/>
      <c r="C507" s="5"/>
      <c r="D507" s="7"/>
    </row>
    <row r="508" spans="2:4" ht="15.75" customHeight="1">
      <c r="B508" s="5"/>
      <c r="C508" s="5"/>
      <c r="D508" s="7"/>
    </row>
    <row r="509" spans="2:4" ht="15.75" customHeight="1">
      <c r="B509" s="5"/>
      <c r="C509" s="5"/>
      <c r="D509" s="7"/>
    </row>
    <row r="510" spans="2:4" ht="15.75" customHeight="1">
      <c r="B510" s="5"/>
      <c r="C510" s="5"/>
      <c r="D510" s="7"/>
    </row>
    <row r="511" spans="2:4" ht="15.75" customHeight="1">
      <c r="B511" s="5"/>
      <c r="C511" s="5"/>
      <c r="D511" s="7"/>
    </row>
    <row r="512" spans="2:4" ht="15.75" customHeight="1">
      <c r="B512" s="5"/>
      <c r="C512" s="5"/>
      <c r="D512" s="7"/>
    </row>
    <row r="513" spans="2:4" ht="15.75" customHeight="1">
      <c r="B513" s="5"/>
      <c r="C513" s="5"/>
      <c r="D513" s="7"/>
    </row>
    <row r="514" spans="2:4" ht="15.75" customHeight="1">
      <c r="B514" s="5"/>
      <c r="C514" s="5"/>
      <c r="D514" s="7"/>
    </row>
    <row r="515" spans="2:4" ht="15.75" customHeight="1">
      <c r="B515" s="5"/>
      <c r="C515" s="5"/>
      <c r="D515" s="7"/>
    </row>
    <row r="516" spans="2:4" ht="15.75" customHeight="1">
      <c r="B516" s="5"/>
      <c r="C516" s="5"/>
      <c r="D516" s="7"/>
    </row>
    <row r="517" spans="2:4" ht="15.75" customHeight="1">
      <c r="B517" s="5"/>
      <c r="C517" s="5"/>
      <c r="D517" s="7"/>
    </row>
    <row r="518" spans="2:4" ht="15.75" customHeight="1">
      <c r="B518" s="5"/>
      <c r="C518" s="5"/>
      <c r="D518" s="7"/>
    </row>
    <row r="519" spans="2:4" ht="15.75" customHeight="1">
      <c r="B519" s="5"/>
      <c r="C519" s="5"/>
      <c r="D519" s="7"/>
    </row>
    <row r="520" spans="2:4" ht="15.75" customHeight="1">
      <c r="B520" s="5"/>
      <c r="C520" s="5"/>
      <c r="D520" s="7"/>
    </row>
    <row r="521" spans="2:4" ht="15.75" customHeight="1">
      <c r="B521" s="5"/>
      <c r="C521" s="5"/>
      <c r="D521" s="7"/>
    </row>
    <row r="522" spans="2:4" ht="15.75" customHeight="1">
      <c r="B522" s="5"/>
      <c r="C522" s="5"/>
      <c r="D522" s="7"/>
    </row>
    <row r="523" spans="2:4" ht="15.75" customHeight="1">
      <c r="B523" s="5"/>
      <c r="C523" s="5"/>
      <c r="D523" s="7"/>
    </row>
    <row r="524" spans="2:4" ht="15.75" customHeight="1">
      <c r="B524" s="5"/>
      <c r="C524" s="5"/>
      <c r="D524" s="7"/>
    </row>
    <row r="525" spans="2:4" ht="15.75" customHeight="1">
      <c r="B525" s="5"/>
      <c r="C525" s="5"/>
      <c r="D525" s="7"/>
    </row>
    <row r="526" spans="2:4" ht="15.75" customHeight="1">
      <c r="B526" s="5"/>
      <c r="C526" s="5"/>
      <c r="D526" s="7"/>
    </row>
    <row r="527" spans="2:4" ht="15.75" customHeight="1">
      <c r="B527" s="5"/>
      <c r="C527" s="5"/>
      <c r="D527" s="7"/>
    </row>
    <row r="528" spans="2:4" ht="15.75" customHeight="1">
      <c r="B528" s="5"/>
      <c r="C528" s="5"/>
      <c r="D528" s="7"/>
    </row>
    <row r="529" spans="2:4" ht="15.75" customHeight="1">
      <c r="B529" s="5"/>
      <c r="C529" s="5"/>
      <c r="D529" s="7"/>
    </row>
    <row r="530" spans="2:4" ht="15.75" customHeight="1">
      <c r="B530" s="5"/>
      <c r="C530" s="5"/>
      <c r="D530" s="7"/>
    </row>
    <row r="531" spans="2:4" ht="15.75" customHeight="1">
      <c r="B531" s="5"/>
      <c r="C531" s="5"/>
      <c r="D531" s="7"/>
    </row>
    <row r="532" spans="2:4" ht="15.75" customHeight="1">
      <c r="B532" s="5"/>
      <c r="C532" s="5"/>
      <c r="D532" s="7"/>
    </row>
    <row r="533" spans="2:4" ht="15.75" customHeight="1">
      <c r="B533" s="5"/>
      <c r="C533" s="5"/>
      <c r="D533" s="7"/>
    </row>
    <row r="534" spans="2:4" ht="15.75" customHeight="1">
      <c r="B534" s="5"/>
      <c r="C534" s="5"/>
      <c r="D534" s="7"/>
    </row>
    <row r="535" spans="2:4" ht="15.75" customHeight="1">
      <c r="B535" s="5"/>
      <c r="C535" s="5"/>
      <c r="D535" s="7"/>
    </row>
    <row r="536" spans="2:4" ht="15.75" customHeight="1">
      <c r="B536" s="5"/>
      <c r="C536" s="5"/>
      <c r="D536" s="7"/>
    </row>
    <row r="537" spans="2:4" ht="15.75" customHeight="1">
      <c r="B537" s="5"/>
      <c r="C537" s="5"/>
      <c r="D537" s="7"/>
    </row>
    <row r="538" spans="2:4" ht="15.75" customHeight="1">
      <c r="B538" s="5"/>
      <c r="C538" s="5"/>
      <c r="D538" s="7"/>
    </row>
    <row r="539" spans="2:4" ht="15.75" customHeight="1">
      <c r="B539" s="5"/>
      <c r="C539" s="5"/>
      <c r="D539" s="7"/>
    </row>
    <row r="540" spans="2:4" ht="15.75" customHeight="1">
      <c r="B540" s="5"/>
      <c r="C540" s="5"/>
      <c r="D540" s="7"/>
    </row>
    <row r="541" spans="2:4" ht="15.75" customHeight="1">
      <c r="B541" s="5"/>
      <c r="C541" s="5"/>
      <c r="D541" s="7"/>
    </row>
    <row r="542" spans="2:4" ht="15.75" customHeight="1">
      <c r="B542" s="5"/>
      <c r="C542" s="5"/>
      <c r="D542" s="7"/>
    </row>
    <row r="543" spans="2:4" ht="15.75" customHeight="1">
      <c r="B543" s="5"/>
      <c r="C543" s="5"/>
      <c r="D543" s="7"/>
    </row>
    <row r="544" spans="2:4" ht="15.75" customHeight="1">
      <c r="B544" s="5"/>
      <c r="C544" s="5"/>
      <c r="D544" s="7"/>
    </row>
    <row r="545" spans="2:4" ht="15.75" customHeight="1">
      <c r="B545" s="5"/>
      <c r="C545" s="5"/>
      <c r="D545" s="7"/>
    </row>
    <row r="546" spans="2:4" ht="15.75" customHeight="1">
      <c r="B546" s="5"/>
      <c r="C546" s="5"/>
      <c r="D546" s="7"/>
    </row>
    <row r="547" spans="2:4" ht="15.75" customHeight="1">
      <c r="B547" s="5"/>
      <c r="C547" s="5"/>
      <c r="D547" s="7"/>
    </row>
    <row r="548" spans="2:4" ht="15.75" customHeight="1">
      <c r="B548" s="5"/>
      <c r="C548" s="5"/>
      <c r="D548" s="7"/>
    </row>
    <row r="549" spans="2:4" ht="15.75" customHeight="1">
      <c r="B549" s="5"/>
      <c r="C549" s="5"/>
      <c r="D549" s="7"/>
    </row>
    <row r="550" spans="2:4" ht="15.75" customHeight="1">
      <c r="B550" s="5"/>
      <c r="C550" s="5"/>
      <c r="D550" s="7"/>
    </row>
    <row r="551" spans="2:4" ht="15.75" customHeight="1">
      <c r="B551" s="5"/>
      <c r="C551" s="5"/>
      <c r="D551" s="7"/>
    </row>
    <row r="552" spans="2:4" ht="15.75" customHeight="1">
      <c r="B552" s="5"/>
      <c r="C552" s="5"/>
      <c r="D552" s="7"/>
    </row>
    <row r="553" spans="2:4" ht="15.75" customHeight="1">
      <c r="B553" s="5"/>
      <c r="C553" s="5"/>
      <c r="D553" s="7"/>
    </row>
    <row r="554" spans="2:4" ht="15.75" customHeight="1">
      <c r="B554" s="5"/>
      <c r="C554" s="5"/>
      <c r="D554" s="7"/>
    </row>
    <row r="555" spans="2:4" ht="15.75" customHeight="1">
      <c r="B555" s="5"/>
      <c r="C555" s="5"/>
      <c r="D555" s="7"/>
    </row>
    <row r="556" spans="2:4" ht="15.75" customHeight="1">
      <c r="B556" s="5"/>
      <c r="C556" s="5"/>
      <c r="D556" s="7"/>
    </row>
    <row r="557" spans="2:4" ht="15.75" customHeight="1">
      <c r="B557" s="5"/>
      <c r="C557" s="5"/>
      <c r="D557" s="7"/>
    </row>
    <row r="558" spans="2:4" ht="15.75" customHeight="1">
      <c r="B558" s="5"/>
      <c r="C558" s="5"/>
      <c r="D558" s="7"/>
    </row>
    <row r="559" spans="2:4" ht="15.75" customHeight="1">
      <c r="B559" s="5"/>
      <c r="C559" s="5"/>
      <c r="D559" s="7"/>
    </row>
    <row r="560" spans="2:4" ht="15.75" customHeight="1">
      <c r="B560" s="5"/>
      <c r="C560" s="5"/>
      <c r="D560" s="7"/>
    </row>
    <row r="561" spans="2:4" ht="15.75" customHeight="1">
      <c r="B561" s="5"/>
      <c r="C561" s="5"/>
      <c r="D561" s="7"/>
    </row>
    <row r="562" spans="2:4" ht="15.75" customHeight="1">
      <c r="B562" s="5"/>
      <c r="C562" s="5"/>
      <c r="D562" s="7"/>
    </row>
    <row r="563" spans="2:4" ht="15.75" customHeight="1">
      <c r="B563" s="5"/>
      <c r="C563" s="5"/>
      <c r="D563" s="7"/>
    </row>
    <row r="564" spans="2:4" ht="15.75" customHeight="1">
      <c r="B564" s="5"/>
      <c r="C564" s="5"/>
      <c r="D564" s="7"/>
    </row>
    <row r="565" spans="2:4" ht="15.75" customHeight="1">
      <c r="B565" s="5"/>
      <c r="C565" s="5"/>
      <c r="D565" s="7"/>
    </row>
    <row r="566" spans="2:4" ht="15.75" customHeight="1">
      <c r="B566" s="5"/>
      <c r="C566" s="5"/>
      <c r="D566" s="7"/>
    </row>
    <row r="567" spans="2:4" ht="15.75" customHeight="1">
      <c r="B567" s="5"/>
      <c r="C567" s="5"/>
      <c r="D567" s="7"/>
    </row>
    <row r="568" spans="2:4" ht="15.75" customHeight="1">
      <c r="B568" s="5"/>
      <c r="C568" s="5"/>
      <c r="D568" s="7"/>
    </row>
    <row r="569" spans="2:4" ht="15.75" customHeight="1">
      <c r="B569" s="5"/>
      <c r="C569" s="5"/>
      <c r="D569" s="7"/>
    </row>
    <row r="570" spans="2:4" ht="15.75" customHeight="1">
      <c r="B570" s="5"/>
      <c r="C570" s="5"/>
      <c r="D570" s="7"/>
    </row>
    <row r="571" spans="2:4" ht="15.75" customHeight="1">
      <c r="B571" s="5"/>
      <c r="C571" s="5"/>
      <c r="D571" s="7"/>
    </row>
    <row r="572" spans="2:4" ht="15.75" customHeight="1">
      <c r="B572" s="5"/>
      <c r="C572" s="5"/>
      <c r="D572" s="7"/>
    </row>
    <row r="573" spans="2:4" ht="15.75" customHeight="1">
      <c r="B573" s="5"/>
      <c r="C573" s="5"/>
      <c r="D573" s="7"/>
    </row>
    <row r="574" spans="2:4" ht="15.75" customHeight="1">
      <c r="B574" s="5"/>
      <c r="C574" s="5"/>
      <c r="D574" s="7"/>
    </row>
    <row r="575" spans="2:4" ht="15.75" customHeight="1">
      <c r="B575" s="5"/>
      <c r="C575" s="5"/>
      <c r="D575" s="7"/>
    </row>
    <row r="576" spans="2:4" ht="15.75" customHeight="1">
      <c r="B576" s="5"/>
      <c r="C576" s="5"/>
      <c r="D576" s="7"/>
    </row>
    <row r="577" spans="2:4" ht="15.75" customHeight="1">
      <c r="B577" s="5"/>
      <c r="C577" s="5"/>
      <c r="D577" s="7"/>
    </row>
    <row r="578" spans="2:4" ht="15.75" customHeight="1">
      <c r="B578" s="5"/>
      <c r="C578" s="5"/>
      <c r="D578" s="7"/>
    </row>
    <row r="579" spans="2:4" ht="15.75" customHeight="1">
      <c r="B579" s="5"/>
      <c r="C579" s="5"/>
      <c r="D579" s="7"/>
    </row>
    <row r="580" spans="2:4" ht="15.75" customHeight="1">
      <c r="B580" s="5"/>
      <c r="C580" s="5"/>
      <c r="D580" s="7"/>
    </row>
    <row r="581" spans="2:4" ht="15.75" customHeight="1">
      <c r="B581" s="5"/>
      <c r="C581" s="5"/>
      <c r="D581" s="7"/>
    </row>
    <row r="582" spans="2:4" ht="15.75" customHeight="1">
      <c r="B582" s="5"/>
      <c r="C582" s="5"/>
      <c r="D582" s="7"/>
    </row>
    <row r="583" spans="2:4" ht="15.75" customHeight="1">
      <c r="B583" s="5"/>
      <c r="C583" s="5"/>
      <c r="D583" s="7"/>
    </row>
    <row r="584" spans="2:4" ht="15.75" customHeight="1">
      <c r="B584" s="5"/>
      <c r="C584" s="5"/>
      <c r="D584" s="7"/>
    </row>
    <row r="585" spans="2:4" ht="15.75" customHeight="1">
      <c r="B585" s="5"/>
      <c r="C585" s="5"/>
      <c r="D585" s="7"/>
    </row>
    <row r="586" spans="2:4" ht="15.75" customHeight="1">
      <c r="B586" s="5"/>
      <c r="C586" s="5"/>
      <c r="D586" s="7"/>
    </row>
    <row r="587" spans="2:4" ht="15.75" customHeight="1">
      <c r="B587" s="5"/>
      <c r="C587" s="5"/>
      <c r="D587" s="7"/>
    </row>
    <row r="588" spans="2:4" ht="15.75" customHeight="1">
      <c r="B588" s="5"/>
      <c r="C588" s="5"/>
      <c r="D588" s="7"/>
    </row>
    <row r="589" spans="2:4" ht="15.75" customHeight="1">
      <c r="B589" s="5"/>
      <c r="C589" s="5"/>
      <c r="D589" s="7"/>
    </row>
    <row r="590" spans="2:4" ht="15.75" customHeight="1">
      <c r="B590" s="5"/>
      <c r="C590" s="5"/>
      <c r="D590" s="7"/>
    </row>
    <row r="591" spans="2:4" ht="15.75" customHeight="1">
      <c r="B591" s="5"/>
      <c r="C591" s="5"/>
      <c r="D591" s="7"/>
    </row>
    <row r="592" spans="2:4" ht="15.75" customHeight="1">
      <c r="B592" s="5"/>
      <c r="C592" s="5"/>
      <c r="D592" s="7"/>
    </row>
    <row r="593" spans="2:4" ht="15.75" customHeight="1">
      <c r="B593" s="5"/>
      <c r="C593" s="5"/>
      <c r="D593" s="7"/>
    </row>
    <row r="594" spans="2:4" ht="15.75" customHeight="1">
      <c r="B594" s="5"/>
      <c r="C594" s="5"/>
      <c r="D594" s="7"/>
    </row>
    <row r="595" spans="2:4" ht="15.75" customHeight="1">
      <c r="B595" s="5"/>
      <c r="C595" s="5"/>
      <c r="D595" s="7"/>
    </row>
    <row r="596" spans="2:4" ht="15.75" customHeight="1">
      <c r="B596" s="5"/>
      <c r="C596" s="5"/>
      <c r="D596" s="7"/>
    </row>
    <row r="597" spans="2:4" ht="15.75" customHeight="1">
      <c r="B597" s="5"/>
      <c r="C597" s="5"/>
      <c r="D597" s="7"/>
    </row>
    <row r="598" spans="2:4" ht="15.75" customHeight="1">
      <c r="B598" s="5"/>
      <c r="C598" s="5"/>
      <c r="D598" s="7"/>
    </row>
    <row r="599" spans="2:4" ht="15.75" customHeight="1">
      <c r="B599" s="5"/>
      <c r="C599" s="5"/>
      <c r="D599" s="7"/>
    </row>
    <row r="600" spans="2:4" ht="15.75" customHeight="1">
      <c r="B600" s="5"/>
      <c r="C600" s="5"/>
      <c r="D600" s="7"/>
    </row>
    <row r="601" spans="2:4" ht="15.75" customHeight="1">
      <c r="B601" s="5"/>
      <c r="C601" s="5"/>
      <c r="D601" s="7"/>
    </row>
    <row r="602" spans="2:4" ht="15.75" customHeight="1">
      <c r="B602" s="5"/>
      <c r="C602" s="5"/>
      <c r="D602" s="7"/>
    </row>
    <row r="603" spans="2:4" ht="15.75" customHeight="1">
      <c r="B603" s="5"/>
      <c r="C603" s="5"/>
      <c r="D603" s="7"/>
    </row>
    <row r="604" spans="2:4" ht="15.75" customHeight="1">
      <c r="B604" s="5"/>
      <c r="C604" s="5"/>
      <c r="D604" s="7"/>
    </row>
    <row r="605" spans="2:4" ht="15.75" customHeight="1">
      <c r="B605" s="5"/>
      <c r="C605" s="5"/>
      <c r="D605" s="7"/>
    </row>
    <row r="606" spans="2:4" ht="15.75" customHeight="1">
      <c r="B606" s="5"/>
      <c r="C606" s="5"/>
      <c r="D606" s="7"/>
    </row>
    <row r="607" spans="2:4" ht="15.75" customHeight="1">
      <c r="B607" s="5"/>
      <c r="C607" s="5"/>
      <c r="D607" s="7"/>
    </row>
    <row r="608" spans="2:4" ht="15.75" customHeight="1">
      <c r="B608" s="5"/>
      <c r="C608" s="5"/>
      <c r="D608" s="7"/>
    </row>
    <row r="609" spans="2:4" ht="15.75" customHeight="1">
      <c r="B609" s="5"/>
      <c r="C609" s="5"/>
      <c r="D609" s="7"/>
    </row>
    <row r="610" spans="2:4" ht="15.75" customHeight="1">
      <c r="B610" s="5"/>
      <c r="C610" s="5"/>
      <c r="D610" s="7"/>
    </row>
    <row r="611" spans="2:4" ht="15.75" customHeight="1">
      <c r="B611" s="5"/>
      <c r="C611" s="5"/>
      <c r="D611" s="7"/>
    </row>
    <row r="612" spans="2:4" ht="15.75" customHeight="1">
      <c r="B612" s="5"/>
      <c r="C612" s="5"/>
      <c r="D612" s="7"/>
    </row>
    <row r="613" spans="2:4" ht="15.75" customHeight="1">
      <c r="B613" s="5"/>
      <c r="C613" s="5"/>
      <c r="D613" s="7"/>
    </row>
    <row r="614" spans="2:4" ht="15.75" customHeight="1">
      <c r="B614" s="5"/>
      <c r="C614" s="5"/>
      <c r="D614" s="7"/>
    </row>
    <row r="615" spans="2:4" ht="15.75" customHeight="1">
      <c r="B615" s="5"/>
      <c r="C615" s="5"/>
      <c r="D615" s="7"/>
    </row>
    <row r="616" spans="2:4" ht="15.75" customHeight="1">
      <c r="B616" s="5"/>
      <c r="C616" s="5"/>
      <c r="D616" s="7"/>
    </row>
    <row r="617" spans="2:4" ht="15.75" customHeight="1">
      <c r="B617" s="5"/>
      <c r="C617" s="5"/>
      <c r="D617" s="7"/>
    </row>
    <row r="618" spans="2:4" ht="15.75" customHeight="1">
      <c r="B618" s="5"/>
      <c r="C618" s="5"/>
      <c r="D618" s="7"/>
    </row>
    <row r="619" spans="2:4" ht="15.75" customHeight="1">
      <c r="B619" s="5"/>
      <c r="C619" s="5"/>
      <c r="D619" s="7"/>
    </row>
    <row r="620" spans="2:4" ht="15.75" customHeight="1">
      <c r="B620" s="5"/>
      <c r="C620" s="5"/>
      <c r="D620" s="7"/>
    </row>
    <row r="621" spans="2:4" ht="15.75" customHeight="1">
      <c r="B621" s="5"/>
      <c r="C621" s="5"/>
      <c r="D621" s="7"/>
    </row>
    <row r="622" spans="2:4" ht="15.75" customHeight="1">
      <c r="B622" s="5"/>
      <c r="C622" s="5"/>
      <c r="D622" s="7"/>
    </row>
    <row r="623" spans="2:4" ht="15.75" customHeight="1">
      <c r="B623" s="5"/>
      <c r="C623" s="5"/>
      <c r="D623" s="7"/>
    </row>
    <row r="624" spans="2:4" ht="15.75" customHeight="1">
      <c r="B624" s="5"/>
      <c r="C624" s="5"/>
      <c r="D624" s="7"/>
    </row>
    <row r="625" spans="2:4" ht="15.75" customHeight="1">
      <c r="B625" s="5"/>
      <c r="C625" s="5"/>
      <c r="D625" s="7"/>
    </row>
    <row r="626" spans="2:4" ht="15.75" customHeight="1">
      <c r="B626" s="5"/>
      <c r="C626" s="5"/>
      <c r="D626" s="7"/>
    </row>
    <row r="627" spans="2:4" ht="15.75" customHeight="1">
      <c r="B627" s="5"/>
      <c r="C627" s="5"/>
      <c r="D627" s="7"/>
    </row>
    <row r="628" spans="2:4" ht="15.75" customHeight="1">
      <c r="B628" s="5"/>
      <c r="C628" s="5"/>
      <c r="D628" s="7"/>
    </row>
    <row r="629" spans="2:4" ht="15.75" customHeight="1">
      <c r="B629" s="5"/>
      <c r="C629" s="5"/>
      <c r="D629" s="7"/>
    </row>
    <row r="630" spans="2:4" ht="15.75" customHeight="1">
      <c r="B630" s="5"/>
      <c r="C630" s="5"/>
      <c r="D630" s="7"/>
    </row>
    <row r="631" spans="2:4" ht="15.75" customHeight="1">
      <c r="B631" s="5"/>
      <c r="C631" s="5"/>
      <c r="D631" s="7"/>
    </row>
    <row r="632" spans="2:4" ht="15.75" customHeight="1">
      <c r="B632" s="5"/>
      <c r="C632" s="5"/>
      <c r="D632" s="7"/>
    </row>
    <row r="633" spans="2:4" ht="15.75" customHeight="1">
      <c r="B633" s="5"/>
      <c r="C633" s="5"/>
      <c r="D633" s="7"/>
    </row>
    <row r="634" spans="2:4" ht="15.75" customHeight="1">
      <c r="B634" s="5"/>
      <c r="C634" s="5"/>
      <c r="D634" s="7"/>
    </row>
    <row r="635" spans="2:4" ht="15.75" customHeight="1">
      <c r="B635" s="5"/>
      <c r="C635" s="5"/>
      <c r="D635" s="7"/>
    </row>
    <row r="636" spans="2:4" ht="15.75" customHeight="1">
      <c r="B636" s="5"/>
      <c r="C636" s="5"/>
      <c r="D636" s="7"/>
    </row>
    <row r="637" spans="2:4" ht="15.75" customHeight="1">
      <c r="B637" s="5"/>
      <c r="C637" s="5"/>
      <c r="D637" s="7"/>
    </row>
    <row r="638" spans="2:4" ht="15.75" customHeight="1">
      <c r="B638" s="5"/>
      <c r="C638" s="5"/>
      <c r="D638" s="7"/>
    </row>
    <row r="639" spans="2:4" ht="15.75" customHeight="1">
      <c r="B639" s="5"/>
      <c r="C639" s="5"/>
      <c r="D639" s="7"/>
    </row>
    <row r="640" spans="2:4" ht="15.75" customHeight="1">
      <c r="B640" s="5"/>
      <c r="C640" s="5"/>
      <c r="D640" s="7"/>
    </row>
    <row r="641" spans="2:4" ht="15.75" customHeight="1">
      <c r="B641" s="5"/>
      <c r="C641" s="5"/>
      <c r="D641" s="7"/>
    </row>
    <row r="642" spans="2:4" ht="15.75" customHeight="1">
      <c r="B642" s="5"/>
      <c r="C642" s="5"/>
      <c r="D642" s="7"/>
    </row>
    <row r="643" spans="2:4" ht="15.75" customHeight="1">
      <c r="B643" s="5"/>
      <c r="C643" s="5"/>
      <c r="D643" s="7"/>
    </row>
    <row r="644" spans="2:4" ht="15.75" customHeight="1">
      <c r="B644" s="5"/>
      <c r="C644" s="5"/>
      <c r="D644" s="7"/>
    </row>
    <row r="645" spans="2:4" ht="15.75" customHeight="1">
      <c r="B645" s="5"/>
      <c r="C645" s="5"/>
      <c r="D645" s="7"/>
    </row>
    <row r="646" spans="2:4" ht="15.75" customHeight="1">
      <c r="B646" s="5"/>
      <c r="C646" s="5"/>
      <c r="D646" s="7"/>
    </row>
    <row r="647" spans="2:4" ht="15.75" customHeight="1">
      <c r="B647" s="5"/>
      <c r="C647" s="5"/>
      <c r="D647" s="7"/>
    </row>
    <row r="648" spans="2:4" ht="15.75" customHeight="1">
      <c r="B648" s="5"/>
      <c r="C648" s="5"/>
      <c r="D648" s="7"/>
    </row>
    <row r="649" spans="2:4" ht="15.75" customHeight="1">
      <c r="B649" s="5"/>
      <c r="C649" s="5"/>
      <c r="D649" s="7"/>
    </row>
    <row r="650" spans="2:4" ht="15.75" customHeight="1">
      <c r="B650" s="5"/>
      <c r="C650" s="5"/>
      <c r="D650" s="7"/>
    </row>
    <row r="651" spans="2:4" ht="15.75" customHeight="1">
      <c r="B651" s="5"/>
      <c r="C651" s="5"/>
      <c r="D651" s="7"/>
    </row>
    <row r="652" spans="2:4" ht="15.75" customHeight="1">
      <c r="B652" s="5"/>
      <c r="C652" s="5"/>
      <c r="D652" s="7"/>
    </row>
    <row r="653" spans="2:4" ht="15.75" customHeight="1">
      <c r="B653" s="5"/>
      <c r="C653" s="5"/>
      <c r="D653" s="7"/>
    </row>
    <row r="654" spans="2:4" ht="15.75" customHeight="1">
      <c r="B654" s="5"/>
      <c r="C654" s="5"/>
      <c r="D654" s="7"/>
    </row>
    <row r="655" spans="2:4" ht="15.75" customHeight="1">
      <c r="B655" s="5"/>
      <c r="C655" s="5"/>
      <c r="D655" s="7"/>
    </row>
    <row r="656" spans="2:4" ht="15.75" customHeight="1">
      <c r="B656" s="5"/>
      <c r="C656" s="5"/>
      <c r="D656" s="7"/>
    </row>
    <row r="657" spans="2:4" ht="15.75" customHeight="1">
      <c r="B657" s="5"/>
      <c r="C657" s="5"/>
      <c r="D657" s="7"/>
    </row>
    <row r="658" spans="2:4" ht="15.75" customHeight="1">
      <c r="B658" s="5"/>
      <c r="C658" s="5"/>
      <c r="D658" s="7"/>
    </row>
    <row r="659" spans="2:4" ht="15.75" customHeight="1">
      <c r="B659" s="5"/>
      <c r="C659" s="5"/>
      <c r="D659" s="7"/>
    </row>
    <row r="660" spans="2:4" ht="15.75" customHeight="1">
      <c r="B660" s="5"/>
      <c r="C660" s="5"/>
      <c r="D660" s="7"/>
    </row>
    <row r="661" spans="2:4" ht="15.75" customHeight="1">
      <c r="B661" s="5"/>
      <c r="C661" s="5"/>
      <c r="D661" s="7"/>
    </row>
    <row r="662" spans="2:4" ht="15.75" customHeight="1">
      <c r="B662" s="5"/>
      <c r="C662" s="5"/>
      <c r="D662" s="7"/>
    </row>
    <row r="663" spans="2:4" ht="15.75" customHeight="1">
      <c r="B663" s="5"/>
      <c r="C663" s="5"/>
      <c r="D663" s="7"/>
    </row>
    <row r="664" spans="2:4" ht="15.75" customHeight="1">
      <c r="B664" s="5"/>
      <c r="C664" s="5"/>
      <c r="D664" s="7"/>
    </row>
    <row r="665" spans="2:4" ht="15.75" customHeight="1">
      <c r="B665" s="5"/>
      <c r="C665" s="5"/>
      <c r="D665" s="7"/>
    </row>
    <row r="666" spans="2:4" ht="15.75" customHeight="1">
      <c r="B666" s="5"/>
      <c r="C666" s="5"/>
      <c r="D666" s="7"/>
    </row>
    <row r="667" spans="2:4" ht="15.75" customHeight="1">
      <c r="B667" s="5"/>
      <c r="C667" s="5"/>
      <c r="D667" s="7"/>
    </row>
    <row r="668" spans="2:4" ht="15.75" customHeight="1">
      <c r="B668" s="5"/>
      <c r="C668" s="5"/>
      <c r="D668" s="7"/>
    </row>
    <row r="669" spans="2:4" ht="15.75" customHeight="1">
      <c r="B669" s="5"/>
      <c r="C669" s="5"/>
      <c r="D669" s="7"/>
    </row>
    <row r="670" spans="2:4" ht="15.75" customHeight="1">
      <c r="B670" s="5"/>
      <c r="C670" s="5"/>
      <c r="D670" s="7"/>
    </row>
    <row r="671" spans="2:4" ht="15.75" customHeight="1">
      <c r="B671" s="5"/>
      <c r="C671" s="5"/>
      <c r="D671" s="7"/>
    </row>
    <row r="672" spans="2:4" ht="15.75" customHeight="1">
      <c r="B672" s="5"/>
      <c r="C672" s="5"/>
      <c r="D672" s="7"/>
    </row>
    <row r="673" spans="2:4" ht="15.75" customHeight="1">
      <c r="B673" s="5"/>
      <c r="C673" s="5"/>
      <c r="D673" s="7"/>
    </row>
    <row r="674" spans="2:4" ht="15.75" customHeight="1">
      <c r="B674" s="5"/>
      <c r="C674" s="5"/>
      <c r="D674" s="7"/>
    </row>
    <row r="675" spans="2:4" ht="15.75" customHeight="1">
      <c r="B675" s="5"/>
      <c r="C675" s="5"/>
      <c r="D675" s="7"/>
    </row>
    <row r="676" spans="2:4" ht="15.75" customHeight="1">
      <c r="B676" s="5"/>
      <c r="C676" s="5"/>
      <c r="D676" s="7"/>
    </row>
    <row r="677" spans="2:4" ht="15.75" customHeight="1">
      <c r="B677" s="5"/>
      <c r="C677" s="5"/>
      <c r="D677" s="7"/>
    </row>
    <row r="678" spans="2:4" ht="15.75" customHeight="1">
      <c r="B678" s="5"/>
      <c r="C678" s="5"/>
      <c r="D678" s="7"/>
    </row>
    <row r="679" spans="2:4" ht="15.75" customHeight="1">
      <c r="B679" s="5"/>
      <c r="C679" s="5"/>
      <c r="D679" s="7"/>
    </row>
    <row r="680" spans="2:4" ht="15.75" customHeight="1">
      <c r="B680" s="5"/>
      <c r="C680" s="5"/>
      <c r="D680" s="7"/>
    </row>
    <row r="681" spans="2:4" ht="15.75" customHeight="1">
      <c r="B681" s="5"/>
      <c r="C681" s="5"/>
      <c r="D681" s="7"/>
    </row>
    <row r="682" spans="2:4" ht="15.75" customHeight="1">
      <c r="B682" s="5"/>
      <c r="C682" s="5"/>
      <c r="D682" s="7"/>
    </row>
    <row r="683" spans="2:4" ht="15.75" customHeight="1">
      <c r="B683" s="5"/>
      <c r="C683" s="5"/>
      <c r="D683" s="7"/>
    </row>
    <row r="684" spans="2:4" ht="15.75" customHeight="1">
      <c r="B684" s="5"/>
      <c r="C684" s="5"/>
      <c r="D684" s="7"/>
    </row>
    <row r="685" spans="2:4" ht="15.75" customHeight="1">
      <c r="B685" s="5"/>
      <c r="C685" s="5"/>
      <c r="D685" s="7"/>
    </row>
    <row r="686" spans="2:4" ht="15.75" customHeight="1">
      <c r="B686" s="5"/>
      <c r="C686" s="5"/>
      <c r="D686" s="7"/>
    </row>
    <row r="687" spans="2:4" ht="15.75" customHeight="1">
      <c r="B687" s="5"/>
      <c r="C687" s="5"/>
      <c r="D687" s="7"/>
    </row>
    <row r="688" spans="2:4" ht="15.75" customHeight="1">
      <c r="B688" s="5"/>
      <c r="C688" s="5"/>
      <c r="D688" s="7"/>
    </row>
    <row r="689" spans="2:4" ht="15.75" customHeight="1">
      <c r="B689" s="5"/>
      <c r="C689" s="5"/>
      <c r="D689" s="7"/>
    </row>
    <row r="690" spans="2:4" ht="15.75" customHeight="1">
      <c r="B690" s="5"/>
      <c r="C690" s="5"/>
      <c r="D690" s="7"/>
    </row>
    <row r="691" spans="2:4" ht="15.75" customHeight="1">
      <c r="B691" s="5"/>
      <c r="C691" s="5"/>
      <c r="D691" s="7"/>
    </row>
    <row r="692" spans="2:4" ht="15.75" customHeight="1">
      <c r="B692" s="5"/>
      <c r="C692" s="5"/>
      <c r="D692" s="7"/>
    </row>
    <row r="693" spans="2:4" ht="15.75" customHeight="1">
      <c r="B693" s="5"/>
      <c r="C693" s="5"/>
      <c r="D693" s="7"/>
    </row>
    <row r="694" spans="2:4" ht="15.75" customHeight="1">
      <c r="B694" s="5"/>
      <c r="C694" s="5"/>
      <c r="D694" s="7"/>
    </row>
    <row r="695" spans="2:4" ht="15.75" customHeight="1">
      <c r="B695" s="5"/>
      <c r="C695" s="5"/>
      <c r="D695" s="7"/>
    </row>
    <row r="696" spans="2:4" ht="15.75" customHeight="1">
      <c r="B696" s="5"/>
      <c r="C696" s="5"/>
      <c r="D696" s="7"/>
    </row>
    <row r="697" spans="2:4" ht="15.75" customHeight="1">
      <c r="B697" s="5"/>
      <c r="C697" s="5"/>
      <c r="D697" s="7"/>
    </row>
    <row r="698" spans="2:4" ht="15.75" customHeight="1">
      <c r="B698" s="5"/>
      <c r="C698" s="5"/>
      <c r="D698" s="7"/>
    </row>
    <row r="699" spans="2:4" ht="15.75" customHeight="1">
      <c r="B699" s="5"/>
      <c r="C699" s="5"/>
      <c r="D699" s="7"/>
    </row>
    <row r="700" spans="2:4" ht="15.75" customHeight="1">
      <c r="B700" s="5"/>
      <c r="C700" s="5"/>
      <c r="D700" s="7"/>
    </row>
    <row r="701" spans="2:4" ht="15.75" customHeight="1">
      <c r="B701" s="5"/>
      <c r="C701" s="5"/>
      <c r="D701" s="7"/>
    </row>
    <row r="702" spans="2:4" ht="15.75" customHeight="1">
      <c r="B702" s="5"/>
      <c r="C702" s="5"/>
      <c r="D702" s="7"/>
    </row>
    <row r="703" spans="2:4" ht="15.75" customHeight="1">
      <c r="B703" s="5"/>
      <c r="C703" s="5"/>
      <c r="D703" s="7"/>
    </row>
    <row r="704" spans="2:4" ht="15.75" customHeight="1">
      <c r="B704" s="5"/>
      <c r="C704" s="5"/>
      <c r="D704" s="7"/>
    </row>
    <row r="705" spans="2:4" ht="15.75" customHeight="1">
      <c r="B705" s="5"/>
      <c r="C705" s="5"/>
      <c r="D705" s="7"/>
    </row>
    <row r="706" spans="2:4" ht="15.75" customHeight="1">
      <c r="B706" s="5"/>
      <c r="C706" s="5"/>
      <c r="D706" s="7"/>
    </row>
    <row r="707" spans="2:4" ht="15.75" customHeight="1">
      <c r="B707" s="5"/>
      <c r="C707" s="5"/>
      <c r="D707" s="7"/>
    </row>
    <row r="708" spans="2:4" ht="15.75" customHeight="1">
      <c r="B708" s="5"/>
      <c r="C708" s="5"/>
      <c r="D708" s="7"/>
    </row>
    <row r="709" spans="2:4" ht="15.75" customHeight="1">
      <c r="B709" s="5"/>
      <c r="C709" s="5"/>
      <c r="D709" s="7"/>
    </row>
    <row r="710" spans="2:4" ht="15.75" customHeight="1">
      <c r="B710" s="5"/>
      <c r="C710" s="5"/>
      <c r="D710" s="7"/>
    </row>
    <row r="711" spans="2:4" ht="15.75" customHeight="1">
      <c r="B711" s="5"/>
      <c r="C711" s="5"/>
      <c r="D711" s="7"/>
    </row>
    <row r="712" spans="2:4" ht="15.75" customHeight="1">
      <c r="B712" s="5"/>
      <c r="C712" s="5"/>
      <c r="D712" s="7"/>
    </row>
    <row r="713" spans="2:4" ht="15.75" customHeight="1">
      <c r="B713" s="5"/>
      <c r="C713" s="5"/>
      <c r="D713" s="7"/>
    </row>
    <row r="714" spans="2:4" ht="15.75" customHeight="1">
      <c r="B714" s="5"/>
      <c r="C714" s="5"/>
      <c r="D714" s="7"/>
    </row>
    <row r="715" spans="2:4" ht="15.75" customHeight="1">
      <c r="B715" s="5"/>
      <c r="C715" s="5"/>
      <c r="D715" s="7"/>
    </row>
    <row r="716" spans="2:4" ht="15.75" customHeight="1">
      <c r="B716" s="5"/>
      <c r="C716" s="5"/>
      <c r="D716" s="7"/>
    </row>
    <row r="717" spans="2:4" ht="15.75" customHeight="1">
      <c r="B717" s="5"/>
      <c r="C717" s="5"/>
      <c r="D717" s="7"/>
    </row>
    <row r="718" spans="2:4" ht="15.75" customHeight="1">
      <c r="B718" s="5"/>
      <c r="C718" s="5"/>
      <c r="D718" s="7"/>
    </row>
    <row r="719" spans="2:4" ht="15.75" customHeight="1">
      <c r="B719" s="5"/>
      <c r="C719" s="5"/>
      <c r="D719" s="7"/>
    </row>
    <row r="720" spans="2:4" ht="15.75" customHeight="1">
      <c r="B720" s="5"/>
      <c r="C720" s="5"/>
      <c r="D720" s="7"/>
    </row>
    <row r="721" spans="2:4" ht="15.75" customHeight="1">
      <c r="B721" s="5"/>
      <c r="C721" s="5"/>
      <c r="D721" s="7"/>
    </row>
    <row r="722" spans="2:4" ht="15.75" customHeight="1">
      <c r="B722" s="5"/>
      <c r="C722" s="5"/>
      <c r="D722" s="7"/>
    </row>
    <row r="723" spans="2:4" ht="15.75" customHeight="1">
      <c r="B723" s="5"/>
      <c r="C723" s="5"/>
      <c r="D723" s="7"/>
    </row>
    <row r="724" spans="2:4" ht="15.75" customHeight="1">
      <c r="B724" s="5"/>
      <c r="C724" s="5"/>
      <c r="D724" s="7"/>
    </row>
    <row r="725" spans="2:4" ht="15.75" customHeight="1">
      <c r="B725" s="5"/>
      <c r="C725" s="5"/>
      <c r="D725" s="7"/>
    </row>
    <row r="726" spans="2:4" ht="15.75" customHeight="1">
      <c r="B726" s="5"/>
      <c r="C726" s="5"/>
      <c r="D726" s="7"/>
    </row>
    <row r="727" spans="2:4" ht="15.75" customHeight="1">
      <c r="B727" s="5"/>
      <c r="C727" s="5"/>
      <c r="D727" s="7"/>
    </row>
    <row r="728" spans="2:4" ht="15.75" customHeight="1">
      <c r="B728" s="5"/>
      <c r="C728" s="5"/>
      <c r="D728" s="7"/>
    </row>
    <row r="729" spans="2:4" ht="15.75" customHeight="1">
      <c r="B729" s="5"/>
      <c r="C729" s="5"/>
      <c r="D729" s="7"/>
    </row>
    <row r="730" spans="2:4" ht="15.75" customHeight="1">
      <c r="B730" s="5"/>
      <c r="C730" s="5"/>
      <c r="D730" s="7"/>
    </row>
    <row r="731" spans="2:4" ht="15.75" customHeight="1">
      <c r="B731" s="5"/>
      <c r="C731" s="5"/>
      <c r="D731" s="7"/>
    </row>
    <row r="732" spans="2:4" ht="15.75" customHeight="1">
      <c r="B732" s="5"/>
      <c r="C732" s="5"/>
      <c r="D732" s="7"/>
    </row>
    <row r="733" spans="2:4" ht="15.75" customHeight="1">
      <c r="B733" s="5"/>
      <c r="C733" s="5"/>
      <c r="D733" s="7"/>
    </row>
    <row r="734" spans="2:4" ht="15.75" customHeight="1">
      <c r="B734" s="5"/>
      <c r="C734" s="5"/>
      <c r="D734" s="7"/>
    </row>
    <row r="735" spans="2:4" ht="15.75" customHeight="1">
      <c r="B735" s="5"/>
      <c r="C735" s="5"/>
      <c r="D735" s="7"/>
    </row>
    <row r="736" spans="2:4" ht="15.75" customHeight="1">
      <c r="B736" s="5"/>
      <c r="C736" s="5"/>
      <c r="D736" s="7"/>
    </row>
    <row r="737" spans="2:4" ht="15.75" customHeight="1">
      <c r="B737" s="5"/>
      <c r="C737" s="5"/>
      <c r="D737" s="7"/>
    </row>
    <row r="738" spans="2:4" ht="15.75" customHeight="1">
      <c r="B738" s="5"/>
      <c r="C738" s="5"/>
      <c r="D738" s="7"/>
    </row>
    <row r="739" spans="2:4" ht="15.75" customHeight="1">
      <c r="B739" s="5"/>
      <c r="C739" s="5"/>
      <c r="D739" s="7"/>
    </row>
    <row r="740" spans="2:4" ht="15.75" customHeight="1">
      <c r="B740" s="5"/>
      <c r="C740" s="5"/>
      <c r="D740" s="7"/>
    </row>
    <row r="741" spans="2:4" ht="15.75" customHeight="1">
      <c r="B741" s="5"/>
      <c r="C741" s="5"/>
      <c r="D741" s="7"/>
    </row>
    <row r="742" spans="2:4" ht="15.75" customHeight="1">
      <c r="B742" s="5"/>
      <c r="C742" s="5"/>
      <c r="D742" s="7"/>
    </row>
    <row r="743" spans="2:4" ht="15.75" customHeight="1">
      <c r="B743" s="5"/>
      <c r="C743" s="5"/>
      <c r="D743" s="7"/>
    </row>
    <row r="744" spans="2:4" ht="15.75" customHeight="1">
      <c r="B744" s="5"/>
      <c r="C744" s="5"/>
      <c r="D744" s="7"/>
    </row>
    <row r="745" spans="2:4" ht="15.75" customHeight="1">
      <c r="B745" s="5"/>
      <c r="C745" s="5"/>
      <c r="D745" s="7"/>
    </row>
    <row r="746" spans="2:4" ht="15.75" customHeight="1">
      <c r="B746" s="5"/>
      <c r="C746" s="5"/>
      <c r="D746" s="7"/>
    </row>
    <row r="747" spans="2:4" ht="15.75" customHeight="1">
      <c r="B747" s="5"/>
      <c r="C747" s="5"/>
      <c r="D747" s="7"/>
    </row>
    <row r="748" spans="2:4" ht="15.75" customHeight="1">
      <c r="B748" s="5"/>
      <c r="C748" s="5"/>
      <c r="D748" s="7"/>
    </row>
    <row r="749" spans="2:4" ht="15.75" customHeight="1">
      <c r="B749" s="5"/>
      <c r="C749" s="5"/>
      <c r="D749" s="7"/>
    </row>
    <row r="750" spans="2:4" ht="15.75" customHeight="1">
      <c r="B750" s="5"/>
      <c r="C750" s="5"/>
      <c r="D750" s="7"/>
    </row>
    <row r="751" spans="2:4" ht="15.75" customHeight="1">
      <c r="B751" s="5"/>
      <c r="C751" s="5"/>
      <c r="D751" s="7"/>
    </row>
    <row r="752" spans="2:4" ht="15.75" customHeight="1">
      <c r="B752" s="5"/>
      <c r="C752" s="5"/>
      <c r="D752" s="7"/>
    </row>
    <row r="753" spans="2:4" ht="15.75" customHeight="1">
      <c r="B753" s="5"/>
      <c r="C753" s="5"/>
      <c r="D753" s="7"/>
    </row>
    <row r="754" spans="2:4" ht="15.75" customHeight="1">
      <c r="B754" s="5"/>
      <c r="C754" s="5"/>
      <c r="D754" s="7"/>
    </row>
    <row r="755" spans="2:4" ht="15.75" customHeight="1">
      <c r="B755" s="5"/>
      <c r="C755" s="5"/>
      <c r="D755" s="7"/>
    </row>
    <row r="756" spans="2:4" ht="15.75" customHeight="1">
      <c r="B756" s="5"/>
      <c r="C756" s="5"/>
      <c r="D756" s="7"/>
    </row>
    <row r="757" spans="2:4" ht="15.75" customHeight="1">
      <c r="B757" s="5"/>
      <c r="C757" s="5"/>
      <c r="D757" s="7"/>
    </row>
    <row r="758" spans="2:4" ht="15.75" customHeight="1">
      <c r="B758" s="5"/>
      <c r="C758" s="5"/>
      <c r="D758" s="7"/>
    </row>
    <row r="759" spans="2:4" ht="15.75" customHeight="1">
      <c r="B759" s="5"/>
      <c r="C759" s="5"/>
      <c r="D759" s="7"/>
    </row>
    <row r="760" spans="2:4" ht="15.75" customHeight="1">
      <c r="B760" s="5"/>
      <c r="C760" s="5"/>
      <c r="D760" s="7"/>
    </row>
    <row r="761" spans="2:4" ht="15.75" customHeight="1">
      <c r="B761" s="5"/>
      <c r="C761" s="5"/>
      <c r="D761" s="7"/>
    </row>
    <row r="762" spans="2:4" ht="15.75" customHeight="1">
      <c r="B762" s="5"/>
      <c r="C762" s="5"/>
      <c r="D762" s="7"/>
    </row>
    <row r="763" spans="2:4" ht="15.75" customHeight="1">
      <c r="B763" s="5"/>
      <c r="C763" s="5"/>
      <c r="D763" s="7"/>
    </row>
    <row r="764" spans="2:4" ht="15.75" customHeight="1">
      <c r="B764" s="5"/>
      <c r="C764" s="5"/>
      <c r="D764" s="7"/>
    </row>
    <row r="765" spans="2:4" ht="15.75" customHeight="1">
      <c r="B765" s="5"/>
      <c r="C765" s="5"/>
      <c r="D765" s="7"/>
    </row>
    <row r="766" spans="2:4" ht="15.75" customHeight="1">
      <c r="B766" s="5"/>
      <c r="C766" s="5"/>
      <c r="D766" s="7"/>
    </row>
    <row r="767" spans="2:4" ht="15.75" customHeight="1">
      <c r="B767" s="5"/>
      <c r="C767" s="5"/>
      <c r="D767" s="7"/>
    </row>
    <row r="768" spans="2:4" ht="15.75" customHeight="1">
      <c r="B768" s="5"/>
      <c r="C768" s="5"/>
      <c r="D768" s="7"/>
    </row>
    <row r="769" spans="2:4" ht="15.75" customHeight="1">
      <c r="B769" s="5"/>
      <c r="C769" s="5"/>
      <c r="D769" s="7"/>
    </row>
    <row r="770" spans="2:4" ht="15.75" customHeight="1">
      <c r="B770" s="5"/>
      <c r="C770" s="5"/>
      <c r="D770" s="7"/>
    </row>
    <row r="771" spans="2:4" ht="15.75" customHeight="1">
      <c r="B771" s="5"/>
      <c r="C771" s="5"/>
      <c r="D771" s="7"/>
    </row>
    <row r="772" spans="2:4" ht="15.75" customHeight="1">
      <c r="B772" s="5"/>
      <c r="C772" s="5"/>
      <c r="D772" s="7"/>
    </row>
    <row r="773" spans="2:4" ht="15.75" customHeight="1">
      <c r="B773" s="5"/>
      <c r="C773" s="5"/>
      <c r="D773" s="7"/>
    </row>
    <row r="774" spans="2:4" ht="15.75" customHeight="1">
      <c r="B774" s="5"/>
      <c r="C774" s="5"/>
      <c r="D774" s="7"/>
    </row>
    <row r="775" spans="2:4" ht="15.75" customHeight="1">
      <c r="B775" s="5"/>
      <c r="C775" s="5"/>
      <c r="D775" s="7"/>
    </row>
    <row r="776" spans="2:4" ht="15.75" customHeight="1">
      <c r="B776" s="5"/>
      <c r="C776" s="5"/>
      <c r="D776" s="7"/>
    </row>
    <row r="777" spans="2:4" ht="15.75" customHeight="1">
      <c r="B777" s="5"/>
      <c r="C777" s="5"/>
      <c r="D777" s="7"/>
    </row>
    <row r="778" spans="2:4" ht="15.75" customHeight="1">
      <c r="B778" s="5"/>
      <c r="C778" s="5"/>
      <c r="D778" s="7"/>
    </row>
    <row r="779" spans="2:4" ht="15.75" customHeight="1">
      <c r="B779" s="5"/>
      <c r="C779" s="5"/>
      <c r="D779" s="7"/>
    </row>
    <row r="780" spans="2:4" ht="15.75" customHeight="1">
      <c r="B780" s="5"/>
      <c r="C780" s="5"/>
      <c r="D780" s="7"/>
    </row>
    <row r="781" spans="2:4" ht="15.75" customHeight="1">
      <c r="B781" s="5"/>
      <c r="C781" s="5"/>
      <c r="D781" s="7"/>
    </row>
    <row r="782" spans="2:4" ht="15.75" customHeight="1">
      <c r="B782" s="5"/>
      <c r="C782" s="5"/>
      <c r="D782" s="7"/>
    </row>
    <row r="783" spans="2:4" ht="15.75" customHeight="1">
      <c r="B783" s="5"/>
      <c r="C783" s="5"/>
      <c r="D783" s="7"/>
    </row>
    <row r="784" spans="2:4" ht="15.75" customHeight="1">
      <c r="B784" s="5"/>
      <c r="C784" s="5"/>
      <c r="D784" s="7"/>
    </row>
    <row r="785" spans="2:4" ht="15.75" customHeight="1">
      <c r="B785" s="5"/>
      <c r="C785" s="5"/>
      <c r="D785" s="7"/>
    </row>
    <row r="786" spans="2:4" ht="15.75" customHeight="1">
      <c r="B786" s="5"/>
      <c r="C786" s="5"/>
      <c r="D786" s="7"/>
    </row>
    <row r="787" spans="2:4" ht="15.75" customHeight="1">
      <c r="B787" s="5"/>
      <c r="C787" s="5"/>
      <c r="D787" s="7"/>
    </row>
    <row r="788" spans="2:4" ht="15.75" customHeight="1">
      <c r="B788" s="5"/>
      <c r="C788" s="5"/>
      <c r="D788" s="7"/>
    </row>
    <row r="789" spans="2:4" ht="15.75" customHeight="1">
      <c r="B789" s="5"/>
      <c r="C789" s="5"/>
      <c r="D789" s="7"/>
    </row>
    <row r="790" spans="2:4" ht="15.75" customHeight="1">
      <c r="B790" s="5"/>
      <c r="C790" s="5"/>
      <c r="D790" s="7"/>
    </row>
    <row r="791" spans="2:4" ht="15.75" customHeight="1">
      <c r="B791" s="5"/>
      <c r="C791" s="5"/>
      <c r="D791" s="7"/>
    </row>
    <row r="792" spans="2:4" ht="15.75" customHeight="1">
      <c r="B792" s="5"/>
      <c r="C792" s="5"/>
      <c r="D792" s="7"/>
    </row>
    <row r="793" spans="2:4" ht="15.75" customHeight="1">
      <c r="B793" s="5"/>
      <c r="C793" s="5"/>
      <c r="D793" s="7"/>
    </row>
    <row r="794" spans="2:4" ht="15.75" customHeight="1">
      <c r="B794" s="5"/>
      <c r="C794" s="5"/>
      <c r="D794" s="7"/>
    </row>
    <row r="795" spans="2:4" ht="15.75" customHeight="1">
      <c r="B795" s="5"/>
      <c r="C795" s="5"/>
      <c r="D795" s="7"/>
    </row>
    <row r="796" spans="2:4" ht="15.75" customHeight="1">
      <c r="B796" s="5"/>
      <c r="C796" s="5"/>
      <c r="D796" s="7"/>
    </row>
    <row r="797" spans="2:4" ht="15.75" customHeight="1">
      <c r="B797" s="5"/>
      <c r="C797" s="5"/>
      <c r="D797" s="7"/>
    </row>
    <row r="798" spans="2:4" ht="15.75" customHeight="1">
      <c r="B798" s="5"/>
      <c r="C798" s="5"/>
      <c r="D798" s="7"/>
    </row>
    <row r="799" spans="2:4" ht="15.75" customHeight="1">
      <c r="B799" s="5"/>
      <c r="C799" s="5"/>
      <c r="D799" s="7"/>
    </row>
    <row r="800" spans="2:4" ht="15.75" customHeight="1">
      <c r="B800" s="5"/>
      <c r="C800" s="5"/>
      <c r="D800" s="7"/>
    </row>
    <row r="801" spans="2:4" ht="15.75" customHeight="1">
      <c r="B801" s="5"/>
      <c r="C801" s="5"/>
      <c r="D801" s="7"/>
    </row>
    <row r="802" spans="2:4" ht="15.75" customHeight="1">
      <c r="B802" s="5"/>
      <c r="C802" s="5"/>
      <c r="D802" s="7"/>
    </row>
    <row r="803" spans="2:4" ht="15.75" customHeight="1">
      <c r="B803" s="5"/>
      <c r="C803" s="5"/>
      <c r="D803" s="7"/>
    </row>
    <row r="804" spans="2:4" ht="15.75" customHeight="1">
      <c r="B804" s="5"/>
      <c r="C804" s="5"/>
      <c r="D804" s="7"/>
    </row>
    <row r="805" spans="2:4" ht="15.75" customHeight="1">
      <c r="B805" s="5"/>
      <c r="C805" s="5"/>
      <c r="D805" s="7"/>
    </row>
    <row r="806" spans="2:4" ht="15.75" customHeight="1">
      <c r="B806" s="5"/>
      <c r="C806" s="5"/>
      <c r="D806" s="7"/>
    </row>
    <row r="807" spans="2:4" ht="15.75" customHeight="1">
      <c r="B807" s="5"/>
      <c r="C807" s="5"/>
      <c r="D807" s="7"/>
    </row>
    <row r="808" spans="2:4" ht="15.75" customHeight="1">
      <c r="B808" s="5"/>
      <c r="C808" s="5"/>
      <c r="D808" s="7"/>
    </row>
    <row r="809" spans="2:4" ht="15.75" customHeight="1">
      <c r="B809" s="5"/>
      <c r="C809" s="5"/>
      <c r="D809" s="7"/>
    </row>
    <row r="810" spans="2:4" ht="15.75" customHeight="1">
      <c r="B810" s="5"/>
      <c r="C810" s="5"/>
      <c r="D810" s="7"/>
    </row>
    <row r="811" spans="2:4" ht="15.75" customHeight="1">
      <c r="B811" s="5"/>
      <c r="C811" s="5"/>
      <c r="D811" s="7"/>
    </row>
    <row r="812" spans="2:4" ht="15.75" customHeight="1">
      <c r="B812" s="5"/>
      <c r="C812" s="5"/>
      <c r="D812" s="7"/>
    </row>
    <row r="813" spans="2:4" ht="15.75" customHeight="1">
      <c r="B813" s="5"/>
      <c r="C813" s="5"/>
      <c r="D813" s="7"/>
    </row>
    <row r="814" spans="2:4" ht="15.75" customHeight="1">
      <c r="B814" s="5"/>
      <c r="C814" s="5"/>
      <c r="D814" s="7"/>
    </row>
    <row r="815" spans="2:4" ht="15.75" customHeight="1">
      <c r="B815" s="5"/>
      <c r="C815" s="5"/>
      <c r="D815" s="7"/>
    </row>
    <row r="816" spans="2:4" ht="15.75" customHeight="1">
      <c r="B816" s="5"/>
      <c r="C816" s="5"/>
      <c r="D816" s="7"/>
    </row>
    <row r="817" spans="2:4" ht="15.75" customHeight="1">
      <c r="B817" s="5"/>
      <c r="C817" s="5"/>
      <c r="D817" s="7"/>
    </row>
    <row r="818" spans="2:4" ht="15.75" customHeight="1">
      <c r="B818" s="5"/>
      <c r="C818" s="5"/>
      <c r="D818" s="7"/>
    </row>
    <row r="819" spans="2:4" ht="15.75" customHeight="1">
      <c r="B819" s="5"/>
      <c r="C819" s="5"/>
      <c r="D819" s="7"/>
    </row>
    <row r="820" spans="2:4" ht="15.75" customHeight="1">
      <c r="B820" s="5"/>
      <c r="C820" s="5"/>
      <c r="D820" s="7"/>
    </row>
    <row r="821" spans="2:4" ht="15.75" customHeight="1">
      <c r="B821" s="5"/>
      <c r="C821" s="5"/>
      <c r="D821" s="7"/>
    </row>
    <row r="822" spans="2:4" ht="15.75" customHeight="1">
      <c r="B822" s="5"/>
      <c r="C822" s="5"/>
      <c r="D822" s="7"/>
    </row>
    <row r="823" spans="2:4" ht="15.75" customHeight="1">
      <c r="B823" s="5"/>
      <c r="C823" s="5"/>
      <c r="D823" s="7"/>
    </row>
    <row r="824" spans="2:4" ht="15.75" customHeight="1">
      <c r="B824" s="5"/>
      <c r="C824" s="5"/>
      <c r="D824" s="7"/>
    </row>
    <row r="825" spans="2:4" ht="15.75" customHeight="1">
      <c r="B825" s="5"/>
      <c r="C825" s="5"/>
      <c r="D825" s="7"/>
    </row>
    <row r="826" spans="2:4" ht="15.75" customHeight="1">
      <c r="B826" s="5"/>
      <c r="C826" s="5"/>
      <c r="D826" s="7"/>
    </row>
    <row r="827" spans="2:4" ht="15.75" customHeight="1">
      <c r="B827" s="5"/>
      <c r="C827" s="5"/>
      <c r="D827" s="7"/>
    </row>
    <row r="828" spans="2:4" ht="15.75" customHeight="1">
      <c r="B828" s="5"/>
      <c r="C828" s="5"/>
      <c r="D828" s="7"/>
    </row>
    <row r="829" spans="2:4" ht="15.75" customHeight="1">
      <c r="B829" s="5"/>
      <c r="C829" s="5"/>
      <c r="D829" s="7"/>
    </row>
    <row r="830" spans="2:4" ht="15.75" customHeight="1">
      <c r="B830" s="5"/>
      <c r="C830" s="5"/>
      <c r="D830" s="7"/>
    </row>
    <row r="831" spans="2:4" ht="15.75" customHeight="1">
      <c r="B831" s="5"/>
      <c r="C831" s="5"/>
      <c r="D831" s="7"/>
    </row>
    <row r="832" spans="2:4" ht="15.75" customHeight="1">
      <c r="B832" s="5"/>
      <c r="C832" s="5"/>
      <c r="D832" s="7"/>
    </row>
    <row r="833" spans="2:4" ht="15.75" customHeight="1">
      <c r="B833" s="5"/>
      <c r="C833" s="5"/>
      <c r="D833" s="7"/>
    </row>
    <row r="834" spans="2:4" ht="15.75" customHeight="1">
      <c r="B834" s="5"/>
      <c r="C834" s="5"/>
      <c r="D834" s="7"/>
    </row>
    <row r="835" spans="2:4" ht="15.75" customHeight="1">
      <c r="B835" s="5"/>
      <c r="C835" s="5"/>
      <c r="D835" s="7"/>
    </row>
    <row r="836" spans="2:4" ht="15.75" customHeight="1">
      <c r="B836" s="5"/>
      <c r="C836" s="5"/>
      <c r="D836" s="7"/>
    </row>
    <row r="837" spans="2:4" ht="15.75" customHeight="1">
      <c r="B837" s="5"/>
      <c r="C837" s="5"/>
      <c r="D837" s="7"/>
    </row>
    <row r="838" spans="2:4" ht="15.75" customHeight="1">
      <c r="B838" s="5"/>
      <c r="C838" s="5"/>
      <c r="D838" s="7"/>
    </row>
    <row r="839" spans="2:4" ht="15.75" customHeight="1">
      <c r="B839" s="5"/>
      <c r="C839" s="5"/>
      <c r="D839" s="7"/>
    </row>
    <row r="840" spans="2:4" ht="15.75" customHeight="1">
      <c r="B840" s="5"/>
      <c r="C840" s="5"/>
      <c r="D840" s="7"/>
    </row>
    <row r="841" spans="2:4" ht="15.75" customHeight="1">
      <c r="B841" s="5"/>
      <c r="C841" s="5"/>
      <c r="D841" s="7"/>
    </row>
    <row r="842" spans="2:4" ht="15.75" customHeight="1">
      <c r="B842" s="5"/>
      <c r="C842" s="5"/>
      <c r="D842" s="7"/>
    </row>
    <row r="843" spans="2:4" ht="15.75" customHeight="1">
      <c r="B843" s="5"/>
      <c r="C843" s="5"/>
      <c r="D843" s="7"/>
    </row>
    <row r="844" spans="2:4" ht="15.75" customHeight="1">
      <c r="B844" s="5"/>
      <c r="C844" s="5"/>
      <c r="D844" s="7"/>
    </row>
    <row r="845" spans="2:4" ht="15.75" customHeight="1">
      <c r="B845" s="5"/>
      <c r="C845" s="5"/>
      <c r="D845" s="7"/>
    </row>
    <row r="846" spans="2:4" ht="15.75" customHeight="1">
      <c r="B846" s="5"/>
      <c r="C846" s="5"/>
      <c r="D846" s="7"/>
    </row>
    <row r="847" spans="2:4" ht="15.75" customHeight="1">
      <c r="B847" s="5"/>
      <c r="C847" s="5"/>
      <c r="D847" s="7"/>
    </row>
    <row r="848" spans="2:4" ht="15.75" customHeight="1">
      <c r="B848" s="5"/>
      <c r="C848" s="5"/>
      <c r="D848" s="7"/>
    </row>
    <row r="849" spans="2:4" ht="15.75" customHeight="1">
      <c r="B849" s="5"/>
      <c r="C849" s="5"/>
      <c r="D849" s="7"/>
    </row>
    <row r="850" spans="2:4" ht="15.75" customHeight="1">
      <c r="B850" s="5"/>
      <c r="C850" s="5"/>
      <c r="D850" s="7"/>
    </row>
    <row r="851" spans="2:4" ht="15.75" customHeight="1">
      <c r="B851" s="5"/>
      <c r="C851" s="5"/>
      <c r="D851" s="7"/>
    </row>
    <row r="852" spans="2:4" ht="15.75" customHeight="1">
      <c r="B852" s="5"/>
      <c r="C852" s="5"/>
      <c r="D852" s="7"/>
    </row>
    <row r="853" spans="2:4" ht="15.75" customHeight="1">
      <c r="B853" s="5"/>
      <c r="C853" s="5"/>
      <c r="D853" s="7"/>
    </row>
    <row r="854" spans="2:4" ht="15.75" customHeight="1">
      <c r="B854" s="5"/>
      <c r="C854" s="5"/>
      <c r="D854" s="7"/>
    </row>
    <row r="855" spans="2:4" ht="15.75" customHeight="1">
      <c r="B855" s="5"/>
      <c r="C855" s="5"/>
      <c r="D855" s="7"/>
    </row>
    <row r="856" spans="2:4" ht="15.75" customHeight="1">
      <c r="B856" s="5"/>
      <c r="C856" s="5"/>
      <c r="D856" s="7"/>
    </row>
    <row r="857" spans="2:4" ht="15.75" customHeight="1">
      <c r="B857" s="5"/>
      <c r="C857" s="5"/>
      <c r="D857" s="7"/>
    </row>
    <row r="858" spans="2:4" ht="15.75" customHeight="1">
      <c r="B858" s="5"/>
      <c r="C858" s="5"/>
      <c r="D858" s="7"/>
    </row>
    <row r="859" spans="2:4" ht="15.75" customHeight="1">
      <c r="B859" s="5"/>
      <c r="C859" s="5"/>
      <c r="D859" s="7"/>
    </row>
    <row r="860" spans="2:4" ht="15.75" customHeight="1">
      <c r="B860" s="5"/>
      <c r="C860" s="5"/>
      <c r="D860" s="7"/>
    </row>
    <row r="861" spans="2:4" ht="15.75" customHeight="1">
      <c r="B861" s="5"/>
      <c r="C861" s="5"/>
      <c r="D861" s="7"/>
    </row>
    <row r="862" spans="2:4" ht="15.75" customHeight="1">
      <c r="B862" s="5"/>
      <c r="C862" s="5"/>
      <c r="D862" s="7"/>
    </row>
    <row r="863" spans="2:4" ht="15.75" customHeight="1">
      <c r="B863" s="5"/>
      <c r="C863" s="5"/>
      <c r="D863" s="7"/>
    </row>
    <row r="864" spans="2:4" ht="15.75" customHeight="1">
      <c r="B864" s="5"/>
      <c r="C864" s="5"/>
      <c r="D864" s="7"/>
    </row>
    <row r="865" spans="2:4" ht="15.75" customHeight="1">
      <c r="B865" s="5"/>
      <c r="C865" s="5"/>
      <c r="D865" s="7"/>
    </row>
    <row r="866" spans="2:4" ht="15.75" customHeight="1">
      <c r="B866" s="5"/>
      <c r="C866" s="5"/>
      <c r="D866" s="7"/>
    </row>
    <row r="867" spans="2:4" ht="15.75" customHeight="1">
      <c r="B867" s="5"/>
      <c r="C867" s="5"/>
      <c r="D867" s="7"/>
    </row>
    <row r="868" spans="2:4" ht="15.75" customHeight="1">
      <c r="B868" s="5"/>
      <c r="C868" s="5"/>
      <c r="D868" s="7"/>
    </row>
    <row r="869" spans="2:4" ht="15.75" customHeight="1">
      <c r="B869" s="5"/>
      <c r="C869" s="5"/>
      <c r="D869" s="7"/>
    </row>
    <row r="870" spans="2:4" ht="15.75" customHeight="1">
      <c r="B870" s="5"/>
      <c r="C870" s="5"/>
      <c r="D870" s="7"/>
    </row>
    <row r="871" spans="2:4" ht="15.75" customHeight="1">
      <c r="B871" s="5"/>
      <c r="C871" s="5"/>
      <c r="D871" s="7"/>
    </row>
    <row r="872" spans="2:4" ht="15.75" customHeight="1">
      <c r="B872" s="5"/>
      <c r="C872" s="5"/>
      <c r="D872" s="7"/>
    </row>
    <row r="873" spans="2:4" ht="15.75" customHeight="1">
      <c r="B873" s="5"/>
      <c r="C873" s="5"/>
      <c r="D873" s="7"/>
    </row>
    <row r="874" spans="2:4" ht="15.75" customHeight="1">
      <c r="B874" s="5"/>
      <c r="C874" s="5"/>
      <c r="D874" s="7"/>
    </row>
    <row r="875" spans="2:4" ht="15.75" customHeight="1">
      <c r="B875" s="5"/>
      <c r="C875" s="5"/>
      <c r="D875" s="7"/>
    </row>
    <row r="876" spans="2:4" ht="15.75" customHeight="1">
      <c r="B876" s="5"/>
      <c r="C876" s="5"/>
      <c r="D876" s="7"/>
    </row>
    <row r="877" spans="2:4" ht="15.75" customHeight="1">
      <c r="B877" s="5"/>
      <c r="C877" s="5"/>
      <c r="D877" s="7"/>
    </row>
    <row r="878" spans="2:4" ht="15.75" customHeight="1">
      <c r="B878" s="5"/>
      <c r="C878" s="5"/>
      <c r="D878" s="7"/>
    </row>
    <row r="879" spans="2:4" ht="15.75" customHeight="1">
      <c r="B879" s="5"/>
      <c r="C879" s="5"/>
      <c r="D879" s="7"/>
    </row>
    <row r="880" spans="2:4" ht="15.75" customHeight="1">
      <c r="B880" s="5"/>
      <c r="C880" s="5"/>
      <c r="D880" s="7"/>
    </row>
    <row r="881" spans="2:4" ht="15.75" customHeight="1">
      <c r="B881" s="5"/>
      <c r="C881" s="5"/>
      <c r="D881" s="7"/>
    </row>
    <row r="882" spans="2:4" ht="15.75" customHeight="1">
      <c r="B882" s="5"/>
      <c r="C882" s="5"/>
      <c r="D882" s="7"/>
    </row>
    <row r="883" spans="2:4" ht="15.75" customHeight="1">
      <c r="B883" s="5"/>
      <c r="C883" s="5"/>
      <c r="D883" s="7"/>
    </row>
    <row r="884" spans="2:4" ht="15.75" customHeight="1">
      <c r="B884" s="5"/>
      <c r="C884" s="5"/>
      <c r="D884" s="7"/>
    </row>
    <row r="885" spans="2:4" ht="15.75" customHeight="1">
      <c r="B885" s="5"/>
      <c r="C885" s="5"/>
      <c r="D885" s="7"/>
    </row>
    <row r="886" spans="2:4" ht="15.75" customHeight="1">
      <c r="B886" s="5"/>
      <c r="C886" s="5"/>
      <c r="D886" s="7"/>
    </row>
    <row r="887" spans="2:4" ht="15.75" customHeight="1">
      <c r="B887" s="5"/>
      <c r="C887" s="5"/>
      <c r="D887" s="7"/>
    </row>
    <row r="888" spans="2:4" ht="15.75" customHeight="1">
      <c r="B888" s="5"/>
      <c r="C888" s="5"/>
      <c r="D888" s="7"/>
    </row>
    <row r="889" spans="2:4" ht="15.75" customHeight="1">
      <c r="B889" s="5"/>
      <c r="C889" s="5"/>
      <c r="D889" s="7"/>
    </row>
    <row r="890" spans="2:4" ht="15.75" customHeight="1">
      <c r="B890" s="5"/>
      <c r="C890" s="5"/>
      <c r="D890" s="7"/>
    </row>
    <row r="891" spans="2:4" ht="15.75" customHeight="1">
      <c r="B891" s="5"/>
      <c r="C891" s="5"/>
      <c r="D891" s="7"/>
    </row>
    <row r="892" spans="2:4" ht="15.75" customHeight="1">
      <c r="B892" s="5"/>
      <c r="C892" s="5"/>
      <c r="D892" s="7"/>
    </row>
    <row r="893" spans="2:4" ht="15.75" customHeight="1">
      <c r="B893" s="5"/>
      <c r="C893" s="5"/>
      <c r="D893" s="7"/>
    </row>
    <row r="894" spans="2:4" ht="15.75" customHeight="1">
      <c r="B894" s="5"/>
      <c r="C894" s="5"/>
      <c r="D894" s="7"/>
    </row>
    <row r="895" spans="2:4" ht="15.75" customHeight="1">
      <c r="B895" s="5"/>
      <c r="C895" s="5"/>
      <c r="D895" s="7"/>
    </row>
    <row r="896" spans="2:4" ht="15.75" customHeight="1">
      <c r="B896" s="5"/>
      <c r="C896" s="5"/>
      <c r="D896" s="7"/>
    </row>
    <row r="897" spans="2:4" ht="15.75" customHeight="1">
      <c r="B897" s="5"/>
      <c r="C897" s="5"/>
      <c r="D897" s="7"/>
    </row>
    <row r="898" spans="2:4" ht="15.75" customHeight="1">
      <c r="B898" s="5"/>
      <c r="C898" s="5"/>
      <c r="D898" s="7"/>
    </row>
    <row r="899" spans="2:4" ht="15.75" customHeight="1">
      <c r="B899" s="5"/>
      <c r="C899" s="5"/>
      <c r="D899" s="7"/>
    </row>
    <row r="900" spans="2:4" ht="15.75" customHeight="1">
      <c r="B900" s="5"/>
      <c r="C900" s="5"/>
      <c r="D900" s="7"/>
    </row>
    <row r="901" spans="2:4" ht="15.75" customHeight="1">
      <c r="B901" s="5"/>
      <c r="C901" s="5"/>
      <c r="D901" s="7"/>
    </row>
    <row r="902" spans="2:4" ht="15.75" customHeight="1">
      <c r="B902" s="5"/>
      <c r="C902" s="5"/>
      <c r="D902" s="7"/>
    </row>
    <row r="903" spans="2:4" ht="15.75" customHeight="1">
      <c r="B903" s="5"/>
      <c r="C903" s="5"/>
      <c r="D903" s="7"/>
    </row>
    <row r="904" spans="2:4" ht="15.75" customHeight="1">
      <c r="B904" s="5"/>
      <c r="C904" s="5"/>
      <c r="D904" s="7"/>
    </row>
    <row r="905" spans="2:4" ht="15.75" customHeight="1">
      <c r="B905" s="5"/>
      <c r="C905" s="5"/>
      <c r="D905" s="7"/>
    </row>
    <row r="906" spans="2:4" ht="15.75" customHeight="1">
      <c r="B906" s="5"/>
      <c r="C906" s="5"/>
      <c r="D906" s="7"/>
    </row>
    <row r="907" spans="2:4" ht="15.75" customHeight="1">
      <c r="B907" s="5"/>
      <c r="C907" s="5"/>
      <c r="D907" s="7"/>
    </row>
    <row r="908" spans="2:4" ht="15.75" customHeight="1">
      <c r="B908" s="5"/>
      <c r="C908" s="5"/>
      <c r="D908" s="7"/>
    </row>
    <row r="909" spans="2:4" ht="15.75" customHeight="1">
      <c r="B909" s="5"/>
      <c r="C909" s="5"/>
      <c r="D909" s="7"/>
    </row>
    <row r="910" spans="2:4" ht="15.75" customHeight="1">
      <c r="B910" s="5"/>
      <c r="C910" s="5"/>
      <c r="D910" s="7"/>
    </row>
    <row r="911" spans="2:4" ht="15.75" customHeight="1">
      <c r="B911" s="5"/>
      <c r="C911" s="5"/>
      <c r="D911" s="7"/>
    </row>
    <row r="912" spans="2:4" ht="15.75" customHeight="1">
      <c r="B912" s="5"/>
      <c r="C912" s="5"/>
      <c r="D912" s="7"/>
    </row>
    <row r="913" spans="2:4" ht="15.75" customHeight="1">
      <c r="B913" s="5"/>
      <c r="C913" s="5"/>
      <c r="D913" s="7"/>
    </row>
    <row r="914" spans="2:4" ht="15.75" customHeight="1">
      <c r="B914" s="5"/>
      <c r="C914" s="5"/>
      <c r="D914" s="7"/>
    </row>
    <row r="915" spans="2:4" ht="15.75" customHeight="1">
      <c r="B915" s="5"/>
      <c r="C915" s="5"/>
      <c r="D915" s="7"/>
    </row>
    <row r="916" spans="2:4" ht="15.75" customHeight="1">
      <c r="B916" s="5"/>
      <c r="C916" s="5"/>
      <c r="D916" s="7"/>
    </row>
    <row r="917" spans="2:4" ht="15.75" customHeight="1">
      <c r="B917" s="5"/>
      <c r="C917" s="5"/>
      <c r="D917" s="7"/>
    </row>
    <row r="918" spans="2:4" ht="15.75" customHeight="1">
      <c r="B918" s="5"/>
      <c r="C918" s="5"/>
      <c r="D918" s="7"/>
    </row>
    <row r="919" spans="2:4" ht="15.75" customHeight="1">
      <c r="B919" s="5"/>
      <c r="C919" s="5"/>
      <c r="D919" s="7"/>
    </row>
    <row r="920" spans="2:4" ht="15.75" customHeight="1">
      <c r="B920" s="5"/>
      <c r="C920" s="5"/>
      <c r="D920" s="7"/>
    </row>
    <row r="921" spans="2:4" ht="15.75" customHeight="1">
      <c r="B921" s="5"/>
      <c r="C921" s="5"/>
      <c r="D921" s="7"/>
    </row>
    <row r="922" spans="2:4" ht="15.75" customHeight="1">
      <c r="B922" s="5"/>
      <c r="C922" s="5"/>
      <c r="D922" s="7"/>
    </row>
    <row r="923" spans="2:4" ht="15.75" customHeight="1">
      <c r="B923" s="5"/>
      <c r="C923" s="5"/>
      <c r="D923" s="7"/>
    </row>
    <row r="924" spans="2:4" ht="15.75" customHeight="1">
      <c r="B924" s="5"/>
      <c r="C924" s="5"/>
      <c r="D924" s="7"/>
    </row>
    <row r="925" spans="2:4" ht="15.75" customHeight="1">
      <c r="B925" s="5"/>
      <c r="C925" s="5"/>
      <c r="D925" s="7"/>
    </row>
    <row r="926" spans="2:4" ht="15.75" customHeight="1">
      <c r="B926" s="5"/>
      <c r="C926" s="5"/>
      <c r="D926" s="7"/>
    </row>
    <row r="927" spans="2:4" ht="15.75" customHeight="1">
      <c r="B927" s="5"/>
      <c r="C927" s="5"/>
      <c r="D927" s="7"/>
    </row>
    <row r="928" spans="2:4" ht="15.75" customHeight="1">
      <c r="B928" s="5"/>
      <c r="C928" s="5"/>
      <c r="D928" s="7"/>
    </row>
    <row r="929" spans="2:4" ht="15.75" customHeight="1">
      <c r="B929" s="5"/>
      <c r="C929" s="5"/>
      <c r="D929" s="7"/>
    </row>
    <row r="930" spans="2:4" ht="15.75" customHeight="1">
      <c r="B930" s="5"/>
      <c r="C930" s="5"/>
      <c r="D930" s="7"/>
    </row>
    <row r="931" spans="2:4" ht="15.75" customHeight="1">
      <c r="B931" s="5"/>
      <c r="C931" s="5"/>
      <c r="D931" s="7"/>
    </row>
    <row r="932" spans="2:4" ht="15.75" customHeight="1">
      <c r="B932" s="5"/>
      <c r="C932" s="5"/>
      <c r="D932" s="7"/>
    </row>
    <row r="933" spans="2:4" ht="15.75" customHeight="1">
      <c r="B933" s="5"/>
      <c r="C933" s="5"/>
      <c r="D933" s="7"/>
    </row>
    <row r="934" spans="2:4" ht="15.75" customHeight="1">
      <c r="B934" s="5"/>
      <c r="C934" s="5"/>
      <c r="D934" s="7"/>
    </row>
    <row r="935" spans="2:4" ht="15.75" customHeight="1">
      <c r="B935" s="5"/>
      <c r="C935" s="5"/>
      <c r="D935" s="7"/>
    </row>
    <row r="936" spans="2:4" ht="15.75" customHeight="1">
      <c r="B936" s="5"/>
      <c r="C936" s="5"/>
      <c r="D936" s="7"/>
    </row>
    <row r="937" spans="2:4" ht="15.75" customHeight="1">
      <c r="B937" s="5"/>
      <c r="C937" s="5"/>
      <c r="D937" s="7"/>
    </row>
    <row r="938" spans="2:4" ht="15.75" customHeight="1">
      <c r="B938" s="5"/>
      <c r="C938" s="5"/>
      <c r="D938" s="7"/>
    </row>
    <row r="939" spans="2:4" ht="15.75" customHeight="1">
      <c r="B939" s="5"/>
      <c r="C939" s="5"/>
      <c r="D939" s="7"/>
    </row>
    <row r="940" spans="2:4" ht="15.75" customHeight="1">
      <c r="B940" s="5"/>
      <c r="C940" s="5"/>
      <c r="D940" s="7"/>
    </row>
    <row r="941" spans="2:4" ht="15.75" customHeight="1">
      <c r="B941" s="5"/>
      <c r="C941" s="5"/>
      <c r="D941" s="7"/>
    </row>
    <row r="942" spans="2:4" ht="15.75" customHeight="1">
      <c r="B942" s="5"/>
      <c r="C942" s="5"/>
      <c r="D942" s="7"/>
    </row>
    <row r="943" spans="2:4" ht="15.75" customHeight="1">
      <c r="B943" s="5"/>
      <c r="C943" s="5"/>
      <c r="D943" s="7"/>
    </row>
    <row r="944" spans="2:4" ht="15.75" customHeight="1">
      <c r="B944" s="5"/>
      <c r="C944" s="5"/>
      <c r="D944" s="7"/>
    </row>
    <row r="945" spans="2:4" ht="15.75" customHeight="1">
      <c r="B945" s="5"/>
      <c r="C945" s="5"/>
      <c r="D945" s="7"/>
    </row>
    <row r="946" spans="2:4" ht="15.75" customHeight="1">
      <c r="B946" s="5"/>
      <c r="C946" s="5"/>
      <c r="D946" s="7"/>
    </row>
    <row r="947" spans="2:4" ht="15.75" customHeight="1">
      <c r="B947" s="5"/>
      <c r="C947" s="5"/>
      <c r="D947" s="7"/>
    </row>
    <row r="948" spans="2:4" ht="15.75" customHeight="1">
      <c r="B948" s="5"/>
      <c r="C948" s="5"/>
      <c r="D948" s="7"/>
    </row>
    <row r="949" spans="2:4" ht="15.75" customHeight="1">
      <c r="B949" s="5"/>
      <c r="C949" s="5"/>
      <c r="D949" s="7"/>
    </row>
    <row r="950" spans="2:4" ht="15.75" customHeight="1">
      <c r="B950" s="5"/>
      <c r="C950" s="5"/>
      <c r="D950" s="7"/>
    </row>
    <row r="951" spans="2:4" ht="15.75" customHeight="1">
      <c r="B951" s="5"/>
      <c r="C951" s="5"/>
      <c r="D951" s="7"/>
    </row>
    <row r="952" spans="2:4" ht="15.75" customHeight="1">
      <c r="B952" s="5"/>
      <c r="C952" s="5"/>
      <c r="D952" s="7"/>
    </row>
    <row r="953" spans="2:4" ht="15.75" customHeight="1">
      <c r="B953" s="5"/>
      <c r="C953" s="5"/>
      <c r="D953" s="7"/>
    </row>
    <row r="954" spans="2:4" ht="15.75" customHeight="1">
      <c r="B954" s="5"/>
      <c r="C954" s="5"/>
      <c r="D954" s="7"/>
    </row>
    <row r="955" spans="2:4" ht="15.75" customHeight="1">
      <c r="B955" s="5"/>
      <c r="C955" s="5"/>
      <c r="D955" s="7"/>
    </row>
    <row r="956" spans="2:4" ht="15.75" customHeight="1">
      <c r="B956" s="5"/>
      <c r="C956" s="5"/>
      <c r="D956" s="7"/>
    </row>
    <row r="957" spans="2:4" ht="15.75" customHeight="1">
      <c r="B957" s="5"/>
      <c r="C957" s="5"/>
      <c r="D957" s="7"/>
    </row>
    <row r="958" spans="2:4" ht="15.75" customHeight="1">
      <c r="B958" s="5"/>
      <c r="C958" s="5"/>
      <c r="D958" s="7"/>
    </row>
    <row r="959" spans="2:4" ht="15.75" customHeight="1">
      <c r="B959" s="5"/>
      <c r="C959" s="5"/>
      <c r="D959" s="7"/>
    </row>
    <row r="960" spans="2:4" ht="15.75" customHeight="1">
      <c r="B960" s="5"/>
      <c r="C960" s="5"/>
      <c r="D960" s="7"/>
    </row>
    <row r="961" spans="2:4" ht="15.75" customHeight="1">
      <c r="B961" s="5"/>
      <c r="C961" s="5"/>
      <c r="D961" s="7"/>
    </row>
    <row r="962" spans="2:4" ht="15.75" customHeight="1">
      <c r="B962" s="5"/>
      <c r="C962" s="5"/>
      <c r="D962" s="7"/>
    </row>
    <row r="963" spans="2:4" ht="15.75" customHeight="1">
      <c r="B963" s="5"/>
      <c r="C963" s="5"/>
      <c r="D963" s="7"/>
    </row>
    <row r="964" spans="2:4" ht="15.75" customHeight="1">
      <c r="B964" s="5"/>
      <c r="C964" s="5"/>
      <c r="D964" s="7"/>
    </row>
    <row r="965" spans="2:4" ht="15.75" customHeight="1">
      <c r="B965" s="5"/>
      <c r="C965" s="5"/>
      <c r="D965" s="7"/>
    </row>
    <row r="966" spans="2:4" ht="15.75" customHeight="1">
      <c r="B966" s="5"/>
      <c r="C966" s="5"/>
      <c r="D966" s="7"/>
    </row>
    <row r="967" spans="2:4" ht="15.75" customHeight="1">
      <c r="B967" s="5"/>
      <c r="C967" s="5"/>
      <c r="D967" s="7"/>
    </row>
    <row r="968" spans="2:4" ht="15.75" customHeight="1">
      <c r="B968" s="5"/>
      <c r="C968" s="5"/>
      <c r="D968" s="7"/>
    </row>
    <row r="969" spans="2:4" ht="15.75" customHeight="1">
      <c r="B969" s="5"/>
      <c r="C969" s="5"/>
      <c r="D969" s="7"/>
    </row>
    <row r="970" spans="2:4" ht="15.75" customHeight="1">
      <c r="B970" s="5"/>
      <c r="C970" s="5"/>
      <c r="D970" s="7"/>
    </row>
    <row r="971" spans="2:4" ht="15.75" customHeight="1">
      <c r="B971" s="5"/>
      <c r="C971" s="5"/>
      <c r="D971" s="7"/>
    </row>
    <row r="972" spans="2:4" ht="15.75" customHeight="1">
      <c r="B972" s="5"/>
      <c r="C972" s="5"/>
      <c r="D972" s="7"/>
    </row>
    <row r="973" spans="2:4" ht="15.75" customHeight="1">
      <c r="B973" s="5"/>
      <c r="C973" s="5"/>
      <c r="D973" s="7"/>
    </row>
    <row r="974" spans="2:4" ht="15.75" customHeight="1">
      <c r="B974" s="5"/>
      <c r="C974" s="5"/>
      <c r="D974" s="7"/>
    </row>
    <row r="975" spans="2:4" ht="15.75" customHeight="1">
      <c r="B975" s="5"/>
      <c r="C975" s="5"/>
      <c r="D975" s="7"/>
    </row>
    <row r="976" spans="2:4" ht="15.75" customHeight="1">
      <c r="B976" s="5"/>
      <c r="C976" s="5"/>
      <c r="D976" s="7"/>
    </row>
    <row r="977" spans="2:4" ht="15.75" customHeight="1">
      <c r="B977" s="5"/>
      <c r="C977" s="5"/>
      <c r="D977" s="7"/>
    </row>
    <row r="978" spans="2:4" ht="15.75" customHeight="1">
      <c r="B978" s="5"/>
      <c r="C978" s="5"/>
      <c r="D978" s="7"/>
    </row>
    <row r="979" spans="2:4" ht="15.75" customHeight="1">
      <c r="B979" s="5"/>
      <c r="C979" s="5"/>
      <c r="D979" s="7"/>
    </row>
    <row r="980" spans="2:4" ht="15.75" customHeight="1">
      <c r="B980" s="5"/>
      <c r="C980" s="5"/>
      <c r="D980" s="7"/>
    </row>
    <row r="981" spans="2:4" ht="15.75" customHeight="1">
      <c r="B981" s="5"/>
      <c r="C981" s="5"/>
      <c r="D981" s="7"/>
    </row>
    <row r="982" spans="2:4" ht="15.75" customHeight="1">
      <c r="B982" s="5"/>
      <c r="C982" s="5"/>
      <c r="D982" s="7"/>
    </row>
    <row r="983" spans="2:4" ht="15.75" customHeight="1">
      <c r="B983" s="5"/>
      <c r="C983" s="5"/>
      <c r="D983" s="7"/>
    </row>
    <row r="984" spans="2:4" ht="15.75" customHeight="1">
      <c r="B984" s="5"/>
      <c r="C984" s="5"/>
      <c r="D984" s="7"/>
    </row>
    <row r="985" spans="2:4" ht="15.75" customHeight="1">
      <c r="B985" s="5"/>
      <c r="C985" s="5"/>
      <c r="D985" s="7"/>
    </row>
    <row r="986" spans="2:4" ht="15.75" customHeight="1">
      <c r="B986" s="5"/>
      <c r="C986" s="5"/>
      <c r="D986" s="7"/>
    </row>
    <row r="987" spans="2:4" ht="15.75" customHeight="1">
      <c r="B987" s="5"/>
      <c r="C987" s="5"/>
      <c r="D987" s="7"/>
    </row>
    <row r="988" spans="2:4" ht="15.75" customHeight="1">
      <c r="B988" s="5"/>
      <c r="C988" s="5"/>
      <c r="D988" s="7"/>
    </row>
    <row r="989" spans="2:4" ht="15.75" customHeight="1">
      <c r="B989" s="5"/>
      <c r="C989" s="5"/>
      <c r="D989" s="7"/>
    </row>
    <row r="990" spans="2:4" ht="15.75" customHeight="1">
      <c r="B990" s="5"/>
      <c r="C990" s="5"/>
      <c r="D990" s="7"/>
    </row>
    <row r="991" spans="2:4" ht="15.75" customHeight="1">
      <c r="B991" s="5"/>
      <c r="C991" s="5"/>
      <c r="D991" s="7"/>
    </row>
    <row r="992" spans="2:4" ht="15.75" customHeight="1">
      <c r="B992" s="5"/>
      <c r="C992" s="5"/>
      <c r="D992" s="7"/>
    </row>
    <row r="993" spans="2:4" ht="15.75" customHeight="1">
      <c r="B993" s="5"/>
      <c r="C993" s="5"/>
      <c r="D993" s="7"/>
    </row>
    <row r="994" spans="2:4" ht="15.75" customHeight="1">
      <c r="B994" s="5"/>
      <c r="C994" s="5"/>
      <c r="D994" s="7"/>
    </row>
    <row r="995" spans="2:4" ht="15.75" customHeight="1">
      <c r="B995" s="5"/>
      <c r="C995" s="5"/>
      <c r="D995" s="7"/>
    </row>
    <row r="996" spans="2:4" ht="15.75" customHeight="1">
      <c r="B996" s="5"/>
      <c r="C996" s="5"/>
      <c r="D996" s="7"/>
    </row>
    <row r="997" spans="2:4" ht="15.75" customHeight="1">
      <c r="B997" s="5"/>
      <c r="C997" s="5"/>
      <c r="D997" s="7"/>
    </row>
    <row r="998" spans="2:4" ht="15.75" customHeight="1">
      <c r="B998" s="5"/>
      <c r="C998" s="5"/>
      <c r="D998" s="7"/>
    </row>
    <row r="999" spans="2:4" ht="15.75" customHeight="1">
      <c r="B999" s="5"/>
      <c r="C999" s="5"/>
      <c r="D999" s="7"/>
    </row>
    <row r="1000" spans="2:4" ht="15.75" customHeight="1">
      <c r="B1000" s="5"/>
      <c r="C1000" s="5"/>
      <c r="D1000" s="7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activeCell="B3" sqref="B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43</v>
      </c>
      <c r="B2">
        <v>45</v>
      </c>
      <c r="C2" t="s">
        <v>10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0.5</v>
      </c>
      <c r="B5" s="6">
        <v>0</v>
      </c>
      <c r="C5" s="6">
        <v>0</v>
      </c>
      <c r="D5" s="16">
        <v>0</v>
      </c>
      <c r="E5" s="6">
        <f t="shared" ref="E5:E32" si="0">B5*D5</f>
        <v>0</v>
      </c>
      <c r="F5" s="6">
        <f t="shared" ref="F5:F32" si="1">E5*C5</f>
        <v>0</v>
      </c>
      <c r="G5" s="6">
        <f t="shared" ref="G5:G31" si="2">SQRT((B6-B5)^2+D6^2)</f>
        <v>1.0440306508910551</v>
      </c>
    </row>
    <row r="6" spans="1:10" ht="15.75" customHeight="1">
      <c r="A6" s="6">
        <v>1</v>
      </c>
      <c r="B6" s="6">
        <v>0.3</v>
      </c>
      <c r="C6" s="6">
        <v>0.16700000000000001</v>
      </c>
      <c r="D6" s="16">
        <f>(A6-A5)+((A7-A6)/2)</f>
        <v>1</v>
      </c>
      <c r="E6" s="6">
        <f t="shared" si="0"/>
        <v>0.3</v>
      </c>
      <c r="F6" s="6">
        <f t="shared" si="1"/>
        <v>5.0099999999999999E-2</v>
      </c>
      <c r="G6" s="6">
        <f t="shared" si="2"/>
        <v>1.0111874208078342</v>
      </c>
    </row>
    <row r="7" spans="1:10" ht="15.75" customHeight="1">
      <c r="A7" s="6">
        <v>2</v>
      </c>
      <c r="B7" s="6">
        <v>0.45</v>
      </c>
      <c r="C7" s="6">
        <v>1.143</v>
      </c>
      <c r="D7" s="16">
        <f t="shared" ref="D7:D30" si="3">((A7-A6)/2)+((A8-A7)/2)</f>
        <v>1</v>
      </c>
      <c r="E7" s="6">
        <f t="shared" si="0"/>
        <v>0.45</v>
      </c>
      <c r="F7" s="6">
        <f t="shared" si="1"/>
        <v>0.51434999999999997</v>
      </c>
      <c r="G7" s="6">
        <f t="shared" si="2"/>
        <v>1.0111874208078342</v>
      </c>
    </row>
    <row r="8" spans="1:10" ht="15.75" customHeight="1">
      <c r="A8" s="6">
        <v>3</v>
      </c>
      <c r="B8" s="6">
        <v>0.6</v>
      </c>
      <c r="C8" s="6">
        <v>0.29499999999999998</v>
      </c>
      <c r="D8" s="16">
        <f t="shared" si="3"/>
        <v>1</v>
      </c>
      <c r="E8" s="6">
        <f t="shared" si="0"/>
        <v>0.6</v>
      </c>
      <c r="F8" s="6">
        <f t="shared" si="1"/>
        <v>0.17699999999999999</v>
      </c>
      <c r="G8" s="6">
        <f t="shared" si="2"/>
        <v>1.0111874208078342</v>
      </c>
    </row>
    <row r="9" spans="1:10" ht="15.75" customHeight="1">
      <c r="A9" s="6">
        <v>4</v>
      </c>
      <c r="B9" s="6">
        <v>0.75</v>
      </c>
      <c r="C9" s="6">
        <v>0.151</v>
      </c>
      <c r="D9" s="16">
        <f t="shared" si="3"/>
        <v>1</v>
      </c>
      <c r="E9" s="6">
        <f t="shared" si="0"/>
        <v>0.75</v>
      </c>
      <c r="F9" s="6">
        <f t="shared" si="1"/>
        <v>0.11324999999999999</v>
      </c>
      <c r="G9" s="6">
        <f t="shared" si="2"/>
        <v>1.0307764064044151</v>
      </c>
    </row>
    <row r="10" spans="1:10" ht="15.75" customHeight="1">
      <c r="A10" s="6">
        <v>5</v>
      </c>
      <c r="B10" s="6">
        <v>1</v>
      </c>
      <c r="C10" s="6">
        <v>1.5920000000000001</v>
      </c>
      <c r="D10" s="16">
        <f t="shared" si="3"/>
        <v>1</v>
      </c>
      <c r="E10" s="6">
        <f t="shared" si="0"/>
        <v>1</v>
      </c>
      <c r="F10" s="6">
        <f t="shared" si="1"/>
        <v>1.5920000000000001</v>
      </c>
      <c r="G10" s="6">
        <f t="shared" si="2"/>
        <v>1</v>
      </c>
    </row>
    <row r="11" spans="1:10" ht="15.75" customHeight="1">
      <c r="A11" s="6">
        <v>6</v>
      </c>
      <c r="B11" s="6">
        <v>1</v>
      </c>
      <c r="C11" s="6">
        <v>1.7689999999999999</v>
      </c>
      <c r="D11" s="16">
        <f t="shared" si="3"/>
        <v>1</v>
      </c>
      <c r="E11" s="6">
        <f t="shared" si="0"/>
        <v>1</v>
      </c>
      <c r="F11" s="6">
        <f t="shared" si="1"/>
        <v>1.7689999999999999</v>
      </c>
      <c r="G11" s="6">
        <f t="shared" si="2"/>
        <v>1.0111874208078342</v>
      </c>
    </row>
    <row r="12" spans="1:10" ht="15.75" customHeight="1">
      <c r="A12" s="6">
        <v>7</v>
      </c>
      <c r="B12" s="6">
        <v>1.1499999999999999</v>
      </c>
      <c r="C12" s="6">
        <v>1.117</v>
      </c>
      <c r="D12" s="16">
        <f t="shared" si="3"/>
        <v>1</v>
      </c>
      <c r="E12" s="6">
        <f t="shared" si="0"/>
        <v>1.1499999999999999</v>
      </c>
      <c r="F12" s="6">
        <f t="shared" si="1"/>
        <v>1.2845499999999999</v>
      </c>
      <c r="G12" s="6">
        <f t="shared" si="2"/>
        <v>1</v>
      </c>
    </row>
    <row r="13" spans="1:10" ht="15.75" customHeight="1">
      <c r="A13" s="6">
        <v>8</v>
      </c>
      <c r="B13" s="6">
        <v>1.1499999999999999</v>
      </c>
      <c r="C13" s="6">
        <v>1.6519999999999999</v>
      </c>
      <c r="D13" s="16">
        <f t="shared" si="3"/>
        <v>1</v>
      </c>
      <c r="E13" s="6">
        <f t="shared" si="0"/>
        <v>1.1499999999999999</v>
      </c>
      <c r="F13" s="6">
        <f t="shared" si="1"/>
        <v>1.8997999999999997</v>
      </c>
      <c r="G13" s="6">
        <f t="shared" si="2"/>
        <v>1.0111874208078342</v>
      </c>
    </row>
    <row r="14" spans="1:10" ht="15.75" customHeight="1">
      <c r="A14" s="6">
        <v>9</v>
      </c>
      <c r="B14" s="6">
        <v>1</v>
      </c>
      <c r="C14" s="6">
        <v>1.9039999999999999</v>
      </c>
      <c r="D14" s="16">
        <f t="shared" si="3"/>
        <v>1</v>
      </c>
      <c r="E14" s="6">
        <f t="shared" si="0"/>
        <v>1</v>
      </c>
      <c r="F14" s="6">
        <f t="shared" si="1"/>
        <v>1.9039999999999999</v>
      </c>
      <c r="G14" s="6">
        <f t="shared" si="2"/>
        <v>0.75663729752107778</v>
      </c>
    </row>
    <row r="15" spans="1:10" ht="15.75" customHeight="1">
      <c r="A15" s="6">
        <v>10</v>
      </c>
      <c r="B15" s="6">
        <v>1.1000000000000001</v>
      </c>
      <c r="C15" s="6">
        <v>1.0820000000000001</v>
      </c>
      <c r="D15" s="16">
        <f t="shared" si="3"/>
        <v>0.75</v>
      </c>
      <c r="E15" s="6">
        <f t="shared" si="0"/>
        <v>0.82500000000000007</v>
      </c>
      <c r="F15" s="6">
        <f t="shared" si="1"/>
        <v>0.89265000000000017</v>
      </c>
      <c r="G15" s="6">
        <f t="shared" si="2"/>
        <v>0.5099019513592784</v>
      </c>
    </row>
    <row r="16" spans="1:10" ht="15.75" customHeight="1">
      <c r="A16" s="6">
        <v>10.5</v>
      </c>
      <c r="B16" s="6">
        <v>1.2</v>
      </c>
      <c r="C16" s="6">
        <v>2.081</v>
      </c>
      <c r="D16" s="16">
        <f t="shared" si="3"/>
        <v>0.5</v>
      </c>
      <c r="E16" s="6">
        <f t="shared" si="0"/>
        <v>0.6</v>
      </c>
      <c r="F16" s="6">
        <f t="shared" si="1"/>
        <v>1.2485999999999999</v>
      </c>
      <c r="G16" s="6">
        <f t="shared" si="2"/>
        <v>0.75166481891864545</v>
      </c>
    </row>
    <row r="17" spans="1:10" ht="15.75" customHeight="1">
      <c r="A17" s="6">
        <v>11</v>
      </c>
      <c r="B17" s="6">
        <v>1.25</v>
      </c>
      <c r="C17" s="6">
        <v>1.91</v>
      </c>
      <c r="D17" s="16">
        <f t="shared" si="3"/>
        <v>0.75</v>
      </c>
      <c r="E17" s="6">
        <f t="shared" si="0"/>
        <v>0.9375</v>
      </c>
      <c r="F17" s="6">
        <f t="shared" si="1"/>
        <v>1.7906249999999999</v>
      </c>
      <c r="G17" s="6">
        <f t="shared" si="2"/>
        <v>1.0012492197250393</v>
      </c>
    </row>
    <row r="18" spans="1:10" ht="15.75" customHeight="1">
      <c r="A18" s="6">
        <v>12</v>
      </c>
      <c r="B18" s="6">
        <v>1.3</v>
      </c>
      <c r="C18" s="6">
        <v>1.899</v>
      </c>
      <c r="D18" s="16">
        <f t="shared" si="3"/>
        <v>1</v>
      </c>
      <c r="E18" s="6">
        <f t="shared" si="0"/>
        <v>1.3</v>
      </c>
      <c r="F18" s="6">
        <f t="shared" si="1"/>
        <v>2.4687000000000001</v>
      </c>
      <c r="G18" s="6">
        <f t="shared" si="2"/>
        <v>1.004987562112089</v>
      </c>
    </row>
    <row r="19" spans="1:10" ht="15.75" customHeight="1">
      <c r="A19" s="6">
        <v>13</v>
      </c>
      <c r="B19" s="6">
        <v>1.2</v>
      </c>
      <c r="C19" s="6">
        <v>1.9279999999999999</v>
      </c>
      <c r="D19" s="16">
        <f t="shared" si="3"/>
        <v>1</v>
      </c>
      <c r="E19" s="6">
        <f t="shared" si="0"/>
        <v>1.2</v>
      </c>
      <c r="F19" s="6">
        <f t="shared" si="1"/>
        <v>2.3135999999999997</v>
      </c>
      <c r="G19" s="6">
        <f t="shared" si="2"/>
        <v>1.0012492197250393</v>
      </c>
    </row>
    <row r="20" spans="1:10" ht="15.75" customHeight="1">
      <c r="A20" s="6">
        <v>14</v>
      </c>
      <c r="B20" s="6">
        <v>1.1499999999999999</v>
      </c>
      <c r="C20" s="6">
        <v>1.6359999999999999</v>
      </c>
      <c r="D20" s="16">
        <f t="shared" si="3"/>
        <v>1</v>
      </c>
      <c r="E20" s="6">
        <f t="shared" si="0"/>
        <v>1.1499999999999999</v>
      </c>
      <c r="F20" s="6">
        <f t="shared" si="1"/>
        <v>1.8813999999999997</v>
      </c>
      <c r="G20" s="6">
        <f t="shared" si="2"/>
        <v>1</v>
      </c>
    </row>
    <row r="21" spans="1:10" ht="15.75" customHeight="1">
      <c r="A21" s="6">
        <v>15</v>
      </c>
      <c r="B21" s="6">
        <v>1.1499999999999999</v>
      </c>
      <c r="C21" s="6">
        <v>1.0980000000000001</v>
      </c>
      <c r="D21" s="16">
        <f t="shared" si="3"/>
        <v>1</v>
      </c>
      <c r="E21" s="6">
        <f t="shared" si="0"/>
        <v>1.1499999999999999</v>
      </c>
      <c r="F21" s="6">
        <f t="shared" si="1"/>
        <v>1.2626999999999999</v>
      </c>
      <c r="G21" s="6">
        <f t="shared" si="2"/>
        <v>1</v>
      </c>
    </row>
    <row r="22" spans="1:10" ht="15.75" customHeight="1">
      <c r="A22" s="6">
        <v>16</v>
      </c>
      <c r="B22" s="6">
        <v>1.1499999999999999</v>
      </c>
      <c r="C22" s="6">
        <v>0.77600000000000002</v>
      </c>
      <c r="D22" s="16">
        <f t="shared" si="3"/>
        <v>1</v>
      </c>
      <c r="E22" s="6">
        <f t="shared" si="0"/>
        <v>1.1499999999999999</v>
      </c>
      <c r="F22" s="6">
        <f t="shared" si="1"/>
        <v>0.89239999999999997</v>
      </c>
      <c r="G22" s="6">
        <f t="shared" si="2"/>
        <v>1.0111874208078342</v>
      </c>
    </row>
    <row r="23" spans="1:10" ht="15.75" customHeight="1">
      <c r="A23" s="6">
        <v>17</v>
      </c>
      <c r="B23" s="6">
        <v>1.3</v>
      </c>
      <c r="C23" s="6">
        <v>0.89600000000000002</v>
      </c>
      <c r="D23" s="16">
        <f t="shared" si="3"/>
        <v>1</v>
      </c>
      <c r="E23" s="6">
        <f t="shared" si="0"/>
        <v>1.3</v>
      </c>
      <c r="F23" s="6">
        <f t="shared" si="1"/>
        <v>1.1648000000000001</v>
      </c>
      <c r="G23" s="6">
        <f t="shared" si="2"/>
        <v>1</v>
      </c>
    </row>
    <row r="24" spans="1:10" ht="15.75" customHeight="1">
      <c r="A24" s="6">
        <v>18</v>
      </c>
      <c r="B24" s="6">
        <v>1.3</v>
      </c>
      <c r="C24" s="6">
        <v>0.64300000000000002</v>
      </c>
      <c r="D24" s="16">
        <f t="shared" si="3"/>
        <v>1</v>
      </c>
      <c r="E24" s="6">
        <f t="shared" si="0"/>
        <v>1.3</v>
      </c>
      <c r="F24" s="6">
        <f t="shared" si="1"/>
        <v>0.83590000000000009</v>
      </c>
      <c r="G24" s="6">
        <f t="shared" si="2"/>
        <v>1.0012492197250393</v>
      </c>
    </row>
    <row r="25" spans="1:10" ht="15.75" customHeight="1">
      <c r="A25" s="6">
        <v>19</v>
      </c>
      <c r="B25" s="6">
        <v>1.25</v>
      </c>
      <c r="C25" s="6">
        <v>0.33600000000000002</v>
      </c>
      <c r="D25" s="16">
        <f t="shared" si="3"/>
        <v>1</v>
      </c>
      <c r="E25" s="6">
        <f t="shared" si="0"/>
        <v>1.25</v>
      </c>
      <c r="F25" s="6">
        <f t="shared" si="1"/>
        <v>0.42000000000000004</v>
      </c>
      <c r="G25" s="6">
        <f t="shared" si="2"/>
        <v>1.0012492197250393</v>
      </c>
    </row>
    <row r="26" spans="1:10" ht="15.75" customHeight="1">
      <c r="A26" s="6">
        <v>20</v>
      </c>
      <c r="B26" s="6">
        <v>1.2</v>
      </c>
      <c r="C26" s="6">
        <v>0.20399999999999999</v>
      </c>
      <c r="D26" s="16">
        <f t="shared" si="3"/>
        <v>1</v>
      </c>
      <c r="E26" s="6">
        <f t="shared" si="0"/>
        <v>1.2</v>
      </c>
      <c r="F26" s="6">
        <f t="shared" si="1"/>
        <v>0.24479999999999996</v>
      </c>
      <c r="G26" s="6">
        <f t="shared" si="2"/>
        <v>1</v>
      </c>
    </row>
    <row r="27" spans="1:10" ht="15.75" customHeight="1">
      <c r="A27" s="6">
        <v>21</v>
      </c>
      <c r="B27" s="6">
        <v>1.2</v>
      </c>
      <c r="C27" s="6">
        <v>0.35899999999999999</v>
      </c>
      <c r="D27" s="16">
        <f t="shared" si="3"/>
        <v>1</v>
      </c>
      <c r="E27" s="6">
        <f t="shared" si="0"/>
        <v>1.2</v>
      </c>
      <c r="F27" s="6">
        <f t="shared" si="1"/>
        <v>0.43079999999999996</v>
      </c>
      <c r="G27" s="6">
        <f t="shared" si="2"/>
        <v>1.019803902718557</v>
      </c>
    </row>
    <row r="28" spans="1:10" ht="15.75" customHeight="1">
      <c r="A28" s="6">
        <v>22</v>
      </c>
      <c r="B28" s="6">
        <v>1</v>
      </c>
      <c r="C28" s="6">
        <v>5.5E-2</v>
      </c>
      <c r="D28" s="16">
        <f t="shared" si="3"/>
        <v>1</v>
      </c>
      <c r="E28" s="6">
        <f t="shared" si="0"/>
        <v>1</v>
      </c>
      <c r="F28" s="6">
        <f t="shared" si="1"/>
        <v>5.5E-2</v>
      </c>
      <c r="G28" s="6">
        <f t="shared" si="2"/>
        <v>1.077032961426901</v>
      </c>
      <c r="J28" s="13"/>
    </row>
    <row r="29" spans="1:10" ht="15.75" customHeight="1">
      <c r="A29" s="6">
        <v>23</v>
      </c>
      <c r="B29" s="6">
        <v>0.6</v>
      </c>
      <c r="C29" s="6">
        <v>5.5E-2</v>
      </c>
      <c r="D29" s="16">
        <f t="shared" si="3"/>
        <v>1</v>
      </c>
      <c r="E29" s="6">
        <f t="shared" si="0"/>
        <v>0.6</v>
      </c>
      <c r="F29" s="6">
        <f t="shared" si="1"/>
        <v>3.3000000000000002E-2</v>
      </c>
      <c r="G29" s="6">
        <f t="shared" si="2"/>
        <v>0.75</v>
      </c>
    </row>
    <row r="30" spans="1:10" ht="15.75" customHeight="1">
      <c r="A30" s="6">
        <v>24</v>
      </c>
      <c r="B30" s="6">
        <v>0.6</v>
      </c>
      <c r="C30" s="6">
        <v>4.4999999999999998E-2</v>
      </c>
      <c r="D30" s="16">
        <f t="shared" si="3"/>
        <v>0.75</v>
      </c>
      <c r="E30" s="6">
        <f t="shared" si="0"/>
        <v>0.44999999999999996</v>
      </c>
      <c r="F30" s="6">
        <f t="shared" si="1"/>
        <v>2.0249999999999997E-2</v>
      </c>
      <c r="G30" s="6">
        <f t="shared" si="2"/>
        <v>0.75663729752107778</v>
      </c>
    </row>
    <row r="31" spans="1:10" ht="15.75" customHeight="1">
      <c r="A31" s="6">
        <v>24.5</v>
      </c>
      <c r="B31" s="6">
        <v>0.5</v>
      </c>
      <c r="C31" s="6">
        <v>0</v>
      </c>
      <c r="D31" s="16">
        <f>((A31-A30)/2)+(A32-A31)</f>
        <v>0.75</v>
      </c>
      <c r="E31" s="6">
        <f t="shared" si="0"/>
        <v>0.375</v>
      </c>
      <c r="F31" s="6">
        <f t="shared" si="1"/>
        <v>0</v>
      </c>
      <c r="G31" s="6">
        <f t="shared" si="2"/>
        <v>0.5</v>
      </c>
    </row>
    <row r="32" spans="1:10" ht="15.75" customHeight="1">
      <c r="A32" s="6">
        <v>25</v>
      </c>
      <c r="B32" s="6">
        <v>0</v>
      </c>
      <c r="C32" s="6">
        <v>0</v>
      </c>
      <c r="D32" s="16">
        <v>0</v>
      </c>
      <c r="E32" s="6">
        <f t="shared" si="0"/>
        <v>0</v>
      </c>
      <c r="F32" s="6">
        <f t="shared" si="1"/>
        <v>0</v>
      </c>
      <c r="G32" s="6">
        <v>0</v>
      </c>
    </row>
    <row r="33" spans="1:11" ht="15.75" customHeight="1">
      <c r="A33" s="13">
        <f>A32-A5</f>
        <v>24.5</v>
      </c>
      <c r="C33" s="13">
        <f>AVERAGE(C6:C31)</f>
        <v>0.9535769230769231</v>
      </c>
      <c r="D33" s="14">
        <f t="shared" ref="D33:G33" si="4">SUM(D5:D32)</f>
        <v>24.5</v>
      </c>
      <c r="E33" s="13">
        <f t="shared" si="4"/>
        <v>24.387499999999999</v>
      </c>
      <c r="F33" s="13">
        <f t="shared" si="4"/>
        <v>25.259275000000002</v>
      </c>
      <c r="G33" s="13">
        <f t="shared" si="4"/>
        <v>25.273594252620256</v>
      </c>
      <c r="H33" s="13">
        <f>E33/G33</f>
        <v>0.96493991935759627</v>
      </c>
      <c r="I33" s="13">
        <v>0.03</v>
      </c>
      <c r="J33" s="13">
        <f>(1.49*E33*H33^(2/3)*I33^(1/2))/F33</f>
        <v>0.24331010491872712</v>
      </c>
      <c r="K33" s="6" t="s">
        <v>27</v>
      </c>
    </row>
    <row r="34" spans="1:11" ht="15.75" customHeight="1">
      <c r="J34" s="13">
        <f>(1.49*H33^(2/3)*I33^(1/2))/C33</f>
        <v>0.26427617492676658</v>
      </c>
      <c r="K34" s="6" t="s">
        <v>28</v>
      </c>
    </row>
    <row r="35" spans="1:11" ht="15.75" customHeight="1"/>
    <row r="36" spans="1:11" ht="15.75" customHeight="1"/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activeCell="B3" sqref="B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44</v>
      </c>
      <c r="B2">
        <v>29</v>
      </c>
      <c r="C2" t="s">
        <v>10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2</v>
      </c>
      <c r="B5" s="6">
        <v>0</v>
      </c>
      <c r="C5" s="6">
        <v>0</v>
      </c>
      <c r="D5" s="16">
        <v>0</v>
      </c>
      <c r="E5" s="6">
        <f t="shared" ref="E5:E26" si="0">B5*D5</f>
        <v>0</v>
      </c>
      <c r="F5" s="6">
        <f t="shared" ref="F5:F26" si="1">E5*C5</f>
        <v>0</v>
      </c>
      <c r="G5" s="6">
        <f t="shared" ref="G5:G25" si="2">SQRT((B6-B5)^2+D6^2)</f>
        <v>1.5033296378372907</v>
      </c>
    </row>
    <row r="6" spans="1:10" ht="15.75" customHeight="1">
      <c r="A6" s="6">
        <v>3</v>
      </c>
      <c r="B6" s="6">
        <v>0.1</v>
      </c>
      <c r="C6" s="6">
        <v>0.252</v>
      </c>
      <c r="D6" s="16">
        <f>(A6-A5)+((A7-A6)/2)</f>
        <v>1.5</v>
      </c>
      <c r="E6" s="6">
        <f t="shared" si="0"/>
        <v>0.15000000000000002</v>
      </c>
      <c r="F6" s="6">
        <f t="shared" si="1"/>
        <v>3.7800000000000007E-2</v>
      </c>
      <c r="G6" s="6">
        <f t="shared" si="2"/>
        <v>1.077032961426901</v>
      </c>
    </row>
    <row r="7" spans="1:10" ht="15.75" customHeight="1">
      <c r="A7" s="6">
        <v>4</v>
      </c>
      <c r="B7" s="6">
        <v>0.5</v>
      </c>
      <c r="C7" s="6">
        <v>0</v>
      </c>
      <c r="D7" s="16">
        <f t="shared" ref="D7:D24" si="3">((A7-A6)/2)+((A8-A7)/2)</f>
        <v>1</v>
      </c>
      <c r="E7" s="6">
        <f t="shared" si="0"/>
        <v>0.5</v>
      </c>
      <c r="F7" s="6">
        <f t="shared" si="1"/>
        <v>0</v>
      </c>
      <c r="G7" s="6">
        <f t="shared" si="2"/>
        <v>1.004987562112089</v>
      </c>
    </row>
    <row r="8" spans="1:10" ht="15.75" customHeight="1">
      <c r="A8" s="6">
        <v>5</v>
      </c>
      <c r="B8" s="6">
        <v>0.6</v>
      </c>
      <c r="C8" s="6">
        <v>0.55900000000000005</v>
      </c>
      <c r="D8" s="16">
        <f t="shared" si="3"/>
        <v>1</v>
      </c>
      <c r="E8" s="6">
        <f t="shared" si="0"/>
        <v>0.6</v>
      </c>
      <c r="F8" s="6">
        <f t="shared" si="1"/>
        <v>0.33540000000000003</v>
      </c>
      <c r="G8" s="6">
        <f t="shared" si="2"/>
        <v>1.0111874208078342</v>
      </c>
    </row>
    <row r="9" spans="1:10" ht="15.75" customHeight="1">
      <c r="A9" s="6">
        <v>6</v>
      </c>
      <c r="B9" s="6">
        <v>0.75</v>
      </c>
      <c r="C9" s="6">
        <v>0.872</v>
      </c>
      <c r="D9" s="16">
        <f t="shared" si="3"/>
        <v>1</v>
      </c>
      <c r="E9" s="6">
        <f t="shared" si="0"/>
        <v>0.75</v>
      </c>
      <c r="F9" s="6">
        <f t="shared" si="1"/>
        <v>0.65400000000000003</v>
      </c>
      <c r="G9" s="6">
        <f t="shared" si="2"/>
        <v>1</v>
      </c>
    </row>
    <row r="10" spans="1:10" ht="15.75" customHeight="1">
      <c r="A10" s="6">
        <v>7</v>
      </c>
      <c r="B10" s="6">
        <v>0.75</v>
      </c>
      <c r="C10" s="6">
        <v>0.73899999999999999</v>
      </c>
      <c r="D10" s="16">
        <f t="shared" si="3"/>
        <v>1</v>
      </c>
      <c r="E10" s="6">
        <f t="shared" si="0"/>
        <v>0.75</v>
      </c>
      <c r="F10" s="6">
        <f t="shared" si="1"/>
        <v>0.55425000000000002</v>
      </c>
      <c r="G10" s="6">
        <f t="shared" si="2"/>
        <v>1</v>
      </c>
    </row>
    <row r="11" spans="1:10" ht="15.75" customHeight="1">
      <c r="A11" s="6">
        <v>8</v>
      </c>
      <c r="B11" s="6">
        <v>0.75</v>
      </c>
      <c r="C11" s="6">
        <v>0.97499999999999998</v>
      </c>
      <c r="D11" s="16">
        <f t="shared" si="3"/>
        <v>1</v>
      </c>
      <c r="E11" s="6">
        <f t="shared" si="0"/>
        <v>0.75</v>
      </c>
      <c r="F11" s="6">
        <f t="shared" si="1"/>
        <v>0.73124999999999996</v>
      </c>
      <c r="G11" s="6">
        <f t="shared" si="2"/>
        <v>1</v>
      </c>
    </row>
    <row r="12" spans="1:10" ht="15.75" customHeight="1">
      <c r="A12" s="6">
        <v>9</v>
      </c>
      <c r="B12" s="6">
        <v>0.75</v>
      </c>
      <c r="C12" s="6">
        <v>1.0369999999999999</v>
      </c>
      <c r="D12" s="16">
        <f t="shared" si="3"/>
        <v>1</v>
      </c>
      <c r="E12" s="6">
        <f t="shared" si="0"/>
        <v>0.75</v>
      </c>
      <c r="F12" s="6">
        <f t="shared" si="1"/>
        <v>0.77774999999999994</v>
      </c>
      <c r="G12" s="6">
        <f t="shared" si="2"/>
        <v>1.0012492197250393</v>
      </c>
    </row>
    <row r="13" spans="1:10" ht="15.75" customHeight="1">
      <c r="A13" s="6">
        <v>10</v>
      </c>
      <c r="B13" s="6">
        <v>0.8</v>
      </c>
      <c r="C13" s="6">
        <v>1.0109999999999999</v>
      </c>
      <c r="D13" s="16">
        <f t="shared" si="3"/>
        <v>1</v>
      </c>
      <c r="E13" s="6">
        <f t="shared" si="0"/>
        <v>0.8</v>
      </c>
      <c r="F13" s="6">
        <f t="shared" si="1"/>
        <v>0.80879999999999996</v>
      </c>
      <c r="G13" s="6">
        <f t="shared" si="2"/>
        <v>1</v>
      </c>
    </row>
    <row r="14" spans="1:10" ht="15.75" customHeight="1">
      <c r="A14" s="6">
        <v>11</v>
      </c>
      <c r="B14" s="6">
        <v>0.8</v>
      </c>
      <c r="C14" s="6">
        <v>1.256</v>
      </c>
      <c r="D14" s="16">
        <f t="shared" si="3"/>
        <v>1</v>
      </c>
      <c r="E14" s="6">
        <f t="shared" si="0"/>
        <v>0.8</v>
      </c>
      <c r="F14" s="6">
        <f t="shared" si="1"/>
        <v>1.0048000000000001</v>
      </c>
      <c r="G14" s="6">
        <f t="shared" si="2"/>
        <v>1.004987562112089</v>
      </c>
    </row>
    <row r="15" spans="1:10" ht="15.75" customHeight="1">
      <c r="A15" s="6">
        <v>12</v>
      </c>
      <c r="B15" s="6">
        <v>0.9</v>
      </c>
      <c r="C15" s="6">
        <v>1.1539999999999999</v>
      </c>
      <c r="D15" s="16">
        <f t="shared" si="3"/>
        <v>1</v>
      </c>
      <c r="E15" s="6">
        <f t="shared" si="0"/>
        <v>0.9</v>
      </c>
      <c r="F15" s="6">
        <f t="shared" si="1"/>
        <v>1.0386</v>
      </c>
      <c r="G15" s="6">
        <f t="shared" si="2"/>
        <v>1.004987562112089</v>
      </c>
    </row>
    <row r="16" spans="1:10" ht="15.75" customHeight="1">
      <c r="A16" s="6">
        <v>13</v>
      </c>
      <c r="B16" s="6">
        <v>1</v>
      </c>
      <c r="C16" s="6">
        <v>1.208</v>
      </c>
      <c r="D16" s="16">
        <f t="shared" si="3"/>
        <v>1</v>
      </c>
      <c r="E16" s="6">
        <f t="shared" si="0"/>
        <v>1</v>
      </c>
      <c r="F16" s="6">
        <f t="shared" si="1"/>
        <v>1.208</v>
      </c>
      <c r="G16" s="6">
        <f t="shared" si="2"/>
        <v>1.004987562112089</v>
      </c>
    </row>
    <row r="17" spans="1:11" ht="15.75" customHeight="1">
      <c r="A17" s="6">
        <v>14</v>
      </c>
      <c r="B17" s="6">
        <v>1.1000000000000001</v>
      </c>
      <c r="C17" s="6">
        <v>0.94099999999999995</v>
      </c>
      <c r="D17" s="16">
        <f t="shared" si="3"/>
        <v>1</v>
      </c>
      <c r="E17" s="6">
        <f t="shared" si="0"/>
        <v>1.1000000000000001</v>
      </c>
      <c r="F17" s="6">
        <f t="shared" si="1"/>
        <v>1.0351000000000001</v>
      </c>
      <c r="G17" s="6">
        <f t="shared" si="2"/>
        <v>1</v>
      </c>
    </row>
    <row r="18" spans="1:11" ht="15.75" customHeight="1">
      <c r="A18" s="6">
        <v>15</v>
      </c>
      <c r="B18" s="6">
        <v>1.1000000000000001</v>
      </c>
      <c r="C18" s="6">
        <v>0.54600000000000004</v>
      </c>
      <c r="D18" s="16">
        <f t="shared" si="3"/>
        <v>1</v>
      </c>
      <c r="E18" s="6">
        <f t="shared" si="0"/>
        <v>1.1000000000000001</v>
      </c>
      <c r="F18" s="6">
        <f t="shared" si="1"/>
        <v>0.60060000000000013</v>
      </c>
      <c r="G18" s="6">
        <f t="shared" si="2"/>
        <v>1.019803902718557</v>
      </c>
    </row>
    <row r="19" spans="1:11" ht="15.75" customHeight="1">
      <c r="A19" s="6">
        <v>16</v>
      </c>
      <c r="B19" s="6">
        <v>0.9</v>
      </c>
      <c r="C19" s="6">
        <v>0</v>
      </c>
      <c r="D19" s="16">
        <f t="shared" si="3"/>
        <v>1</v>
      </c>
      <c r="E19" s="6">
        <f t="shared" si="0"/>
        <v>0.9</v>
      </c>
      <c r="F19" s="6">
        <f t="shared" si="1"/>
        <v>0</v>
      </c>
      <c r="G19" s="6">
        <f t="shared" si="2"/>
        <v>1.0012492197250393</v>
      </c>
    </row>
    <row r="20" spans="1:11" ht="15.75" customHeight="1">
      <c r="A20" s="6">
        <v>17</v>
      </c>
      <c r="B20" s="6">
        <v>0.95</v>
      </c>
      <c r="C20" s="6">
        <v>0.77600000000000002</v>
      </c>
      <c r="D20" s="16">
        <f t="shared" si="3"/>
        <v>1</v>
      </c>
      <c r="E20" s="6">
        <f t="shared" si="0"/>
        <v>0.95</v>
      </c>
      <c r="F20" s="6">
        <f t="shared" si="1"/>
        <v>0.73719999999999997</v>
      </c>
      <c r="G20" s="6">
        <f t="shared" si="2"/>
        <v>1.0012492197250393</v>
      </c>
    </row>
    <row r="21" spans="1:11" ht="15.75" customHeight="1">
      <c r="A21" s="6">
        <v>18</v>
      </c>
      <c r="B21" s="6">
        <v>0.9</v>
      </c>
      <c r="C21" s="6">
        <v>0.60699999999999998</v>
      </c>
      <c r="D21" s="16">
        <f t="shared" si="3"/>
        <v>1</v>
      </c>
      <c r="E21" s="6">
        <f t="shared" si="0"/>
        <v>0.9</v>
      </c>
      <c r="F21" s="6">
        <f t="shared" si="1"/>
        <v>0.54630000000000001</v>
      </c>
      <c r="G21" s="6">
        <f t="shared" si="2"/>
        <v>1.0012492197250393</v>
      </c>
    </row>
    <row r="22" spans="1:11" ht="15.75" customHeight="1">
      <c r="A22" s="6">
        <v>19</v>
      </c>
      <c r="B22" s="6">
        <v>0.85</v>
      </c>
      <c r="C22" s="6">
        <v>0</v>
      </c>
      <c r="D22" s="16">
        <f t="shared" si="3"/>
        <v>1</v>
      </c>
      <c r="E22" s="6">
        <f t="shared" si="0"/>
        <v>0.85</v>
      </c>
      <c r="F22" s="6">
        <f t="shared" si="1"/>
        <v>0</v>
      </c>
      <c r="G22" s="6">
        <f t="shared" si="2"/>
        <v>1.0012492197250393</v>
      </c>
    </row>
    <row r="23" spans="1:11" ht="15.75" customHeight="1">
      <c r="A23" s="6">
        <v>20</v>
      </c>
      <c r="B23" s="6">
        <v>0.8</v>
      </c>
      <c r="C23" s="6">
        <v>0</v>
      </c>
      <c r="D23" s="16">
        <f t="shared" si="3"/>
        <v>1</v>
      </c>
      <c r="E23" s="6">
        <f t="shared" si="0"/>
        <v>0.8</v>
      </c>
      <c r="F23" s="6">
        <f t="shared" si="1"/>
        <v>0</v>
      </c>
      <c r="G23" s="6">
        <f t="shared" si="2"/>
        <v>1.004987562112089</v>
      </c>
    </row>
    <row r="24" spans="1:11" ht="15.75" customHeight="1">
      <c r="A24" s="6">
        <v>21</v>
      </c>
      <c r="B24" s="6">
        <v>0.7</v>
      </c>
      <c r="C24" s="6">
        <v>0</v>
      </c>
      <c r="D24" s="16">
        <f t="shared" si="3"/>
        <v>1</v>
      </c>
      <c r="E24" s="6">
        <f t="shared" si="0"/>
        <v>0.7</v>
      </c>
      <c r="F24" s="6">
        <f t="shared" si="1"/>
        <v>0</v>
      </c>
      <c r="G24" s="6">
        <f t="shared" si="2"/>
        <v>3.5057096285916205</v>
      </c>
    </row>
    <row r="25" spans="1:11" ht="15.75" customHeight="1">
      <c r="A25" s="6">
        <v>22</v>
      </c>
      <c r="B25" s="6">
        <v>0.9</v>
      </c>
      <c r="C25" s="6">
        <v>0</v>
      </c>
      <c r="D25" s="16">
        <f>((A25-A24)/2)+(A26-A25)</f>
        <v>3.5</v>
      </c>
      <c r="E25" s="6">
        <f t="shared" si="0"/>
        <v>3.15</v>
      </c>
      <c r="F25" s="6">
        <f t="shared" si="1"/>
        <v>0</v>
      </c>
      <c r="G25" s="6">
        <f t="shared" si="2"/>
        <v>0.9</v>
      </c>
    </row>
    <row r="26" spans="1:11" ht="15.75" customHeight="1">
      <c r="A26" s="6">
        <v>25</v>
      </c>
      <c r="B26" s="6">
        <v>0</v>
      </c>
      <c r="C26" s="6">
        <v>0</v>
      </c>
      <c r="D26" s="16">
        <v>0</v>
      </c>
      <c r="E26" s="6">
        <f t="shared" si="0"/>
        <v>0</v>
      </c>
      <c r="F26" s="6">
        <f t="shared" si="1"/>
        <v>0</v>
      </c>
      <c r="G26" s="6">
        <v>0</v>
      </c>
    </row>
    <row r="27" spans="1:11" ht="15.75" customHeight="1">
      <c r="A27" s="13">
        <f>A26-A5</f>
        <v>23</v>
      </c>
      <c r="C27" s="13">
        <f>AVERAGE(C6:C25)</f>
        <v>0.59665000000000001</v>
      </c>
      <c r="D27" s="14">
        <f t="shared" ref="D27:G27" si="4">SUM(D5:D26)</f>
        <v>23</v>
      </c>
      <c r="E27" s="13">
        <f t="shared" si="4"/>
        <v>18.2</v>
      </c>
      <c r="F27" s="13">
        <f t="shared" si="4"/>
        <v>10.069850000000001</v>
      </c>
      <c r="G27" s="13">
        <f t="shared" si="4"/>
        <v>24.04824746056784</v>
      </c>
      <c r="H27" s="13">
        <f>E27/G27</f>
        <v>0.75681190614171479</v>
      </c>
      <c r="I27" s="13">
        <v>0.03</v>
      </c>
      <c r="J27" s="13">
        <f>(1.49*E27*H27^(2/3)*I27^(1/2))/F27</f>
        <v>0.38736518582263951</v>
      </c>
      <c r="K27" s="6" t="s">
        <v>27</v>
      </c>
    </row>
    <row r="28" spans="1:11" ht="15.75" customHeight="1">
      <c r="J28" s="13">
        <f>(1.49*H27^(2/3)*I27^(1/2))/C27</f>
        <v>0.35921342113025811</v>
      </c>
      <c r="K28" s="6" t="s">
        <v>28</v>
      </c>
    </row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selection activeCell="C3" sqref="C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45</v>
      </c>
      <c r="B2">
        <v>22</v>
      </c>
      <c r="C2" t="s">
        <v>10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2</v>
      </c>
      <c r="B5" s="6">
        <v>0</v>
      </c>
      <c r="C5" s="6">
        <v>0</v>
      </c>
      <c r="D5" s="16">
        <v>0</v>
      </c>
      <c r="E5" s="6">
        <f t="shared" ref="E5:E29" si="0">B5*D5</f>
        <v>0</v>
      </c>
      <c r="F5" s="6">
        <f t="shared" ref="F5:F29" si="1">E5*C5</f>
        <v>0</v>
      </c>
      <c r="G5" s="6">
        <f t="shared" ref="G5:G28" si="2">SQRT((B6-B5)^2+D6^2)</f>
        <v>1.5132745950421556</v>
      </c>
    </row>
    <row r="6" spans="1:10" ht="15.75" customHeight="1">
      <c r="A6" s="6">
        <v>3</v>
      </c>
      <c r="B6" s="6">
        <v>0.2</v>
      </c>
      <c r="C6" s="6">
        <v>0</v>
      </c>
      <c r="D6" s="16">
        <f>(A6-A5)+((A7-A6)/2)</f>
        <v>1.5</v>
      </c>
      <c r="E6" s="6">
        <f t="shared" si="0"/>
        <v>0.30000000000000004</v>
      </c>
      <c r="F6" s="6">
        <f t="shared" si="1"/>
        <v>0</v>
      </c>
      <c r="G6" s="6">
        <f t="shared" si="2"/>
        <v>1.0440306508910551</v>
      </c>
    </row>
    <row r="7" spans="1:10" ht="15.75" customHeight="1">
      <c r="A7" s="6">
        <v>4</v>
      </c>
      <c r="B7" s="6">
        <v>0.5</v>
      </c>
      <c r="C7" s="6">
        <v>0</v>
      </c>
      <c r="D7" s="16">
        <f t="shared" ref="D7:D27" si="3">((A7-A6)/2)+((A8-A7)/2)</f>
        <v>1</v>
      </c>
      <c r="E7" s="6">
        <f t="shared" si="0"/>
        <v>0.5</v>
      </c>
      <c r="F7" s="6">
        <f t="shared" si="1"/>
        <v>0</v>
      </c>
      <c r="G7" s="6">
        <f t="shared" si="2"/>
        <v>1.004987562112089</v>
      </c>
    </row>
    <row r="8" spans="1:10" ht="15.75" customHeight="1">
      <c r="A8" s="6">
        <v>5</v>
      </c>
      <c r="B8" s="6">
        <v>0.6</v>
      </c>
      <c r="C8" s="6">
        <v>0.70499999999999996</v>
      </c>
      <c r="D8" s="16">
        <f t="shared" si="3"/>
        <v>1</v>
      </c>
      <c r="E8" s="6">
        <f t="shared" si="0"/>
        <v>0.6</v>
      </c>
      <c r="F8" s="6">
        <f t="shared" si="1"/>
        <v>0.42299999999999999</v>
      </c>
      <c r="G8" s="6">
        <f t="shared" si="2"/>
        <v>1.004987562112089</v>
      </c>
    </row>
    <row r="9" spans="1:10" ht="15.75" customHeight="1">
      <c r="A9" s="6">
        <v>6</v>
      </c>
      <c r="B9" s="6">
        <v>0.7</v>
      </c>
      <c r="C9" s="6">
        <v>0.88700000000000001</v>
      </c>
      <c r="D9" s="16">
        <f t="shared" si="3"/>
        <v>1</v>
      </c>
      <c r="E9" s="6">
        <f t="shared" si="0"/>
        <v>0.7</v>
      </c>
      <c r="F9" s="6">
        <f t="shared" si="1"/>
        <v>0.62090000000000001</v>
      </c>
      <c r="G9" s="6">
        <f t="shared" si="2"/>
        <v>1</v>
      </c>
    </row>
    <row r="10" spans="1:10" ht="15.75" customHeight="1">
      <c r="A10" s="6">
        <v>7</v>
      </c>
      <c r="B10" s="6">
        <v>0.7</v>
      </c>
      <c r="C10" s="6">
        <v>0.65500000000000003</v>
      </c>
      <c r="D10" s="16">
        <f t="shared" si="3"/>
        <v>1</v>
      </c>
      <c r="E10" s="6">
        <f t="shared" si="0"/>
        <v>0.7</v>
      </c>
      <c r="F10" s="6">
        <f t="shared" si="1"/>
        <v>0.45849999999999996</v>
      </c>
      <c r="G10" s="6">
        <f t="shared" si="2"/>
        <v>1</v>
      </c>
    </row>
    <row r="11" spans="1:10" ht="15.75" customHeight="1">
      <c r="A11" s="6">
        <v>8</v>
      </c>
      <c r="B11" s="6">
        <v>0.7</v>
      </c>
      <c r="C11" s="6">
        <v>0.93899999999999995</v>
      </c>
      <c r="D11" s="16">
        <f t="shared" si="3"/>
        <v>1</v>
      </c>
      <c r="E11" s="6">
        <f t="shared" si="0"/>
        <v>0.7</v>
      </c>
      <c r="F11" s="6">
        <f t="shared" si="1"/>
        <v>0.65729999999999988</v>
      </c>
      <c r="G11" s="6">
        <f t="shared" si="2"/>
        <v>1</v>
      </c>
    </row>
    <row r="12" spans="1:10" ht="15.75" customHeight="1">
      <c r="A12" s="6">
        <v>9</v>
      </c>
      <c r="B12" s="6">
        <v>0.7</v>
      </c>
      <c r="C12" s="6">
        <v>0.95099999999999996</v>
      </c>
      <c r="D12" s="16">
        <f t="shared" si="3"/>
        <v>1</v>
      </c>
      <c r="E12" s="6">
        <f t="shared" si="0"/>
        <v>0.7</v>
      </c>
      <c r="F12" s="6">
        <f t="shared" si="1"/>
        <v>0.66569999999999996</v>
      </c>
      <c r="G12" s="6">
        <f t="shared" si="2"/>
        <v>1</v>
      </c>
    </row>
    <row r="13" spans="1:10" ht="15.75" customHeight="1">
      <c r="A13" s="6">
        <v>10</v>
      </c>
      <c r="B13" s="6">
        <v>0.7</v>
      </c>
      <c r="C13" s="6">
        <v>0.996</v>
      </c>
      <c r="D13" s="16">
        <f t="shared" si="3"/>
        <v>1</v>
      </c>
      <c r="E13" s="6">
        <f t="shared" si="0"/>
        <v>0.7</v>
      </c>
      <c r="F13" s="6">
        <f t="shared" si="1"/>
        <v>0.69719999999999993</v>
      </c>
      <c r="G13" s="6">
        <f t="shared" si="2"/>
        <v>1.004987562112089</v>
      </c>
    </row>
    <row r="14" spans="1:10" ht="15.75" customHeight="1">
      <c r="A14" s="6">
        <v>11</v>
      </c>
      <c r="B14" s="6">
        <v>0.8</v>
      </c>
      <c r="C14" s="6">
        <v>1.0640000000000001</v>
      </c>
      <c r="D14" s="16">
        <f t="shared" si="3"/>
        <v>1</v>
      </c>
      <c r="E14" s="6">
        <f t="shared" si="0"/>
        <v>0.8</v>
      </c>
      <c r="F14" s="6">
        <f t="shared" si="1"/>
        <v>0.85120000000000007</v>
      </c>
      <c r="G14" s="6">
        <f t="shared" si="2"/>
        <v>1.004987562112089</v>
      </c>
    </row>
    <row r="15" spans="1:10" ht="15.75" customHeight="1">
      <c r="A15" s="6">
        <v>12</v>
      </c>
      <c r="B15" s="6">
        <v>0.9</v>
      </c>
      <c r="C15" s="6">
        <v>1.03</v>
      </c>
      <c r="D15" s="16">
        <f t="shared" si="3"/>
        <v>1</v>
      </c>
      <c r="E15" s="6">
        <f t="shared" si="0"/>
        <v>0.9</v>
      </c>
      <c r="F15" s="6">
        <f t="shared" si="1"/>
        <v>0.92700000000000005</v>
      </c>
      <c r="G15" s="6">
        <f t="shared" si="2"/>
        <v>1</v>
      </c>
    </row>
    <row r="16" spans="1:10" ht="15.75" customHeight="1">
      <c r="A16" s="6">
        <v>13</v>
      </c>
      <c r="B16" s="6">
        <v>0.9</v>
      </c>
      <c r="C16" s="6">
        <v>1.1060000000000001</v>
      </c>
      <c r="D16" s="16">
        <f t="shared" si="3"/>
        <v>1</v>
      </c>
      <c r="E16" s="6">
        <f t="shared" si="0"/>
        <v>0.9</v>
      </c>
      <c r="F16" s="6">
        <f t="shared" si="1"/>
        <v>0.99540000000000006</v>
      </c>
      <c r="G16" s="6">
        <f t="shared" si="2"/>
        <v>1.004987562112089</v>
      </c>
    </row>
    <row r="17" spans="1:11" ht="15.75" customHeight="1">
      <c r="A17" s="6">
        <v>14</v>
      </c>
      <c r="B17" s="6">
        <v>1</v>
      </c>
      <c r="C17" s="6">
        <v>0.872</v>
      </c>
      <c r="D17" s="16">
        <f t="shared" si="3"/>
        <v>1</v>
      </c>
      <c r="E17" s="6">
        <f t="shared" si="0"/>
        <v>1</v>
      </c>
      <c r="F17" s="6">
        <f t="shared" si="1"/>
        <v>0.872</v>
      </c>
      <c r="G17" s="6">
        <f t="shared" si="2"/>
        <v>1</v>
      </c>
    </row>
    <row r="18" spans="1:11" ht="15.75" customHeight="1">
      <c r="A18" s="6">
        <v>15</v>
      </c>
      <c r="B18" s="6">
        <v>1</v>
      </c>
      <c r="C18" s="6">
        <v>0.60599999999999998</v>
      </c>
      <c r="D18" s="16">
        <f t="shared" si="3"/>
        <v>1</v>
      </c>
      <c r="E18" s="6">
        <f t="shared" si="0"/>
        <v>1</v>
      </c>
      <c r="F18" s="6">
        <f t="shared" si="1"/>
        <v>0.60599999999999998</v>
      </c>
      <c r="G18" s="6">
        <f t="shared" si="2"/>
        <v>1.2539936203984452</v>
      </c>
    </row>
    <row r="19" spans="1:11" ht="15.75" customHeight="1">
      <c r="A19" s="6">
        <v>16</v>
      </c>
      <c r="B19" s="6">
        <v>0.9</v>
      </c>
      <c r="C19" s="6">
        <v>0</v>
      </c>
      <c r="D19" s="16">
        <f t="shared" si="3"/>
        <v>1.25</v>
      </c>
      <c r="E19" s="6">
        <f t="shared" si="0"/>
        <v>1.125</v>
      </c>
      <c r="F19" s="6">
        <f t="shared" si="1"/>
        <v>0</v>
      </c>
      <c r="G19" s="6">
        <f t="shared" si="2"/>
        <v>1.004987562112089</v>
      </c>
    </row>
    <row r="20" spans="1:11" ht="15.75" customHeight="1">
      <c r="A20" s="6">
        <v>17.5</v>
      </c>
      <c r="B20" s="6">
        <v>0.8</v>
      </c>
      <c r="C20" s="6">
        <v>0.65400000000000003</v>
      </c>
      <c r="D20" s="16">
        <f t="shared" si="3"/>
        <v>1</v>
      </c>
      <c r="E20" s="6">
        <f t="shared" si="0"/>
        <v>0.8</v>
      </c>
      <c r="F20" s="6">
        <f t="shared" si="1"/>
        <v>0.5232</v>
      </c>
      <c r="G20" s="6">
        <f t="shared" si="2"/>
        <v>0.75</v>
      </c>
    </row>
    <row r="21" spans="1:11" ht="15.75" customHeight="1">
      <c r="A21" s="6">
        <v>18</v>
      </c>
      <c r="B21" s="6">
        <v>0.8</v>
      </c>
      <c r="C21" s="6">
        <v>0.62</v>
      </c>
      <c r="D21" s="16">
        <f t="shared" si="3"/>
        <v>0.75</v>
      </c>
      <c r="E21" s="6">
        <f t="shared" si="0"/>
        <v>0.60000000000000009</v>
      </c>
      <c r="F21" s="6">
        <f t="shared" si="1"/>
        <v>0.37200000000000005</v>
      </c>
      <c r="G21" s="6">
        <f t="shared" si="2"/>
        <v>0.75</v>
      </c>
    </row>
    <row r="22" spans="1:11" ht="15.75" customHeight="1">
      <c r="A22" s="6">
        <v>19</v>
      </c>
      <c r="B22" s="6">
        <v>0.8</v>
      </c>
      <c r="C22" s="6">
        <v>0</v>
      </c>
      <c r="D22" s="16">
        <f t="shared" si="3"/>
        <v>0.75</v>
      </c>
      <c r="E22" s="6">
        <f t="shared" si="0"/>
        <v>0.60000000000000009</v>
      </c>
      <c r="F22" s="6">
        <f t="shared" si="1"/>
        <v>0</v>
      </c>
      <c r="G22" s="6">
        <f t="shared" si="2"/>
        <v>0.5</v>
      </c>
    </row>
    <row r="23" spans="1:11" ht="15.75" customHeight="1">
      <c r="A23" s="6">
        <v>19.5</v>
      </c>
      <c r="B23" s="6">
        <v>0.8</v>
      </c>
      <c r="C23" s="6">
        <v>0</v>
      </c>
      <c r="D23" s="16">
        <f t="shared" si="3"/>
        <v>0.5</v>
      </c>
      <c r="E23" s="6">
        <f t="shared" si="0"/>
        <v>0.4</v>
      </c>
      <c r="F23" s="6">
        <f t="shared" si="1"/>
        <v>0</v>
      </c>
      <c r="G23" s="6">
        <f t="shared" si="2"/>
        <v>0.75663729752107778</v>
      </c>
    </row>
    <row r="24" spans="1:11" ht="15.75" customHeight="1">
      <c r="A24" s="6">
        <v>20</v>
      </c>
      <c r="B24" s="6">
        <v>0.7</v>
      </c>
      <c r="C24" s="6">
        <v>0</v>
      </c>
      <c r="D24" s="16">
        <f t="shared" si="3"/>
        <v>0.75</v>
      </c>
      <c r="E24" s="6">
        <f t="shared" si="0"/>
        <v>0.52499999999999991</v>
      </c>
      <c r="F24" s="6">
        <f t="shared" si="1"/>
        <v>0</v>
      </c>
      <c r="G24" s="6">
        <f t="shared" si="2"/>
        <v>1.019803902718557</v>
      </c>
    </row>
    <row r="25" spans="1:11" ht="15.75" customHeight="1">
      <c r="A25" s="6">
        <v>21</v>
      </c>
      <c r="B25" s="6">
        <v>0.9</v>
      </c>
      <c r="C25" s="6">
        <v>0</v>
      </c>
      <c r="D25" s="16">
        <f t="shared" si="3"/>
        <v>1</v>
      </c>
      <c r="E25" s="6">
        <f t="shared" si="0"/>
        <v>0.9</v>
      </c>
      <c r="F25" s="6">
        <f t="shared" si="1"/>
        <v>0</v>
      </c>
      <c r="G25" s="6">
        <f t="shared" si="2"/>
        <v>1.004987562112089</v>
      </c>
    </row>
    <row r="26" spans="1:11" ht="15.75" customHeight="1">
      <c r="A26" s="6">
        <v>22</v>
      </c>
      <c r="B26" s="6">
        <v>0.8</v>
      </c>
      <c r="C26" s="6">
        <v>0</v>
      </c>
      <c r="D26" s="16">
        <f t="shared" si="3"/>
        <v>1</v>
      </c>
      <c r="E26" s="6">
        <f t="shared" si="0"/>
        <v>0.8</v>
      </c>
      <c r="F26" s="6">
        <f t="shared" si="1"/>
        <v>0</v>
      </c>
      <c r="G26" s="6">
        <f t="shared" si="2"/>
        <v>1.0440306508910551</v>
      </c>
    </row>
    <row r="27" spans="1:11" ht="15.75" customHeight="1">
      <c r="A27" s="6">
        <v>23</v>
      </c>
      <c r="B27" s="6">
        <v>0.5</v>
      </c>
      <c r="C27" s="6">
        <v>0</v>
      </c>
      <c r="D27" s="16">
        <f t="shared" si="3"/>
        <v>1</v>
      </c>
      <c r="E27" s="6">
        <f t="shared" si="0"/>
        <v>0.5</v>
      </c>
      <c r="F27" s="6">
        <f t="shared" si="1"/>
        <v>0</v>
      </c>
      <c r="G27" s="6">
        <f t="shared" si="2"/>
        <v>1.7029386365926393</v>
      </c>
    </row>
    <row r="28" spans="1:11" ht="15.75" customHeight="1">
      <c r="A28" s="6">
        <v>24</v>
      </c>
      <c r="B28" s="6">
        <v>0.6</v>
      </c>
      <c r="C28" s="6">
        <v>0</v>
      </c>
      <c r="D28" s="16">
        <f>((A28-A27)/2)+(A29-A28)</f>
        <v>1.6999999999999993</v>
      </c>
      <c r="E28" s="6">
        <f t="shared" si="0"/>
        <v>1.0199999999999996</v>
      </c>
      <c r="F28" s="6">
        <f t="shared" si="1"/>
        <v>0</v>
      </c>
      <c r="G28" s="6">
        <f t="shared" si="2"/>
        <v>0.6</v>
      </c>
    </row>
    <row r="29" spans="1:11" ht="15.75" customHeight="1">
      <c r="A29" s="6">
        <v>25.2</v>
      </c>
      <c r="B29" s="6">
        <v>0</v>
      </c>
      <c r="C29" s="6">
        <v>0</v>
      </c>
      <c r="D29" s="16">
        <v>0</v>
      </c>
      <c r="E29" s="6">
        <f t="shared" si="0"/>
        <v>0</v>
      </c>
      <c r="F29" s="6">
        <f t="shared" si="1"/>
        <v>0</v>
      </c>
      <c r="G29" s="6">
        <v>0</v>
      </c>
    </row>
    <row r="30" spans="1:11" ht="15.75" customHeight="1">
      <c r="A30" s="13">
        <f>A29-A5</f>
        <v>23.2</v>
      </c>
      <c r="C30" s="13">
        <f>AVERAGE(C6:C28)</f>
        <v>0.48195652173913039</v>
      </c>
      <c r="D30" s="14">
        <f t="shared" ref="D30:G30" si="4">SUM(D5:D29)</f>
        <v>23.2</v>
      </c>
      <c r="E30" s="13">
        <f t="shared" si="4"/>
        <v>16.770000000000003</v>
      </c>
      <c r="F30" s="13">
        <f t="shared" si="4"/>
        <v>8.6693999999999996</v>
      </c>
      <c r="G30" s="13">
        <f t="shared" si="4"/>
        <v>23.969622288839602</v>
      </c>
      <c r="H30" s="13">
        <f>E30/G30</f>
        <v>0.69963555528399857</v>
      </c>
      <c r="I30" s="13">
        <v>0.03</v>
      </c>
      <c r="J30" s="13">
        <f>(1.49*E30*H30^(2/3)*I30^(1/2))/F30</f>
        <v>0.3934342506447891</v>
      </c>
      <c r="K30" s="6" t="s">
        <v>27</v>
      </c>
    </row>
    <row r="31" spans="1:11" ht="15.75" customHeight="1">
      <c r="J31" s="13">
        <f>(1.49*H30^(2/3)*I30^(1/2))/C30</f>
        <v>0.42200760980657936</v>
      </c>
      <c r="K31" s="6" t="s">
        <v>28</v>
      </c>
    </row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0"/>
  <sheetViews>
    <sheetView workbookViewId="0">
      <selection activeCell="B3" sqref="B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46</v>
      </c>
      <c r="B2">
        <v>48</v>
      </c>
      <c r="C2" t="s">
        <v>10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1</v>
      </c>
      <c r="B5" s="6">
        <v>0</v>
      </c>
      <c r="C5" s="6">
        <v>0</v>
      </c>
      <c r="D5" s="16">
        <v>0</v>
      </c>
      <c r="E5" s="6">
        <f t="shared" ref="E5:E24" si="0">B5*D5</f>
        <v>0</v>
      </c>
      <c r="F5" s="6">
        <f t="shared" ref="F5:F24" si="1">E5*C5</f>
        <v>0</v>
      </c>
      <c r="G5" s="6">
        <f t="shared" ref="G5:G24" si="2">SQRT((B6-B5)^2+D6^2)</f>
        <v>0.85</v>
      </c>
    </row>
    <row r="6" spans="1:10" ht="15.75" customHeight="1">
      <c r="A6" s="6">
        <v>1.5</v>
      </c>
      <c r="B6" s="6">
        <v>0.4</v>
      </c>
      <c r="C6" s="6">
        <v>0.629</v>
      </c>
      <c r="D6" s="16">
        <f>(A6-A5)+((A7-A6)/2)</f>
        <v>0.75</v>
      </c>
      <c r="E6" s="6">
        <f t="shared" si="0"/>
        <v>0.30000000000000004</v>
      </c>
      <c r="F6" s="6">
        <f t="shared" si="1"/>
        <v>0.18870000000000003</v>
      </c>
      <c r="G6" s="6">
        <f t="shared" si="2"/>
        <v>0.75663729752107778</v>
      </c>
    </row>
    <row r="7" spans="1:10" ht="15.75" customHeight="1">
      <c r="A7" s="6">
        <v>2</v>
      </c>
      <c r="B7" s="6">
        <v>0.5</v>
      </c>
      <c r="C7" s="6">
        <v>0.93700000000000006</v>
      </c>
      <c r="D7" s="16">
        <f t="shared" ref="D7:D22" si="3">((A7-A6)/2)+((A8-A7)/2)</f>
        <v>0.75</v>
      </c>
      <c r="E7" s="6">
        <f t="shared" si="0"/>
        <v>0.375</v>
      </c>
      <c r="F7" s="6">
        <f t="shared" si="1"/>
        <v>0.35137499999999999</v>
      </c>
      <c r="G7" s="6">
        <f t="shared" si="2"/>
        <v>1.019803902718557</v>
      </c>
    </row>
    <row r="8" spans="1:10" ht="15.75" customHeight="1">
      <c r="A8" s="6">
        <v>3</v>
      </c>
      <c r="B8" s="6">
        <v>0.7</v>
      </c>
      <c r="C8" s="6">
        <v>1.7430000000000001</v>
      </c>
      <c r="D8" s="16">
        <f t="shared" si="3"/>
        <v>1</v>
      </c>
      <c r="E8" s="6">
        <f t="shared" si="0"/>
        <v>0.7</v>
      </c>
      <c r="F8" s="6">
        <f t="shared" si="1"/>
        <v>1.2201</v>
      </c>
      <c r="G8" s="6">
        <f t="shared" si="2"/>
        <v>1.0111874208078342</v>
      </c>
    </row>
    <row r="9" spans="1:10" ht="15.75" customHeight="1">
      <c r="A9" s="6">
        <v>4</v>
      </c>
      <c r="B9" s="6">
        <v>0.85</v>
      </c>
      <c r="C9" s="6">
        <v>0.38300000000000001</v>
      </c>
      <c r="D9" s="16">
        <f t="shared" si="3"/>
        <v>1</v>
      </c>
      <c r="E9" s="6">
        <f t="shared" si="0"/>
        <v>0.85</v>
      </c>
      <c r="F9" s="6">
        <f t="shared" si="1"/>
        <v>0.32555000000000001</v>
      </c>
      <c r="G9" s="6">
        <f t="shared" si="2"/>
        <v>1.0111874208078342</v>
      </c>
    </row>
    <row r="10" spans="1:10" ht="15.75" customHeight="1">
      <c r="A10" s="6">
        <v>5</v>
      </c>
      <c r="B10" s="6">
        <v>1</v>
      </c>
      <c r="C10" s="6">
        <v>1.7150000000000001</v>
      </c>
      <c r="D10" s="16">
        <f t="shared" si="3"/>
        <v>1</v>
      </c>
      <c r="E10" s="6">
        <f t="shared" si="0"/>
        <v>1</v>
      </c>
      <c r="F10" s="6">
        <f t="shared" si="1"/>
        <v>1.7150000000000001</v>
      </c>
      <c r="G10" s="6">
        <f t="shared" si="2"/>
        <v>1.004987562112089</v>
      </c>
    </row>
    <row r="11" spans="1:10" ht="15.75" customHeight="1">
      <c r="A11" s="6">
        <v>6</v>
      </c>
      <c r="B11" s="6">
        <v>1.1000000000000001</v>
      </c>
      <c r="C11" s="6">
        <v>1.66</v>
      </c>
      <c r="D11" s="16">
        <f t="shared" si="3"/>
        <v>1</v>
      </c>
      <c r="E11" s="6">
        <f t="shared" si="0"/>
        <v>1.1000000000000001</v>
      </c>
      <c r="F11" s="6">
        <f t="shared" si="1"/>
        <v>1.8260000000000001</v>
      </c>
      <c r="G11" s="6">
        <f t="shared" si="2"/>
        <v>1.019803902718557</v>
      </c>
    </row>
    <row r="12" spans="1:10" ht="15.75" customHeight="1">
      <c r="A12" s="6">
        <v>7</v>
      </c>
      <c r="B12" s="6">
        <v>1.3</v>
      </c>
      <c r="C12" s="6">
        <v>1.41</v>
      </c>
      <c r="D12" s="16">
        <f t="shared" si="3"/>
        <v>1</v>
      </c>
      <c r="E12" s="6">
        <f t="shared" si="0"/>
        <v>1.3</v>
      </c>
      <c r="F12" s="6">
        <f t="shared" si="1"/>
        <v>1.833</v>
      </c>
      <c r="G12" s="6">
        <f t="shared" si="2"/>
        <v>1.5</v>
      </c>
    </row>
    <row r="13" spans="1:10" ht="15.75" customHeight="1">
      <c r="A13" s="6">
        <v>8</v>
      </c>
      <c r="B13" s="6">
        <v>1.3</v>
      </c>
      <c r="C13" s="6">
        <v>1.819</v>
      </c>
      <c r="D13" s="16">
        <f t="shared" si="3"/>
        <v>1.5</v>
      </c>
      <c r="E13" s="6">
        <f t="shared" si="0"/>
        <v>1.9500000000000002</v>
      </c>
      <c r="F13" s="6">
        <f t="shared" si="1"/>
        <v>3.54705</v>
      </c>
      <c r="G13" s="6">
        <f t="shared" si="2"/>
        <v>2.0024984394500787</v>
      </c>
    </row>
    <row r="14" spans="1:10" ht="15.75" customHeight="1">
      <c r="A14" s="6">
        <v>10</v>
      </c>
      <c r="B14" s="6">
        <v>1.2</v>
      </c>
      <c r="C14" s="6">
        <v>1.8380000000000001</v>
      </c>
      <c r="D14" s="16">
        <f t="shared" si="3"/>
        <v>2</v>
      </c>
      <c r="E14" s="6">
        <f t="shared" si="0"/>
        <v>2.4</v>
      </c>
      <c r="F14" s="6">
        <f t="shared" si="1"/>
        <v>4.4112</v>
      </c>
      <c r="G14" s="6">
        <f t="shared" si="2"/>
        <v>2.0099751242241779</v>
      </c>
    </row>
    <row r="15" spans="1:10" ht="15.75" customHeight="1">
      <c r="A15" s="6">
        <v>12</v>
      </c>
      <c r="B15" s="6">
        <v>1.4</v>
      </c>
      <c r="C15" s="6">
        <v>2.048</v>
      </c>
      <c r="D15" s="16">
        <f t="shared" si="3"/>
        <v>2</v>
      </c>
      <c r="E15" s="6">
        <f t="shared" si="0"/>
        <v>2.8</v>
      </c>
      <c r="F15" s="6">
        <f t="shared" si="1"/>
        <v>5.7343999999999999</v>
      </c>
      <c r="G15" s="6">
        <f t="shared" si="2"/>
        <v>2.0024984394500787</v>
      </c>
    </row>
    <row r="16" spans="1:10" ht="15.75" customHeight="1">
      <c r="A16" s="6">
        <v>14</v>
      </c>
      <c r="B16" s="6">
        <v>1.3</v>
      </c>
      <c r="C16" s="6">
        <v>1.6759999999999999</v>
      </c>
      <c r="D16" s="16">
        <f t="shared" si="3"/>
        <v>2</v>
      </c>
      <c r="E16" s="6">
        <f t="shared" si="0"/>
        <v>2.6</v>
      </c>
      <c r="F16" s="6">
        <f t="shared" si="1"/>
        <v>4.3575999999999997</v>
      </c>
      <c r="G16" s="6">
        <f t="shared" si="2"/>
        <v>1.5033296378372909</v>
      </c>
    </row>
    <row r="17" spans="1:11" ht="15.75" customHeight="1">
      <c r="A17" s="6">
        <v>16</v>
      </c>
      <c r="B17" s="6">
        <v>1.2</v>
      </c>
      <c r="C17" s="6">
        <v>1.1719999999999999</v>
      </c>
      <c r="D17" s="16">
        <f t="shared" si="3"/>
        <v>1.5</v>
      </c>
      <c r="E17" s="6">
        <f t="shared" si="0"/>
        <v>1.7999999999999998</v>
      </c>
      <c r="F17" s="6">
        <f t="shared" si="1"/>
        <v>2.1095999999999995</v>
      </c>
      <c r="G17" s="6">
        <f t="shared" si="2"/>
        <v>1.004987562112089</v>
      </c>
    </row>
    <row r="18" spans="1:11" ht="15.75" customHeight="1">
      <c r="A18" s="6">
        <v>17</v>
      </c>
      <c r="B18" s="6">
        <v>1.3</v>
      </c>
      <c r="C18" s="6">
        <v>1.0960000000000001</v>
      </c>
      <c r="D18" s="16">
        <f t="shared" si="3"/>
        <v>1</v>
      </c>
      <c r="E18" s="6">
        <f t="shared" si="0"/>
        <v>1.3</v>
      </c>
      <c r="F18" s="6">
        <f t="shared" si="1"/>
        <v>1.4248000000000001</v>
      </c>
      <c r="G18" s="6">
        <f t="shared" si="2"/>
        <v>1.5033296378372907</v>
      </c>
    </row>
    <row r="19" spans="1:11" ht="15.75" customHeight="1">
      <c r="A19" s="6">
        <v>18</v>
      </c>
      <c r="B19" s="6">
        <v>1.4</v>
      </c>
      <c r="C19" s="6">
        <v>0.81399999999999995</v>
      </c>
      <c r="D19" s="16">
        <f t="shared" si="3"/>
        <v>1.5</v>
      </c>
      <c r="E19" s="6">
        <f t="shared" si="0"/>
        <v>2.0999999999999996</v>
      </c>
      <c r="F19" s="6">
        <f t="shared" si="1"/>
        <v>1.7093999999999996</v>
      </c>
      <c r="G19" s="6">
        <f t="shared" si="2"/>
        <v>2.0024984394500787</v>
      </c>
    </row>
    <row r="20" spans="1:11" ht="15.75" customHeight="1">
      <c r="A20" s="6">
        <v>20</v>
      </c>
      <c r="B20" s="6">
        <v>1.3</v>
      </c>
      <c r="C20" s="6">
        <v>0.23599999999999999</v>
      </c>
      <c r="D20" s="16">
        <f t="shared" si="3"/>
        <v>2</v>
      </c>
      <c r="E20" s="6">
        <f t="shared" si="0"/>
        <v>2.6</v>
      </c>
      <c r="F20" s="6">
        <f t="shared" si="1"/>
        <v>0.61360000000000003</v>
      </c>
      <c r="G20" s="6">
        <f t="shared" si="2"/>
        <v>2.0099751242241779</v>
      </c>
    </row>
    <row r="21" spans="1:11" ht="15.75" customHeight="1">
      <c r="A21" s="6">
        <v>22</v>
      </c>
      <c r="B21" s="6">
        <v>1.5</v>
      </c>
      <c r="C21" s="6">
        <v>0.219</v>
      </c>
      <c r="D21" s="16">
        <f t="shared" si="3"/>
        <v>2</v>
      </c>
      <c r="E21" s="6">
        <f t="shared" si="0"/>
        <v>3</v>
      </c>
      <c r="F21" s="6">
        <f t="shared" si="1"/>
        <v>0.65700000000000003</v>
      </c>
      <c r="G21" s="6">
        <f t="shared" si="2"/>
        <v>1.7240939649566669</v>
      </c>
    </row>
    <row r="22" spans="1:11" ht="15.75" customHeight="1">
      <c r="A22" s="6">
        <v>24</v>
      </c>
      <c r="B22" s="6">
        <v>0.65</v>
      </c>
      <c r="C22" s="6">
        <v>0</v>
      </c>
      <c r="D22" s="16">
        <f t="shared" si="3"/>
        <v>1.5</v>
      </c>
      <c r="E22" s="6">
        <f t="shared" si="0"/>
        <v>0.97500000000000009</v>
      </c>
      <c r="F22" s="6">
        <f t="shared" si="1"/>
        <v>0</v>
      </c>
      <c r="G22" s="6">
        <f t="shared" si="2"/>
        <v>0.93407708461346883</v>
      </c>
    </row>
    <row r="23" spans="1:11" ht="15.75" customHeight="1">
      <c r="A23" s="6">
        <v>25</v>
      </c>
      <c r="B23" s="6">
        <v>0.4</v>
      </c>
      <c r="C23" s="6">
        <v>0</v>
      </c>
      <c r="D23" s="16">
        <f>((A23-A22)/2)+((A24-A23))</f>
        <v>0.89999999999999858</v>
      </c>
      <c r="E23" s="6">
        <f t="shared" si="0"/>
        <v>0.35999999999999943</v>
      </c>
      <c r="F23" s="6">
        <f t="shared" si="1"/>
        <v>0</v>
      </c>
      <c r="G23" s="6">
        <f t="shared" si="2"/>
        <v>0.4</v>
      </c>
    </row>
    <row r="24" spans="1:11" ht="15.75" customHeight="1">
      <c r="A24" s="6">
        <v>25.4</v>
      </c>
      <c r="B24" s="6">
        <v>0</v>
      </c>
      <c r="C24" s="6">
        <v>0</v>
      </c>
      <c r="D24" s="16">
        <v>0</v>
      </c>
      <c r="E24" s="6">
        <f t="shared" si="0"/>
        <v>0</v>
      </c>
      <c r="F24" s="6">
        <f t="shared" si="1"/>
        <v>0</v>
      </c>
      <c r="G24" s="6">
        <f t="shared" si="2"/>
        <v>24.4</v>
      </c>
    </row>
    <row r="25" spans="1:11" ht="15.75" customHeight="1">
      <c r="A25" s="13">
        <f>A24-A5</f>
        <v>24.4</v>
      </c>
      <c r="C25" s="13">
        <f>AVERAGE(C6:C23)</f>
        <v>1.0775000000000001</v>
      </c>
      <c r="D25" s="14">
        <f t="shared" ref="D25:G25" si="4">SUM(D5:D24)</f>
        <v>24.4</v>
      </c>
      <c r="E25" s="13">
        <f t="shared" si="4"/>
        <v>27.509999999999998</v>
      </c>
      <c r="F25" s="13">
        <f t="shared" si="4"/>
        <v>32.024375000000006</v>
      </c>
      <c r="G25" s="13">
        <f t="shared" si="4"/>
        <v>49.670870960841341</v>
      </c>
      <c r="H25" s="13">
        <f>E25/G25</f>
        <v>0.55384573428736239</v>
      </c>
      <c r="I25" s="13">
        <v>0.03</v>
      </c>
      <c r="J25" s="13">
        <f>(1.49*E25*H25^(2/3)*I25^(1/2))/F25</f>
        <v>0.14951428911717404</v>
      </c>
      <c r="K25" s="6" t="s">
        <v>27</v>
      </c>
    </row>
    <row r="26" spans="1:11" ht="15.75" customHeight="1">
      <c r="D26" s="16"/>
      <c r="J26" s="13">
        <f>(1.49*H25^(2/3)*I25^(1/2))/C25</f>
        <v>0.16153085568704573</v>
      </c>
      <c r="K26" s="6" t="s">
        <v>28</v>
      </c>
    </row>
    <row r="27" spans="1:11" ht="15.75" customHeight="1">
      <c r="D27" s="16"/>
    </row>
    <row r="28" spans="1:11" ht="15.75" customHeight="1">
      <c r="D28" s="16"/>
    </row>
    <row r="29" spans="1:11" ht="15.75" customHeight="1">
      <c r="D29" s="16"/>
    </row>
    <row r="30" spans="1:11" ht="15.75" customHeight="1">
      <c r="D30" s="16"/>
    </row>
    <row r="31" spans="1:11" ht="15.75" customHeight="1">
      <c r="D31" s="16"/>
    </row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00"/>
  <sheetViews>
    <sheetView workbookViewId="0">
      <selection activeCell="C3" sqref="C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17.6640625" customWidth="1"/>
    <col min="6" max="6" width="23.4140625" customWidth="1"/>
    <col min="7" max="7" width="13.4140625" customWidth="1"/>
    <col min="8" max="8" width="19.33203125" customWidth="1"/>
    <col min="9" max="9" width="18.33203125" customWidth="1"/>
    <col min="10" max="26" width="10.58203125" customWidth="1"/>
  </cols>
  <sheetData>
    <row r="1" spans="1:11" ht="15.75" customHeight="1">
      <c r="A1" t="s">
        <v>33</v>
      </c>
      <c r="B1" t="s">
        <v>34</v>
      </c>
      <c r="C1" t="s">
        <v>35</v>
      </c>
    </row>
    <row r="2" spans="1:11" ht="15.75" customHeight="1">
      <c r="A2" t="s">
        <v>47</v>
      </c>
      <c r="B2">
        <v>60</v>
      </c>
      <c r="C2" t="s">
        <v>11</v>
      </c>
    </row>
    <row r="3" spans="1:11" ht="15.75" customHeight="1"/>
    <row r="4" spans="1:11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31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</row>
    <row r="5" spans="1:11" ht="15.75" customHeight="1">
      <c r="A5" s="6">
        <v>3</v>
      </c>
      <c r="B5" s="6">
        <v>0</v>
      </c>
      <c r="C5" s="6">
        <v>0</v>
      </c>
      <c r="D5" s="16">
        <v>0</v>
      </c>
      <c r="F5" s="6">
        <v>0</v>
      </c>
      <c r="G5" s="6">
        <f t="shared" ref="G5:G10" si="0">F5*C5</f>
        <v>0</v>
      </c>
      <c r="H5" s="6">
        <f t="shared" ref="H5:H25" si="1">SQRT((C6-C5)^2+E6^2)</f>
        <v>0.55000000000000004</v>
      </c>
    </row>
    <row r="6" spans="1:11" ht="15.75" customHeight="1">
      <c r="A6" s="6">
        <v>4</v>
      </c>
      <c r="B6" s="6">
        <v>0.45</v>
      </c>
      <c r="C6" s="6">
        <v>0.55000000000000004</v>
      </c>
      <c r="D6" s="16">
        <f>(A6-A5)+((A7-A6)/2)</f>
        <v>1.75</v>
      </c>
      <c r="F6" s="6">
        <f t="shared" ref="F6:F10" si="2">B6*D6</f>
        <v>0.78749999999999998</v>
      </c>
      <c r="G6" s="6">
        <f t="shared" si="0"/>
        <v>0.43312500000000004</v>
      </c>
      <c r="H6" s="6">
        <f t="shared" si="1"/>
        <v>0.19999999999999996</v>
      </c>
    </row>
    <row r="7" spans="1:11" ht="15.75" customHeight="1">
      <c r="A7" s="6">
        <v>5.5</v>
      </c>
      <c r="B7" s="6">
        <v>0.8</v>
      </c>
      <c r="C7" s="6">
        <v>0.75</v>
      </c>
      <c r="D7" s="16">
        <f t="shared" ref="D7:D9" si="3">((A7-A6)/2)+((A8-A7)/2)</f>
        <v>1.5</v>
      </c>
      <c r="F7" s="6">
        <f t="shared" si="2"/>
        <v>1.2000000000000002</v>
      </c>
      <c r="G7" s="6">
        <f t="shared" si="0"/>
        <v>0.90000000000000013</v>
      </c>
      <c r="H7" s="6">
        <f t="shared" si="1"/>
        <v>0.25</v>
      </c>
    </row>
    <row r="8" spans="1:11" ht="15.75" customHeight="1">
      <c r="A8" s="6">
        <v>7</v>
      </c>
      <c r="B8" s="6">
        <v>0.55000000000000004</v>
      </c>
      <c r="C8" s="6">
        <v>1</v>
      </c>
      <c r="D8" s="16">
        <f t="shared" si="3"/>
        <v>1.5</v>
      </c>
      <c r="F8" s="6">
        <f t="shared" si="2"/>
        <v>0.82500000000000007</v>
      </c>
      <c r="G8" s="6">
        <f t="shared" si="0"/>
        <v>0.82500000000000007</v>
      </c>
      <c r="H8" s="6">
        <f t="shared" si="1"/>
        <v>0.15999999999999992</v>
      </c>
    </row>
    <row r="9" spans="1:11" ht="15.75" customHeight="1">
      <c r="A9" s="6">
        <v>8.5</v>
      </c>
      <c r="B9" s="6">
        <v>1</v>
      </c>
      <c r="C9" s="6">
        <v>1.1599999999999999</v>
      </c>
      <c r="D9" s="16">
        <f t="shared" si="3"/>
        <v>1.5</v>
      </c>
      <c r="F9" s="6">
        <f t="shared" si="2"/>
        <v>1.5</v>
      </c>
      <c r="G9" s="6">
        <f t="shared" si="0"/>
        <v>1.7399999999999998</v>
      </c>
      <c r="H9" s="6">
        <f t="shared" si="1"/>
        <v>1.3003461077728498</v>
      </c>
    </row>
    <row r="10" spans="1:11" ht="15.75" customHeight="1">
      <c r="A10" s="23">
        <v>10</v>
      </c>
      <c r="B10" s="23">
        <v>1.55</v>
      </c>
      <c r="C10" s="23">
        <f>AVERAGE(E10:E11)</f>
        <v>1.1299999999999999</v>
      </c>
      <c r="D10" s="26">
        <f>((A10-A9)/2)+((A12-A10)/2)</f>
        <v>1.5</v>
      </c>
      <c r="E10" s="6">
        <v>1.3</v>
      </c>
      <c r="F10" s="23">
        <f t="shared" si="2"/>
        <v>2.3250000000000002</v>
      </c>
      <c r="G10" s="23">
        <f t="shared" si="0"/>
        <v>2.6272500000000001</v>
      </c>
      <c r="H10" s="6">
        <f t="shared" si="1"/>
        <v>1.4827339613025661</v>
      </c>
    </row>
    <row r="11" spans="1:11" ht="15.75" customHeight="1">
      <c r="A11" s="24"/>
      <c r="B11" s="24"/>
      <c r="C11" s="24"/>
      <c r="D11" s="24"/>
      <c r="E11" s="6">
        <v>0.96</v>
      </c>
      <c r="F11" s="24"/>
      <c r="G11" s="24"/>
      <c r="H11" s="6">
        <f t="shared" si="1"/>
        <v>1.31</v>
      </c>
    </row>
    <row r="12" spans="1:11" ht="15.75" customHeight="1">
      <c r="A12" s="6">
        <v>11.5</v>
      </c>
      <c r="B12" s="6">
        <v>1.4</v>
      </c>
      <c r="C12" s="6">
        <v>1.31</v>
      </c>
      <c r="D12" s="16">
        <f>((A12-A10)/2)+((A13-A12)/2)</f>
        <v>1.5</v>
      </c>
      <c r="F12" s="6">
        <f t="shared" ref="F12:F19" si="4">B12*D12</f>
        <v>2.0999999999999996</v>
      </c>
      <c r="G12" s="6">
        <f t="shared" ref="G12:G19" si="5">F12*C12</f>
        <v>2.7509999999999994</v>
      </c>
      <c r="H12" s="6">
        <f t="shared" si="1"/>
        <v>6.999999999999984E-2</v>
      </c>
    </row>
    <row r="13" spans="1:11" ht="15.75" customHeight="1">
      <c r="A13" s="6">
        <v>13</v>
      </c>
      <c r="B13" s="6">
        <v>1.35</v>
      </c>
      <c r="C13" s="6">
        <v>1.38</v>
      </c>
      <c r="D13" s="16">
        <f t="shared" ref="D13:D18" si="6">((A13-A12)/2)+((A14-A13)/2)</f>
        <v>1.5</v>
      </c>
      <c r="F13" s="6">
        <f t="shared" si="4"/>
        <v>2.0250000000000004</v>
      </c>
      <c r="G13" s="6">
        <f t="shared" si="5"/>
        <v>2.7945000000000002</v>
      </c>
      <c r="H13" s="6">
        <f t="shared" si="1"/>
        <v>2.9999999999999805E-2</v>
      </c>
    </row>
    <row r="14" spans="1:11" ht="15.75" customHeight="1">
      <c r="A14" s="6">
        <v>14.5</v>
      </c>
      <c r="B14" s="6">
        <v>1.35</v>
      </c>
      <c r="C14" s="6">
        <v>1.35</v>
      </c>
      <c r="D14" s="16">
        <f t="shared" si="6"/>
        <v>1.5</v>
      </c>
      <c r="F14" s="6">
        <f t="shared" si="4"/>
        <v>2.0250000000000004</v>
      </c>
      <c r="G14" s="6">
        <f t="shared" si="5"/>
        <v>2.7337500000000006</v>
      </c>
      <c r="H14" s="6">
        <f t="shared" si="1"/>
        <v>3.9999999999999813E-2</v>
      </c>
    </row>
    <row r="15" spans="1:11" ht="15.75" customHeight="1">
      <c r="A15" s="6">
        <v>16</v>
      </c>
      <c r="B15" s="6">
        <v>1.4</v>
      </c>
      <c r="C15" s="6">
        <v>1.39</v>
      </c>
      <c r="D15" s="16">
        <f t="shared" si="6"/>
        <v>1.5</v>
      </c>
      <c r="F15" s="6">
        <f t="shared" si="4"/>
        <v>2.0999999999999996</v>
      </c>
      <c r="G15" s="6">
        <f t="shared" si="5"/>
        <v>2.9189999999999992</v>
      </c>
      <c r="H15" s="6">
        <f t="shared" si="1"/>
        <v>7.9999999999999849E-2</v>
      </c>
    </row>
    <row r="16" spans="1:11" ht="15.75" customHeight="1">
      <c r="A16" s="6">
        <v>17.5</v>
      </c>
      <c r="B16" s="6">
        <v>1.4</v>
      </c>
      <c r="C16" s="6">
        <v>1.31</v>
      </c>
      <c r="D16" s="16">
        <f t="shared" si="6"/>
        <v>1.5</v>
      </c>
      <c r="F16" s="6">
        <f t="shared" si="4"/>
        <v>2.0999999999999996</v>
      </c>
      <c r="G16" s="6">
        <f t="shared" si="5"/>
        <v>2.7509999999999994</v>
      </c>
      <c r="H16" s="6">
        <f t="shared" si="1"/>
        <v>0.19999999999999996</v>
      </c>
    </row>
    <row r="17" spans="1:12" ht="15.75" customHeight="1">
      <c r="A17" s="6">
        <v>19</v>
      </c>
      <c r="B17" s="6">
        <v>1.5</v>
      </c>
      <c r="C17" s="6">
        <v>1.1100000000000001</v>
      </c>
      <c r="D17" s="16">
        <f t="shared" si="6"/>
        <v>1.5</v>
      </c>
      <c r="F17" s="6">
        <f t="shared" si="4"/>
        <v>2.25</v>
      </c>
      <c r="G17" s="6">
        <f t="shared" si="5"/>
        <v>2.4975000000000001</v>
      </c>
      <c r="H17" s="6">
        <f t="shared" si="1"/>
        <v>0.59000000000000008</v>
      </c>
    </row>
    <row r="18" spans="1:12" ht="15.75" customHeight="1">
      <c r="A18" s="6">
        <v>20.5</v>
      </c>
      <c r="B18" s="6">
        <v>1.5</v>
      </c>
      <c r="C18" s="6">
        <v>0.52</v>
      </c>
      <c r="D18" s="16">
        <f t="shared" si="6"/>
        <v>1.5</v>
      </c>
      <c r="F18" s="6">
        <f t="shared" si="4"/>
        <v>2.25</v>
      </c>
      <c r="G18" s="6">
        <f t="shared" si="5"/>
        <v>1.17</v>
      </c>
      <c r="H18" s="6">
        <f t="shared" si="1"/>
        <v>1.2184005909387929</v>
      </c>
    </row>
    <row r="19" spans="1:12" ht="15.75" customHeight="1">
      <c r="A19" s="23">
        <v>22</v>
      </c>
      <c r="B19" s="23">
        <v>1.6</v>
      </c>
      <c r="C19" s="23">
        <f>AVERAGE(E19:E20)</f>
        <v>0.86</v>
      </c>
      <c r="D19" s="26">
        <f>((A19-A18)/2)+((A21-A19)/2)</f>
        <v>1.5</v>
      </c>
      <c r="E19" s="6">
        <v>1.17</v>
      </c>
      <c r="F19" s="23">
        <f t="shared" si="4"/>
        <v>2.4000000000000004</v>
      </c>
      <c r="G19" s="23">
        <f t="shared" si="5"/>
        <v>2.0640000000000001</v>
      </c>
      <c r="H19" s="6">
        <f t="shared" si="1"/>
        <v>1.0208329931972222</v>
      </c>
    </row>
    <row r="20" spans="1:12" ht="15.75" customHeight="1">
      <c r="A20" s="24"/>
      <c r="B20" s="24"/>
      <c r="C20" s="24"/>
      <c r="D20" s="24"/>
      <c r="E20" s="6">
        <v>0.55000000000000004</v>
      </c>
      <c r="F20" s="24"/>
      <c r="G20" s="24"/>
      <c r="H20" s="6">
        <f t="shared" si="1"/>
        <v>0.61</v>
      </c>
    </row>
    <row r="21" spans="1:12" ht="15.75" customHeight="1">
      <c r="A21" s="6">
        <v>23.5</v>
      </c>
      <c r="B21" s="6">
        <v>1.3</v>
      </c>
      <c r="C21" s="6">
        <v>0.61</v>
      </c>
      <c r="D21" s="16">
        <f>((A21-A19)/2)+((A22-A21)/2)</f>
        <v>1.5</v>
      </c>
      <c r="F21" s="6">
        <f t="shared" ref="F21:F22" si="7">B21*D21</f>
        <v>1.9500000000000002</v>
      </c>
      <c r="G21" s="6">
        <f t="shared" ref="G21:G22" si="8">F21*C21</f>
        <v>1.1895</v>
      </c>
      <c r="H21" s="6">
        <f t="shared" si="1"/>
        <v>0.97329337817535777</v>
      </c>
    </row>
    <row r="22" spans="1:12" ht="15.75" customHeight="1">
      <c r="A22" s="23">
        <v>25</v>
      </c>
      <c r="B22" s="25">
        <v>1.65</v>
      </c>
      <c r="C22" s="23">
        <f>AVERAGE(E22:E23)</f>
        <v>0.69</v>
      </c>
      <c r="D22" s="26">
        <f>((A22-A21)/2)+((A24-A22)/2)</f>
        <v>1.5</v>
      </c>
      <c r="E22" s="6">
        <v>0.97</v>
      </c>
      <c r="F22" s="23">
        <f t="shared" si="7"/>
        <v>2.4749999999999996</v>
      </c>
      <c r="G22" s="23">
        <f t="shared" si="8"/>
        <v>1.7077499999999997</v>
      </c>
      <c r="H22" s="6">
        <f t="shared" si="1"/>
        <v>0.80262070743284453</v>
      </c>
    </row>
    <row r="23" spans="1:12" ht="15.75" customHeight="1">
      <c r="A23" s="24"/>
      <c r="B23" s="24"/>
      <c r="C23" s="24"/>
      <c r="D23" s="24"/>
      <c r="E23" s="6">
        <v>0.41</v>
      </c>
      <c r="F23" s="24"/>
      <c r="G23" s="24"/>
      <c r="H23" s="6">
        <f t="shared" si="1"/>
        <v>0.51</v>
      </c>
    </row>
    <row r="24" spans="1:12" ht="15.75" customHeight="1">
      <c r="A24" s="6">
        <v>26.5</v>
      </c>
      <c r="B24" s="6">
        <v>1.45</v>
      </c>
      <c r="C24" s="6">
        <v>0.51</v>
      </c>
      <c r="D24" s="16">
        <f>((A24-A22)/2)+((A25-A24)/2)</f>
        <v>1.5</v>
      </c>
      <c r="F24" s="6">
        <f t="shared" ref="F24:F25" si="9">B24*D24</f>
        <v>2.1749999999999998</v>
      </c>
      <c r="G24" s="6">
        <f t="shared" ref="G24:G26" si="10">F24*C24</f>
        <v>1.1092499999999998</v>
      </c>
      <c r="H24" s="6">
        <f t="shared" si="1"/>
        <v>0.25</v>
      </c>
    </row>
    <row r="25" spans="1:12" ht="15.75" customHeight="1">
      <c r="A25" s="6">
        <v>28</v>
      </c>
      <c r="B25" s="6">
        <v>1.4</v>
      </c>
      <c r="C25" s="6">
        <v>0.26</v>
      </c>
      <c r="D25" s="16">
        <f>((A25-A24)/2)+((A26-A25))</f>
        <v>2.1499999999999986</v>
      </c>
      <c r="F25" s="6">
        <f t="shared" si="9"/>
        <v>3.009999999999998</v>
      </c>
      <c r="G25" s="6">
        <f t="shared" si="10"/>
        <v>0.78259999999999952</v>
      </c>
      <c r="H25" s="6">
        <f t="shared" si="1"/>
        <v>0.26</v>
      </c>
    </row>
    <row r="26" spans="1:12" ht="15.75" customHeight="1">
      <c r="A26" s="6">
        <v>29.4</v>
      </c>
      <c r="B26" s="6">
        <v>0</v>
      </c>
      <c r="C26" s="6">
        <v>0</v>
      </c>
      <c r="D26" s="16">
        <v>0</v>
      </c>
      <c r="F26" s="6">
        <v>0</v>
      </c>
      <c r="G26" s="6">
        <f t="shared" si="10"/>
        <v>0</v>
      </c>
      <c r="H26" s="6">
        <v>0</v>
      </c>
    </row>
    <row r="27" spans="1:12" ht="15.75" customHeight="1">
      <c r="A27" s="13">
        <f>A26-A5</f>
        <v>26.4</v>
      </c>
      <c r="C27" s="13">
        <f>AVERAGE(C6:C25)</f>
        <v>0.93470588235294105</v>
      </c>
      <c r="D27" s="14">
        <f>SUM(D5:D26)</f>
        <v>26.4</v>
      </c>
      <c r="F27" s="13">
        <f t="shared" ref="F27:H27" si="11">SUM(F5:F26)</f>
        <v>33.497500000000002</v>
      </c>
      <c r="G27" s="13">
        <f t="shared" si="11"/>
        <v>30.995224999999998</v>
      </c>
      <c r="H27" s="13">
        <f t="shared" si="11"/>
        <v>11.908227738819631</v>
      </c>
      <c r="I27" s="13">
        <f>F27/H27</f>
        <v>2.8129710595642625</v>
      </c>
      <c r="J27" s="13">
        <v>0.03</v>
      </c>
      <c r="K27" s="13">
        <f>(1.49*F27*I27^(2/3)*J27^(1/2))/G27</f>
        <v>0.55578651795038048</v>
      </c>
      <c r="L27" s="6" t="s">
        <v>27</v>
      </c>
    </row>
    <row r="28" spans="1:12" ht="15.75" customHeight="1">
      <c r="K28" s="13">
        <f>(1.49*I27^(2/3)*J27^(1/2))/C27</f>
        <v>0.55019346707257044</v>
      </c>
      <c r="L28" s="6" t="s">
        <v>28</v>
      </c>
    </row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9:F20"/>
    <mergeCell ref="F22:F23"/>
    <mergeCell ref="G22:G23"/>
    <mergeCell ref="G10:G11"/>
    <mergeCell ref="A19:A20"/>
    <mergeCell ref="G19:G20"/>
    <mergeCell ref="A10:A11"/>
    <mergeCell ref="B10:B11"/>
    <mergeCell ref="C10:C11"/>
    <mergeCell ref="D10:D11"/>
    <mergeCell ref="F10:F11"/>
    <mergeCell ref="B19:B20"/>
    <mergeCell ref="C19:C20"/>
    <mergeCell ref="A22:A23"/>
    <mergeCell ref="B22:B23"/>
    <mergeCell ref="C22:C23"/>
    <mergeCell ref="D22:D23"/>
    <mergeCell ref="D19:D20"/>
  </mergeCell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00"/>
  <sheetViews>
    <sheetView workbookViewId="0">
      <selection activeCell="B3" sqref="B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3" ht="15.75" customHeight="1">
      <c r="A1" t="s">
        <v>33</v>
      </c>
      <c r="B1" t="s">
        <v>34</v>
      </c>
      <c r="C1" t="s">
        <v>35</v>
      </c>
    </row>
    <row r="2" spans="1:13" ht="15.75" customHeight="1">
      <c r="A2" t="s">
        <v>48</v>
      </c>
      <c r="B2">
        <v>18</v>
      </c>
      <c r="C2" t="s">
        <v>12</v>
      </c>
    </row>
    <row r="3" spans="1:13" ht="15.75" customHeight="1"/>
    <row r="4" spans="1:13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3" ht="15.75" customHeight="1">
      <c r="A5" s="6">
        <v>2.4</v>
      </c>
      <c r="B5" s="6">
        <v>0</v>
      </c>
      <c r="C5" s="6">
        <v>0</v>
      </c>
      <c r="D5" s="16">
        <v>0</v>
      </c>
      <c r="E5" s="6">
        <v>0</v>
      </c>
      <c r="F5" s="6">
        <f t="shared" ref="F5:F19" si="0">E5*C5</f>
        <v>0</v>
      </c>
      <c r="G5" s="6">
        <f t="shared" ref="G5:G18" si="1">SQRT((B6-B5)^2+D6^2)</f>
        <v>1.3729530217745982</v>
      </c>
    </row>
    <row r="6" spans="1:13" ht="15.75" customHeight="1">
      <c r="A6" s="6">
        <v>3</v>
      </c>
      <c r="B6" s="6">
        <v>0.25</v>
      </c>
      <c r="C6" s="17">
        <v>0</v>
      </c>
      <c r="D6" s="16">
        <f>(A6-A5)+((A7-A6)/2)</f>
        <v>1.35</v>
      </c>
      <c r="E6" s="6">
        <f t="shared" ref="E6:E18" si="2">B6*D6</f>
        <v>0.33750000000000002</v>
      </c>
      <c r="F6" s="6">
        <f t="shared" si="0"/>
        <v>0</v>
      </c>
      <c r="G6" s="6">
        <f t="shared" si="1"/>
        <v>1.5008331019803633</v>
      </c>
    </row>
    <row r="7" spans="1:13" ht="15.75" customHeight="1">
      <c r="A7" s="6">
        <v>4.5</v>
      </c>
      <c r="B7" s="6">
        <v>0.2</v>
      </c>
      <c r="C7" s="6">
        <v>0.14000000000000001</v>
      </c>
      <c r="D7" s="16">
        <f t="shared" ref="D7:D13" si="3">((A8-A7)/2)+((A9-A8)/2)</f>
        <v>1.5</v>
      </c>
      <c r="E7" s="6">
        <f t="shared" si="2"/>
        <v>0.30000000000000004</v>
      </c>
      <c r="F7" s="6">
        <f t="shared" si="0"/>
        <v>4.200000000000001E-2</v>
      </c>
      <c r="G7" s="6">
        <f t="shared" si="1"/>
        <v>1.5033296378372907</v>
      </c>
    </row>
    <row r="8" spans="1:13" ht="15.75" customHeight="1">
      <c r="A8" s="6">
        <v>6</v>
      </c>
      <c r="B8" s="6">
        <v>0.1</v>
      </c>
      <c r="C8" s="6">
        <v>0.05</v>
      </c>
      <c r="D8" s="16">
        <f t="shared" si="3"/>
        <v>1.5</v>
      </c>
      <c r="E8" s="6">
        <f t="shared" si="2"/>
        <v>0.15000000000000002</v>
      </c>
      <c r="F8" s="6">
        <f t="shared" si="0"/>
        <v>7.5000000000000015E-3</v>
      </c>
      <c r="G8" s="6">
        <f t="shared" si="1"/>
        <v>1.5</v>
      </c>
    </row>
    <row r="9" spans="1:13" ht="15.75" customHeight="1">
      <c r="A9" s="6">
        <v>7.5</v>
      </c>
      <c r="B9" s="6">
        <v>0.1</v>
      </c>
      <c r="C9" s="6">
        <v>0.04</v>
      </c>
      <c r="D9" s="16">
        <f t="shared" si="3"/>
        <v>1.5</v>
      </c>
      <c r="E9" s="6">
        <f t="shared" si="2"/>
        <v>0.15000000000000002</v>
      </c>
      <c r="F9" s="6">
        <f t="shared" si="0"/>
        <v>6.000000000000001E-3</v>
      </c>
      <c r="G9" s="6">
        <f t="shared" si="1"/>
        <v>1.5008331019803633</v>
      </c>
    </row>
    <row r="10" spans="1:13" ht="15.75" customHeight="1">
      <c r="A10" s="6">
        <v>9</v>
      </c>
      <c r="B10" s="6">
        <v>0.15</v>
      </c>
      <c r="C10" s="6">
        <v>0.25</v>
      </c>
      <c r="D10" s="16">
        <f t="shared" si="3"/>
        <v>1.5</v>
      </c>
      <c r="E10" s="6">
        <f t="shared" si="2"/>
        <v>0.22499999999999998</v>
      </c>
      <c r="F10" s="6">
        <f t="shared" si="0"/>
        <v>5.6249999999999994E-2</v>
      </c>
      <c r="G10" s="6">
        <f t="shared" si="1"/>
        <v>1.5</v>
      </c>
      <c r="M10" s="6">
        <f>0.455</f>
        <v>0.45500000000000002</v>
      </c>
    </row>
    <row r="11" spans="1:13" ht="15.75" customHeight="1">
      <c r="A11" s="6">
        <v>10.5</v>
      </c>
      <c r="B11" s="6">
        <v>0.15</v>
      </c>
      <c r="C11" s="6">
        <v>0.52</v>
      </c>
      <c r="D11" s="16">
        <f t="shared" si="3"/>
        <v>1.5</v>
      </c>
      <c r="E11" s="6">
        <f t="shared" si="2"/>
        <v>0.22499999999999998</v>
      </c>
      <c r="F11" s="6">
        <f t="shared" si="0"/>
        <v>0.11699999999999999</v>
      </c>
      <c r="G11" s="6">
        <f t="shared" si="1"/>
        <v>1.5008331019803633</v>
      </c>
      <c r="M11" s="6">
        <v>0.26700000000000002</v>
      </c>
    </row>
    <row r="12" spans="1:13" ht="15.75" customHeight="1">
      <c r="A12" s="6">
        <v>12</v>
      </c>
      <c r="B12" s="6">
        <v>0.2</v>
      </c>
      <c r="C12" s="6">
        <v>0.46</v>
      </c>
      <c r="D12" s="16">
        <f t="shared" si="3"/>
        <v>1.5</v>
      </c>
      <c r="E12" s="6">
        <f t="shared" si="2"/>
        <v>0.30000000000000004</v>
      </c>
      <c r="F12" s="6">
        <f t="shared" si="0"/>
        <v>0.13800000000000004</v>
      </c>
      <c r="G12" s="6">
        <f t="shared" si="1"/>
        <v>1.5008331019803633</v>
      </c>
      <c r="M12" s="6">
        <v>0.25900000000000001</v>
      </c>
    </row>
    <row r="13" spans="1:13" ht="15.75" customHeight="1">
      <c r="A13" s="6">
        <v>13.5</v>
      </c>
      <c r="B13" s="6">
        <v>0.25</v>
      </c>
      <c r="C13" s="6">
        <v>0.34</v>
      </c>
      <c r="D13" s="16">
        <f t="shared" si="3"/>
        <v>1.5</v>
      </c>
      <c r="E13" s="6">
        <f t="shared" si="2"/>
        <v>0.375</v>
      </c>
      <c r="F13" s="6">
        <f t="shared" si="0"/>
        <v>0.1275</v>
      </c>
      <c r="G13" s="6">
        <f t="shared" si="1"/>
        <v>1.5033296378372907</v>
      </c>
      <c r="M13" s="6">
        <v>0.27400000000000002</v>
      </c>
    </row>
    <row r="14" spans="1:13" ht="15.75" customHeight="1">
      <c r="A14" s="6">
        <v>15</v>
      </c>
      <c r="B14" s="6">
        <v>0.35</v>
      </c>
      <c r="C14" s="6">
        <v>0.18</v>
      </c>
      <c r="D14" s="16">
        <f t="shared" ref="D14:D17" si="4">((A14-A13)/2)+((A15-A14)/2)</f>
        <v>1.5</v>
      </c>
      <c r="E14" s="6">
        <f t="shared" si="2"/>
        <v>0.52499999999999991</v>
      </c>
      <c r="F14" s="6">
        <f t="shared" si="0"/>
        <v>9.4499999999999987E-2</v>
      </c>
      <c r="G14" s="6">
        <f t="shared" si="1"/>
        <v>1.5008331019803633</v>
      </c>
      <c r="M14" s="6">
        <v>0.33600000000000002</v>
      </c>
    </row>
    <row r="15" spans="1:13" ht="15.75" customHeight="1">
      <c r="A15" s="6">
        <v>16.5</v>
      </c>
      <c r="B15" s="6">
        <v>0.4</v>
      </c>
      <c r="C15" s="6">
        <v>0.4</v>
      </c>
      <c r="D15" s="16">
        <f t="shared" si="4"/>
        <v>1.5</v>
      </c>
      <c r="E15" s="6">
        <f t="shared" si="2"/>
        <v>0.60000000000000009</v>
      </c>
      <c r="F15" s="6">
        <f t="shared" si="0"/>
        <v>0.24000000000000005</v>
      </c>
      <c r="G15" s="6">
        <f t="shared" si="1"/>
        <v>1.5033296378372907</v>
      </c>
      <c r="M15" s="6">
        <v>0.13700000000000001</v>
      </c>
    </row>
    <row r="16" spans="1:13" ht="15.75" customHeight="1">
      <c r="A16" s="6">
        <v>18</v>
      </c>
      <c r="B16" s="6">
        <v>0.5</v>
      </c>
      <c r="C16" s="17">
        <v>0</v>
      </c>
      <c r="D16" s="16">
        <f t="shared" si="4"/>
        <v>1.5</v>
      </c>
      <c r="E16" s="6">
        <f t="shared" si="2"/>
        <v>0.75</v>
      </c>
      <c r="F16" s="6">
        <f t="shared" si="0"/>
        <v>0</v>
      </c>
      <c r="G16" s="6">
        <f t="shared" si="1"/>
        <v>1.2747548783981961</v>
      </c>
      <c r="M16" s="6">
        <v>0.20300000000000001</v>
      </c>
    </row>
    <row r="17" spans="1:13" ht="15.75" customHeight="1">
      <c r="A17" s="6">
        <v>19.5</v>
      </c>
      <c r="B17" s="6">
        <v>0.25</v>
      </c>
      <c r="C17" s="17">
        <v>0</v>
      </c>
      <c r="D17" s="16">
        <f t="shared" si="4"/>
        <v>1.25</v>
      </c>
      <c r="E17" s="6">
        <f t="shared" si="2"/>
        <v>0.3125</v>
      </c>
      <c r="F17" s="6">
        <f t="shared" si="0"/>
        <v>0</v>
      </c>
      <c r="G17" s="6">
        <f t="shared" si="1"/>
        <v>1</v>
      </c>
      <c r="M17" s="6">
        <v>0.24299999999999999</v>
      </c>
    </row>
    <row r="18" spans="1:13" ht="15.75" customHeight="1">
      <c r="A18" s="6">
        <v>20.5</v>
      </c>
      <c r="B18" s="6">
        <v>0.25</v>
      </c>
      <c r="C18" s="6">
        <v>0.04</v>
      </c>
      <c r="D18" s="16">
        <f>((A19-A18))+((A18-A17)/2)</f>
        <v>1</v>
      </c>
      <c r="E18" s="6">
        <f t="shared" si="2"/>
        <v>0.25</v>
      </c>
      <c r="F18" s="6">
        <f t="shared" si="0"/>
        <v>0.01</v>
      </c>
      <c r="G18" s="6">
        <f t="shared" si="1"/>
        <v>0.25</v>
      </c>
      <c r="M18" s="6">
        <v>0.38700000000000001</v>
      </c>
    </row>
    <row r="19" spans="1:13" ht="15.75" customHeight="1">
      <c r="A19" s="6">
        <v>21</v>
      </c>
      <c r="B19" s="6">
        <v>0</v>
      </c>
      <c r="C19" s="6">
        <v>0</v>
      </c>
      <c r="D19" s="16">
        <v>0</v>
      </c>
      <c r="E19" s="6">
        <v>0</v>
      </c>
      <c r="F19" s="6">
        <f t="shared" si="0"/>
        <v>0</v>
      </c>
      <c r="G19" s="6">
        <v>0</v>
      </c>
      <c r="M19" s="6">
        <v>0.39300000000000002</v>
      </c>
    </row>
    <row r="20" spans="1:13" ht="15.75" customHeight="1">
      <c r="A20" s="13">
        <f>A19-A5</f>
        <v>18.600000000000001</v>
      </c>
      <c r="C20" s="13">
        <f>AVERAGE(C6:C18)</f>
        <v>0.18615384615384614</v>
      </c>
      <c r="D20" s="14">
        <f t="shared" ref="D20:G20" si="5">SUM(D5:D19)</f>
        <v>18.600000000000001</v>
      </c>
      <c r="E20" s="13">
        <f t="shared" si="5"/>
        <v>4.5</v>
      </c>
      <c r="F20" s="13">
        <f t="shared" si="5"/>
        <v>0.83875000000000011</v>
      </c>
      <c r="G20" s="13">
        <f t="shared" si="5"/>
        <v>18.911862323586483</v>
      </c>
      <c r="H20" s="13">
        <f>E20/G20</f>
        <v>0.23794589464558935</v>
      </c>
      <c r="I20" s="13">
        <v>0.03</v>
      </c>
      <c r="J20" s="13">
        <f>(1.49*E20*H20^(2/3)*I20^(1/2))/F20</f>
        <v>0.53167432351046939</v>
      </c>
      <c r="K20" s="6" t="s">
        <v>27</v>
      </c>
      <c r="M20" s="6">
        <v>0.14899999999999999</v>
      </c>
    </row>
    <row r="21" spans="1:13" ht="15.75" customHeight="1">
      <c r="J21" s="13">
        <f>(1.49*H20^(2/3)*I20^(1/2))/C20</f>
        <v>0.53234562947449793</v>
      </c>
      <c r="K21" s="6" t="s">
        <v>28</v>
      </c>
      <c r="M21" s="6">
        <v>0.55600000000000005</v>
      </c>
    </row>
    <row r="22" spans="1:13" ht="15.75" customHeight="1">
      <c r="M22" s="6">
        <v>0.53200000000000003</v>
      </c>
    </row>
    <row r="23" spans="1:13" ht="15.75" customHeight="1">
      <c r="A23" s="27" t="s">
        <v>32</v>
      </c>
      <c r="B23" s="28"/>
      <c r="C23" s="28"/>
      <c r="D23" s="28"/>
      <c r="E23" s="28"/>
      <c r="F23" s="29"/>
      <c r="M23" s="6">
        <f>AVERAGE(M10:M22)</f>
        <v>0.32238461538461538</v>
      </c>
    </row>
    <row r="24" spans="1:13" ht="15.75" customHeight="1">
      <c r="M24" s="6">
        <f>MEDIAN(M10:M22)</f>
        <v>0.27400000000000002</v>
      </c>
    </row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3:F23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000"/>
  <sheetViews>
    <sheetView workbookViewId="0">
      <selection activeCell="B3" sqref="B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49</v>
      </c>
      <c r="B2">
        <v>28</v>
      </c>
      <c r="C2" t="s">
        <v>11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2.2999999999999998</v>
      </c>
      <c r="B5" s="6">
        <v>0</v>
      </c>
      <c r="C5" s="6">
        <v>0</v>
      </c>
      <c r="D5" s="16">
        <v>0</v>
      </c>
      <c r="E5" s="6">
        <f t="shared" ref="E5:E24" si="0">B5*D5</f>
        <v>0</v>
      </c>
      <c r="F5" s="6">
        <f t="shared" ref="F5:F24" si="1">E5*C5</f>
        <v>0</v>
      </c>
      <c r="G5" s="6">
        <f t="shared" ref="G5:G23" si="2">SQRT((B6-B5)^2+D6^2)</f>
        <v>1.3</v>
      </c>
    </row>
    <row r="6" spans="1:10" ht="15.75" customHeight="1">
      <c r="A6" s="6">
        <v>3</v>
      </c>
      <c r="B6" s="6">
        <v>0.5</v>
      </c>
      <c r="C6" s="6">
        <v>0.14000000000000001</v>
      </c>
      <c r="D6" s="16">
        <f>(A6-A5)+((A7-A6)/2)</f>
        <v>1.2000000000000002</v>
      </c>
      <c r="E6" s="6">
        <f t="shared" si="0"/>
        <v>0.60000000000000009</v>
      </c>
      <c r="F6" s="6">
        <f t="shared" si="1"/>
        <v>8.4000000000000019E-2</v>
      </c>
      <c r="G6" s="6">
        <f t="shared" si="2"/>
        <v>1.0012492197250393</v>
      </c>
    </row>
    <row r="7" spans="1:10" ht="15.75" customHeight="1">
      <c r="A7" s="6">
        <v>4</v>
      </c>
      <c r="B7" s="6">
        <v>0.55000000000000004</v>
      </c>
      <c r="C7" s="6">
        <v>0.14000000000000001</v>
      </c>
      <c r="D7" s="16">
        <f t="shared" ref="D7:D22" si="3">((A7-A6)/2)+((A8-A7)/2)</f>
        <v>1</v>
      </c>
      <c r="E7" s="6">
        <f t="shared" si="0"/>
        <v>0.55000000000000004</v>
      </c>
      <c r="F7" s="6">
        <f t="shared" si="1"/>
        <v>7.7000000000000013E-2</v>
      </c>
      <c r="G7" s="6">
        <f t="shared" si="2"/>
        <v>1.0111874208078342</v>
      </c>
    </row>
    <row r="8" spans="1:10" ht="15.75" customHeight="1">
      <c r="A8" s="6">
        <v>5</v>
      </c>
      <c r="B8" s="6">
        <v>0.7</v>
      </c>
      <c r="C8" s="6">
        <v>0.17</v>
      </c>
      <c r="D8" s="16">
        <f t="shared" si="3"/>
        <v>1</v>
      </c>
      <c r="E8" s="6">
        <f t="shared" si="0"/>
        <v>0.7</v>
      </c>
      <c r="F8" s="6">
        <f t="shared" si="1"/>
        <v>0.11899999999999999</v>
      </c>
      <c r="G8" s="6">
        <f t="shared" si="2"/>
        <v>1</v>
      </c>
    </row>
    <row r="9" spans="1:10" ht="15.75" customHeight="1">
      <c r="A9" s="6">
        <v>6</v>
      </c>
      <c r="B9" s="6">
        <v>0.7</v>
      </c>
      <c r="C9" s="6">
        <v>0.19</v>
      </c>
      <c r="D9" s="16">
        <f t="shared" si="3"/>
        <v>1</v>
      </c>
      <c r="E9" s="6">
        <f t="shared" si="0"/>
        <v>0.7</v>
      </c>
      <c r="F9" s="6">
        <f t="shared" si="1"/>
        <v>0.13299999999999998</v>
      </c>
      <c r="G9" s="6">
        <f t="shared" si="2"/>
        <v>1.0012492197250393</v>
      </c>
    </row>
    <row r="10" spans="1:10" ht="15.75" customHeight="1">
      <c r="A10" s="6">
        <v>7</v>
      </c>
      <c r="B10" s="6">
        <v>0.75</v>
      </c>
      <c r="C10" s="6">
        <v>0.2</v>
      </c>
      <c r="D10" s="16">
        <f t="shared" si="3"/>
        <v>1</v>
      </c>
      <c r="E10" s="6">
        <f t="shared" si="0"/>
        <v>0.75</v>
      </c>
      <c r="F10" s="6">
        <f t="shared" si="1"/>
        <v>0.15000000000000002</v>
      </c>
      <c r="G10" s="6">
        <f t="shared" si="2"/>
        <v>1.0012492197250393</v>
      </c>
    </row>
    <row r="11" spans="1:10" ht="15.75" customHeight="1">
      <c r="A11" s="6">
        <v>8</v>
      </c>
      <c r="B11" s="6">
        <v>0.8</v>
      </c>
      <c r="C11" s="6">
        <v>0.23</v>
      </c>
      <c r="D11" s="16">
        <f t="shared" si="3"/>
        <v>1</v>
      </c>
      <c r="E11" s="6">
        <f t="shared" si="0"/>
        <v>0.8</v>
      </c>
      <c r="F11" s="6">
        <f t="shared" si="1"/>
        <v>0.18400000000000002</v>
      </c>
      <c r="G11" s="6">
        <f t="shared" si="2"/>
        <v>1.019803902718557</v>
      </c>
    </row>
    <row r="12" spans="1:10" ht="15.75" customHeight="1">
      <c r="A12" s="6">
        <v>9</v>
      </c>
      <c r="B12" s="6">
        <v>1</v>
      </c>
      <c r="C12" s="6">
        <v>0.23</v>
      </c>
      <c r="D12" s="16">
        <f t="shared" si="3"/>
        <v>1</v>
      </c>
      <c r="E12" s="6">
        <f t="shared" si="0"/>
        <v>1</v>
      </c>
      <c r="F12" s="6">
        <f t="shared" si="1"/>
        <v>0.23</v>
      </c>
      <c r="G12" s="6">
        <f t="shared" si="2"/>
        <v>1</v>
      </c>
    </row>
    <row r="13" spans="1:10" ht="15.75" customHeight="1">
      <c r="A13" s="6">
        <v>10</v>
      </c>
      <c r="B13" s="6">
        <v>1</v>
      </c>
      <c r="C13" s="6">
        <v>0.25</v>
      </c>
      <c r="D13" s="16">
        <f t="shared" si="3"/>
        <v>1</v>
      </c>
      <c r="E13" s="6">
        <f t="shared" si="0"/>
        <v>1</v>
      </c>
      <c r="F13" s="6">
        <f t="shared" si="1"/>
        <v>0.25</v>
      </c>
      <c r="G13" s="6">
        <f t="shared" si="2"/>
        <v>1</v>
      </c>
    </row>
    <row r="14" spans="1:10" ht="15.75" customHeight="1">
      <c r="A14" s="6">
        <v>11</v>
      </c>
      <c r="B14" s="6">
        <v>1</v>
      </c>
      <c r="C14" s="6">
        <v>0.21</v>
      </c>
      <c r="D14" s="16">
        <f t="shared" si="3"/>
        <v>1</v>
      </c>
      <c r="E14" s="6">
        <f t="shared" si="0"/>
        <v>1</v>
      </c>
      <c r="F14" s="6">
        <f t="shared" si="1"/>
        <v>0.21</v>
      </c>
      <c r="G14" s="6">
        <f t="shared" si="2"/>
        <v>1.004987562112089</v>
      </c>
    </row>
    <row r="15" spans="1:10" ht="15.75" customHeight="1">
      <c r="A15" s="6">
        <v>12</v>
      </c>
      <c r="B15" s="6">
        <v>0.9</v>
      </c>
      <c r="C15" s="6">
        <v>0.2</v>
      </c>
      <c r="D15" s="16">
        <f t="shared" si="3"/>
        <v>1</v>
      </c>
      <c r="E15" s="6">
        <f t="shared" si="0"/>
        <v>0.9</v>
      </c>
      <c r="F15" s="6">
        <f t="shared" si="1"/>
        <v>0.18000000000000002</v>
      </c>
      <c r="G15" s="6">
        <f t="shared" si="2"/>
        <v>1.0012492197250393</v>
      </c>
    </row>
    <row r="16" spans="1:10" ht="15.75" customHeight="1">
      <c r="A16" s="6">
        <v>13</v>
      </c>
      <c r="B16" s="6">
        <v>0.85</v>
      </c>
      <c r="C16" s="6">
        <v>0.1</v>
      </c>
      <c r="D16" s="16">
        <f t="shared" si="3"/>
        <v>1</v>
      </c>
      <c r="E16" s="6">
        <f t="shared" si="0"/>
        <v>0.85</v>
      </c>
      <c r="F16" s="6">
        <f t="shared" si="1"/>
        <v>8.5000000000000006E-2</v>
      </c>
      <c r="G16" s="6">
        <f t="shared" si="2"/>
        <v>1</v>
      </c>
    </row>
    <row r="17" spans="1:11" ht="15.75" customHeight="1">
      <c r="A17" s="6">
        <v>14</v>
      </c>
      <c r="B17" s="6">
        <v>0.85</v>
      </c>
      <c r="C17" s="6">
        <v>0</v>
      </c>
      <c r="D17" s="16">
        <f t="shared" si="3"/>
        <v>1</v>
      </c>
      <c r="E17" s="6">
        <f t="shared" si="0"/>
        <v>0.85</v>
      </c>
      <c r="F17" s="6">
        <f t="shared" si="1"/>
        <v>0</v>
      </c>
      <c r="G17" s="6">
        <f t="shared" si="2"/>
        <v>1.004987562112089</v>
      </c>
    </row>
    <row r="18" spans="1:11" ht="15.75" customHeight="1">
      <c r="A18" s="6">
        <v>15</v>
      </c>
      <c r="B18" s="6">
        <v>0.95</v>
      </c>
      <c r="C18" s="6">
        <v>0</v>
      </c>
      <c r="D18" s="16">
        <f t="shared" si="3"/>
        <v>1</v>
      </c>
      <c r="E18" s="6">
        <f t="shared" si="0"/>
        <v>0.95</v>
      </c>
      <c r="F18" s="6">
        <f t="shared" si="1"/>
        <v>0</v>
      </c>
      <c r="G18" s="6">
        <f t="shared" si="2"/>
        <v>1.0307764064044151</v>
      </c>
    </row>
    <row r="19" spans="1:11" ht="15.75" customHeight="1">
      <c r="A19" s="6">
        <v>16</v>
      </c>
      <c r="B19" s="6">
        <v>0.7</v>
      </c>
      <c r="C19" s="6">
        <v>0</v>
      </c>
      <c r="D19" s="16">
        <f t="shared" si="3"/>
        <v>1</v>
      </c>
      <c r="E19" s="6">
        <f t="shared" si="0"/>
        <v>0.7</v>
      </c>
      <c r="F19" s="6">
        <f t="shared" si="1"/>
        <v>0</v>
      </c>
      <c r="G19" s="6">
        <f t="shared" si="2"/>
        <v>1.004987562112089</v>
      </c>
    </row>
    <row r="20" spans="1:11" ht="15.75" customHeight="1">
      <c r="A20" s="6">
        <v>17</v>
      </c>
      <c r="B20" s="6">
        <v>0.8</v>
      </c>
      <c r="C20" s="6">
        <v>0</v>
      </c>
      <c r="D20" s="16">
        <f t="shared" si="3"/>
        <v>1</v>
      </c>
      <c r="E20" s="6">
        <f t="shared" si="0"/>
        <v>0.8</v>
      </c>
      <c r="F20" s="6">
        <f t="shared" si="1"/>
        <v>0</v>
      </c>
      <c r="G20" s="6">
        <f t="shared" si="2"/>
        <v>1.004987562112089</v>
      </c>
    </row>
    <row r="21" spans="1:11" ht="15.75" customHeight="1">
      <c r="A21" s="6">
        <v>18</v>
      </c>
      <c r="B21" s="6">
        <v>0.7</v>
      </c>
      <c r="C21" s="6">
        <v>0</v>
      </c>
      <c r="D21" s="16">
        <f t="shared" si="3"/>
        <v>1</v>
      </c>
      <c r="E21" s="6">
        <f t="shared" si="0"/>
        <v>0.7</v>
      </c>
      <c r="F21" s="6">
        <f t="shared" si="1"/>
        <v>0</v>
      </c>
      <c r="G21" s="6">
        <f t="shared" si="2"/>
        <v>1.0012492197250393</v>
      </c>
    </row>
    <row r="22" spans="1:11" ht="15.75" customHeight="1">
      <c r="A22" s="6">
        <v>19</v>
      </c>
      <c r="B22" s="6">
        <v>0.75</v>
      </c>
      <c r="C22" s="6">
        <v>0</v>
      </c>
      <c r="D22" s="16">
        <f t="shared" si="3"/>
        <v>1</v>
      </c>
      <c r="E22" s="6">
        <f t="shared" si="0"/>
        <v>0.75</v>
      </c>
      <c r="F22" s="6">
        <f t="shared" si="1"/>
        <v>0</v>
      </c>
      <c r="G22" s="6">
        <f t="shared" si="2"/>
        <v>1.5206906325745548</v>
      </c>
    </row>
    <row r="23" spans="1:11" ht="15.75" customHeight="1">
      <c r="A23" s="6">
        <v>20</v>
      </c>
      <c r="B23" s="6">
        <v>0.5</v>
      </c>
      <c r="C23" s="6">
        <v>0</v>
      </c>
      <c r="D23" s="16">
        <f>((A23-A22)/2)+((A24-A23))</f>
        <v>1.5</v>
      </c>
      <c r="E23" s="6">
        <f t="shared" si="0"/>
        <v>0.75</v>
      </c>
      <c r="F23" s="6">
        <f t="shared" si="1"/>
        <v>0</v>
      </c>
      <c r="G23" s="6">
        <f t="shared" si="2"/>
        <v>0.5</v>
      </c>
    </row>
    <row r="24" spans="1:11" ht="15.75" customHeight="1">
      <c r="A24" s="6">
        <v>21</v>
      </c>
      <c r="B24" s="6">
        <v>0</v>
      </c>
      <c r="C24" s="6">
        <v>0</v>
      </c>
      <c r="D24" s="16">
        <v>0</v>
      </c>
      <c r="E24" s="6">
        <f t="shared" si="0"/>
        <v>0</v>
      </c>
      <c r="F24" s="6">
        <f t="shared" si="1"/>
        <v>0</v>
      </c>
      <c r="G24" s="6">
        <v>0</v>
      </c>
    </row>
    <row r="25" spans="1:11" ht="15.75" customHeight="1">
      <c r="A25" s="13">
        <f>A24-A5</f>
        <v>18.7</v>
      </c>
      <c r="C25" s="13">
        <f>AVERAGE(C6:C23)</f>
        <v>0.11444444444444445</v>
      </c>
      <c r="D25" s="14">
        <f t="shared" ref="D25:G25" si="4">SUM(D5:D24)</f>
        <v>18.7</v>
      </c>
      <c r="E25" s="13">
        <f t="shared" si="4"/>
        <v>14.349999999999998</v>
      </c>
      <c r="F25" s="13">
        <f t="shared" si="4"/>
        <v>1.702</v>
      </c>
      <c r="G25" s="13">
        <f t="shared" si="4"/>
        <v>19.408654709578915</v>
      </c>
      <c r="H25" s="13">
        <f>E25/G25</f>
        <v>0.73936087867634237</v>
      </c>
      <c r="I25" s="13">
        <v>0.03</v>
      </c>
      <c r="J25" s="13">
        <f>(1.49*E25*H25^(2/3)*I25^(1/2))/F25</f>
        <v>1.7791403906627479</v>
      </c>
      <c r="K25" s="6" t="s">
        <v>27</v>
      </c>
    </row>
    <row r="26" spans="1:11" ht="15.75" customHeight="1">
      <c r="J26" s="13">
        <f>(1.49*H25^(2/3)*I25^(1/2))/C25</f>
        <v>1.8438396877082626</v>
      </c>
      <c r="K26" s="6" t="s">
        <v>28</v>
      </c>
    </row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00"/>
  <sheetViews>
    <sheetView workbookViewId="0">
      <selection activeCell="B3" sqref="B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50</v>
      </c>
      <c r="B2">
        <v>32</v>
      </c>
      <c r="C2" t="s">
        <v>13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2</v>
      </c>
      <c r="B5" s="6">
        <v>0</v>
      </c>
      <c r="C5" s="6">
        <v>0</v>
      </c>
      <c r="D5" s="16">
        <v>0</v>
      </c>
      <c r="E5" s="6">
        <f t="shared" ref="E5:E29" si="0">B5*D5</f>
        <v>0</v>
      </c>
      <c r="F5" s="6">
        <f t="shared" ref="F5:F29" si="1">E5*C5</f>
        <v>0</v>
      </c>
      <c r="G5" s="6">
        <f t="shared" ref="G5:G28" si="2">SQRT((B6-B5)^2+D6^2)</f>
        <v>1.5206906325745548</v>
      </c>
    </row>
    <row r="6" spans="1:10" ht="15.75" customHeight="1">
      <c r="A6" s="6">
        <v>3</v>
      </c>
      <c r="B6" s="6">
        <v>0.25</v>
      </c>
      <c r="C6" s="6">
        <v>0.3</v>
      </c>
      <c r="D6" s="16">
        <f>(A6-A5)+((A7-A6)/2)</f>
        <v>1.5</v>
      </c>
      <c r="E6" s="6">
        <f t="shared" si="0"/>
        <v>0.375</v>
      </c>
      <c r="F6" s="6">
        <f t="shared" si="1"/>
        <v>0.11249999999999999</v>
      </c>
      <c r="G6" s="6">
        <f t="shared" si="2"/>
        <v>1</v>
      </c>
    </row>
    <row r="7" spans="1:10" ht="15.75" customHeight="1">
      <c r="A7" s="6">
        <v>4</v>
      </c>
      <c r="B7" s="6">
        <v>0.25</v>
      </c>
      <c r="C7" s="6">
        <v>0.36</v>
      </c>
      <c r="D7" s="16">
        <f t="shared" ref="D7:D27" si="3">((A7-A6)/2)+((A8-A7)/2)</f>
        <v>1</v>
      </c>
      <c r="E7" s="6">
        <f t="shared" si="0"/>
        <v>0.25</v>
      </c>
      <c r="F7" s="6">
        <f t="shared" si="1"/>
        <v>0.09</v>
      </c>
      <c r="G7" s="6">
        <f t="shared" si="2"/>
        <v>1.0307764064044151</v>
      </c>
    </row>
    <row r="8" spans="1:10" ht="15.75" customHeight="1">
      <c r="A8" s="6">
        <v>5</v>
      </c>
      <c r="B8" s="6">
        <v>0.5</v>
      </c>
      <c r="C8" s="6">
        <v>0.63</v>
      </c>
      <c r="D8" s="16">
        <f t="shared" si="3"/>
        <v>1</v>
      </c>
      <c r="E8" s="6">
        <f t="shared" si="0"/>
        <v>0.5</v>
      </c>
      <c r="F8" s="6">
        <f t="shared" si="1"/>
        <v>0.315</v>
      </c>
      <c r="G8" s="6">
        <f t="shared" si="2"/>
        <v>1.0111874208078342</v>
      </c>
    </row>
    <row r="9" spans="1:10" ht="15.75" customHeight="1">
      <c r="A9" s="6">
        <v>6</v>
      </c>
      <c r="B9" s="6">
        <v>0.65</v>
      </c>
      <c r="C9" s="6">
        <v>1.2</v>
      </c>
      <c r="D9" s="16">
        <f t="shared" si="3"/>
        <v>1</v>
      </c>
      <c r="E9" s="6">
        <f t="shared" si="0"/>
        <v>0.65</v>
      </c>
      <c r="F9" s="6">
        <f t="shared" si="1"/>
        <v>0.78</v>
      </c>
      <c r="G9" s="6">
        <f t="shared" si="2"/>
        <v>1</v>
      </c>
    </row>
    <row r="10" spans="1:10" ht="15.75" customHeight="1">
      <c r="A10" s="6">
        <v>7</v>
      </c>
      <c r="B10" s="6">
        <v>0.65</v>
      </c>
      <c r="C10" s="6">
        <v>1.3</v>
      </c>
      <c r="D10" s="16">
        <f t="shared" si="3"/>
        <v>1</v>
      </c>
      <c r="E10" s="6">
        <f t="shared" si="0"/>
        <v>0.65</v>
      </c>
      <c r="F10" s="6">
        <f t="shared" si="1"/>
        <v>0.84500000000000008</v>
      </c>
      <c r="G10" s="6">
        <f t="shared" si="2"/>
        <v>1.0012492197250393</v>
      </c>
    </row>
    <row r="11" spans="1:10" ht="15.75" customHeight="1">
      <c r="A11" s="6">
        <v>8</v>
      </c>
      <c r="B11" s="6">
        <v>0.7</v>
      </c>
      <c r="C11" s="6">
        <v>1.36</v>
      </c>
      <c r="D11" s="16">
        <f t="shared" si="3"/>
        <v>1</v>
      </c>
      <c r="E11" s="6">
        <f t="shared" si="0"/>
        <v>0.7</v>
      </c>
      <c r="F11" s="6">
        <f t="shared" si="1"/>
        <v>0.95199999999999996</v>
      </c>
      <c r="G11" s="6">
        <f t="shared" si="2"/>
        <v>1.0012492197250393</v>
      </c>
    </row>
    <row r="12" spans="1:10" ht="15.75" customHeight="1">
      <c r="A12" s="6">
        <v>9</v>
      </c>
      <c r="B12" s="6">
        <v>0.65</v>
      </c>
      <c r="C12" s="6">
        <v>1.4</v>
      </c>
      <c r="D12" s="16">
        <f t="shared" si="3"/>
        <v>1</v>
      </c>
      <c r="E12" s="6">
        <f t="shared" si="0"/>
        <v>0.65</v>
      </c>
      <c r="F12" s="6">
        <f t="shared" si="1"/>
        <v>0.90999999999999992</v>
      </c>
      <c r="G12" s="6">
        <f t="shared" si="2"/>
        <v>1.0012492197250393</v>
      </c>
    </row>
    <row r="13" spans="1:10" ht="15.75" customHeight="1">
      <c r="A13" s="6">
        <v>10</v>
      </c>
      <c r="B13" s="6">
        <v>0.6</v>
      </c>
      <c r="C13" s="6">
        <v>1.35</v>
      </c>
      <c r="D13" s="16">
        <f t="shared" si="3"/>
        <v>1</v>
      </c>
      <c r="E13" s="6">
        <f t="shared" si="0"/>
        <v>0.6</v>
      </c>
      <c r="F13" s="6">
        <f t="shared" si="1"/>
        <v>0.81</v>
      </c>
      <c r="G13" s="6">
        <f t="shared" si="2"/>
        <v>1.0012492197250393</v>
      </c>
    </row>
    <row r="14" spans="1:10" ht="15.75" customHeight="1">
      <c r="A14" s="6">
        <v>11</v>
      </c>
      <c r="B14" s="6">
        <v>0.65</v>
      </c>
      <c r="C14" s="6">
        <v>1.55</v>
      </c>
      <c r="D14" s="16">
        <f t="shared" si="3"/>
        <v>1</v>
      </c>
      <c r="E14" s="6">
        <f t="shared" si="0"/>
        <v>0.65</v>
      </c>
      <c r="F14" s="6">
        <f t="shared" si="1"/>
        <v>1.0075000000000001</v>
      </c>
      <c r="G14" s="6">
        <f t="shared" si="2"/>
        <v>1.004987562112089</v>
      </c>
    </row>
    <row r="15" spans="1:10" ht="15.75" customHeight="1">
      <c r="A15" s="6">
        <v>12</v>
      </c>
      <c r="B15" s="6">
        <v>0.75</v>
      </c>
      <c r="C15" s="6">
        <v>1.45</v>
      </c>
      <c r="D15" s="16">
        <f t="shared" si="3"/>
        <v>1</v>
      </c>
      <c r="E15" s="6">
        <f t="shared" si="0"/>
        <v>0.75</v>
      </c>
      <c r="F15" s="6">
        <f t="shared" si="1"/>
        <v>1.0874999999999999</v>
      </c>
      <c r="G15" s="6">
        <f t="shared" si="2"/>
        <v>1.0012492197250393</v>
      </c>
    </row>
    <row r="16" spans="1:10" ht="15.75" customHeight="1">
      <c r="A16" s="6">
        <v>13</v>
      </c>
      <c r="B16" s="6">
        <v>0.8</v>
      </c>
      <c r="C16" s="6">
        <v>1.45</v>
      </c>
      <c r="D16" s="16">
        <f t="shared" si="3"/>
        <v>1</v>
      </c>
      <c r="E16" s="6">
        <f t="shared" si="0"/>
        <v>0.8</v>
      </c>
      <c r="F16" s="6">
        <f t="shared" si="1"/>
        <v>1.1599999999999999</v>
      </c>
      <c r="G16" s="6">
        <f t="shared" si="2"/>
        <v>1</v>
      </c>
    </row>
    <row r="17" spans="1:11" ht="15.75" customHeight="1">
      <c r="A17" s="6">
        <v>14</v>
      </c>
      <c r="B17" s="6">
        <v>0.8</v>
      </c>
      <c r="C17" s="6">
        <v>1.3</v>
      </c>
      <c r="D17" s="16">
        <f t="shared" si="3"/>
        <v>1</v>
      </c>
      <c r="E17" s="6">
        <f t="shared" si="0"/>
        <v>0.8</v>
      </c>
      <c r="F17" s="6">
        <f t="shared" si="1"/>
        <v>1.04</v>
      </c>
      <c r="G17" s="6">
        <f t="shared" si="2"/>
        <v>1.0111874208078342</v>
      </c>
    </row>
    <row r="18" spans="1:11" ht="15.75" customHeight="1">
      <c r="A18" s="6">
        <v>15</v>
      </c>
      <c r="B18" s="6">
        <v>0.65</v>
      </c>
      <c r="C18" s="6">
        <v>1.1000000000000001</v>
      </c>
      <c r="D18" s="16">
        <f t="shared" si="3"/>
        <v>1</v>
      </c>
      <c r="E18" s="6">
        <f t="shared" si="0"/>
        <v>0.65</v>
      </c>
      <c r="F18" s="6">
        <f t="shared" si="1"/>
        <v>0.71500000000000008</v>
      </c>
      <c r="G18" s="6">
        <f t="shared" si="2"/>
        <v>1</v>
      </c>
    </row>
    <row r="19" spans="1:11" ht="15.75" customHeight="1">
      <c r="A19" s="6">
        <v>16</v>
      </c>
      <c r="B19" s="6">
        <v>0.65</v>
      </c>
      <c r="C19" s="6">
        <v>0.8</v>
      </c>
      <c r="D19" s="16">
        <f t="shared" si="3"/>
        <v>1</v>
      </c>
      <c r="E19" s="6">
        <f t="shared" si="0"/>
        <v>0.65</v>
      </c>
      <c r="F19" s="6">
        <f t="shared" si="1"/>
        <v>0.52</v>
      </c>
      <c r="G19" s="6">
        <f t="shared" si="2"/>
        <v>1.0111874208078342</v>
      </c>
    </row>
    <row r="20" spans="1:11" ht="15.75" customHeight="1">
      <c r="A20" s="6">
        <v>17</v>
      </c>
      <c r="B20" s="6">
        <v>0.8</v>
      </c>
      <c r="C20" s="6">
        <v>0.97</v>
      </c>
      <c r="D20" s="16">
        <f t="shared" si="3"/>
        <v>1</v>
      </c>
      <c r="E20" s="6">
        <f t="shared" si="0"/>
        <v>0.8</v>
      </c>
      <c r="F20" s="6">
        <f t="shared" si="1"/>
        <v>0.77600000000000002</v>
      </c>
      <c r="G20" s="6">
        <f t="shared" si="2"/>
        <v>1</v>
      </c>
    </row>
    <row r="21" spans="1:11" ht="15.75" customHeight="1">
      <c r="A21" s="6">
        <v>18</v>
      </c>
      <c r="B21" s="6">
        <v>0.8</v>
      </c>
      <c r="C21" s="6">
        <v>0.4</v>
      </c>
      <c r="D21" s="16">
        <f t="shared" si="3"/>
        <v>1</v>
      </c>
      <c r="E21" s="6">
        <f t="shared" si="0"/>
        <v>0.8</v>
      </c>
      <c r="F21" s="6">
        <f t="shared" si="1"/>
        <v>0.32000000000000006</v>
      </c>
      <c r="G21" s="6">
        <f t="shared" si="2"/>
        <v>1.004987562112089</v>
      </c>
    </row>
    <row r="22" spans="1:11" ht="15.75" customHeight="1">
      <c r="A22" s="6">
        <v>19</v>
      </c>
      <c r="B22" s="6">
        <v>0.7</v>
      </c>
      <c r="C22" s="6">
        <v>0.7</v>
      </c>
      <c r="D22" s="16">
        <f t="shared" si="3"/>
        <v>1</v>
      </c>
      <c r="E22" s="6">
        <f t="shared" si="0"/>
        <v>0.7</v>
      </c>
      <c r="F22" s="6">
        <f t="shared" si="1"/>
        <v>0.48999999999999994</v>
      </c>
      <c r="G22" s="6">
        <f t="shared" si="2"/>
        <v>1.019803902718557</v>
      </c>
    </row>
    <row r="23" spans="1:11" ht="15.75" customHeight="1">
      <c r="A23" s="6">
        <v>20</v>
      </c>
      <c r="B23" s="6">
        <v>0.5</v>
      </c>
      <c r="C23" s="6">
        <v>0.67</v>
      </c>
      <c r="D23" s="16">
        <f t="shared" si="3"/>
        <v>1</v>
      </c>
      <c r="E23" s="6">
        <f t="shared" si="0"/>
        <v>0.5</v>
      </c>
      <c r="F23" s="6">
        <f t="shared" si="1"/>
        <v>0.33500000000000002</v>
      </c>
      <c r="G23" s="6">
        <f t="shared" si="2"/>
        <v>1.0111874208078342</v>
      </c>
    </row>
    <row r="24" spans="1:11" ht="15.75" customHeight="1">
      <c r="A24" s="6">
        <v>21</v>
      </c>
      <c r="B24" s="6">
        <v>0.65</v>
      </c>
      <c r="C24" s="6">
        <v>0.45</v>
      </c>
      <c r="D24" s="16">
        <f t="shared" si="3"/>
        <v>1</v>
      </c>
      <c r="E24" s="6">
        <f t="shared" si="0"/>
        <v>0.65</v>
      </c>
      <c r="F24" s="6">
        <f t="shared" si="1"/>
        <v>0.29250000000000004</v>
      </c>
      <c r="G24" s="6">
        <f t="shared" si="2"/>
        <v>1.0307764064044151</v>
      </c>
    </row>
    <row r="25" spans="1:11" ht="15.75" customHeight="1">
      <c r="A25" s="6">
        <v>22</v>
      </c>
      <c r="B25" s="6">
        <v>0.4</v>
      </c>
      <c r="C25" s="6">
        <v>0.11</v>
      </c>
      <c r="D25" s="16">
        <f t="shared" si="3"/>
        <v>1</v>
      </c>
      <c r="E25" s="6">
        <f t="shared" si="0"/>
        <v>0.4</v>
      </c>
      <c r="F25" s="6">
        <f t="shared" si="1"/>
        <v>4.4000000000000004E-2</v>
      </c>
      <c r="G25" s="6">
        <f t="shared" si="2"/>
        <v>1.004987562112089</v>
      </c>
    </row>
    <row r="26" spans="1:11" ht="15.75" customHeight="1">
      <c r="A26" s="6">
        <v>23</v>
      </c>
      <c r="B26" s="6">
        <v>0.5</v>
      </c>
      <c r="C26" s="6">
        <v>0.14000000000000001</v>
      </c>
      <c r="D26" s="16">
        <f t="shared" si="3"/>
        <v>1</v>
      </c>
      <c r="E26" s="6">
        <f t="shared" si="0"/>
        <v>0.5</v>
      </c>
      <c r="F26" s="6">
        <f t="shared" si="1"/>
        <v>7.0000000000000007E-2</v>
      </c>
      <c r="G26" s="6">
        <f t="shared" si="2"/>
        <v>1.004987562112089</v>
      </c>
    </row>
    <row r="27" spans="1:11" ht="15.75" customHeight="1">
      <c r="A27" s="6">
        <v>24</v>
      </c>
      <c r="B27" s="6">
        <v>0.6</v>
      </c>
      <c r="C27" s="6">
        <v>0</v>
      </c>
      <c r="D27" s="16">
        <f t="shared" si="3"/>
        <v>1</v>
      </c>
      <c r="E27" s="6">
        <f t="shared" si="0"/>
        <v>0.6</v>
      </c>
      <c r="F27" s="6">
        <f t="shared" si="1"/>
        <v>0</v>
      </c>
      <c r="G27" s="6">
        <f t="shared" si="2"/>
        <v>0.72111025509279902</v>
      </c>
    </row>
    <row r="28" spans="1:11" ht="15.75" customHeight="1">
      <c r="A28" s="6">
        <v>25</v>
      </c>
      <c r="B28" s="6">
        <v>0.2</v>
      </c>
      <c r="C28" s="6">
        <v>0.14000000000000001</v>
      </c>
      <c r="D28" s="16">
        <f>((A28-A27)/2)+((A29-A28))</f>
        <v>0.60000000000000142</v>
      </c>
      <c r="E28" s="6">
        <f t="shared" si="0"/>
        <v>0.12000000000000029</v>
      </c>
      <c r="F28" s="6">
        <f t="shared" si="1"/>
        <v>1.6800000000000041E-2</v>
      </c>
      <c r="G28" s="6">
        <f t="shared" si="2"/>
        <v>0.2</v>
      </c>
    </row>
    <row r="29" spans="1:11" ht="15.75" customHeight="1">
      <c r="A29" s="6">
        <v>25.1</v>
      </c>
      <c r="B29" s="6">
        <v>0</v>
      </c>
      <c r="C29" s="6">
        <v>0</v>
      </c>
      <c r="D29" s="16">
        <v>0</v>
      </c>
      <c r="E29" s="6">
        <f t="shared" si="0"/>
        <v>0</v>
      </c>
      <c r="F29" s="6">
        <f t="shared" si="1"/>
        <v>0</v>
      </c>
      <c r="G29" s="6">
        <v>0</v>
      </c>
    </row>
    <row r="30" spans="1:11" ht="15.75" customHeight="1">
      <c r="A30" s="13">
        <f>A29-A5</f>
        <v>23.1</v>
      </c>
      <c r="C30" s="13">
        <f>AVERAGE(C6:C28)</f>
        <v>0.83173913043478254</v>
      </c>
      <c r="D30" s="14">
        <f t="shared" ref="D30:G30" si="4">SUM(D5:D29)</f>
        <v>23.1</v>
      </c>
      <c r="E30" s="13">
        <f t="shared" si="4"/>
        <v>13.745000000000003</v>
      </c>
      <c r="F30" s="13">
        <f t="shared" si="4"/>
        <v>12.688800000000002</v>
      </c>
      <c r="G30" s="13">
        <f t="shared" si="4"/>
        <v>23.594103633499628</v>
      </c>
      <c r="H30" s="13">
        <f>E30/G30</f>
        <v>0.58256080474633642</v>
      </c>
      <c r="I30" s="13">
        <v>0.03</v>
      </c>
      <c r="J30" s="13">
        <f>(1.49*E30*H30^(2/3)*I30^(1/2))/F30</f>
        <v>0.19499879554451088</v>
      </c>
      <c r="K30" s="6" t="s">
        <v>27</v>
      </c>
    </row>
    <row r="31" spans="1:11" ht="15.75" customHeight="1">
      <c r="J31" s="13">
        <f>(1.49*H30^(2/3)*I30^(1/2))/C30</f>
        <v>0.21643156648064721</v>
      </c>
      <c r="K31" s="6" t="s">
        <v>28</v>
      </c>
    </row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26"/>
  <sheetViews>
    <sheetView workbookViewId="0">
      <selection activeCell="I8" sqref="I8"/>
    </sheetView>
  </sheetViews>
  <sheetFormatPr defaultColWidth="11.25" defaultRowHeight="15" customHeight="1"/>
  <cols>
    <col min="1" max="1" width="14.75" bestFit="1" customWidth="1"/>
  </cols>
  <sheetData>
    <row r="1" spans="1:26" ht="15.5">
      <c r="A1" t="s">
        <v>33</v>
      </c>
      <c r="B1" t="s">
        <v>34</v>
      </c>
      <c r="C1" t="s">
        <v>35</v>
      </c>
    </row>
    <row r="2" spans="1:26" ht="15.5">
      <c r="A2" s="22">
        <v>44587.28402777778</v>
      </c>
      <c r="B2">
        <v>24</v>
      </c>
      <c r="C2" t="s">
        <v>13</v>
      </c>
    </row>
    <row r="3" spans="1:26" ht="15.5"/>
    <row r="4" spans="1:26" ht="15.5">
      <c r="A4" s="1" t="s">
        <v>14</v>
      </c>
      <c r="B4" s="1" t="s">
        <v>15</v>
      </c>
      <c r="C4" s="1" t="s">
        <v>16</v>
      </c>
      <c r="D4" s="1" t="s">
        <v>29</v>
      </c>
      <c r="E4" s="1" t="s">
        <v>18</v>
      </c>
      <c r="F4" s="1" t="s">
        <v>19</v>
      </c>
      <c r="G4" s="1"/>
    </row>
    <row r="5" spans="1:26" ht="15.5">
      <c r="A5" s="18">
        <v>10.5</v>
      </c>
      <c r="B5" s="18">
        <v>0</v>
      </c>
      <c r="C5" s="9">
        <v>0</v>
      </c>
      <c r="D5" s="19">
        <v>1</v>
      </c>
      <c r="E5" s="18">
        <f t="shared" ref="E5:E9" si="0">B5*D5</f>
        <v>0</v>
      </c>
      <c r="F5" s="18">
        <f t="shared" ref="F5:F26" si="1">E5*C5</f>
        <v>0</v>
      </c>
      <c r="G5" s="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5">
      <c r="A6" s="18">
        <v>11.5</v>
      </c>
      <c r="B6" s="18">
        <v>0.18</v>
      </c>
      <c r="C6" s="9">
        <v>0</v>
      </c>
      <c r="D6" s="19">
        <v>1</v>
      </c>
      <c r="E6" s="18">
        <f t="shared" si="0"/>
        <v>0.18</v>
      </c>
      <c r="F6" s="18">
        <f t="shared" si="1"/>
        <v>0</v>
      </c>
      <c r="G6" s="9"/>
    </row>
    <row r="7" spans="1:26" ht="15.5">
      <c r="A7" s="18">
        <v>12.5</v>
      </c>
      <c r="B7" s="18">
        <v>0.3</v>
      </c>
      <c r="C7" s="9">
        <v>0.33400000000000002</v>
      </c>
      <c r="D7" s="19">
        <v>1</v>
      </c>
      <c r="E7" s="18">
        <f t="shared" si="0"/>
        <v>0.3</v>
      </c>
      <c r="F7" s="18">
        <f t="shared" si="1"/>
        <v>0.1002</v>
      </c>
      <c r="G7" s="9"/>
    </row>
    <row r="8" spans="1:26" ht="15.5">
      <c r="A8" s="18">
        <v>13.5</v>
      </c>
      <c r="B8" s="18">
        <v>0.38</v>
      </c>
      <c r="C8" s="18">
        <v>0.60599999999999998</v>
      </c>
      <c r="D8" s="19">
        <v>1</v>
      </c>
      <c r="E8" s="18">
        <f t="shared" si="0"/>
        <v>0.38</v>
      </c>
      <c r="F8" s="18">
        <f t="shared" si="1"/>
        <v>0.23027999999999998</v>
      </c>
      <c r="G8" s="18"/>
      <c r="H8" s="20"/>
      <c r="I8" s="20"/>
      <c r="J8" s="20"/>
      <c r="K8" s="20"/>
      <c r="L8" s="20"/>
      <c r="M8" s="20"/>
      <c r="N8" s="20"/>
    </row>
    <row r="9" spans="1:26" ht="15.5">
      <c r="A9" s="18">
        <v>14.5</v>
      </c>
      <c r="B9" s="18">
        <v>0.46</v>
      </c>
      <c r="C9" s="9">
        <v>0.754</v>
      </c>
      <c r="D9" s="19">
        <v>1</v>
      </c>
      <c r="E9" s="18">
        <f t="shared" si="0"/>
        <v>0.46</v>
      </c>
      <c r="F9" s="18">
        <f t="shared" si="1"/>
        <v>0.34684000000000004</v>
      </c>
      <c r="G9" s="9"/>
    </row>
    <row r="10" spans="1:26" ht="15.5">
      <c r="A10" s="18">
        <v>15.5</v>
      </c>
      <c r="B10" s="18">
        <v>0.5</v>
      </c>
      <c r="C10" s="9">
        <v>0.79200000000000004</v>
      </c>
      <c r="D10" s="19">
        <v>1</v>
      </c>
      <c r="E10" s="18">
        <f t="shared" ref="E10:E13" si="2">B11*D10</f>
        <v>0.5</v>
      </c>
      <c r="F10" s="18">
        <f t="shared" si="1"/>
        <v>0.39600000000000002</v>
      </c>
      <c r="G10" s="9"/>
    </row>
    <row r="11" spans="1:26" ht="15.5">
      <c r="A11" s="18">
        <v>16.5</v>
      </c>
      <c r="B11" s="18">
        <v>0.5</v>
      </c>
      <c r="C11" s="9">
        <v>0.78700000000000003</v>
      </c>
      <c r="D11" s="19">
        <v>1</v>
      </c>
      <c r="E11" s="18">
        <f t="shared" si="2"/>
        <v>0.6</v>
      </c>
      <c r="F11" s="18">
        <f t="shared" si="1"/>
        <v>0.47220000000000001</v>
      </c>
      <c r="G11" s="9"/>
    </row>
    <row r="12" spans="1:26" ht="15.5">
      <c r="A12" s="18">
        <v>17.5</v>
      </c>
      <c r="B12" s="18">
        <v>0.6</v>
      </c>
      <c r="C12" s="9">
        <v>0.61899999999999999</v>
      </c>
      <c r="D12" s="19">
        <v>1</v>
      </c>
      <c r="E12" s="18">
        <f t="shared" si="2"/>
        <v>0.7</v>
      </c>
      <c r="F12" s="18">
        <f t="shared" si="1"/>
        <v>0.43329999999999996</v>
      </c>
      <c r="G12" s="9"/>
    </row>
    <row r="13" spans="1:26" ht="15.5">
      <c r="A13" s="18">
        <v>18.5</v>
      </c>
      <c r="B13" s="18">
        <v>0.7</v>
      </c>
      <c r="C13" s="9">
        <v>1.0269999999999999</v>
      </c>
      <c r="D13" s="19">
        <v>1</v>
      </c>
      <c r="E13" s="18">
        <f t="shared" si="2"/>
        <v>0.78</v>
      </c>
      <c r="F13" s="18">
        <f t="shared" si="1"/>
        <v>0.80105999999999999</v>
      </c>
      <c r="G13" s="9"/>
    </row>
    <row r="14" spans="1:26" ht="15.5">
      <c r="A14" s="18">
        <v>19.5</v>
      </c>
      <c r="B14" s="18">
        <v>0.78</v>
      </c>
      <c r="C14" s="9">
        <v>1.073</v>
      </c>
      <c r="D14" s="19">
        <v>1</v>
      </c>
      <c r="E14" s="18">
        <f t="shared" ref="E14:E26" si="3">B16*D14</f>
        <v>0.6</v>
      </c>
      <c r="F14" s="18">
        <f t="shared" si="1"/>
        <v>0.64379999999999993</v>
      </c>
      <c r="G14" s="9"/>
    </row>
    <row r="15" spans="1:26" ht="15.5">
      <c r="A15" s="18">
        <v>20.5</v>
      </c>
      <c r="B15" s="18">
        <v>0.7</v>
      </c>
      <c r="C15" s="9">
        <v>1.0189999999999999</v>
      </c>
      <c r="D15" s="19">
        <v>1</v>
      </c>
      <c r="E15" s="18">
        <f t="shared" si="3"/>
        <v>0.5</v>
      </c>
      <c r="F15" s="18">
        <f t="shared" si="1"/>
        <v>0.50949999999999995</v>
      </c>
      <c r="G15" s="9"/>
    </row>
    <row r="16" spans="1:26" ht="15.5">
      <c r="A16" s="18">
        <v>21.5</v>
      </c>
      <c r="B16" s="18">
        <v>0.6</v>
      </c>
      <c r="C16" s="9">
        <v>1.0649999999999999</v>
      </c>
      <c r="D16" s="19">
        <v>1</v>
      </c>
      <c r="E16" s="18">
        <f t="shared" si="3"/>
        <v>0.4</v>
      </c>
      <c r="F16" s="18">
        <f t="shared" si="1"/>
        <v>0.42599999999999999</v>
      </c>
      <c r="G16" s="9"/>
    </row>
    <row r="17" spans="1:7" ht="15.5">
      <c r="A17" s="18">
        <v>22.5</v>
      </c>
      <c r="B17" s="18">
        <v>0.5</v>
      </c>
      <c r="C17" s="9">
        <v>0.85399999999999998</v>
      </c>
      <c r="D17" s="19">
        <v>1</v>
      </c>
      <c r="E17" s="18">
        <f t="shared" si="3"/>
        <v>0.57999999999999996</v>
      </c>
      <c r="F17" s="18">
        <f t="shared" si="1"/>
        <v>0.49531999999999998</v>
      </c>
      <c r="G17" s="9"/>
    </row>
    <row r="18" spans="1:7" ht="15.5">
      <c r="A18" s="18">
        <v>23.5</v>
      </c>
      <c r="B18" s="18">
        <v>0.4</v>
      </c>
      <c r="C18" s="9">
        <v>0.61899999999999999</v>
      </c>
      <c r="D18" s="19">
        <v>1</v>
      </c>
      <c r="E18" s="18">
        <f t="shared" si="3"/>
        <v>0.5</v>
      </c>
      <c r="F18" s="18">
        <f t="shared" si="1"/>
        <v>0.3095</v>
      </c>
      <c r="G18" s="9"/>
    </row>
    <row r="19" spans="1:7" ht="15.5">
      <c r="A19" s="18">
        <v>24.5</v>
      </c>
      <c r="B19" s="18">
        <v>0.57999999999999996</v>
      </c>
      <c r="C19" s="9">
        <v>0.53600000000000003</v>
      </c>
      <c r="D19" s="19">
        <v>1</v>
      </c>
      <c r="E19" s="18">
        <f t="shared" si="3"/>
        <v>0.6</v>
      </c>
      <c r="F19" s="18">
        <f t="shared" si="1"/>
        <v>0.3216</v>
      </c>
      <c r="G19" s="9"/>
    </row>
    <row r="20" spans="1:7" ht="15.5">
      <c r="A20" s="18">
        <v>25.5</v>
      </c>
      <c r="B20" s="18">
        <v>0.5</v>
      </c>
      <c r="C20" s="9">
        <v>0.372</v>
      </c>
      <c r="D20" s="19">
        <v>1</v>
      </c>
      <c r="E20" s="18">
        <f t="shared" si="3"/>
        <v>0.62</v>
      </c>
      <c r="F20" s="18">
        <f t="shared" si="1"/>
        <v>0.23063999999999998</v>
      </c>
      <c r="G20" s="9"/>
    </row>
    <row r="21" spans="1:7" ht="15.5">
      <c r="A21" s="18">
        <v>26.5</v>
      </c>
      <c r="B21" s="18">
        <v>0.6</v>
      </c>
      <c r="C21" s="6">
        <v>0.22600000000000001</v>
      </c>
      <c r="D21" s="19">
        <v>1</v>
      </c>
      <c r="E21" s="18">
        <f t="shared" si="3"/>
        <v>0.77</v>
      </c>
      <c r="F21" s="18">
        <f t="shared" si="1"/>
        <v>0.17402000000000001</v>
      </c>
    </row>
    <row r="22" spans="1:7" ht="15.5">
      <c r="A22" s="18">
        <v>27.5</v>
      </c>
      <c r="B22" s="9">
        <v>0.62</v>
      </c>
      <c r="C22" s="6">
        <v>0.159</v>
      </c>
      <c r="D22" s="19">
        <v>1</v>
      </c>
      <c r="E22" s="18">
        <f t="shared" si="3"/>
        <v>0.4</v>
      </c>
      <c r="F22" s="18">
        <f t="shared" si="1"/>
        <v>6.3600000000000004E-2</v>
      </c>
    </row>
    <row r="23" spans="1:7" ht="15.5">
      <c r="A23" s="18">
        <v>28.5</v>
      </c>
      <c r="B23" s="6">
        <v>0.77</v>
      </c>
      <c r="C23" s="6">
        <v>0.71399999999999997</v>
      </c>
      <c r="D23" s="19">
        <v>1</v>
      </c>
      <c r="E23" s="18">
        <f t="shared" si="3"/>
        <v>0.5</v>
      </c>
      <c r="F23" s="18">
        <f t="shared" si="1"/>
        <v>0.35699999999999998</v>
      </c>
    </row>
    <row r="24" spans="1:7" ht="15" customHeight="1">
      <c r="A24" s="18">
        <v>29.5</v>
      </c>
      <c r="B24" s="6">
        <v>0.4</v>
      </c>
      <c r="C24" s="6">
        <v>0.125</v>
      </c>
      <c r="D24" s="19">
        <v>1</v>
      </c>
      <c r="E24" s="18">
        <f t="shared" si="3"/>
        <v>0.26</v>
      </c>
      <c r="F24" s="18">
        <f t="shared" si="1"/>
        <v>3.2500000000000001E-2</v>
      </c>
    </row>
    <row r="25" spans="1:7" ht="15" customHeight="1">
      <c r="A25" s="18">
        <v>30.5</v>
      </c>
      <c r="B25" s="6">
        <v>0.5</v>
      </c>
      <c r="C25" s="6">
        <v>-0.02</v>
      </c>
      <c r="D25" s="19">
        <v>1</v>
      </c>
      <c r="E25" s="18">
        <f t="shared" si="3"/>
        <v>0</v>
      </c>
      <c r="F25" s="18">
        <f t="shared" si="1"/>
        <v>0</v>
      </c>
    </row>
    <row r="26" spans="1:7" ht="15" customHeight="1">
      <c r="A26" s="6">
        <v>31.5</v>
      </c>
      <c r="B26" s="6">
        <v>0.26</v>
      </c>
      <c r="C26" s="6">
        <v>-1.4E-2</v>
      </c>
      <c r="D26" s="19">
        <v>1</v>
      </c>
      <c r="E26" s="18">
        <f t="shared" si="3"/>
        <v>0</v>
      </c>
      <c r="F26" s="18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22"/>
  <sheetViews>
    <sheetView tabSelected="1" workbookViewId="0">
      <selection activeCell="H14" sqref="H14"/>
    </sheetView>
  </sheetViews>
  <sheetFormatPr defaultColWidth="11.25" defaultRowHeight="15" customHeight="1"/>
  <cols>
    <col min="1" max="1" width="14.75" bestFit="1" customWidth="1"/>
  </cols>
  <sheetData>
    <row r="1" spans="1:7" ht="15.5">
      <c r="A1" t="s">
        <v>33</v>
      </c>
      <c r="B1" t="s">
        <v>34</v>
      </c>
      <c r="C1" t="s">
        <v>35</v>
      </c>
    </row>
    <row r="2" spans="1:7" ht="15.5">
      <c r="A2" s="22">
        <v>44713.9375</v>
      </c>
      <c r="B2">
        <v>14</v>
      </c>
      <c r="C2" s="6" t="s">
        <v>13</v>
      </c>
    </row>
    <row r="3" spans="1:7" ht="15.5"/>
    <row r="4" spans="1:7" ht="15.5">
      <c r="A4" s="1" t="s">
        <v>14</v>
      </c>
      <c r="B4" s="1" t="s">
        <v>15</v>
      </c>
      <c r="C4" s="1" t="s">
        <v>16</v>
      </c>
      <c r="D4" s="1" t="s">
        <v>29</v>
      </c>
      <c r="E4" s="1" t="s">
        <v>18</v>
      </c>
      <c r="F4" s="1" t="s">
        <v>19</v>
      </c>
      <c r="G4" s="1"/>
    </row>
    <row r="5" spans="1:7" ht="15.5">
      <c r="A5" s="18">
        <v>2.6</v>
      </c>
      <c r="B5" s="18">
        <v>0.2</v>
      </c>
      <c r="C5" s="9">
        <v>-1.0999999999999999E-2</v>
      </c>
      <c r="D5" s="19">
        <v>1.2</v>
      </c>
      <c r="E5" s="18">
        <f t="shared" ref="E5:E13" si="0">B5*D5</f>
        <v>0.24</v>
      </c>
      <c r="F5" s="18">
        <f t="shared" ref="F5:F22" si="1">E5*C5</f>
        <v>-2.6399999999999996E-3</v>
      </c>
      <c r="G5" s="9"/>
    </row>
    <row r="6" spans="1:7" ht="15.5">
      <c r="A6" s="18">
        <v>3.5</v>
      </c>
      <c r="B6" s="18">
        <v>0.2</v>
      </c>
      <c r="C6" s="9">
        <v>0.30599999999999999</v>
      </c>
      <c r="D6" s="19">
        <v>1</v>
      </c>
      <c r="E6" s="18">
        <f t="shared" si="0"/>
        <v>0.2</v>
      </c>
      <c r="F6" s="18">
        <f t="shared" si="1"/>
        <v>6.1200000000000004E-2</v>
      </c>
      <c r="G6" s="9"/>
    </row>
    <row r="7" spans="1:7" ht="15.5">
      <c r="A7" s="18">
        <v>4.5</v>
      </c>
      <c r="B7" s="18">
        <v>0.22</v>
      </c>
      <c r="C7" s="9">
        <v>7.1999999999999995E-2</v>
      </c>
      <c r="D7" s="19">
        <v>1</v>
      </c>
      <c r="E7" s="18">
        <f t="shared" si="0"/>
        <v>0.22</v>
      </c>
      <c r="F7" s="18">
        <f t="shared" si="1"/>
        <v>1.584E-2</v>
      </c>
      <c r="G7" s="9"/>
    </row>
    <row r="8" spans="1:7" ht="15.5">
      <c r="A8" s="18">
        <v>5.5</v>
      </c>
      <c r="B8" s="18">
        <v>0.3</v>
      </c>
      <c r="C8" s="9">
        <v>0.313</v>
      </c>
      <c r="D8" s="19">
        <v>1</v>
      </c>
      <c r="E8" s="18">
        <f t="shared" si="0"/>
        <v>0.3</v>
      </c>
      <c r="F8" s="18">
        <f t="shared" si="1"/>
        <v>9.3899999999999997E-2</v>
      </c>
      <c r="G8" s="9"/>
    </row>
    <row r="9" spans="1:7" ht="15.5">
      <c r="A9" s="18">
        <v>6.5</v>
      </c>
      <c r="B9" s="18">
        <v>0.28000000000000003</v>
      </c>
      <c r="C9" s="9">
        <v>0.153</v>
      </c>
      <c r="D9" s="19">
        <v>1</v>
      </c>
      <c r="E9" s="18">
        <f t="shared" si="0"/>
        <v>0.28000000000000003</v>
      </c>
      <c r="F9" s="18">
        <f t="shared" si="1"/>
        <v>4.2840000000000003E-2</v>
      </c>
      <c r="G9" s="9"/>
    </row>
    <row r="10" spans="1:7" ht="15.5">
      <c r="A10" s="18">
        <v>7.5</v>
      </c>
      <c r="B10" s="18">
        <v>0.25</v>
      </c>
      <c r="C10" s="9">
        <v>0.17699999999999999</v>
      </c>
      <c r="D10" s="19">
        <v>1</v>
      </c>
      <c r="E10" s="18">
        <f t="shared" si="0"/>
        <v>0.25</v>
      </c>
      <c r="F10" s="18">
        <f t="shared" si="1"/>
        <v>4.4249999999999998E-2</v>
      </c>
      <c r="G10" s="9"/>
    </row>
    <row r="11" spans="1:7" ht="15.5">
      <c r="A11" s="18">
        <v>8.5</v>
      </c>
      <c r="B11" s="18">
        <v>0.3</v>
      </c>
      <c r="C11" s="9">
        <v>0.20399999999999999</v>
      </c>
      <c r="D11" s="19">
        <v>1</v>
      </c>
      <c r="E11" s="18">
        <f t="shared" si="0"/>
        <v>0.3</v>
      </c>
      <c r="F11" s="18">
        <f t="shared" si="1"/>
        <v>6.1199999999999991E-2</v>
      </c>
      <c r="G11" s="9"/>
    </row>
    <row r="12" spans="1:7" ht="15.5">
      <c r="A12" s="18">
        <v>9.5</v>
      </c>
      <c r="B12" s="18">
        <v>0.4</v>
      </c>
      <c r="C12" s="9">
        <v>0.49</v>
      </c>
      <c r="D12" s="19">
        <v>1</v>
      </c>
      <c r="E12" s="18">
        <f t="shared" si="0"/>
        <v>0.4</v>
      </c>
      <c r="F12" s="18">
        <f t="shared" si="1"/>
        <v>0.19600000000000001</v>
      </c>
      <c r="G12" s="9"/>
    </row>
    <row r="13" spans="1:7" ht="15.5">
      <c r="A13" s="18">
        <v>10.5</v>
      </c>
      <c r="B13" s="18">
        <v>0.45</v>
      </c>
      <c r="C13" s="9">
        <v>0.66100000000000003</v>
      </c>
      <c r="D13" s="19">
        <v>1</v>
      </c>
      <c r="E13" s="18">
        <f t="shared" si="0"/>
        <v>0.45</v>
      </c>
      <c r="F13" s="18">
        <f t="shared" si="1"/>
        <v>0.29745000000000005</v>
      </c>
      <c r="G13" s="9"/>
    </row>
    <row r="14" spans="1:7" ht="15.5">
      <c r="A14" s="18">
        <v>11.5</v>
      </c>
      <c r="B14" s="18">
        <v>0.4</v>
      </c>
      <c r="C14" s="9">
        <v>0.63100000000000001</v>
      </c>
      <c r="D14" s="19">
        <v>1</v>
      </c>
      <c r="E14" s="18">
        <f t="shared" ref="E14:E22" si="2">B15*D14</f>
        <v>0.5</v>
      </c>
      <c r="F14" s="18">
        <f t="shared" si="1"/>
        <v>0.3155</v>
      </c>
      <c r="G14" s="9"/>
    </row>
    <row r="15" spans="1:7" ht="15.5">
      <c r="A15" s="18">
        <v>12.5</v>
      </c>
      <c r="B15" s="18">
        <v>0.5</v>
      </c>
      <c r="C15" s="9">
        <v>0.748</v>
      </c>
      <c r="D15" s="19">
        <v>1</v>
      </c>
      <c r="E15" s="18">
        <f t="shared" si="2"/>
        <v>0.5</v>
      </c>
      <c r="F15" s="18">
        <f t="shared" si="1"/>
        <v>0.374</v>
      </c>
      <c r="G15" s="9"/>
    </row>
    <row r="16" spans="1:7" ht="15.5">
      <c r="A16" s="18">
        <v>13.5</v>
      </c>
      <c r="B16" s="18">
        <v>0.5</v>
      </c>
      <c r="C16" s="9">
        <v>0.71099999999999997</v>
      </c>
      <c r="D16" s="19">
        <v>1</v>
      </c>
      <c r="E16" s="18">
        <f t="shared" si="2"/>
        <v>0.5</v>
      </c>
      <c r="F16" s="18">
        <f t="shared" si="1"/>
        <v>0.35549999999999998</v>
      </c>
      <c r="G16" s="9"/>
    </row>
    <row r="17" spans="1:7" ht="15.5">
      <c r="A17" s="18">
        <v>14.5</v>
      </c>
      <c r="B17" s="18">
        <v>0.5</v>
      </c>
      <c r="C17" s="9">
        <v>0.71</v>
      </c>
      <c r="D17" s="19">
        <v>1</v>
      </c>
      <c r="E17" s="18">
        <f t="shared" si="2"/>
        <v>0.45</v>
      </c>
      <c r="F17" s="18">
        <f t="shared" si="1"/>
        <v>0.31950000000000001</v>
      </c>
      <c r="G17" s="9"/>
    </row>
    <row r="18" spans="1:7" ht="15.5">
      <c r="A18" s="18">
        <v>15.5</v>
      </c>
      <c r="B18" s="18">
        <v>0.45</v>
      </c>
      <c r="C18" s="9">
        <v>0.621</v>
      </c>
      <c r="D18" s="19">
        <v>1</v>
      </c>
      <c r="E18" s="18">
        <f t="shared" si="2"/>
        <v>0.45</v>
      </c>
      <c r="F18" s="18">
        <f t="shared" si="1"/>
        <v>0.27945000000000003</v>
      </c>
      <c r="G18" s="9"/>
    </row>
    <row r="19" spans="1:7" ht="15.5">
      <c r="A19" s="18">
        <v>16.5</v>
      </c>
      <c r="B19" s="18">
        <v>0.45</v>
      </c>
      <c r="C19" s="9">
        <v>0.36</v>
      </c>
      <c r="D19" s="19">
        <v>1</v>
      </c>
      <c r="E19" s="18">
        <f t="shared" si="2"/>
        <v>0.42</v>
      </c>
      <c r="F19" s="18">
        <f t="shared" si="1"/>
        <v>0.1512</v>
      </c>
      <c r="G19" s="9"/>
    </row>
    <row r="20" spans="1:7" ht="15" customHeight="1">
      <c r="A20" s="9">
        <v>17.5</v>
      </c>
      <c r="B20" s="18">
        <v>0.42</v>
      </c>
      <c r="C20" s="9">
        <v>2.7E-2</v>
      </c>
      <c r="D20" s="19">
        <v>1</v>
      </c>
      <c r="E20" s="18">
        <f t="shared" si="2"/>
        <v>0.4</v>
      </c>
      <c r="F20" s="18">
        <f t="shared" si="1"/>
        <v>1.0800000000000001E-2</v>
      </c>
      <c r="G20" s="9"/>
    </row>
    <row r="21" spans="1:7" ht="15" customHeight="1">
      <c r="A21" s="6">
        <v>18.5</v>
      </c>
      <c r="B21" s="9">
        <v>0.4</v>
      </c>
      <c r="C21" s="6">
        <v>3.0000000000000001E-3</v>
      </c>
      <c r="D21" s="19">
        <v>1</v>
      </c>
      <c r="E21" s="18">
        <f t="shared" si="2"/>
        <v>0.3</v>
      </c>
      <c r="F21" s="18">
        <f t="shared" si="1"/>
        <v>8.9999999999999998E-4</v>
      </c>
    </row>
    <row r="22" spans="1:7" ht="15" customHeight="1">
      <c r="A22" s="6">
        <v>19.5</v>
      </c>
      <c r="B22" s="6">
        <v>0.3</v>
      </c>
      <c r="C22" s="6">
        <v>-1.2999999999999999E-2</v>
      </c>
      <c r="D22" s="19">
        <v>1</v>
      </c>
      <c r="E22" s="18">
        <f t="shared" si="2"/>
        <v>0</v>
      </c>
      <c r="F22" s="18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6" sqref="C16"/>
    </sheetView>
  </sheetViews>
  <sheetFormatPr defaultColWidth="11.25" defaultRowHeight="15" customHeight="1"/>
  <cols>
    <col min="1" max="1" width="10.58203125" customWidth="1"/>
    <col min="2" max="2" width="10.75" customWidth="1"/>
    <col min="3" max="3" width="15.33203125" customWidth="1"/>
    <col min="4" max="4" width="10.75" customWidth="1"/>
    <col min="5" max="6" width="10.58203125" customWidth="1"/>
    <col min="7" max="7" width="14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>
        <v>43108</v>
      </c>
      <c r="B2" s="5">
        <v>0.9375</v>
      </c>
      <c r="C2" s="6" t="str">
        <f t="shared" ref="C2:C16" si="0">TEXT(A2,"m/dd/yy ")&amp;TEXT(B2,"hh:mm:ss")</f>
        <v>1/08/18 22:30:00</v>
      </c>
      <c r="D2" s="7">
        <f>'1-8-18'!F27</f>
        <v>1.9580875000000002</v>
      </c>
      <c r="E2" s="6">
        <f>'1-8-18'!A27</f>
        <v>20.5</v>
      </c>
      <c r="F2" s="6">
        <v>88.4</v>
      </c>
      <c r="G2" s="6" t="s">
        <v>10</v>
      </c>
      <c r="H2" s="6">
        <v>17</v>
      </c>
      <c r="I2" s="6">
        <f t="shared" ref="I2:I16" si="1">0.885*H2-13</f>
        <v>2.0449999999999999</v>
      </c>
      <c r="J2" s="6">
        <f>'1-8-18'!J27</f>
        <v>0.45520591742942751</v>
      </c>
    </row>
    <row r="3" spans="1:26" ht="15.75" customHeight="1">
      <c r="A3" s="4">
        <v>43122</v>
      </c>
      <c r="B3" s="5">
        <v>2.0833333333333332E-2</v>
      </c>
      <c r="C3" s="6" t="str">
        <f t="shared" si="0"/>
        <v>1/22/18 00:30:00</v>
      </c>
      <c r="D3" s="7">
        <f>'1-22-18a'!F26</f>
        <v>3.5648650000000002</v>
      </c>
      <c r="E3" s="6">
        <f>'1-22-18a'!A26</f>
        <v>19</v>
      </c>
      <c r="F3" s="6">
        <v>83</v>
      </c>
      <c r="G3" s="6" t="s">
        <v>10</v>
      </c>
      <c r="H3" s="6">
        <v>20</v>
      </c>
      <c r="I3" s="6">
        <f t="shared" si="1"/>
        <v>4.6999999999999993</v>
      </c>
      <c r="J3" s="6">
        <f>'1-22-18a'!J26</f>
        <v>0.26731582240611185</v>
      </c>
    </row>
    <row r="4" spans="1:26" ht="15.75" customHeight="1">
      <c r="A4" s="4">
        <v>43122</v>
      </c>
      <c r="B4" s="5">
        <v>0.8125</v>
      </c>
      <c r="C4" s="6" t="str">
        <f t="shared" si="0"/>
        <v>1/22/18 19:30:00</v>
      </c>
      <c r="D4" s="7">
        <f>'1-22-18b'!F27</f>
        <v>22.796382499999996</v>
      </c>
      <c r="E4" s="6">
        <f>'1-22-18b'!A27</f>
        <v>23.900000000000002</v>
      </c>
      <c r="F4" s="6">
        <v>537</v>
      </c>
      <c r="G4" s="6" t="s">
        <v>10</v>
      </c>
      <c r="H4" s="6">
        <v>41</v>
      </c>
      <c r="I4" s="6">
        <f t="shared" si="1"/>
        <v>23.285000000000004</v>
      </c>
      <c r="J4" s="6">
        <f>'1-22-18b'!K27</f>
        <v>0.26236767829933677</v>
      </c>
    </row>
    <row r="5" spans="1:26" ht="15.75" customHeight="1">
      <c r="A5" s="4">
        <v>43124</v>
      </c>
      <c r="B5" s="5">
        <v>0</v>
      </c>
      <c r="C5" s="6" t="str">
        <f t="shared" si="0"/>
        <v>1/24/18 00:00:00</v>
      </c>
      <c r="D5" s="7">
        <f>'1-24-18a'!F30</f>
        <v>5.3412249999999997</v>
      </c>
      <c r="E5" s="6">
        <f>'1-24-18a'!A30</f>
        <v>19.2</v>
      </c>
      <c r="F5" s="6">
        <v>152</v>
      </c>
      <c r="G5" s="6" t="s">
        <v>10</v>
      </c>
      <c r="H5" s="6">
        <v>22</v>
      </c>
      <c r="I5" s="6">
        <f t="shared" si="1"/>
        <v>6.4699999999999989</v>
      </c>
      <c r="J5" s="6">
        <f>'1-24-18a'!J30</f>
        <v>0.27369988792566396</v>
      </c>
    </row>
    <row r="6" spans="1:26" ht="15.75" customHeight="1">
      <c r="A6" s="4">
        <v>43124</v>
      </c>
      <c r="B6" s="5">
        <v>0.78125</v>
      </c>
      <c r="C6" s="6" t="str">
        <f t="shared" si="0"/>
        <v>1/24/18 18:45:00</v>
      </c>
      <c r="D6" s="7">
        <f>'1-24-18b'!F23</f>
        <v>3.8201800000000006</v>
      </c>
      <c r="E6" s="6">
        <f>'1-24-18b'!A23</f>
        <v>19</v>
      </c>
      <c r="F6" s="6">
        <v>124</v>
      </c>
      <c r="G6" s="6" t="s">
        <v>10</v>
      </c>
      <c r="H6" s="6">
        <v>20</v>
      </c>
      <c r="I6" s="6">
        <f t="shared" si="1"/>
        <v>4.6999999999999993</v>
      </c>
      <c r="J6" s="6">
        <f>'1-24-18b'!J23</f>
        <v>0.33627228225028444</v>
      </c>
    </row>
    <row r="7" spans="1:26" ht="15.75" customHeight="1">
      <c r="A7" s="4">
        <v>43173</v>
      </c>
      <c r="B7" s="5">
        <v>0.6875</v>
      </c>
      <c r="C7" s="6" t="str">
        <f t="shared" si="0"/>
        <v>3/14/18 16:30:00</v>
      </c>
      <c r="D7" s="7">
        <f>'3-14-18'!F30</f>
        <v>11.608589999999998</v>
      </c>
      <c r="E7" s="6">
        <f>'3-14-18'!A30</f>
        <v>22.2</v>
      </c>
      <c r="F7" s="6">
        <v>178</v>
      </c>
      <c r="G7" s="6" t="s">
        <v>10</v>
      </c>
      <c r="H7" s="6">
        <v>30</v>
      </c>
      <c r="I7" s="6">
        <f t="shared" si="1"/>
        <v>13.55</v>
      </c>
      <c r="J7" s="6">
        <f>'3-14-18'!J30</f>
        <v>0.13695878284918492</v>
      </c>
    </row>
    <row r="8" spans="1:26" ht="15.75" customHeight="1">
      <c r="A8" s="4">
        <v>43175</v>
      </c>
      <c r="B8" s="5">
        <v>0.85416666666666663</v>
      </c>
      <c r="C8" s="6" t="str">
        <f t="shared" si="0"/>
        <v>3/16/18 20:30:00</v>
      </c>
      <c r="D8" s="7">
        <f>'3-16-18'!F34</f>
        <v>68.666537500000004</v>
      </c>
      <c r="E8" s="6">
        <f>'3-16-18'!A34</f>
        <v>26.5</v>
      </c>
      <c r="F8" s="6">
        <v>610</v>
      </c>
      <c r="G8" s="6" t="s">
        <v>10</v>
      </c>
      <c r="H8" s="6">
        <v>58</v>
      </c>
      <c r="I8" s="6">
        <f t="shared" si="1"/>
        <v>38.33</v>
      </c>
      <c r="J8" s="6">
        <f>'3-16-18'!J34</f>
        <v>0.20292940642515311</v>
      </c>
    </row>
    <row r="9" spans="1:26" ht="15.75" customHeight="1">
      <c r="A9" s="4">
        <v>43176</v>
      </c>
      <c r="B9" s="5">
        <v>0.86458333333333337</v>
      </c>
      <c r="C9" s="6" t="str">
        <f t="shared" si="0"/>
        <v>3/17/18 20:45:00</v>
      </c>
      <c r="D9" s="7">
        <f>'3-17-18'!F33</f>
        <v>25.259275000000002</v>
      </c>
      <c r="E9" s="6">
        <f>'3-17-18'!A33</f>
        <v>24.5</v>
      </c>
      <c r="F9" s="6">
        <v>340</v>
      </c>
      <c r="G9" s="6" t="s">
        <v>10</v>
      </c>
      <c r="H9" s="6">
        <v>45</v>
      </c>
      <c r="I9" s="6">
        <f t="shared" si="1"/>
        <v>26.825000000000003</v>
      </c>
      <c r="J9" s="6">
        <f>'3-17-18'!J33</f>
        <v>0.24331010491872712</v>
      </c>
    </row>
    <row r="10" spans="1:26" ht="15.75" customHeight="1">
      <c r="A10" s="4">
        <v>43180</v>
      </c>
      <c r="B10" s="5">
        <v>0.11458333333333333</v>
      </c>
      <c r="C10" s="6" t="str">
        <f t="shared" si="0"/>
        <v>3/21/18 02:45:00</v>
      </c>
      <c r="D10" s="7">
        <f>'3-21-18'!F27</f>
        <v>10.069850000000001</v>
      </c>
      <c r="E10" s="6">
        <f>'3-21-18'!A27</f>
        <v>23</v>
      </c>
      <c r="F10" s="6">
        <v>127</v>
      </c>
      <c r="G10" s="6" t="s">
        <v>10</v>
      </c>
      <c r="H10" s="6">
        <v>29</v>
      </c>
      <c r="I10" s="6">
        <f t="shared" si="1"/>
        <v>12.664999999999999</v>
      </c>
      <c r="J10" s="6">
        <f>'3-21-18'!J27</f>
        <v>0.38736518582263951</v>
      </c>
    </row>
    <row r="11" spans="1:26" ht="15.75" customHeight="1">
      <c r="A11" s="4">
        <v>43181</v>
      </c>
      <c r="B11" s="5">
        <v>4.1666666666666664E-2</v>
      </c>
      <c r="C11" s="6" t="str">
        <f t="shared" si="0"/>
        <v>3/22/18 01:00:00</v>
      </c>
      <c r="D11" s="7">
        <f>'3-22-18'!F30</f>
        <v>8.6693999999999996</v>
      </c>
      <c r="E11" s="6">
        <f>'3-22-18'!A30</f>
        <v>23.2</v>
      </c>
      <c r="F11" s="6">
        <v>132</v>
      </c>
      <c r="G11" s="6" t="s">
        <v>10</v>
      </c>
      <c r="H11" s="6">
        <v>29</v>
      </c>
      <c r="I11" s="6">
        <f t="shared" si="1"/>
        <v>12.664999999999999</v>
      </c>
      <c r="J11" s="6">
        <f>'3-22-18'!J30</f>
        <v>0.3934342506447891</v>
      </c>
    </row>
    <row r="12" spans="1:26" ht="15.75" customHeight="1">
      <c r="A12" s="4">
        <v>43182</v>
      </c>
      <c r="B12" s="5">
        <v>6.25E-2</v>
      </c>
      <c r="C12" s="6" t="str">
        <f t="shared" si="0"/>
        <v>3/23/18 01:30:00</v>
      </c>
      <c r="D12" s="7">
        <f>'3-23-18'!F25</f>
        <v>32.024375000000006</v>
      </c>
      <c r="E12" s="6">
        <f>'3-23-18'!A25</f>
        <v>24.4</v>
      </c>
      <c r="F12" s="6">
        <v>317</v>
      </c>
      <c r="G12" s="6" t="s">
        <v>10</v>
      </c>
      <c r="H12" s="6">
        <v>48</v>
      </c>
      <c r="I12" s="6">
        <f t="shared" si="1"/>
        <v>29.480000000000004</v>
      </c>
      <c r="J12" s="6">
        <f>'3-23-18'!J25</f>
        <v>0.14951428911717404</v>
      </c>
    </row>
    <row r="13" spans="1:26" ht="15.75" customHeight="1">
      <c r="A13" s="4">
        <v>43198</v>
      </c>
      <c r="B13" s="5">
        <v>0.88541666666666663</v>
      </c>
      <c r="C13" s="6" t="str">
        <f t="shared" si="0"/>
        <v>4/08/18 21:15:00</v>
      </c>
      <c r="D13" s="7">
        <f>'4-8-18'!G27</f>
        <v>30.995224999999998</v>
      </c>
      <c r="E13" s="6">
        <f>'4-8-18'!A27</f>
        <v>26.4</v>
      </c>
      <c r="F13" s="6">
        <v>395</v>
      </c>
      <c r="G13" s="6" t="s">
        <v>11</v>
      </c>
      <c r="H13" s="6">
        <v>60</v>
      </c>
      <c r="I13" s="6">
        <f t="shared" si="1"/>
        <v>40.1</v>
      </c>
      <c r="J13" s="6">
        <f>'4-8-18'!K27</f>
        <v>0.55578651795038048</v>
      </c>
    </row>
    <row r="14" spans="1:26" ht="15.75" customHeight="1">
      <c r="A14" s="4">
        <v>43369</v>
      </c>
      <c r="B14" s="5">
        <v>6.25E-2</v>
      </c>
      <c r="C14" s="5" t="str">
        <f t="shared" si="0"/>
        <v>9/26/18 01:30:00</v>
      </c>
      <c r="D14" s="7">
        <f>'9-26-18'!F20</f>
        <v>0.83875000000000011</v>
      </c>
      <c r="E14" s="6">
        <f>'9-26-18'!A20</f>
        <v>18.600000000000001</v>
      </c>
      <c r="F14" s="6">
        <v>67.2</v>
      </c>
      <c r="G14" s="6" t="s">
        <v>12</v>
      </c>
      <c r="H14" s="6">
        <v>18</v>
      </c>
      <c r="I14" s="6">
        <f t="shared" si="1"/>
        <v>2.9299999999999997</v>
      </c>
      <c r="J14" s="6">
        <f>'9-26-18'!J20</f>
        <v>0.53167432351046939</v>
      </c>
    </row>
    <row r="15" spans="1:26" ht="15.75" customHeight="1">
      <c r="A15" s="10">
        <v>43480</v>
      </c>
      <c r="B15" s="11">
        <v>0.72916666666666663</v>
      </c>
      <c r="C15" s="11" t="str">
        <f t="shared" si="0"/>
        <v>1/15/19 17:30:00</v>
      </c>
      <c r="D15" s="12">
        <f>'1-15-19'!F25</f>
        <v>1.702</v>
      </c>
      <c r="E15" s="13">
        <f>'1-15-19'!A25</f>
        <v>18.7</v>
      </c>
      <c r="F15" s="13">
        <v>132</v>
      </c>
      <c r="G15" s="13" t="s">
        <v>11</v>
      </c>
      <c r="H15" s="13">
        <v>28</v>
      </c>
      <c r="I15" s="13">
        <f t="shared" si="1"/>
        <v>11.780000000000001</v>
      </c>
      <c r="J15" s="13">
        <f>'1-15-19'!J25</f>
        <v>1.7791403906627479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4">
        <v>43497</v>
      </c>
      <c r="B16" s="5">
        <v>0.77083333333333337</v>
      </c>
      <c r="C16" s="5" t="str">
        <f t="shared" si="0"/>
        <v>2/01/19 18:30:00</v>
      </c>
      <c r="D16" s="7">
        <f>'2-1-19'!F30</f>
        <v>12.688800000000002</v>
      </c>
      <c r="E16" s="7">
        <f>'2-1-19'!A30</f>
        <v>23.1</v>
      </c>
      <c r="F16" s="9">
        <v>148</v>
      </c>
      <c r="G16" s="6" t="s">
        <v>13</v>
      </c>
      <c r="H16" s="6">
        <v>32</v>
      </c>
      <c r="I16" s="6">
        <f t="shared" si="1"/>
        <v>15.32</v>
      </c>
      <c r="J16" s="6">
        <f>'2-1-19'!J30</f>
        <v>0.19499879554451088</v>
      </c>
    </row>
    <row r="17" spans="2:4" ht="15.75" customHeight="1">
      <c r="B17" s="5"/>
      <c r="C17" s="5"/>
      <c r="D17" s="7"/>
    </row>
    <row r="18" spans="2:4" ht="15.75" customHeight="1">
      <c r="B18" s="5"/>
      <c r="C18" s="5"/>
      <c r="D18" s="7"/>
    </row>
    <row r="19" spans="2:4" ht="15.75" customHeight="1">
      <c r="B19" s="5"/>
      <c r="C19" s="5"/>
      <c r="D19" s="7"/>
    </row>
    <row r="20" spans="2:4" ht="15.75" customHeight="1">
      <c r="B20" s="5"/>
      <c r="C20" s="5"/>
      <c r="D20" s="7"/>
    </row>
    <row r="21" spans="2:4" ht="15.75" customHeight="1">
      <c r="B21" s="5"/>
      <c r="C21" s="5"/>
      <c r="D21" s="7"/>
    </row>
    <row r="22" spans="2:4" ht="15.75" customHeight="1">
      <c r="B22" s="5"/>
      <c r="C22" s="5"/>
      <c r="D22" s="7"/>
    </row>
    <row r="23" spans="2:4" ht="15.75" customHeight="1">
      <c r="B23" s="5"/>
      <c r="C23" s="5"/>
      <c r="D23" s="7"/>
    </row>
    <row r="24" spans="2:4" ht="15.75" customHeight="1">
      <c r="B24" s="5"/>
      <c r="C24" s="5"/>
      <c r="D24" s="7"/>
    </row>
    <row r="25" spans="2:4" ht="15.75" customHeight="1">
      <c r="B25" s="5"/>
      <c r="C25" s="5"/>
      <c r="D25" s="7"/>
    </row>
    <row r="26" spans="2:4" ht="15.75" customHeight="1">
      <c r="B26" s="5"/>
      <c r="C26" s="5"/>
      <c r="D26" s="7"/>
    </row>
    <row r="27" spans="2:4" ht="15.75" customHeight="1">
      <c r="B27" s="5"/>
      <c r="C27" s="5"/>
      <c r="D27" s="7"/>
    </row>
    <row r="28" spans="2:4" ht="15.75" customHeight="1">
      <c r="B28" s="5"/>
      <c r="C28" s="5"/>
      <c r="D28" s="7"/>
    </row>
    <row r="29" spans="2:4" ht="15.75" customHeight="1">
      <c r="B29" s="5"/>
      <c r="C29" s="5"/>
      <c r="D29" s="7"/>
    </row>
    <row r="30" spans="2:4" ht="15.75" customHeight="1">
      <c r="B30" s="5"/>
      <c r="C30" s="5"/>
      <c r="D30" s="7"/>
    </row>
    <row r="31" spans="2:4" ht="15.75" customHeight="1">
      <c r="B31" s="5"/>
      <c r="C31" s="5"/>
      <c r="D31" s="7"/>
    </row>
    <row r="32" spans="2:4" ht="15.75" customHeight="1">
      <c r="B32" s="5"/>
      <c r="C32" s="5"/>
      <c r="D32" s="7"/>
    </row>
    <row r="33" spans="2:4" ht="15.75" customHeight="1">
      <c r="B33" s="5"/>
      <c r="C33" s="5"/>
      <c r="D33" s="7"/>
    </row>
    <row r="34" spans="2:4" ht="15.75" customHeight="1">
      <c r="B34" s="5"/>
      <c r="C34" s="5"/>
      <c r="D34" s="7"/>
    </row>
    <row r="35" spans="2:4" ht="15.75" customHeight="1">
      <c r="B35" s="5"/>
      <c r="C35" s="5"/>
      <c r="D35" s="7"/>
    </row>
    <row r="36" spans="2:4" ht="15.75" customHeight="1">
      <c r="B36" s="5"/>
      <c r="C36" s="5"/>
      <c r="D36" s="7"/>
    </row>
    <row r="37" spans="2:4" ht="15.75" customHeight="1">
      <c r="B37" s="5"/>
      <c r="C37" s="5"/>
      <c r="D37" s="7"/>
    </row>
    <row r="38" spans="2:4" ht="15.75" customHeight="1">
      <c r="B38" s="5"/>
      <c r="C38" s="5"/>
      <c r="D38" s="7"/>
    </row>
    <row r="39" spans="2:4" ht="15.75" customHeight="1">
      <c r="B39" s="5"/>
      <c r="C39" s="5"/>
      <c r="D39" s="7"/>
    </row>
    <row r="40" spans="2:4" ht="15.75" customHeight="1">
      <c r="B40" s="5"/>
      <c r="C40" s="5"/>
      <c r="D40" s="7"/>
    </row>
    <row r="41" spans="2:4" ht="15.75" customHeight="1">
      <c r="B41" s="5"/>
      <c r="C41" s="5"/>
      <c r="D41" s="7"/>
    </row>
    <row r="42" spans="2:4" ht="15.75" customHeight="1">
      <c r="B42" s="5"/>
      <c r="C42" s="5"/>
      <c r="D42" s="7"/>
    </row>
    <row r="43" spans="2:4" ht="15.75" customHeight="1">
      <c r="B43" s="5"/>
      <c r="C43" s="5"/>
      <c r="D43" s="7"/>
    </row>
    <row r="44" spans="2:4" ht="15.75" customHeight="1">
      <c r="B44" s="5"/>
      <c r="C44" s="5"/>
      <c r="D44" s="7"/>
    </row>
    <row r="45" spans="2:4" ht="15.75" customHeight="1">
      <c r="B45" s="5"/>
      <c r="C45" s="5"/>
      <c r="D45" s="7"/>
    </row>
    <row r="46" spans="2:4" ht="15.75" customHeight="1">
      <c r="B46" s="5"/>
      <c r="C46" s="5"/>
      <c r="D46" s="7"/>
    </row>
    <row r="47" spans="2:4" ht="15.75" customHeight="1">
      <c r="B47" s="5"/>
      <c r="C47" s="5"/>
      <c r="D47" s="7"/>
    </row>
    <row r="48" spans="2:4" ht="15.75" customHeight="1">
      <c r="B48" s="5"/>
      <c r="C48" s="5"/>
      <c r="D48" s="7"/>
    </row>
    <row r="49" spans="2:4" ht="15.75" customHeight="1">
      <c r="B49" s="5"/>
      <c r="C49" s="5"/>
      <c r="D49" s="7"/>
    </row>
    <row r="50" spans="2:4" ht="15.75" customHeight="1">
      <c r="B50" s="5"/>
      <c r="C50" s="5"/>
      <c r="D50" s="7"/>
    </row>
    <row r="51" spans="2:4" ht="15.75" customHeight="1">
      <c r="B51" s="5"/>
      <c r="C51" s="5"/>
      <c r="D51" s="7"/>
    </row>
    <row r="52" spans="2:4" ht="15.75" customHeight="1">
      <c r="B52" s="5"/>
      <c r="C52" s="5"/>
      <c r="D52" s="7"/>
    </row>
    <row r="53" spans="2:4" ht="15.75" customHeight="1">
      <c r="B53" s="5"/>
      <c r="C53" s="5"/>
      <c r="D53" s="7"/>
    </row>
    <row r="54" spans="2:4" ht="15.75" customHeight="1">
      <c r="B54" s="5"/>
      <c r="C54" s="5"/>
      <c r="D54" s="7"/>
    </row>
    <row r="55" spans="2:4" ht="15.75" customHeight="1">
      <c r="B55" s="5"/>
      <c r="C55" s="5"/>
      <c r="D55" s="7"/>
    </row>
    <row r="56" spans="2:4" ht="15.75" customHeight="1">
      <c r="B56" s="5"/>
      <c r="C56" s="5"/>
      <c r="D56" s="7"/>
    </row>
    <row r="57" spans="2:4" ht="15.75" customHeight="1">
      <c r="B57" s="5"/>
      <c r="C57" s="5"/>
      <c r="D57" s="7"/>
    </row>
    <row r="58" spans="2:4" ht="15.75" customHeight="1">
      <c r="B58" s="5"/>
      <c r="C58" s="5"/>
      <c r="D58" s="7"/>
    </row>
    <row r="59" spans="2:4" ht="15.75" customHeight="1">
      <c r="B59" s="5"/>
      <c r="C59" s="5"/>
      <c r="D59" s="7"/>
    </row>
    <row r="60" spans="2:4" ht="15.75" customHeight="1">
      <c r="B60" s="5"/>
      <c r="C60" s="5"/>
      <c r="D60" s="7"/>
    </row>
    <row r="61" spans="2:4" ht="15.75" customHeight="1">
      <c r="B61" s="5"/>
      <c r="C61" s="5"/>
      <c r="D61" s="7"/>
    </row>
    <row r="62" spans="2:4" ht="15.75" customHeight="1">
      <c r="B62" s="5"/>
      <c r="C62" s="5"/>
      <c r="D62" s="7"/>
    </row>
    <row r="63" spans="2:4" ht="15.75" customHeight="1">
      <c r="B63" s="5"/>
      <c r="C63" s="5"/>
      <c r="D63" s="7"/>
    </row>
    <row r="64" spans="2:4" ht="15.75" customHeight="1">
      <c r="B64" s="5"/>
      <c r="C64" s="5"/>
      <c r="D64" s="7"/>
    </row>
    <row r="65" spans="2:4" ht="15.75" customHeight="1">
      <c r="B65" s="5"/>
      <c r="C65" s="5"/>
      <c r="D65" s="7"/>
    </row>
    <row r="66" spans="2:4" ht="15.75" customHeight="1">
      <c r="B66" s="5"/>
      <c r="C66" s="5"/>
      <c r="D66" s="7"/>
    </row>
    <row r="67" spans="2:4" ht="15.75" customHeight="1">
      <c r="B67" s="5"/>
      <c r="C67" s="5"/>
      <c r="D67" s="7"/>
    </row>
    <row r="68" spans="2:4" ht="15.75" customHeight="1">
      <c r="B68" s="5"/>
      <c r="C68" s="5"/>
      <c r="D68" s="7"/>
    </row>
    <row r="69" spans="2:4" ht="15.75" customHeight="1">
      <c r="B69" s="5"/>
      <c r="C69" s="5"/>
      <c r="D69" s="7"/>
    </row>
    <row r="70" spans="2:4" ht="15.75" customHeight="1">
      <c r="B70" s="5"/>
      <c r="C70" s="5"/>
      <c r="D70" s="7"/>
    </row>
    <row r="71" spans="2:4" ht="15.75" customHeight="1">
      <c r="B71" s="5"/>
      <c r="C71" s="5"/>
      <c r="D71" s="7"/>
    </row>
    <row r="72" spans="2:4" ht="15.75" customHeight="1">
      <c r="B72" s="5"/>
      <c r="C72" s="5"/>
      <c r="D72" s="7"/>
    </row>
    <row r="73" spans="2:4" ht="15.75" customHeight="1">
      <c r="B73" s="5"/>
      <c r="C73" s="5"/>
      <c r="D73" s="7"/>
    </row>
    <row r="74" spans="2:4" ht="15.75" customHeight="1">
      <c r="B74" s="5"/>
      <c r="C74" s="5"/>
      <c r="D74" s="7"/>
    </row>
    <row r="75" spans="2:4" ht="15.75" customHeight="1">
      <c r="B75" s="5"/>
      <c r="C75" s="5"/>
      <c r="D75" s="7"/>
    </row>
    <row r="76" spans="2:4" ht="15.75" customHeight="1">
      <c r="B76" s="5"/>
      <c r="C76" s="5"/>
      <c r="D76" s="7"/>
    </row>
    <row r="77" spans="2:4" ht="15.75" customHeight="1">
      <c r="B77" s="5"/>
      <c r="C77" s="5"/>
      <c r="D77" s="7"/>
    </row>
    <row r="78" spans="2:4" ht="15.75" customHeight="1">
      <c r="B78" s="5"/>
      <c r="C78" s="5"/>
      <c r="D78" s="7"/>
    </row>
    <row r="79" spans="2:4" ht="15.75" customHeight="1">
      <c r="B79" s="5"/>
      <c r="C79" s="5"/>
      <c r="D79" s="7"/>
    </row>
    <row r="80" spans="2:4" ht="15.75" customHeight="1">
      <c r="B80" s="5"/>
      <c r="C80" s="5"/>
      <c r="D80" s="7"/>
    </row>
    <row r="81" spans="2:4" ht="15.75" customHeight="1">
      <c r="B81" s="5"/>
      <c r="C81" s="5"/>
      <c r="D81" s="7"/>
    </row>
    <row r="82" spans="2:4" ht="15.75" customHeight="1">
      <c r="B82" s="5"/>
      <c r="C82" s="5"/>
      <c r="D82" s="7"/>
    </row>
    <row r="83" spans="2:4" ht="15.75" customHeight="1">
      <c r="B83" s="5"/>
      <c r="C83" s="5"/>
      <c r="D83" s="7"/>
    </row>
    <row r="84" spans="2:4" ht="15.75" customHeight="1">
      <c r="B84" s="5"/>
      <c r="C84" s="5"/>
      <c r="D84" s="7"/>
    </row>
    <row r="85" spans="2:4" ht="15.75" customHeight="1">
      <c r="B85" s="5"/>
      <c r="C85" s="5"/>
      <c r="D85" s="7"/>
    </row>
    <row r="86" spans="2:4" ht="15.75" customHeight="1">
      <c r="B86" s="5"/>
      <c r="C86" s="5"/>
      <c r="D86" s="7"/>
    </row>
    <row r="87" spans="2:4" ht="15.75" customHeight="1">
      <c r="B87" s="5"/>
      <c r="C87" s="5"/>
      <c r="D87" s="7"/>
    </row>
    <row r="88" spans="2:4" ht="15.75" customHeight="1">
      <c r="B88" s="5"/>
      <c r="C88" s="5"/>
      <c r="D88" s="7"/>
    </row>
    <row r="89" spans="2:4" ht="15.75" customHeight="1">
      <c r="B89" s="5"/>
      <c r="C89" s="5"/>
      <c r="D89" s="7"/>
    </row>
    <row r="90" spans="2:4" ht="15.75" customHeight="1">
      <c r="B90" s="5"/>
      <c r="C90" s="5"/>
      <c r="D90" s="7"/>
    </row>
    <row r="91" spans="2:4" ht="15.75" customHeight="1">
      <c r="B91" s="5"/>
      <c r="C91" s="5"/>
      <c r="D91" s="7"/>
    </row>
    <row r="92" spans="2:4" ht="15.75" customHeight="1">
      <c r="B92" s="5"/>
      <c r="C92" s="5"/>
      <c r="D92" s="7"/>
    </row>
    <row r="93" spans="2:4" ht="15.75" customHeight="1">
      <c r="B93" s="5"/>
      <c r="C93" s="5"/>
      <c r="D93" s="7"/>
    </row>
    <row r="94" spans="2:4" ht="15.75" customHeight="1">
      <c r="B94" s="5"/>
      <c r="C94" s="5"/>
      <c r="D94" s="7"/>
    </row>
    <row r="95" spans="2:4" ht="15.75" customHeight="1">
      <c r="B95" s="5"/>
      <c r="C95" s="5"/>
      <c r="D95" s="7"/>
    </row>
    <row r="96" spans="2:4" ht="15.75" customHeight="1">
      <c r="B96" s="5"/>
      <c r="C96" s="5"/>
      <c r="D96" s="7"/>
    </row>
    <row r="97" spans="2:4" ht="15.75" customHeight="1">
      <c r="B97" s="5"/>
      <c r="C97" s="5"/>
      <c r="D97" s="7"/>
    </row>
    <row r="98" spans="2:4" ht="15.75" customHeight="1">
      <c r="B98" s="5"/>
      <c r="C98" s="5"/>
      <c r="D98" s="7"/>
    </row>
    <row r="99" spans="2:4" ht="15.75" customHeight="1">
      <c r="B99" s="5"/>
      <c r="C99" s="5"/>
      <c r="D99" s="7"/>
    </row>
    <row r="100" spans="2:4" ht="15.75" customHeight="1">
      <c r="B100" s="5"/>
      <c r="C100" s="5"/>
      <c r="D100" s="7"/>
    </row>
    <row r="101" spans="2:4" ht="15.75" customHeight="1">
      <c r="B101" s="5"/>
      <c r="C101" s="5"/>
      <c r="D101" s="7"/>
    </row>
    <row r="102" spans="2:4" ht="15.75" customHeight="1">
      <c r="B102" s="5"/>
      <c r="C102" s="5"/>
      <c r="D102" s="7"/>
    </row>
    <row r="103" spans="2:4" ht="15.75" customHeight="1">
      <c r="B103" s="5"/>
      <c r="C103" s="5"/>
      <c r="D103" s="7"/>
    </row>
    <row r="104" spans="2:4" ht="15.75" customHeight="1">
      <c r="B104" s="5"/>
      <c r="C104" s="5"/>
      <c r="D104" s="7"/>
    </row>
    <row r="105" spans="2:4" ht="15.75" customHeight="1">
      <c r="B105" s="5"/>
      <c r="C105" s="5"/>
      <c r="D105" s="7"/>
    </row>
    <row r="106" spans="2:4" ht="15.75" customHeight="1">
      <c r="B106" s="5"/>
      <c r="C106" s="5"/>
      <c r="D106" s="7"/>
    </row>
    <row r="107" spans="2:4" ht="15.75" customHeight="1">
      <c r="B107" s="5"/>
      <c r="C107" s="5"/>
      <c r="D107" s="7"/>
    </row>
    <row r="108" spans="2:4" ht="15.75" customHeight="1">
      <c r="B108" s="5"/>
      <c r="C108" s="5"/>
      <c r="D108" s="7"/>
    </row>
    <row r="109" spans="2:4" ht="15.75" customHeight="1">
      <c r="B109" s="5"/>
      <c r="C109" s="5"/>
      <c r="D109" s="7"/>
    </row>
    <row r="110" spans="2:4" ht="15.75" customHeight="1">
      <c r="B110" s="5"/>
      <c r="C110" s="5"/>
      <c r="D110" s="7"/>
    </row>
    <row r="111" spans="2:4" ht="15.75" customHeight="1">
      <c r="B111" s="5"/>
      <c r="C111" s="5"/>
      <c r="D111" s="7"/>
    </row>
    <row r="112" spans="2:4" ht="15.75" customHeight="1">
      <c r="B112" s="5"/>
      <c r="C112" s="5"/>
      <c r="D112" s="7"/>
    </row>
    <row r="113" spans="2:4" ht="15.75" customHeight="1">
      <c r="B113" s="5"/>
      <c r="C113" s="5"/>
      <c r="D113" s="7"/>
    </row>
    <row r="114" spans="2:4" ht="15.75" customHeight="1">
      <c r="B114" s="5"/>
      <c r="C114" s="5"/>
      <c r="D114" s="7"/>
    </row>
    <row r="115" spans="2:4" ht="15.75" customHeight="1">
      <c r="B115" s="5"/>
      <c r="C115" s="5"/>
      <c r="D115" s="7"/>
    </row>
    <row r="116" spans="2:4" ht="15.75" customHeight="1">
      <c r="B116" s="5"/>
      <c r="C116" s="5"/>
      <c r="D116" s="7"/>
    </row>
    <row r="117" spans="2:4" ht="15.75" customHeight="1">
      <c r="B117" s="5"/>
      <c r="C117" s="5"/>
      <c r="D117" s="7"/>
    </row>
    <row r="118" spans="2:4" ht="15.75" customHeight="1">
      <c r="B118" s="5"/>
      <c r="C118" s="5"/>
      <c r="D118" s="7"/>
    </row>
    <row r="119" spans="2:4" ht="15.75" customHeight="1">
      <c r="B119" s="5"/>
      <c r="C119" s="5"/>
      <c r="D119" s="7"/>
    </row>
    <row r="120" spans="2:4" ht="15.75" customHeight="1">
      <c r="B120" s="5"/>
      <c r="C120" s="5"/>
      <c r="D120" s="7"/>
    </row>
    <row r="121" spans="2:4" ht="15.75" customHeight="1">
      <c r="B121" s="5"/>
      <c r="C121" s="5"/>
      <c r="D121" s="7"/>
    </row>
    <row r="122" spans="2:4" ht="15.75" customHeight="1">
      <c r="B122" s="5"/>
      <c r="C122" s="5"/>
      <c r="D122" s="7"/>
    </row>
    <row r="123" spans="2:4" ht="15.75" customHeight="1">
      <c r="B123" s="5"/>
      <c r="C123" s="5"/>
      <c r="D123" s="7"/>
    </row>
    <row r="124" spans="2:4" ht="15.75" customHeight="1">
      <c r="B124" s="5"/>
      <c r="C124" s="5"/>
      <c r="D124" s="7"/>
    </row>
    <row r="125" spans="2:4" ht="15.75" customHeight="1">
      <c r="B125" s="5"/>
      <c r="C125" s="5"/>
      <c r="D125" s="7"/>
    </row>
    <row r="126" spans="2:4" ht="15.75" customHeight="1">
      <c r="B126" s="5"/>
      <c r="C126" s="5"/>
      <c r="D126" s="7"/>
    </row>
    <row r="127" spans="2:4" ht="15.75" customHeight="1">
      <c r="B127" s="5"/>
      <c r="C127" s="5"/>
      <c r="D127" s="7"/>
    </row>
    <row r="128" spans="2:4" ht="15.75" customHeight="1">
      <c r="B128" s="5"/>
      <c r="C128" s="5"/>
      <c r="D128" s="7"/>
    </row>
    <row r="129" spans="2:4" ht="15.75" customHeight="1">
      <c r="B129" s="5"/>
      <c r="C129" s="5"/>
      <c r="D129" s="7"/>
    </row>
    <row r="130" spans="2:4" ht="15.75" customHeight="1">
      <c r="B130" s="5"/>
      <c r="C130" s="5"/>
      <c r="D130" s="7"/>
    </row>
    <row r="131" spans="2:4" ht="15.75" customHeight="1">
      <c r="B131" s="5"/>
      <c r="C131" s="5"/>
      <c r="D131" s="7"/>
    </row>
    <row r="132" spans="2:4" ht="15.75" customHeight="1">
      <c r="B132" s="5"/>
      <c r="C132" s="5"/>
      <c r="D132" s="7"/>
    </row>
    <row r="133" spans="2:4" ht="15.75" customHeight="1">
      <c r="B133" s="5"/>
      <c r="C133" s="5"/>
      <c r="D133" s="7"/>
    </row>
    <row r="134" spans="2:4" ht="15.75" customHeight="1">
      <c r="B134" s="5"/>
      <c r="C134" s="5"/>
      <c r="D134" s="7"/>
    </row>
    <row r="135" spans="2:4" ht="15.75" customHeight="1">
      <c r="B135" s="5"/>
      <c r="C135" s="5"/>
      <c r="D135" s="7"/>
    </row>
    <row r="136" spans="2:4" ht="15.75" customHeight="1">
      <c r="B136" s="5"/>
      <c r="C136" s="5"/>
      <c r="D136" s="7"/>
    </row>
    <row r="137" spans="2:4" ht="15.75" customHeight="1">
      <c r="B137" s="5"/>
      <c r="C137" s="5"/>
      <c r="D137" s="7"/>
    </row>
    <row r="138" spans="2:4" ht="15.75" customHeight="1">
      <c r="B138" s="5"/>
      <c r="C138" s="5"/>
      <c r="D138" s="7"/>
    </row>
    <row r="139" spans="2:4" ht="15.75" customHeight="1">
      <c r="B139" s="5"/>
      <c r="C139" s="5"/>
      <c r="D139" s="7"/>
    </row>
    <row r="140" spans="2:4" ht="15.75" customHeight="1">
      <c r="B140" s="5"/>
      <c r="C140" s="5"/>
      <c r="D140" s="7"/>
    </row>
    <row r="141" spans="2:4" ht="15.75" customHeight="1">
      <c r="B141" s="5"/>
      <c r="C141" s="5"/>
      <c r="D141" s="7"/>
    </row>
    <row r="142" spans="2:4" ht="15.75" customHeight="1">
      <c r="B142" s="5"/>
      <c r="C142" s="5"/>
      <c r="D142" s="7"/>
    </row>
    <row r="143" spans="2:4" ht="15.75" customHeight="1">
      <c r="B143" s="5"/>
      <c r="C143" s="5"/>
      <c r="D143" s="7"/>
    </row>
    <row r="144" spans="2:4" ht="15.75" customHeight="1">
      <c r="B144" s="5"/>
      <c r="C144" s="5"/>
      <c r="D144" s="7"/>
    </row>
    <row r="145" spans="2:4" ht="15.75" customHeight="1">
      <c r="B145" s="5"/>
      <c r="C145" s="5"/>
      <c r="D145" s="7"/>
    </row>
    <row r="146" spans="2:4" ht="15.75" customHeight="1">
      <c r="B146" s="5"/>
      <c r="C146" s="5"/>
      <c r="D146" s="7"/>
    </row>
    <row r="147" spans="2:4" ht="15.75" customHeight="1">
      <c r="B147" s="5"/>
      <c r="C147" s="5"/>
      <c r="D147" s="7"/>
    </row>
    <row r="148" spans="2:4" ht="15.75" customHeight="1">
      <c r="B148" s="5"/>
      <c r="C148" s="5"/>
      <c r="D148" s="7"/>
    </row>
    <row r="149" spans="2:4" ht="15.75" customHeight="1">
      <c r="B149" s="5"/>
      <c r="C149" s="5"/>
      <c r="D149" s="7"/>
    </row>
    <row r="150" spans="2:4" ht="15.75" customHeight="1">
      <c r="B150" s="5"/>
      <c r="C150" s="5"/>
      <c r="D150" s="7"/>
    </row>
    <row r="151" spans="2:4" ht="15.75" customHeight="1">
      <c r="B151" s="5"/>
      <c r="C151" s="5"/>
      <c r="D151" s="7"/>
    </row>
    <row r="152" spans="2:4" ht="15.75" customHeight="1">
      <c r="B152" s="5"/>
      <c r="C152" s="5"/>
      <c r="D152" s="7"/>
    </row>
    <row r="153" spans="2:4" ht="15.75" customHeight="1">
      <c r="B153" s="5"/>
      <c r="C153" s="5"/>
      <c r="D153" s="7"/>
    </row>
    <row r="154" spans="2:4" ht="15.75" customHeight="1">
      <c r="B154" s="5"/>
      <c r="C154" s="5"/>
      <c r="D154" s="7"/>
    </row>
    <row r="155" spans="2:4" ht="15.75" customHeight="1">
      <c r="B155" s="5"/>
      <c r="C155" s="5"/>
      <c r="D155" s="7"/>
    </row>
    <row r="156" spans="2:4" ht="15.75" customHeight="1">
      <c r="B156" s="5"/>
      <c r="C156" s="5"/>
      <c r="D156" s="7"/>
    </row>
    <row r="157" spans="2:4" ht="15.75" customHeight="1">
      <c r="B157" s="5"/>
      <c r="C157" s="5"/>
      <c r="D157" s="7"/>
    </row>
    <row r="158" spans="2:4" ht="15.75" customHeight="1">
      <c r="B158" s="5"/>
      <c r="C158" s="5"/>
      <c r="D158" s="7"/>
    </row>
    <row r="159" spans="2:4" ht="15.75" customHeight="1">
      <c r="B159" s="5"/>
      <c r="C159" s="5"/>
      <c r="D159" s="7"/>
    </row>
    <row r="160" spans="2:4" ht="15.75" customHeight="1">
      <c r="B160" s="5"/>
      <c r="C160" s="5"/>
      <c r="D160" s="7"/>
    </row>
    <row r="161" spans="2:4" ht="15.75" customHeight="1">
      <c r="B161" s="5"/>
      <c r="C161" s="5"/>
      <c r="D161" s="7"/>
    </row>
    <row r="162" spans="2:4" ht="15.75" customHeight="1">
      <c r="B162" s="5"/>
      <c r="C162" s="5"/>
      <c r="D162" s="7"/>
    </row>
    <row r="163" spans="2:4" ht="15.75" customHeight="1">
      <c r="B163" s="5"/>
      <c r="C163" s="5"/>
      <c r="D163" s="7"/>
    </row>
    <row r="164" spans="2:4" ht="15.75" customHeight="1">
      <c r="B164" s="5"/>
      <c r="C164" s="5"/>
      <c r="D164" s="7"/>
    </row>
    <row r="165" spans="2:4" ht="15.75" customHeight="1">
      <c r="B165" s="5"/>
      <c r="C165" s="5"/>
      <c r="D165" s="7"/>
    </row>
    <row r="166" spans="2:4" ht="15.75" customHeight="1">
      <c r="B166" s="5"/>
      <c r="C166" s="5"/>
      <c r="D166" s="7"/>
    </row>
    <row r="167" spans="2:4" ht="15.75" customHeight="1">
      <c r="B167" s="5"/>
      <c r="C167" s="5"/>
      <c r="D167" s="7"/>
    </row>
    <row r="168" spans="2:4" ht="15.75" customHeight="1">
      <c r="B168" s="5"/>
      <c r="C168" s="5"/>
      <c r="D168" s="7"/>
    </row>
    <row r="169" spans="2:4" ht="15.75" customHeight="1">
      <c r="B169" s="5"/>
      <c r="C169" s="5"/>
      <c r="D169" s="7"/>
    </row>
    <row r="170" spans="2:4" ht="15.75" customHeight="1">
      <c r="B170" s="5"/>
      <c r="C170" s="5"/>
      <c r="D170" s="7"/>
    </row>
    <row r="171" spans="2:4" ht="15.75" customHeight="1">
      <c r="B171" s="5"/>
      <c r="C171" s="5"/>
      <c r="D171" s="7"/>
    </row>
    <row r="172" spans="2:4" ht="15.75" customHeight="1">
      <c r="B172" s="5"/>
      <c r="C172" s="5"/>
      <c r="D172" s="7"/>
    </row>
    <row r="173" spans="2:4" ht="15.75" customHeight="1">
      <c r="B173" s="5"/>
      <c r="C173" s="5"/>
      <c r="D173" s="7"/>
    </row>
    <row r="174" spans="2:4" ht="15.75" customHeight="1">
      <c r="B174" s="5"/>
      <c r="C174" s="5"/>
      <c r="D174" s="7"/>
    </row>
    <row r="175" spans="2:4" ht="15.75" customHeight="1">
      <c r="B175" s="5"/>
      <c r="C175" s="5"/>
      <c r="D175" s="7"/>
    </row>
    <row r="176" spans="2:4" ht="15.75" customHeight="1">
      <c r="B176" s="5"/>
      <c r="C176" s="5"/>
      <c r="D176" s="7"/>
    </row>
    <row r="177" spans="2:4" ht="15.75" customHeight="1">
      <c r="B177" s="5"/>
      <c r="C177" s="5"/>
      <c r="D177" s="7"/>
    </row>
    <row r="178" spans="2:4" ht="15.75" customHeight="1">
      <c r="B178" s="5"/>
      <c r="C178" s="5"/>
      <c r="D178" s="7"/>
    </row>
    <row r="179" spans="2:4" ht="15.75" customHeight="1">
      <c r="B179" s="5"/>
      <c r="C179" s="5"/>
      <c r="D179" s="7"/>
    </row>
    <row r="180" spans="2:4" ht="15.75" customHeight="1">
      <c r="B180" s="5"/>
      <c r="C180" s="5"/>
      <c r="D180" s="7"/>
    </row>
    <row r="181" spans="2:4" ht="15.75" customHeight="1">
      <c r="B181" s="5"/>
      <c r="C181" s="5"/>
      <c r="D181" s="7"/>
    </row>
    <row r="182" spans="2:4" ht="15.75" customHeight="1">
      <c r="B182" s="5"/>
      <c r="C182" s="5"/>
      <c r="D182" s="7"/>
    </row>
    <row r="183" spans="2:4" ht="15.75" customHeight="1">
      <c r="B183" s="5"/>
      <c r="C183" s="5"/>
      <c r="D183" s="7"/>
    </row>
    <row r="184" spans="2:4" ht="15.75" customHeight="1">
      <c r="B184" s="5"/>
      <c r="C184" s="5"/>
      <c r="D184" s="7"/>
    </row>
    <row r="185" spans="2:4" ht="15.75" customHeight="1">
      <c r="B185" s="5"/>
      <c r="C185" s="5"/>
      <c r="D185" s="7"/>
    </row>
    <row r="186" spans="2:4" ht="15.75" customHeight="1">
      <c r="B186" s="5"/>
      <c r="C186" s="5"/>
      <c r="D186" s="7"/>
    </row>
    <row r="187" spans="2:4" ht="15.75" customHeight="1">
      <c r="B187" s="5"/>
      <c r="C187" s="5"/>
      <c r="D187" s="7"/>
    </row>
    <row r="188" spans="2:4" ht="15.75" customHeight="1">
      <c r="B188" s="5"/>
      <c r="C188" s="5"/>
      <c r="D188" s="7"/>
    </row>
    <row r="189" spans="2:4" ht="15.75" customHeight="1">
      <c r="B189" s="5"/>
      <c r="C189" s="5"/>
      <c r="D189" s="7"/>
    </row>
    <row r="190" spans="2:4" ht="15.75" customHeight="1">
      <c r="B190" s="5"/>
      <c r="C190" s="5"/>
      <c r="D190" s="7"/>
    </row>
    <row r="191" spans="2:4" ht="15.75" customHeight="1">
      <c r="B191" s="5"/>
      <c r="C191" s="5"/>
      <c r="D191" s="7"/>
    </row>
    <row r="192" spans="2:4" ht="15.75" customHeight="1">
      <c r="B192" s="5"/>
      <c r="C192" s="5"/>
      <c r="D192" s="7"/>
    </row>
    <row r="193" spans="2:4" ht="15.75" customHeight="1">
      <c r="B193" s="5"/>
      <c r="C193" s="5"/>
      <c r="D193" s="7"/>
    </row>
    <row r="194" spans="2:4" ht="15.75" customHeight="1">
      <c r="B194" s="5"/>
      <c r="C194" s="5"/>
      <c r="D194" s="7"/>
    </row>
    <row r="195" spans="2:4" ht="15.75" customHeight="1">
      <c r="B195" s="5"/>
      <c r="C195" s="5"/>
      <c r="D195" s="7"/>
    </row>
    <row r="196" spans="2:4" ht="15.75" customHeight="1">
      <c r="B196" s="5"/>
      <c r="C196" s="5"/>
      <c r="D196" s="7"/>
    </row>
    <row r="197" spans="2:4" ht="15.75" customHeight="1">
      <c r="B197" s="5"/>
      <c r="C197" s="5"/>
      <c r="D197" s="7"/>
    </row>
    <row r="198" spans="2:4" ht="15.75" customHeight="1">
      <c r="B198" s="5"/>
      <c r="C198" s="5"/>
      <c r="D198" s="7"/>
    </row>
    <row r="199" spans="2:4" ht="15.75" customHeight="1">
      <c r="B199" s="5"/>
      <c r="C199" s="5"/>
      <c r="D199" s="7"/>
    </row>
    <row r="200" spans="2:4" ht="15.75" customHeight="1">
      <c r="B200" s="5"/>
      <c r="C200" s="5"/>
      <c r="D200" s="7"/>
    </row>
    <row r="201" spans="2:4" ht="15.75" customHeight="1">
      <c r="B201" s="5"/>
      <c r="C201" s="5"/>
      <c r="D201" s="7"/>
    </row>
    <row r="202" spans="2:4" ht="15.75" customHeight="1">
      <c r="B202" s="5"/>
      <c r="C202" s="5"/>
      <c r="D202" s="7"/>
    </row>
    <row r="203" spans="2:4" ht="15.75" customHeight="1">
      <c r="B203" s="5"/>
      <c r="C203" s="5"/>
      <c r="D203" s="7"/>
    </row>
    <row r="204" spans="2:4" ht="15.75" customHeight="1">
      <c r="B204" s="5"/>
      <c r="C204" s="5"/>
      <c r="D204" s="7"/>
    </row>
    <row r="205" spans="2:4" ht="15.75" customHeight="1">
      <c r="B205" s="5"/>
      <c r="C205" s="5"/>
      <c r="D205" s="7"/>
    </row>
    <row r="206" spans="2:4" ht="15.75" customHeight="1">
      <c r="B206" s="5"/>
      <c r="C206" s="5"/>
      <c r="D206" s="7"/>
    </row>
    <row r="207" spans="2:4" ht="15.75" customHeight="1">
      <c r="B207" s="5"/>
      <c r="C207" s="5"/>
      <c r="D207" s="7"/>
    </row>
    <row r="208" spans="2:4" ht="15.75" customHeight="1">
      <c r="B208" s="5"/>
      <c r="C208" s="5"/>
      <c r="D208" s="7"/>
    </row>
    <row r="209" spans="2:4" ht="15.75" customHeight="1">
      <c r="B209" s="5"/>
      <c r="C209" s="5"/>
      <c r="D209" s="7"/>
    </row>
    <row r="210" spans="2:4" ht="15.75" customHeight="1">
      <c r="B210" s="5"/>
      <c r="C210" s="5"/>
      <c r="D210" s="7"/>
    </row>
    <row r="211" spans="2:4" ht="15.75" customHeight="1">
      <c r="B211" s="5"/>
      <c r="C211" s="5"/>
      <c r="D211" s="7"/>
    </row>
    <row r="212" spans="2:4" ht="15.75" customHeight="1">
      <c r="B212" s="5"/>
      <c r="C212" s="5"/>
      <c r="D212" s="7"/>
    </row>
    <row r="213" spans="2:4" ht="15.75" customHeight="1">
      <c r="B213" s="5"/>
      <c r="C213" s="5"/>
      <c r="D213" s="7"/>
    </row>
    <row r="214" spans="2:4" ht="15.75" customHeight="1">
      <c r="B214" s="5"/>
      <c r="C214" s="5"/>
      <c r="D214" s="7"/>
    </row>
    <row r="215" spans="2:4" ht="15.75" customHeight="1">
      <c r="B215" s="5"/>
      <c r="C215" s="5"/>
      <c r="D215" s="7"/>
    </row>
    <row r="216" spans="2:4" ht="15.75" customHeight="1">
      <c r="B216" s="5"/>
      <c r="C216" s="5"/>
      <c r="D216" s="7"/>
    </row>
    <row r="217" spans="2:4" ht="15.75" customHeight="1">
      <c r="B217" s="5"/>
      <c r="C217" s="5"/>
      <c r="D217" s="7"/>
    </row>
    <row r="218" spans="2:4" ht="15.75" customHeight="1">
      <c r="B218" s="5"/>
      <c r="C218" s="5"/>
      <c r="D218" s="7"/>
    </row>
    <row r="219" spans="2:4" ht="15.75" customHeight="1">
      <c r="B219" s="5"/>
      <c r="C219" s="5"/>
      <c r="D219" s="7"/>
    </row>
    <row r="220" spans="2:4" ht="15.75" customHeight="1">
      <c r="B220" s="5"/>
      <c r="C220" s="5"/>
      <c r="D220" s="7"/>
    </row>
    <row r="221" spans="2:4" ht="15.75" customHeight="1">
      <c r="B221" s="5"/>
      <c r="C221" s="5"/>
      <c r="D221" s="7"/>
    </row>
    <row r="222" spans="2:4" ht="15.75" customHeight="1">
      <c r="B222" s="5"/>
      <c r="C222" s="5"/>
      <c r="D222" s="7"/>
    </row>
    <row r="223" spans="2:4" ht="15.75" customHeight="1">
      <c r="B223" s="5"/>
      <c r="C223" s="5"/>
      <c r="D223" s="7"/>
    </row>
    <row r="224" spans="2:4" ht="15.75" customHeight="1">
      <c r="B224" s="5"/>
      <c r="C224" s="5"/>
      <c r="D224" s="7"/>
    </row>
    <row r="225" spans="2:4" ht="15.75" customHeight="1">
      <c r="B225" s="5"/>
      <c r="C225" s="5"/>
      <c r="D225" s="7"/>
    </row>
    <row r="226" spans="2:4" ht="15.75" customHeight="1">
      <c r="B226" s="5"/>
      <c r="C226" s="5"/>
      <c r="D226" s="7"/>
    </row>
    <row r="227" spans="2:4" ht="15.75" customHeight="1">
      <c r="B227" s="5"/>
      <c r="C227" s="5"/>
      <c r="D227" s="7"/>
    </row>
    <row r="228" spans="2:4" ht="15.75" customHeight="1">
      <c r="B228" s="5"/>
      <c r="C228" s="5"/>
      <c r="D228" s="7"/>
    </row>
    <row r="229" spans="2:4" ht="15.75" customHeight="1">
      <c r="B229" s="5"/>
      <c r="C229" s="5"/>
      <c r="D229" s="7"/>
    </row>
    <row r="230" spans="2:4" ht="15.75" customHeight="1">
      <c r="B230" s="5"/>
      <c r="C230" s="5"/>
      <c r="D230" s="7"/>
    </row>
    <row r="231" spans="2:4" ht="15.75" customHeight="1">
      <c r="B231" s="5"/>
      <c r="C231" s="5"/>
      <c r="D231" s="7"/>
    </row>
    <row r="232" spans="2:4" ht="15.75" customHeight="1">
      <c r="B232" s="5"/>
      <c r="C232" s="5"/>
      <c r="D232" s="7"/>
    </row>
    <row r="233" spans="2:4" ht="15.75" customHeight="1">
      <c r="B233" s="5"/>
      <c r="C233" s="5"/>
      <c r="D233" s="7"/>
    </row>
    <row r="234" spans="2:4" ht="15.75" customHeight="1">
      <c r="B234" s="5"/>
      <c r="C234" s="5"/>
      <c r="D234" s="7"/>
    </row>
    <row r="235" spans="2:4" ht="15.75" customHeight="1">
      <c r="B235" s="5"/>
      <c r="C235" s="5"/>
      <c r="D235" s="7"/>
    </row>
    <row r="236" spans="2:4" ht="15.75" customHeight="1">
      <c r="B236" s="5"/>
      <c r="C236" s="5"/>
      <c r="D236" s="7"/>
    </row>
    <row r="237" spans="2:4" ht="15.75" customHeight="1">
      <c r="B237" s="5"/>
      <c r="C237" s="5"/>
      <c r="D237" s="7"/>
    </row>
    <row r="238" spans="2:4" ht="15.75" customHeight="1">
      <c r="B238" s="5"/>
      <c r="C238" s="5"/>
      <c r="D238" s="7"/>
    </row>
    <row r="239" spans="2:4" ht="15.75" customHeight="1">
      <c r="B239" s="5"/>
      <c r="C239" s="5"/>
      <c r="D239" s="7"/>
    </row>
    <row r="240" spans="2:4" ht="15.75" customHeight="1">
      <c r="B240" s="5"/>
      <c r="C240" s="5"/>
      <c r="D240" s="7"/>
    </row>
    <row r="241" spans="2:4" ht="15.75" customHeight="1">
      <c r="B241" s="5"/>
      <c r="C241" s="5"/>
      <c r="D241" s="7"/>
    </row>
    <row r="242" spans="2:4" ht="15.75" customHeight="1">
      <c r="B242" s="5"/>
      <c r="C242" s="5"/>
      <c r="D242" s="7"/>
    </row>
    <row r="243" spans="2:4" ht="15.75" customHeight="1">
      <c r="B243" s="5"/>
      <c r="C243" s="5"/>
      <c r="D243" s="7"/>
    </row>
    <row r="244" spans="2:4" ht="15.75" customHeight="1">
      <c r="B244" s="5"/>
      <c r="C244" s="5"/>
      <c r="D244" s="7"/>
    </row>
    <row r="245" spans="2:4" ht="15.75" customHeight="1">
      <c r="B245" s="5"/>
      <c r="C245" s="5"/>
      <c r="D245" s="7"/>
    </row>
    <row r="246" spans="2:4" ht="15.75" customHeight="1">
      <c r="B246" s="5"/>
      <c r="C246" s="5"/>
      <c r="D246" s="7"/>
    </row>
    <row r="247" spans="2:4" ht="15.75" customHeight="1">
      <c r="B247" s="5"/>
      <c r="C247" s="5"/>
      <c r="D247" s="7"/>
    </row>
    <row r="248" spans="2:4" ht="15.75" customHeight="1">
      <c r="B248" s="5"/>
      <c r="C248" s="5"/>
      <c r="D248" s="7"/>
    </row>
    <row r="249" spans="2:4" ht="15.75" customHeight="1">
      <c r="B249" s="5"/>
      <c r="C249" s="5"/>
      <c r="D249" s="7"/>
    </row>
    <row r="250" spans="2:4" ht="15.75" customHeight="1">
      <c r="B250" s="5"/>
      <c r="C250" s="5"/>
      <c r="D250" s="7"/>
    </row>
    <row r="251" spans="2:4" ht="15.75" customHeight="1">
      <c r="B251" s="5"/>
      <c r="C251" s="5"/>
      <c r="D251" s="7"/>
    </row>
    <row r="252" spans="2:4" ht="15.75" customHeight="1">
      <c r="B252" s="5"/>
      <c r="C252" s="5"/>
      <c r="D252" s="7"/>
    </row>
    <row r="253" spans="2:4" ht="15.75" customHeight="1">
      <c r="B253" s="5"/>
      <c r="C253" s="5"/>
      <c r="D253" s="7"/>
    </row>
    <row r="254" spans="2:4" ht="15.75" customHeight="1">
      <c r="B254" s="5"/>
      <c r="C254" s="5"/>
      <c r="D254" s="7"/>
    </row>
    <row r="255" spans="2:4" ht="15.75" customHeight="1">
      <c r="B255" s="5"/>
      <c r="C255" s="5"/>
      <c r="D255" s="7"/>
    </row>
    <row r="256" spans="2:4" ht="15.75" customHeight="1">
      <c r="B256" s="5"/>
      <c r="C256" s="5"/>
      <c r="D256" s="7"/>
    </row>
    <row r="257" spans="2:4" ht="15.75" customHeight="1">
      <c r="B257" s="5"/>
      <c r="C257" s="5"/>
      <c r="D257" s="7"/>
    </row>
    <row r="258" spans="2:4" ht="15.75" customHeight="1">
      <c r="B258" s="5"/>
      <c r="C258" s="5"/>
      <c r="D258" s="7"/>
    </row>
    <row r="259" spans="2:4" ht="15.75" customHeight="1">
      <c r="B259" s="5"/>
      <c r="C259" s="5"/>
      <c r="D259" s="7"/>
    </row>
    <row r="260" spans="2:4" ht="15.75" customHeight="1">
      <c r="B260" s="5"/>
      <c r="C260" s="5"/>
      <c r="D260" s="7"/>
    </row>
    <row r="261" spans="2:4" ht="15.75" customHeight="1">
      <c r="B261" s="5"/>
      <c r="C261" s="5"/>
      <c r="D261" s="7"/>
    </row>
    <row r="262" spans="2:4" ht="15.75" customHeight="1">
      <c r="B262" s="5"/>
      <c r="C262" s="5"/>
      <c r="D262" s="7"/>
    </row>
    <row r="263" spans="2:4" ht="15.75" customHeight="1">
      <c r="B263" s="5"/>
      <c r="C263" s="5"/>
      <c r="D263" s="7"/>
    </row>
    <row r="264" spans="2:4" ht="15.75" customHeight="1">
      <c r="B264" s="5"/>
      <c r="C264" s="5"/>
      <c r="D264" s="7"/>
    </row>
    <row r="265" spans="2:4" ht="15.75" customHeight="1">
      <c r="B265" s="5"/>
      <c r="C265" s="5"/>
      <c r="D265" s="7"/>
    </row>
    <row r="266" spans="2:4" ht="15.75" customHeight="1">
      <c r="B266" s="5"/>
      <c r="C266" s="5"/>
      <c r="D266" s="7"/>
    </row>
    <row r="267" spans="2:4" ht="15.75" customHeight="1">
      <c r="B267" s="5"/>
      <c r="C267" s="5"/>
      <c r="D267" s="7"/>
    </row>
    <row r="268" spans="2:4" ht="15.75" customHeight="1">
      <c r="B268" s="5"/>
      <c r="C268" s="5"/>
      <c r="D268" s="7"/>
    </row>
    <row r="269" spans="2:4" ht="15.75" customHeight="1">
      <c r="B269" s="5"/>
      <c r="C269" s="5"/>
      <c r="D269" s="7"/>
    </row>
    <row r="270" spans="2:4" ht="15.75" customHeight="1">
      <c r="B270" s="5"/>
      <c r="C270" s="5"/>
      <c r="D270" s="7"/>
    </row>
    <row r="271" spans="2:4" ht="15.75" customHeight="1">
      <c r="B271" s="5"/>
      <c r="C271" s="5"/>
      <c r="D271" s="7"/>
    </row>
    <row r="272" spans="2:4" ht="15.75" customHeight="1">
      <c r="B272" s="5"/>
      <c r="C272" s="5"/>
      <c r="D272" s="7"/>
    </row>
    <row r="273" spans="2:4" ht="15.75" customHeight="1">
      <c r="B273" s="5"/>
      <c r="C273" s="5"/>
      <c r="D273" s="7"/>
    </row>
    <row r="274" spans="2:4" ht="15.75" customHeight="1">
      <c r="B274" s="5"/>
      <c r="C274" s="5"/>
      <c r="D274" s="7"/>
    </row>
    <row r="275" spans="2:4" ht="15.75" customHeight="1">
      <c r="B275" s="5"/>
      <c r="C275" s="5"/>
      <c r="D275" s="7"/>
    </row>
    <row r="276" spans="2:4" ht="15.75" customHeight="1">
      <c r="B276" s="5"/>
      <c r="C276" s="5"/>
      <c r="D276" s="7"/>
    </row>
    <row r="277" spans="2:4" ht="15.75" customHeight="1">
      <c r="B277" s="5"/>
      <c r="C277" s="5"/>
      <c r="D277" s="7"/>
    </row>
    <row r="278" spans="2:4" ht="15.75" customHeight="1">
      <c r="B278" s="5"/>
      <c r="C278" s="5"/>
      <c r="D278" s="7"/>
    </row>
    <row r="279" spans="2:4" ht="15.75" customHeight="1">
      <c r="B279" s="5"/>
      <c r="C279" s="5"/>
      <c r="D279" s="7"/>
    </row>
    <row r="280" spans="2:4" ht="15.75" customHeight="1">
      <c r="B280" s="5"/>
      <c r="C280" s="5"/>
      <c r="D280" s="7"/>
    </row>
    <row r="281" spans="2:4" ht="15.75" customHeight="1">
      <c r="B281" s="5"/>
      <c r="C281" s="5"/>
      <c r="D281" s="7"/>
    </row>
    <row r="282" spans="2:4" ht="15.75" customHeight="1">
      <c r="B282" s="5"/>
      <c r="C282" s="5"/>
      <c r="D282" s="7"/>
    </row>
    <row r="283" spans="2:4" ht="15.75" customHeight="1">
      <c r="B283" s="5"/>
      <c r="C283" s="5"/>
      <c r="D283" s="7"/>
    </row>
    <row r="284" spans="2:4" ht="15.75" customHeight="1">
      <c r="B284" s="5"/>
      <c r="C284" s="5"/>
      <c r="D284" s="7"/>
    </row>
    <row r="285" spans="2:4" ht="15.75" customHeight="1">
      <c r="B285" s="5"/>
      <c r="C285" s="5"/>
      <c r="D285" s="7"/>
    </row>
    <row r="286" spans="2:4" ht="15.75" customHeight="1">
      <c r="B286" s="5"/>
      <c r="C286" s="5"/>
      <c r="D286" s="7"/>
    </row>
    <row r="287" spans="2:4" ht="15.75" customHeight="1">
      <c r="B287" s="5"/>
      <c r="C287" s="5"/>
      <c r="D287" s="7"/>
    </row>
    <row r="288" spans="2:4" ht="15.75" customHeight="1">
      <c r="B288" s="5"/>
      <c r="C288" s="5"/>
      <c r="D288" s="7"/>
    </row>
    <row r="289" spans="2:4" ht="15.75" customHeight="1">
      <c r="B289" s="5"/>
      <c r="C289" s="5"/>
      <c r="D289" s="7"/>
    </row>
    <row r="290" spans="2:4" ht="15.75" customHeight="1">
      <c r="B290" s="5"/>
      <c r="C290" s="5"/>
      <c r="D290" s="7"/>
    </row>
    <row r="291" spans="2:4" ht="15.75" customHeight="1">
      <c r="B291" s="5"/>
      <c r="C291" s="5"/>
      <c r="D291" s="7"/>
    </row>
    <row r="292" spans="2:4" ht="15.75" customHeight="1">
      <c r="B292" s="5"/>
      <c r="C292" s="5"/>
      <c r="D292" s="7"/>
    </row>
    <row r="293" spans="2:4" ht="15.75" customHeight="1">
      <c r="B293" s="5"/>
      <c r="C293" s="5"/>
      <c r="D293" s="7"/>
    </row>
    <row r="294" spans="2:4" ht="15.75" customHeight="1">
      <c r="B294" s="5"/>
      <c r="C294" s="5"/>
      <c r="D294" s="7"/>
    </row>
    <row r="295" spans="2:4" ht="15.75" customHeight="1">
      <c r="B295" s="5"/>
      <c r="C295" s="5"/>
      <c r="D295" s="7"/>
    </row>
    <row r="296" spans="2:4" ht="15.75" customHeight="1">
      <c r="B296" s="5"/>
      <c r="C296" s="5"/>
      <c r="D296" s="7"/>
    </row>
    <row r="297" spans="2:4" ht="15.75" customHeight="1">
      <c r="B297" s="5"/>
      <c r="C297" s="5"/>
      <c r="D297" s="7"/>
    </row>
    <row r="298" spans="2:4" ht="15.75" customHeight="1">
      <c r="B298" s="5"/>
      <c r="C298" s="5"/>
      <c r="D298" s="7"/>
    </row>
    <row r="299" spans="2:4" ht="15.75" customHeight="1">
      <c r="B299" s="5"/>
      <c r="C299" s="5"/>
      <c r="D299" s="7"/>
    </row>
    <row r="300" spans="2:4" ht="15.75" customHeight="1">
      <c r="B300" s="5"/>
      <c r="C300" s="5"/>
      <c r="D300" s="7"/>
    </row>
    <row r="301" spans="2:4" ht="15.75" customHeight="1">
      <c r="B301" s="5"/>
      <c r="C301" s="5"/>
      <c r="D301" s="7"/>
    </row>
    <row r="302" spans="2:4" ht="15.75" customHeight="1">
      <c r="B302" s="5"/>
      <c r="C302" s="5"/>
      <c r="D302" s="7"/>
    </row>
    <row r="303" spans="2:4" ht="15.75" customHeight="1">
      <c r="B303" s="5"/>
      <c r="C303" s="5"/>
      <c r="D303" s="7"/>
    </row>
    <row r="304" spans="2:4" ht="15.75" customHeight="1">
      <c r="B304" s="5"/>
      <c r="C304" s="5"/>
      <c r="D304" s="7"/>
    </row>
    <row r="305" spans="2:4" ht="15.75" customHeight="1">
      <c r="B305" s="5"/>
      <c r="C305" s="5"/>
      <c r="D305" s="7"/>
    </row>
    <row r="306" spans="2:4" ht="15.75" customHeight="1">
      <c r="B306" s="5"/>
      <c r="C306" s="5"/>
      <c r="D306" s="7"/>
    </row>
    <row r="307" spans="2:4" ht="15.75" customHeight="1">
      <c r="B307" s="5"/>
      <c r="C307" s="5"/>
      <c r="D307" s="7"/>
    </row>
    <row r="308" spans="2:4" ht="15.75" customHeight="1">
      <c r="B308" s="5"/>
      <c r="C308" s="5"/>
      <c r="D308" s="7"/>
    </row>
    <row r="309" spans="2:4" ht="15.75" customHeight="1">
      <c r="B309" s="5"/>
      <c r="C309" s="5"/>
      <c r="D309" s="7"/>
    </row>
    <row r="310" spans="2:4" ht="15.75" customHeight="1">
      <c r="B310" s="5"/>
      <c r="C310" s="5"/>
      <c r="D310" s="7"/>
    </row>
    <row r="311" spans="2:4" ht="15.75" customHeight="1">
      <c r="B311" s="5"/>
      <c r="C311" s="5"/>
      <c r="D311" s="7"/>
    </row>
    <row r="312" spans="2:4" ht="15.75" customHeight="1">
      <c r="B312" s="5"/>
      <c r="C312" s="5"/>
      <c r="D312" s="7"/>
    </row>
    <row r="313" spans="2:4" ht="15.75" customHeight="1">
      <c r="B313" s="5"/>
      <c r="C313" s="5"/>
      <c r="D313" s="7"/>
    </row>
    <row r="314" spans="2:4" ht="15.75" customHeight="1">
      <c r="B314" s="5"/>
      <c r="C314" s="5"/>
      <c r="D314" s="7"/>
    </row>
    <row r="315" spans="2:4" ht="15.75" customHeight="1">
      <c r="B315" s="5"/>
      <c r="C315" s="5"/>
      <c r="D315" s="7"/>
    </row>
    <row r="316" spans="2:4" ht="15.75" customHeight="1">
      <c r="B316" s="5"/>
      <c r="C316" s="5"/>
      <c r="D316" s="7"/>
    </row>
    <row r="317" spans="2:4" ht="15.75" customHeight="1">
      <c r="B317" s="5"/>
      <c r="C317" s="5"/>
      <c r="D317" s="7"/>
    </row>
    <row r="318" spans="2:4" ht="15.75" customHeight="1">
      <c r="B318" s="5"/>
      <c r="C318" s="5"/>
      <c r="D318" s="7"/>
    </row>
    <row r="319" spans="2:4" ht="15.75" customHeight="1">
      <c r="B319" s="5"/>
      <c r="C319" s="5"/>
      <c r="D319" s="7"/>
    </row>
    <row r="320" spans="2:4" ht="15.75" customHeight="1">
      <c r="B320" s="5"/>
      <c r="C320" s="5"/>
      <c r="D320" s="7"/>
    </row>
    <row r="321" spans="2:4" ht="15.75" customHeight="1">
      <c r="B321" s="5"/>
      <c r="C321" s="5"/>
      <c r="D321" s="7"/>
    </row>
    <row r="322" spans="2:4" ht="15.75" customHeight="1">
      <c r="B322" s="5"/>
      <c r="C322" s="5"/>
      <c r="D322" s="7"/>
    </row>
    <row r="323" spans="2:4" ht="15.75" customHeight="1">
      <c r="B323" s="5"/>
      <c r="C323" s="5"/>
      <c r="D323" s="7"/>
    </row>
    <row r="324" spans="2:4" ht="15.75" customHeight="1">
      <c r="B324" s="5"/>
      <c r="C324" s="5"/>
      <c r="D324" s="7"/>
    </row>
    <row r="325" spans="2:4" ht="15.75" customHeight="1">
      <c r="B325" s="5"/>
      <c r="C325" s="5"/>
      <c r="D325" s="7"/>
    </row>
    <row r="326" spans="2:4" ht="15.75" customHeight="1">
      <c r="B326" s="5"/>
      <c r="C326" s="5"/>
      <c r="D326" s="7"/>
    </row>
    <row r="327" spans="2:4" ht="15.75" customHeight="1">
      <c r="B327" s="5"/>
      <c r="C327" s="5"/>
      <c r="D327" s="7"/>
    </row>
    <row r="328" spans="2:4" ht="15.75" customHeight="1">
      <c r="B328" s="5"/>
      <c r="C328" s="5"/>
      <c r="D328" s="7"/>
    </row>
    <row r="329" spans="2:4" ht="15.75" customHeight="1">
      <c r="B329" s="5"/>
      <c r="C329" s="5"/>
      <c r="D329" s="7"/>
    </row>
    <row r="330" spans="2:4" ht="15.75" customHeight="1">
      <c r="B330" s="5"/>
      <c r="C330" s="5"/>
      <c r="D330" s="7"/>
    </row>
    <row r="331" spans="2:4" ht="15.75" customHeight="1">
      <c r="B331" s="5"/>
      <c r="C331" s="5"/>
      <c r="D331" s="7"/>
    </row>
    <row r="332" spans="2:4" ht="15.75" customHeight="1">
      <c r="B332" s="5"/>
      <c r="C332" s="5"/>
      <c r="D332" s="7"/>
    </row>
    <row r="333" spans="2:4" ht="15.75" customHeight="1">
      <c r="B333" s="5"/>
      <c r="C333" s="5"/>
      <c r="D333" s="7"/>
    </row>
    <row r="334" spans="2:4" ht="15.75" customHeight="1">
      <c r="B334" s="5"/>
      <c r="C334" s="5"/>
      <c r="D334" s="7"/>
    </row>
    <row r="335" spans="2:4" ht="15.75" customHeight="1">
      <c r="B335" s="5"/>
      <c r="C335" s="5"/>
      <c r="D335" s="7"/>
    </row>
    <row r="336" spans="2:4" ht="15.75" customHeight="1">
      <c r="B336" s="5"/>
      <c r="C336" s="5"/>
      <c r="D336" s="7"/>
    </row>
    <row r="337" spans="2:4" ht="15.75" customHeight="1">
      <c r="B337" s="5"/>
      <c r="C337" s="5"/>
      <c r="D337" s="7"/>
    </row>
    <row r="338" spans="2:4" ht="15.75" customHeight="1">
      <c r="B338" s="5"/>
      <c r="C338" s="5"/>
      <c r="D338" s="7"/>
    </row>
    <row r="339" spans="2:4" ht="15.75" customHeight="1">
      <c r="B339" s="5"/>
      <c r="C339" s="5"/>
      <c r="D339" s="7"/>
    </row>
    <row r="340" spans="2:4" ht="15.75" customHeight="1">
      <c r="B340" s="5"/>
      <c r="C340" s="5"/>
      <c r="D340" s="7"/>
    </row>
    <row r="341" spans="2:4" ht="15.75" customHeight="1">
      <c r="B341" s="5"/>
      <c r="C341" s="5"/>
      <c r="D341" s="7"/>
    </row>
    <row r="342" spans="2:4" ht="15.75" customHeight="1">
      <c r="B342" s="5"/>
      <c r="C342" s="5"/>
      <c r="D342" s="7"/>
    </row>
    <row r="343" spans="2:4" ht="15.75" customHeight="1">
      <c r="B343" s="5"/>
      <c r="C343" s="5"/>
      <c r="D343" s="7"/>
    </row>
    <row r="344" spans="2:4" ht="15.75" customHeight="1">
      <c r="B344" s="5"/>
      <c r="C344" s="5"/>
      <c r="D344" s="7"/>
    </row>
    <row r="345" spans="2:4" ht="15.75" customHeight="1">
      <c r="B345" s="5"/>
      <c r="C345" s="5"/>
      <c r="D345" s="7"/>
    </row>
    <row r="346" spans="2:4" ht="15.75" customHeight="1">
      <c r="B346" s="5"/>
      <c r="C346" s="5"/>
      <c r="D346" s="7"/>
    </row>
    <row r="347" spans="2:4" ht="15.75" customHeight="1">
      <c r="B347" s="5"/>
      <c r="C347" s="5"/>
      <c r="D347" s="7"/>
    </row>
    <row r="348" spans="2:4" ht="15.75" customHeight="1">
      <c r="B348" s="5"/>
      <c r="C348" s="5"/>
      <c r="D348" s="7"/>
    </row>
    <row r="349" spans="2:4" ht="15.75" customHeight="1">
      <c r="B349" s="5"/>
      <c r="C349" s="5"/>
      <c r="D349" s="7"/>
    </row>
    <row r="350" spans="2:4" ht="15.75" customHeight="1">
      <c r="B350" s="5"/>
      <c r="C350" s="5"/>
      <c r="D350" s="7"/>
    </row>
    <row r="351" spans="2:4" ht="15.75" customHeight="1">
      <c r="B351" s="5"/>
      <c r="C351" s="5"/>
      <c r="D351" s="7"/>
    </row>
    <row r="352" spans="2:4" ht="15.75" customHeight="1">
      <c r="B352" s="5"/>
      <c r="C352" s="5"/>
      <c r="D352" s="7"/>
    </row>
    <row r="353" spans="2:4" ht="15.75" customHeight="1">
      <c r="B353" s="5"/>
      <c r="C353" s="5"/>
      <c r="D353" s="7"/>
    </row>
    <row r="354" spans="2:4" ht="15.75" customHeight="1">
      <c r="B354" s="5"/>
      <c r="C354" s="5"/>
      <c r="D354" s="7"/>
    </row>
    <row r="355" spans="2:4" ht="15.75" customHeight="1">
      <c r="B355" s="5"/>
      <c r="C355" s="5"/>
      <c r="D355" s="7"/>
    </row>
    <row r="356" spans="2:4" ht="15.75" customHeight="1">
      <c r="B356" s="5"/>
      <c r="C356" s="5"/>
      <c r="D356" s="7"/>
    </row>
    <row r="357" spans="2:4" ht="15.75" customHeight="1">
      <c r="B357" s="5"/>
      <c r="C357" s="5"/>
      <c r="D357" s="7"/>
    </row>
    <row r="358" spans="2:4" ht="15.75" customHeight="1">
      <c r="B358" s="5"/>
      <c r="C358" s="5"/>
      <c r="D358" s="7"/>
    </row>
    <row r="359" spans="2:4" ht="15.75" customHeight="1">
      <c r="B359" s="5"/>
      <c r="C359" s="5"/>
      <c r="D359" s="7"/>
    </row>
    <row r="360" spans="2:4" ht="15.75" customHeight="1">
      <c r="B360" s="5"/>
      <c r="C360" s="5"/>
      <c r="D360" s="7"/>
    </row>
    <row r="361" spans="2:4" ht="15.75" customHeight="1">
      <c r="B361" s="5"/>
      <c r="C361" s="5"/>
      <c r="D361" s="7"/>
    </row>
    <row r="362" spans="2:4" ht="15.75" customHeight="1">
      <c r="B362" s="5"/>
      <c r="C362" s="5"/>
      <c r="D362" s="7"/>
    </row>
    <row r="363" spans="2:4" ht="15.75" customHeight="1">
      <c r="B363" s="5"/>
      <c r="C363" s="5"/>
      <c r="D363" s="7"/>
    </row>
    <row r="364" spans="2:4" ht="15.75" customHeight="1">
      <c r="B364" s="5"/>
      <c r="C364" s="5"/>
      <c r="D364" s="7"/>
    </row>
    <row r="365" spans="2:4" ht="15.75" customHeight="1">
      <c r="B365" s="5"/>
      <c r="C365" s="5"/>
      <c r="D365" s="7"/>
    </row>
    <row r="366" spans="2:4" ht="15.75" customHeight="1">
      <c r="B366" s="5"/>
      <c r="C366" s="5"/>
      <c r="D366" s="7"/>
    </row>
    <row r="367" spans="2:4" ht="15.75" customHeight="1">
      <c r="B367" s="5"/>
      <c r="C367" s="5"/>
      <c r="D367" s="7"/>
    </row>
    <row r="368" spans="2:4" ht="15.75" customHeight="1">
      <c r="B368" s="5"/>
      <c r="C368" s="5"/>
      <c r="D368" s="7"/>
    </row>
    <row r="369" spans="2:4" ht="15.75" customHeight="1">
      <c r="B369" s="5"/>
      <c r="C369" s="5"/>
      <c r="D369" s="7"/>
    </row>
    <row r="370" spans="2:4" ht="15.75" customHeight="1">
      <c r="B370" s="5"/>
      <c r="C370" s="5"/>
      <c r="D370" s="7"/>
    </row>
    <row r="371" spans="2:4" ht="15.75" customHeight="1">
      <c r="B371" s="5"/>
      <c r="C371" s="5"/>
      <c r="D371" s="7"/>
    </row>
    <row r="372" spans="2:4" ht="15.75" customHeight="1">
      <c r="B372" s="5"/>
      <c r="C372" s="5"/>
      <c r="D372" s="7"/>
    </row>
    <row r="373" spans="2:4" ht="15.75" customHeight="1">
      <c r="B373" s="5"/>
      <c r="C373" s="5"/>
      <c r="D373" s="7"/>
    </row>
    <row r="374" spans="2:4" ht="15.75" customHeight="1">
      <c r="B374" s="5"/>
      <c r="C374" s="5"/>
      <c r="D374" s="7"/>
    </row>
    <row r="375" spans="2:4" ht="15.75" customHeight="1">
      <c r="B375" s="5"/>
      <c r="C375" s="5"/>
      <c r="D375" s="7"/>
    </row>
    <row r="376" spans="2:4" ht="15.75" customHeight="1">
      <c r="B376" s="5"/>
      <c r="C376" s="5"/>
      <c r="D376" s="7"/>
    </row>
    <row r="377" spans="2:4" ht="15.75" customHeight="1">
      <c r="B377" s="5"/>
      <c r="C377" s="5"/>
      <c r="D377" s="7"/>
    </row>
    <row r="378" spans="2:4" ht="15.75" customHeight="1">
      <c r="B378" s="5"/>
      <c r="C378" s="5"/>
      <c r="D378" s="7"/>
    </row>
    <row r="379" spans="2:4" ht="15.75" customHeight="1">
      <c r="B379" s="5"/>
      <c r="C379" s="5"/>
      <c r="D379" s="7"/>
    </row>
    <row r="380" spans="2:4" ht="15.75" customHeight="1">
      <c r="B380" s="5"/>
      <c r="C380" s="5"/>
      <c r="D380" s="7"/>
    </row>
    <row r="381" spans="2:4" ht="15.75" customHeight="1">
      <c r="B381" s="5"/>
      <c r="C381" s="5"/>
      <c r="D381" s="7"/>
    </row>
    <row r="382" spans="2:4" ht="15.75" customHeight="1">
      <c r="B382" s="5"/>
      <c r="C382" s="5"/>
      <c r="D382" s="7"/>
    </row>
    <row r="383" spans="2:4" ht="15.75" customHeight="1">
      <c r="B383" s="5"/>
      <c r="C383" s="5"/>
      <c r="D383" s="7"/>
    </row>
    <row r="384" spans="2:4" ht="15.75" customHeight="1">
      <c r="B384" s="5"/>
      <c r="C384" s="5"/>
      <c r="D384" s="7"/>
    </row>
    <row r="385" spans="2:4" ht="15.75" customHeight="1">
      <c r="B385" s="5"/>
      <c r="C385" s="5"/>
      <c r="D385" s="7"/>
    </row>
    <row r="386" spans="2:4" ht="15.75" customHeight="1">
      <c r="B386" s="5"/>
      <c r="C386" s="5"/>
      <c r="D386" s="7"/>
    </row>
    <row r="387" spans="2:4" ht="15.75" customHeight="1">
      <c r="B387" s="5"/>
      <c r="C387" s="5"/>
      <c r="D387" s="7"/>
    </row>
    <row r="388" spans="2:4" ht="15.75" customHeight="1">
      <c r="B388" s="5"/>
      <c r="C388" s="5"/>
      <c r="D388" s="7"/>
    </row>
    <row r="389" spans="2:4" ht="15.75" customHeight="1">
      <c r="B389" s="5"/>
      <c r="C389" s="5"/>
      <c r="D389" s="7"/>
    </row>
    <row r="390" spans="2:4" ht="15.75" customHeight="1">
      <c r="B390" s="5"/>
      <c r="C390" s="5"/>
      <c r="D390" s="7"/>
    </row>
    <row r="391" spans="2:4" ht="15.75" customHeight="1">
      <c r="B391" s="5"/>
      <c r="C391" s="5"/>
      <c r="D391" s="7"/>
    </row>
    <row r="392" spans="2:4" ht="15.75" customHeight="1">
      <c r="B392" s="5"/>
      <c r="C392" s="5"/>
      <c r="D392" s="7"/>
    </row>
    <row r="393" spans="2:4" ht="15.75" customHeight="1">
      <c r="B393" s="5"/>
      <c r="C393" s="5"/>
      <c r="D393" s="7"/>
    </row>
    <row r="394" spans="2:4" ht="15.75" customHeight="1">
      <c r="B394" s="5"/>
      <c r="C394" s="5"/>
      <c r="D394" s="7"/>
    </row>
    <row r="395" spans="2:4" ht="15.75" customHeight="1">
      <c r="B395" s="5"/>
      <c r="C395" s="5"/>
      <c r="D395" s="7"/>
    </row>
    <row r="396" spans="2:4" ht="15.75" customHeight="1">
      <c r="B396" s="5"/>
      <c r="C396" s="5"/>
      <c r="D396" s="7"/>
    </row>
    <row r="397" spans="2:4" ht="15.75" customHeight="1">
      <c r="B397" s="5"/>
      <c r="C397" s="5"/>
      <c r="D397" s="7"/>
    </row>
    <row r="398" spans="2:4" ht="15.75" customHeight="1">
      <c r="B398" s="5"/>
      <c r="C398" s="5"/>
      <c r="D398" s="7"/>
    </row>
    <row r="399" spans="2:4" ht="15.75" customHeight="1">
      <c r="B399" s="5"/>
      <c r="C399" s="5"/>
      <c r="D399" s="7"/>
    </row>
    <row r="400" spans="2:4" ht="15.75" customHeight="1">
      <c r="B400" s="5"/>
      <c r="C400" s="5"/>
      <c r="D400" s="7"/>
    </row>
    <row r="401" spans="2:4" ht="15.75" customHeight="1">
      <c r="B401" s="5"/>
      <c r="C401" s="5"/>
      <c r="D401" s="7"/>
    </row>
    <row r="402" spans="2:4" ht="15.75" customHeight="1">
      <c r="B402" s="5"/>
      <c r="C402" s="5"/>
      <c r="D402" s="7"/>
    </row>
    <row r="403" spans="2:4" ht="15.75" customHeight="1">
      <c r="B403" s="5"/>
      <c r="C403" s="5"/>
      <c r="D403" s="7"/>
    </row>
    <row r="404" spans="2:4" ht="15.75" customHeight="1">
      <c r="B404" s="5"/>
      <c r="C404" s="5"/>
      <c r="D404" s="7"/>
    </row>
    <row r="405" spans="2:4" ht="15.75" customHeight="1">
      <c r="B405" s="5"/>
      <c r="C405" s="5"/>
      <c r="D405" s="7"/>
    </row>
    <row r="406" spans="2:4" ht="15.75" customHeight="1">
      <c r="B406" s="5"/>
      <c r="C406" s="5"/>
      <c r="D406" s="7"/>
    </row>
    <row r="407" spans="2:4" ht="15.75" customHeight="1">
      <c r="B407" s="5"/>
      <c r="C407" s="5"/>
      <c r="D407" s="7"/>
    </row>
    <row r="408" spans="2:4" ht="15.75" customHeight="1">
      <c r="B408" s="5"/>
      <c r="C408" s="5"/>
      <c r="D408" s="7"/>
    </row>
    <row r="409" spans="2:4" ht="15.75" customHeight="1">
      <c r="B409" s="5"/>
      <c r="C409" s="5"/>
      <c r="D409" s="7"/>
    </row>
    <row r="410" spans="2:4" ht="15.75" customHeight="1">
      <c r="B410" s="5"/>
      <c r="C410" s="5"/>
      <c r="D410" s="7"/>
    </row>
    <row r="411" spans="2:4" ht="15.75" customHeight="1">
      <c r="B411" s="5"/>
      <c r="C411" s="5"/>
      <c r="D411" s="7"/>
    </row>
    <row r="412" spans="2:4" ht="15.75" customHeight="1">
      <c r="B412" s="5"/>
      <c r="C412" s="5"/>
      <c r="D412" s="7"/>
    </row>
    <row r="413" spans="2:4" ht="15.75" customHeight="1">
      <c r="B413" s="5"/>
      <c r="C413" s="5"/>
      <c r="D413" s="7"/>
    </row>
    <row r="414" spans="2:4" ht="15.75" customHeight="1">
      <c r="B414" s="5"/>
      <c r="C414" s="5"/>
      <c r="D414" s="7"/>
    </row>
    <row r="415" spans="2:4" ht="15.75" customHeight="1">
      <c r="B415" s="5"/>
      <c r="C415" s="5"/>
      <c r="D415" s="7"/>
    </row>
    <row r="416" spans="2:4" ht="15.75" customHeight="1">
      <c r="B416" s="5"/>
      <c r="C416" s="5"/>
      <c r="D416" s="7"/>
    </row>
    <row r="417" spans="2:4" ht="15.75" customHeight="1">
      <c r="B417" s="5"/>
      <c r="C417" s="5"/>
      <c r="D417" s="7"/>
    </row>
    <row r="418" spans="2:4" ht="15.75" customHeight="1">
      <c r="B418" s="5"/>
      <c r="C418" s="5"/>
      <c r="D418" s="7"/>
    </row>
    <row r="419" spans="2:4" ht="15.75" customHeight="1">
      <c r="B419" s="5"/>
      <c r="C419" s="5"/>
      <c r="D419" s="7"/>
    </row>
    <row r="420" spans="2:4" ht="15.75" customHeight="1">
      <c r="B420" s="5"/>
      <c r="C420" s="5"/>
      <c r="D420" s="7"/>
    </row>
    <row r="421" spans="2:4" ht="15.75" customHeight="1">
      <c r="B421" s="5"/>
      <c r="C421" s="5"/>
      <c r="D421" s="7"/>
    </row>
    <row r="422" spans="2:4" ht="15.75" customHeight="1">
      <c r="B422" s="5"/>
      <c r="C422" s="5"/>
      <c r="D422" s="7"/>
    </row>
    <row r="423" spans="2:4" ht="15.75" customHeight="1">
      <c r="B423" s="5"/>
      <c r="C423" s="5"/>
      <c r="D423" s="7"/>
    </row>
    <row r="424" spans="2:4" ht="15.75" customHeight="1">
      <c r="B424" s="5"/>
      <c r="C424" s="5"/>
      <c r="D424" s="7"/>
    </row>
    <row r="425" spans="2:4" ht="15.75" customHeight="1">
      <c r="B425" s="5"/>
      <c r="C425" s="5"/>
      <c r="D425" s="7"/>
    </row>
    <row r="426" spans="2:4" ht="15.75" customHeight="1">
      <c r="B426" s="5"/>
      <c r="C426" s="5"/>
      <c r="D426" s="7"/>
    </row>
    <row r="427" spans="2:4" ht="15.75" customHeight="1">
      <c r="B427" s="5"/>
      <c r="C427" s="5"/>
      <c r="D427" s="7"/>
    </row>
    <row r="428" spans="2:4" ht="15.75" customHeight="1">
      <c r="B428" s="5"/>
      <c r="C428" s="5"/>
      <c r="D428" s="7"/>
    </row>
    <row r="429" spans="2:4" ht="15.75" customHeight="1">
      <c r="B429" s="5"/>
      <c r="C429" s="5"/>
      <c r="D429" s="7"/>
    </row>
    <row r="430" spans="2:4" ht="15.75" customHeight="1">
      <c r="B430" s="5"/>
      <c r="C430" s="5"/>
      <c r="D430" s="7"/>
    </row>
    <row r="431" spans="2:4" ht="15.75" customHeight="1">
      <c r="B431" s="5"/>
      <c r="C431" s="5"/>
      <c r="D431" s="7"/>
    </row>
    <row r="432" spans="2:4" ht="15.75" customHeight="1">
      <c r="B432" s="5"/>
      <c r="C432" s="5"/>
      <c r="D432" s="7"/>
    </row>
    <row r="433" spans="2:4" ht="15.75" customHeight="1">
      <c r="B433" s="5"/>
      <c r="C433" s="5"/>
      <c r="D433" s="7"/>
    </row>
    <row r="434" spans="2:4" ht="15.75" customHeight="1">
      <c r="B434" s="5"/>
      <c r="C434" s="5"/>
      <c r="D434" s="7"/>
    </row>
    <row r="435" spans="2:4" ht="15.75" customHeight="1">
      <c r="B435" s="5"/>
      <c r="C435" s="5"/>
      <c r="D435" s="7"/>
    </row>
    <row r="436" spans="2:4" ht="15.75" customHeight="1">
      <c r="B436" s="5"/>
      <c r="C436" s="5"/>
      <c r="D436" s="7"/>
    </row>
    <row r="437" spans="2:4" ht="15.75" customHeight="1">
      <c r="B437" s="5"/>
      <c r="C437" s="5"/>
      <c r="D437" s="7"/>
    </row>
    <row r="438" spans="2:4" ht="15.75" customHeight="1">
      <c r="B438" s="5"/>
      <c r="C438" s="5"/>
      <c r="D438" s="7"/>
    </row>
    <row r="439" spans="2:4" ht="15.75" customHeight="1">
      <c r="B439" s="5"/>
      <c r="C439" s="5"/>
      <c r="D439" s="7"/>
    </row>
    <row r="440" spans="2:4" ht="15.75" customHeight="1">
      <c r="B440" s="5"/>
      <c r="C440" s="5"/>
      <c r="D440" s="7"/>
    </row>
    <row r="441" spans="2:4" ht="15.75" customHeight="1">
      <c r="B441" s="5"/>
      <c r="C441" s="5"/>
      <c r="D441" s="7"/>
    </row>
    <row r="442" spans="2:4" ht="15.75" customHeight="1">
      <c r="B442" s="5"/>
      <c r="C442" s="5"/>
      <c r="D442" s="7"/>
    </row>
    <row r="443" spans="2:4" ht="15.75" customHeight="1">
      <c r="B443" s="5"/>
      <c r="C443" s="5"/>
      <c r="D443" s="7"/>
    </row>
    <row r="444" spans="2:4" ht="15.75" customHeight="1">
      <c r="B444" s="5"/>
      <c r="C444" s="5"/>
      <c r="D444" s="7"/>
    </row>
    <row r="445" spans="2:4" ht="15.75" customHeight="1">
      <c r="B445" s="5"/>
      <c r="C445" s="5"/>
      <c r="D445" s="7"/>
    </row>
    <row r="446" spans="2:4" ht="15.75" customHeight="1">
      <c r="B446" s="5"/>
      <c r="C446" s="5"/>
      <c r="D446" s="7"/>
    </row>
    <row r="447" spans="2:4" ht="15.75" customHeight="1">
      <c r="B447" s="5"/>
      <c r="C447" s="5"/>
      <c r="D447" s="7"/>
    </row>
    <row r="448" spans="2:4" ht="15.75" customHeight="1">
      <c r="B448" s="5"/>
      <c r="C448" s="5"/>
      <c r="D448" s="7"/>
    </row>
    <row r="449" spans="2:4" ht="15.75" customHeight="1">
      <c r="B449" s="5"/>
      <c r="C449" s="5"/>
      <c r="D449" s="7"/>
    </row>
    <row r="450" spans="2:4" ht="15.75" customHeight="1">
      <c r="B450" s="5"/>
      <c r="C450" s="5"/>
      <c r="D450" s="7"/>
    </row>
    <row r="451" spans="2:4" ht="15.75" customHeight="1">
      <c r="B451" s="5"/>
      <c r="C451" s="5"/>
      <c r="D451" s="7"/>
    </row>
    <row r="452" spans="2:4" ht="15.75" customHeight="1">
      <c r="B452" s="5"/>
      <c r="C452" s="5"/>
      <c r="D452" s="7"/>
    </row>
    <row r="453" spans="2:4" ht="15.75" customHeight="1">
      <c r="B453" s="5"/>
      <c r="C453" s="5"/>
      <c r="D453" s="7"/>
    </row>
    <row r="454" spans="2:4" ht="15.75" customHeight="1">
      <c r="B454" s="5"/>
      <c r="C454" s="5"/>
      <c r="D454" s="7"/>
    </row>
    <row r="455" spans="2:4" ht="15.75" customHeight="1">
      <c r="B455" s="5"/>
      <c r="C455" s="5"/>
      <c r="D455" s="7"/>
    </row>
    <row r="456" spans="2:4" ht="15.75" customHeight="1">
      <c r="B456" s="5"/>
      <c r="C456" s="5"/>
      <c r="D456" s="7"/>
    </row>
    <row r="457" spans="2:4" ht="15.75" customHeight="1">
      <c r="B457" s="5"/>
      <c r="C457" s="5"/>
      <c r="D457" s="7"/>
    </row>
    <row r="458" spans="2:4" ht="15.75" customHeight="1">
      <c r="B458" s="5"/>
      <c r="C458" s="5"/>
      <c r="D458" s="7"/>
    </row>
    <row r="459" spans="2:4" ht="15.75" customHeight="1">
      <c r="B459" s="5"/>
      <c r="C459" s="5"/>
      <c r="D459" s="7"/>
    </row>
    <row r="460" spans="2:4" ht="15.75" customHeight="1">
      <c r="B460" s="5"/>
      <c r="C460" s="5"/>
      <c r="D460" s="7"/>
    </row>
    <row r="461" spans="2:4" ht="15.75" customHeight="1">
      <c r="B461" s="5"/>
      <c r="C461" s="5"/>
      <c r="D461" s="7"/>
    </row>
    <row r="462" spans="2:4" ht="15.75" customHeight="1">
      <c r="B462" s="5"/>
      <c r="C462" s="5"/>
      <c r="D462" s="7"/>
    </row>
    <row r="463" spans="2:4" ht="15.75" customHeight="1">
      <c r="B463" s="5"/>
      <c r="C463" s="5"/>
      <c r="D463" s="7"/>
    </row>
    <row r="464" spans="2:4" ht="15.75" customHeight="1">
      <c r="B464" s="5"/>
      <c r="C464" s="5"/>
      <c r="D464" s="7"/>
    </row>
    <row r="465" spans="2:4" ht="15.75" customHeight="1">
      <c r="B465" s="5"/>
      <c r="C465" s="5"/>
      <c r="D465" s="7"/>
    </row>
    <row r="466" spans="2:4" ht="15.75" customHeight="1">
      <c r="B466" s="5"/>
      <c r="C466" s="5"/>
      <c r="D466" s="7"/>
    </row>
    <row r="467" spans="2:4" ht="15.75" customHeight="1">
      <c r="B467" s="5"/>
      <c r="C467" s="5"/>
      <c r="D467" s="7"/>
    </row>
    <row r="468" spans="2:4" ht="15.75" customHeight="1">
      <c r="B468" s="5"/>
      <c r="C468" s="5"/>
      <c r="D468" s="7"/>
    </row>
    <row r="469" spans="2:4" ht="15.75" customHeight="1">
      <c r="B469" s="5"/>
      <c r="C469" s="5"/>
      <c r="D469" s="7"/>
    </row>
    <row r="470" spans="2:4" ht="15.75" customHeight="1">
      <c r="B470" s="5"/>
      <c r="C470" s="5"/>
      <c r="D470" s="7"/>
    </row>
    <row r="471" spans="2:4" ht="15.75" customHeight="1">
      <c r="B471" s="5"/>
      <c r="C471" s="5"/>
      <c r="D471" s="7"/>
    </row>
    <row r="472" spans="2:4" ht="15.75" customHeight="1">
      <c r="B472" s="5"/>
      <c r="C472" s="5"/>
      <c r="D472" s="7"/>
    </row>
    <row r="473" spans="2:4" ht="15.75" customHeight="1">
      <c r="B473" s="5"/>
      <c r="C473" s="5"/>
      <c r="D473" s="7"/>
    </row>
    <row r="474" spans="2:4" ht="15.75" customHeight="1">
      <c r="B474" s="5"/>
      <c r="C474" s="5"/>
      <c r="D474" s="7"/>
    </row>
    <row r="475" spans="2:4" ht="15.75" customHeight="1">
      <c r="B475" s="5"/>
      <c r="C475" s="5"/>
      <c r="D475" s="7"/>
    </row>
    <row r="476" spans="2:4" ht="15.75" customHeight="1">
      <c r="B476" s="5"/>
      <c r="C476" s="5"/>
      <c r="D476" s="7"/>
    </row>
    <row r="477" spans="2:4" ht="15.75" customHeight="1">
      <c r="B477" s="5"/>
      <c r="C477" s="5"/>
      <c r="D477" s="7"/>
    </row>
    <row r="478" spans="2:4" ht="15.75" customHeight="1">
      <c r="B478" s="5"/>
      <c r="C478" s="5"/>
      <c r="D478" s="7"/>
    </row>
    <row r="479" spans="2:4" ht="15.75" customHeight="1">
      <c r="B479" s="5"/>
      <c r="C479" s="5"/>
      <c r="D479" s="7"/>
    </row>
    <row r="480" spans="2:4" ht="15.75" customHeight="1">
      <c r="B480" s="5"/>
      <c r="C480" s="5"/>
      <c r="D480" s="7"/>
    </row>
    <row r="481" spans="2:4" ht="15.75" customHeight="1">
      <c r="B481" s="5"/>
      <c r="C481" s="5"/>
      <c r="D481" s="7"/>
    </row>
    <row r="482" spans="2:4" ht="15.75" customHeight="1">
      <c r="B482" s="5"/>
      <c r="C482" s="5"/>
      <c r="D482" s="7"/>
    </row>
    <row r="483" spans="2:4" ht="15.75" customHeight="1">
      <c r="B483" s="5"/>
      <c r="C483" s="5"/>
      <c r="D483" s="7"/>
    </row>
    <row r="484" spans="2:4" ht="15.75" customHeight="1">
      <c r="B484" s="5"/>
      <c r="C484" s="5"/>
      <c r="D484" s="7"/>
    </row>
    <row r="485" spans="2:4" ht="15.75" customHeight="1">
      <c r="B485" s="5"/>
      <c r="C485" s="5"/>
      <c r="D485" s="7"/>
    </row>
    <row r="486" spans="2:4" ht="15.75" customHeight="1">
      <c r="B486" s="5"/>
      <c r="C486" s="5"/>
      <c r="D486" s="7"/>
    </row>
    <row r="487" spans="2:4" ht="15.75" customHeight="1">
      <c r="B487" s="5"/>
      <c r="C487" s="5"/>
      <c r="D487" s="7"/>
    </row>
    <row r="488" spans="2:4" ht="15.75" customHeight="1">
      <c r="B488" s="5"/>
      <c r="C488" s="5"/>
      <c r="D488" s="7"/>
    </row>
    <row r="489" spans="2:4" ht="15.75" customHeight="1">
      <c r="B489" s="5"/>
      <c r="C489" s="5"/>
      <c r="D489" s="7"/>
    </row>
    <row r="490" spans="2:4" ht="15.75" customHeight="1">
      <c r="B490" s="5"/>
      <c r="C490" s="5"/>
      <c r="D490" s="7"/>
    </row>
    <row r="491" spans="2:4" ht="15.75" customHeight="1">
      <c r="B491" s="5"/>
      <c r="C491" s="5"/>
      <c r="D491" s="7"/>
    </row>
    <row r="492" spans="2:4" ht="15.75" customHeight="1">
      <c r="B492" s="5"/>
      <c r="C492" s="5"/>
      <c r="D492" s="7"/>
    </row>
    <row r="493" spans="2:4" ht="15.75" customHeight="1">
      <c r="B493" s="5"/>
      <c r="C493" s="5"/>
      <c r="D493" s="7"/>
    </row>
    <row r="494" spans="2:4" ht="15.75" customHeight="1">
      <c r="B494" s="5"/>
      <c r="C494" s="5"/>
      <c r="D494" s="7"/>
    </row>
    <row r="495" spans="2:4" ht="15.75" customHeight="1">
      <c r="B495" s="5"/>
      <c r="C495" s="5"/>
      <c r="D495" s="7"/>
    </row>
    <row r="496" spans="2:4" ht="15.75" customHeight="1">
      <c r="B496" s="5"/>
      <c r="C496" s="5"/>
      <c r="D496" s="7"/>
    </row>
    <row r="497" spans="2:4" ht="15.75" customHeight="1">
      <c r="B497" s="5"/>
      <c r="C497" s="5"/>
      <c r="D497" s="7"/>
    </row>
    <row r="498" spans="2:4" ht="15.75" customHeight="1">
      <c r="B498" s="5"/>
      <c r="C498" s="5"/>
      <c r="D498" s="7"/>
    </row>
    <row r="499" spans="2:4" ht="15.75" customHeight="1">
      <c r="B499" s="5"/>
      <c r="C499" s="5"/>
      <c r="D499" s="7"/>
    </row>
    <row r="500" spans="2:4" ht="15.75" customHeight="1">
      <c r="B500" s="5"/>
      <c r="C500" s="5"/>
      <c r="D500" s="7"/>
    </row>
    <row r="501" spans="2:4" ht="15.75" customHeight="1">
      <c r="B501" s="5"/>
      <c r="C501" s="5"/>
      <c r="D501" s="7"/>
    </row>
    <row r="502" spans="2:4" ht="15.75" customHeight="1">
      <c r="B502" s="5"/>
      <c r="C502" s="5"/>
      <c r="D502" s="7"/>
    </row>
    <row r="503" spans="2:4" ht="15.75" customHeight="1">
      <c r="B503" s="5"/>
      <c r="C503" s="5"/>
      <c r="D503" s="7"/>
    </row>
    <row r="504" spans="2:4" ht="15.75" customHeight="1">
      <c r="B504" s="5"/>
      <c r="C504" s="5"/>
      <c r="D504" s="7"/>
    </row>
    <row r="505" spans="2:4" ht="15.75" customHeight="1">
      <c r="B505" s="5"/>
      <c r="C505" s="5"/>
      <c r="D505" s="7"/>
    </row>
    <row r="506" spans="2:4" ht="15.75" customHeight="1">
      <c r="B506" s="5"/>
      <c r="C506" s="5"/>
      <c r="D506" s="7"/>
    </row>
    <row r="507" spans="2:4" ht="15.75" customHeight="1">
      <c r="B507" s="5"/>
      <c r="C507" s="5"/>
      <c r="D507" s="7"/>
    </row>
    <row r="508" spans="2:4" ht="15.75" customHeight="1">
      <c r="B508" s="5"/>
      <c r="C508" s="5"/>
      <c r="D508" s="7"/>
    </row>
    <row r="509" spans="2:4" ht="15.75" customHeight="1">
      <c r="B509" s="5"/>
      <c r="C509" s="5"/>
      <c r="D509" s="7"/>
    </row>
    <row r="510" spans="2:4" ht="15.75" customHeight="1">
      <c r="B510" s="5"/>
      <c r="C510" s="5"/>
      <c r="D510" s="7"/>
    </row>
    <row r="511" spans="2:4" ht="15.75" customHeight="1">
      <c r="B511" s="5"/>
      <c r="C511" s="5"/>
      <c r="D511" s="7"/>
    </row>
    <row r="512" spans="2:4" ht="15.75" customHeight="1">
      <c r="B512" s="5"/>
      <c r="C512" s="5"/>
      <c r="D512" s="7"/>
    </row>
    <row r="513" spans="2:4" ht="15.75" customHeight="1">
      <c r="B513" s="5"/>
      <c r="C513" s="5"/>
      <c r="D513" s="7"/>
    </row>
    <row r="514" spans="2:4" ht="15.75" customHeight="1">
      <c r="B514" s="5"/>
      <c r="C514" s="5"/>
      <c r="D514" s="7"/>
    </row>
    <row r="515" spans="2:4" ht="15.75" customHeight="1">
      <c r="B515" s="5"/>
      <c r="C515" s="5"/>
      <c r="D515" s="7"/>
    </row>
    <row r="516" spans="2:4" ht="15.75" customHeight="1">
      <c r="B516" s="5"/>
      <c r="C516" s="5"/>
      <c r="D516" s="7"/>
    </row>
    <row r="517" spans="2:4" ht="15.75" customHeight="1">
      <c r="B517" s="5"/>
      <c r="C517" s="5"/>
      <c r="D517" s="7"/>
    </row>
    <row r="518" spans="2:4" ht="15.75" customHeight="1">
      <c r="B518" s="5"/>
      <c r="C518" s="5"/>
      <c r="D518" s="7"/>
    </row>
    <row r="519" spans="2:4" ht="15.75" customHeight="1">
      <c r="B519" s="5"/>
      <c r="C519" s="5"/>
      <c r="D519" s="7"/>
    </row>
    <row r="520" spans="2:4" ht="15.75" customHeight="1">
      <c r="B520" s="5"/>
      <c r="C520" s="5"/>
      <c r="D520" s="7"/>
    </row>
    <row r="521" spans="2:4" ht="15.75" customHeight="1">
      <c r="B521" s="5"/>
      <c r="C521" s="5"/>
      <c r="D521" s="7"/>
    </row>
    <row r="522" spans="2:4" ht="15.75" customHeight="1">
      <c r="B522" s="5"/>
      <c r="C522" s="5"/>
      <c r="D522" s="7"/>
    </row>
    <row r="523" spans="2:4" ht="15.75" customHeight="1">
      <c r="B523" s="5"/>
      <c r="C523" s="5"/>
      <c r="D523" s="7"/>
    </row>
    <row r="524" spans="2:4" ht="15.75" customHeight="1">
      <c r="B524" s="5"/>
      <c r="C524" s="5"/>
      <c r="D524" s="7"/>
    </row>
    <row r="525" spans="2:4" ht="15.75" customHeight="1">
      <c r="B525" s="5"/>
      <c r="C525" s="5"/>
      <c r="D525" s="7"/>
    </row>
    <row r="526" spans="2:4" ht="15.75" customHeight="1">
      <c r="B526" s="5"/>
      <c r="C526" s="5"/>
      <c r="D526" s="7"/>
    </row>
    <row r="527" spans="2:4" ht="15.75" customHeight="1">
      <c r="B527" s="5"/>
      <c r="C527" s="5"/>
      <c r="D527" s="7"/>
    </row>
    <row r="528" spans="2:4" ht="15.75" customHeight="1">
      <c r="B528" s="5"/>
      <c r="C528" s="5"/>
      <c r="D528" s="7"/>
    </row>
    <row r="529" spans="2:4" ht="15.75" customHeight="1">
      <c r="B529" s="5"/>
      <c r="C529" s="5"/>
      <c r="D529" s="7"/>
    </row>
    <row r="530" spans="2:4" ht="15.75" customHeight="1">
      <c r="B530" s="5"/>
      <c r="C530" s="5"/>
      <c r="D530" s="7"/>
    </row>
    <row r="531" spans="2:4" ht="15.75" customHeight="1">
      <c r="B531" s="5"/>
      <c r="C531" s="5"/>
      <c r="D531" s="7"/>
    </row>
    <row r="532" spans="2:4" ht="15.75" customHeight="1">
      <c r="B532" s="5"/>
      <c r="C532" s="5"/>
      <c r="D532" s="7"/>
    </row>
    <row r="533" spans="2:4" ht="15.75" customHeight="1">
      <c r="B533" s="5"/>
      <c r="C533" s="5"/>
      <c r="D533" s="7"/>
    </row>
    <row r="534" spans="2:4" ht="15.75" customHeight="1">
      <c r="B534" s="5"/>
      <c r="C534" s="5"/>
      <c r="D534" s="7"/>
    </row>
    <row r="535" spans="2:4" ht="15.75" customHeight="1">
      <c r="B535" s="5"/>
      <c r="C535" s="5"/>
      <c r="D535" s="7"/>
    </row>
    <row r="536" spans="2:4" ht="15.75" customHeight="1">
      <c r="B536" s="5"/>
      <c r="C536" s="5"/>
      <c r="D536" s="7"/>
    </row>
    <row r="537" spans="2:4" ht="15.75" customHeight="1">
      <c r="B537" s="5"/>
      <c r="C537" s="5"/>
      <c r="D537" s="7"/>
    </row>
    <row r="538" spans="2:4" ht="15.75" customHeight="1">
      <c r="B538" s="5"/>
      <c r="C538" s="5"/>
      <c r="D538" s="7"/>
    </row>
    <row r="539" spans="2:4" ht="15.75" customHeight="1">
      <c r="B539" s="5"/>
      <c r="C539" s="5"/>
      <c r="D539" s="7"/>
    </row>
    <row r="540" spans="2:4" ht="15.75" customHeight="1">
      <c r="B540" s="5"/>
      <c r="C540" s="5"/>
      <c r="D540" s="7"/>
    </row>
    <row r="541" spans="2:4" ht="15.75" customHeight="1">
      <c r="B541" s="5"/>
      <c r="C541" s="5"/>
      <c r="D541" s="7"/>
    </row>
    <row r="542" spans="2:4" ht="15.75" customHeight="1">
      <c r="B542" s="5"/>
      <c r="C542" s="5"/>
      <c r="D542" s="7"/>
    </row>
    <row r="543" spans="2:4" ht="15.75" customHeight="1">
      <c r="B543" s="5"/>
      <c r="C543" s="5"/>
      <c r="D543" s="7"/>
    </row>
    <row r="544" spans="2:4" ht="15.75" customHeight="1">
      <c r="B544" s="5"/>
      <c r="C544" s="5"/>
      <c r="D544" s="7"/>
    </row>
    <row r="545" spans="2:4" ht="15.75" customHeight="1">
      <c r="B545" s="5"/>
      <c r="C545" s="5"/>
      <c r="D545" s="7"/>
    </row>
    <row r="546" spans="2:4" ht="15.75" customHeight="1">
      <c r="B546" s="5"/>
      <c r="C546" s="5"/>
      <c r="D546" s="7"/>
    </row>
    <row r="547" spans="2:4" ht="15.75" customHeight="1">
      <c r="B547" s="5"/>
      <c r="C547" s="5"/>
      <c r="D547" s="7"/>
    </row>
    <row r="548" spans="2:4" ht="15.75" customHeight="1">
      <c r="B548" s="5"/>
      <c r="C548" s="5"/>
      <c r="D548" s="7"/>
    </row>
    <row r="549" spans="2:4" ht="15.75" customHeight="1">
      <c r="B549" s="5"/>
      <c r="C549" s="5"/>
      <c r="D549" s="7"/>
    </row>
    <row r="550" spans="2:4" ht="15.75" customHeight="1">
      <c r="B550" s="5"/>
      <c r="C550" s="5"/>
      <c r="D550" s="7"/>
    </row>
    <row r="551" spans="2:4" ht="15.75" customHeight="1">
      <c r="B551" s="5"/>
      <c r="C551" s="5"/>
      <c r="D551" s="7"/>
    </row>
    <row r="552" spans="2:4" ht="15.75" customHeight="1">
      <c r="B552" s="5"/>
      <c r="C552" s="5"/>
      <c r="D552" s="7"/>
    </row>
    <row r="553" spans="2:4" ht="15.75" customHeight="1">
      <c r="B553" s="5"/>
      <c r="C553" s="5"/>
      <c r="D553" s="7"/>
    </row>
    <row r="554" spans="2:4" ht="15.75" customHeight="1">
      <c r="B554" s="5"/>
      <c r="C554" s="5"/>
      <c r="D554" s="7"/>
    </row>
    <row r="555" spans="2:4" ht="15.75" customHeight="1">
      <c r="B555" s="5"/>
      <c r="C555" s="5"/>
      <c r="D555" s="7"/>
    </row>
    <row r="556" spans="2:4" ht="15.75" customHeight="1">
      <c r="B556" s="5"/>
      <c r="C556" s="5"/>
      <c r="D556" s="7"/>
    </row>
    <row r="557" spans="2:4" ht="15.75" customHeight="1">
      <c r="B557" s="5"/>
      <c r="C557" s="5"/>
      <c r="D557" s="7"/>
    </row>
    <row r="558" spans="2:4" ht="15.75" customHeight="1">
      <c r="B558" s="5"/>
      <c r="C558" s="5"/>
      <c r="D558" s="7"/>
    </row>
    <row r="559" spans="2:4" ht="15.75" customHeight="1">
      <c r="B559" s="5"/>
      <c r="C559" s="5"/>
      <c r="D559" s="7"/>
    </row>
    <row r="560" spans="2:4" ht="15.75" customHeight="1">
      <c r="B560" s="5"/>
      <c r="C560" s="5"/>
      <c r="D560" s="7"/>
    </row>
    <row r="561" spans="2:4" ht="15.75" customHeight="1">
      <c r="B561" s="5"/>
      <c r="C561" s="5"/>
      <c r="D561" s="7"/>
    </row>
    <row r="562" spans="2:4" ht="15.75" customHeight="1">
      <c r="B562" s="5"/>
      <c r="C562" s="5"/>
      <c r="D562" s="7"/>
    </row>
    <row r="563" spans="2:4" ht="15.75" customHeight="1">
      <c r="B563" s="5"/>
      <c r="C563" s="5"/>
      <c r="D563" s="7"/>
    </row>
    <row r="564" spans="2:4" ht="15.75" customHeight="1">
      <c r="B564" s="5"/>
      <c r="C564" s="5"/>
      <c r="D564" s="7"/>
    </row>
    <row r="565" spans="2:4" ht="15.75" customHeight="1">
      <c r="B565" s="5"/>
      <c r="C565" s="5"/>
      <c r="D565" s="7"/>
    </row>
    <row r="566" spans="2:4" ht="15.75" customHeight="1">
      <c r="B566" s="5"/>
      <c r="C566" s="5"/>
      <c r="D566" s="7"/>
    </row>
    <row r="567" spans="2:4" ht="15.75" customHeight="1">
      <c r="B567" s="5"/>
      <c r="C567" s="5"/>
      <c r="D567" s="7"/>
    </row>
    <row r="568" spans="2:4" ht="15.75" customHeight="1">
      <c r="B568" s="5"/>
      <c r="C568" s="5"/>
      <c r="D568" s="7"/>
    </row>
    <row r="569" spans="2:4" ht="15.75" customHeight="1">
      <c r="B569" s="5"/>
      <c r="C569" s="5"/>
      <c r="D569" s="7"/>
    </row>
    <row r="570" spans="2:4" ht="15.75" customHeight="1">
      <c r="B570" s="5"/>
      <c r="C570" s="5"/>
      <c r="D570" s="7"/>
    </row>
    <row r="571" spans="2:4" ht="15.75" customHeight="1">
      <c r="B571" s="5"/>
      <c r="C571" s="5"/>
      <c r="D571" s="7"/>
    </row>
    <row r="572" spans="2:4" ht="15.75" customHeight="1">
      <c r="B572" s="5"/>
      <c r="C572" s="5"/>
      <c r="D572" s="7"/>
    </row>
    <row r="573" spans="2:4" ht="15.75" customHeight="1">
      <c r="B573" s="5"/>
      <c r="C573" s="5"/>
      <c r="D573" s="7"/>
    </row>
    <row r="574" spans="2:4" ht="15.75" customHeight="1">
      <c r="B574" s="5"/>
      <c r="C574" s="5"/>
      <c r="D574" s="7"/>
    </row>
    <row r="575" spans="2:4" ht="15.75" customHeight="1">
      <c r="B575" s="5"/>
      <c r="C575" s="5"/>
      <c r="D575" s="7"/>
    </row>
    <row r="576" spans="2:4" ht="15.75" customHeight="1">
      <c r="B576" s="5"/>
      <c r="C576" s="5"/>
      <c r="D576" s="7"/>
    </row>
    <row r="577" spans="2:4" ht="15.75" customHeight="1">
      <c r="B577" s="5"/>
      <c r="C577" s="5"/>
      <c r="D577" s="7"/>
    </row>
    <row r="578" spans="2:4" ht="15.75" customHeight="1">
      <c r="B578" s="5"/>
      <c r="C578" s="5"/>
      <c r="D578" s="7"/>
    </row>
    <row r="579" spans="2:4" ht="15.75" customHeight="1">
      <c r="B579" s="5"/>
      <c r="C579" s="5"/>
      <c r="D579" s="7"/>
    </row>
    <row r="580" spans="2:4" ht="15.75" customHeight="1">
      <c r="B580" s="5"/>
      <c r="C580" s="5"/>
      <c r="D580" s="7"/>
    </row>
    <row r="581" spans="2:4" ht="15.75" customHeight="1">
      <c r="B581" s="5"/>
      <c r="C581" s="5"/>
      <c r="D581" s="7"/>
    </row>
    <row r="582" spans="2:4" ht="15.75" customHeight="1">
      <c r="B582" s="5"/>
      <c r="C582" s="5"/>
      <c r="D582" s="7"/>
    </row>
    <row r="583" spans="2:4" ht="15.75" customHeight="1">
      <c r="B583" s="5"/>
      <c r="C583" s="5"/>
      <c r="D583" s="7"/>
    </row>
    <row r="584" spans="2:4" ht="15.75" customHeight="1">
      <c r="B584" s="5"/>
      <c r="C584" s="5"/>
      <c r="D584" s="7"/>
    </row>
    <row r="585" spans="2:4" ht="15.75" customHeight="1">
      <c r="B585" s="5"/>
      <c r="C585" s="5"/>
      <c r="D585" s="7"/>
    </row>
    <row r="586" spans="2:4" ht="15.75" customHeight="1">
      <c r="B586" s="5"/>
      <c r="C586" s="5"/>
      <c r="D586" s="7"/>
    </row>
    <row r="587" spans="2:4" ht="15.75" customHeight="1">
      <c r="B587" s="5"/>
      <c r="C587" s="5"/>
      <c r="D587" s="7"/>
    </row>
    <row r="588" spans="2:4" ht="15.75" customHeight="1">
      <c r="B588" s="5"/>
      <c r="C588" s="5"/>
      <c r="D588" s="7"/>
    </row>
    <row r="589" spans="2:4" ht="15.75" customHeight="1">
      <c r="B589" s="5"/>
      <c r="C589" s="5"/>
      <c r="D589" s="7"/>
    </row>
    <row r="590" spans="2:4" ht="15.75" customHeight="1">
      <c r="B590" s="5"/>
      <c r="C590" s="5"/>
      <c r="D590" s="7"/>
    </row>
    <row r="591" spans="2:4" ht="15.75" customHeight="1">
      <c r="B591" s="5"/>
      <c r="C591" s="5"/>
      <c r="D591" s="7"/>
    </row>
    <row r="592" spans="2:4" ht="15.75" customHeight="1">
      <c r="B592" s="5"/>
      <c r="C592" s="5"/>
      <c r="D592" s="7"/>
    </row>
    <row r="593" spans="2:4" ht="15.75" customHeight="1">
      <c r="B593" s="5"/>
      <c r="C593" s="5"/>
      <c r="D593" s="7"/>
    </row>
    <row r="594" spans="2:4" ht="15.75" customHeight="1">
      <c r="B594" s="5"/>
      <c r="C594" s="5"/>
      <c r="D594" s="7"/>
    </row>
    <row r="595" spans="2:4" ht="15.75" customHeight="1">
      <c r="B595" s="5"/>
      <c r="C595" s="5"/>
      <c r="D595" s="7"/>
    </row>
    <row r="596" spans="2:4" ht="15.75" customHeight="1">
      <c r="B596" s="5"/>
      <c r="C596" s="5"/>
      <c r="D596" s="7"/>
    </row>
    <row r="597" spans="2:4" ht="15.75" customHeight="1">
      <c r="B597" s="5"/>
      <c r="C597" s="5"/>
      <c r="D597" s="7"/>
    </row>
    <row r="598" spans="2:4" ht="15.75" customHeight="1">
      <c r="B598" s="5"/>
      <c r="C598" s="5"/>
      <c r="D598" s="7"/>
    </row>
    <row r="599" spans="2:4" ht="15.75" customHeight="1">
      <c r="B599" s="5"/>
      <c r="C599" s="5"/>
      <c r="D599" s="7"/>
    </row>
    <row r="600" spans="2:4" ht="15.75" customHeight="1">
      <c r="B600" s="5"/>
      <c r="C600" s="5"/>
      <c r="D600" s="7"/>
    </row>
    <row r="601" spans="2:4" ht="15.75" customHeight="1">
      <c r="B601" s="5"/>
      <c r="C601" s="5"/>
      <c r="D601" s="7"/>
    </row>
    <row r="602" spans="2:4" ht="15.75" customHeight="1">
      <c r="B602" s="5"/>
      <c r="C602" s="5"/>
      <c r="D602" s="7"/>
    </row>
    <row r="603" spans="2:4" ht="15.75" customHeight="1">
      <c r="B603" s="5"/>
      <c r="C603" s="5"/>
      <c r="D603" s="7"/>
    </row>
    <row r="604" spans="2:4" ht="15.75" customHeight="1">
      <c r="B604" s="5"/>
      <c r="C604" s="5"/>
      <c r="D604" s="7"/>
    </row>
    <row r="605" spans="2:4" ht="15.75" customHeight="1">
      <c r="B605" s="5"/>
      <c r="C605" s="5"/>
      <c r="D605" s="7"/>
    </row>
    <row r="606" spans="2:4" ht="15.75" customHeight="1">
      <c r="B606" s="5"/>
      <c r="C606" s="5"/>
      <c r="D606" s="7"/>
    </row>
    <row r="607" spans="2:4" ht="15.75" customHeight="1">
      <c r="B607" s="5"/>
      <c r="C607" s="5"/>
      <c r="D607" s="7"/>
    </row>
    <row r="608" spans="2:4" ht="15.75" customHeight="1">
      <c r="B608" s="5"/>
      <c r="C608" s="5"/>
      <c r="D608" s="7"/>
    </row>
    <row r="609" spans="2:4" ht="15.75" customHeight="1">
      <c r="B609" s="5"/>
      <c r="C609" s="5"/>
      <c r="D609" s="7"/>
    </row>
    <row r="610" spans="2:4" ht="15.75" customHeight="1">
      <c r="B610" s="5"/>
      <c r="C610" s="5"/>
      <c r="D610" s="7"/>
    </row>
    <row r="611" spans="2:4" ht="15.75" customHeight="1">
      <c r="B611" s="5"/>
      <c r="C611" s="5"/>
      <c r="D611" s="7"/>
    </row>
    <row r="612" spans="2:4" ht="15.75" customHeight="1">
      <c r="B612" s="5"/>
      <c r="C612" s="5"/>
      <c r="D612" s="7"/>
    </row>
    <row r="613" spans="2:4" ht="15.75" customHeight="1">
      <c r="B613" s="5"/>
      <c r="C613" s="5"/>
      <c r="D613" s="7"/>
    </row>
    <row r="614" spans="2:4" ht="15.75" customHeight="1">
      <c r="B614" s="5"/>
      <c r="C614" s="5"/>
      <c r="D614" s="7"/>
    </row>
    <row r="615" spans="2:4" ht="15.75" customHeight="1">
      <c r="B615" s="5"/>
      <c r="C615" s="5"/>
      <c r="D615" s="7"/>
    </row>
    <row r="616" spans="2:4" ht="15.75" customHeight="1">
      <c r="B616" s="5"/>
      <c r="C616" s="5"/>
      <c r="D616" s="7"/>
    </row>
    <row r="617" spans="2:4" ht="15.75" customHeight="1">
      <c r="B617" s="5"/>
      <c r="C617" s="5"/>
      <c r="D617" s="7"/>
    </row>
    <row r="618" spans="2:4" ht="15.75" customHeight="1">
      <c r="B618" s="5"/>
      <c r="C618" s="5"/>
      <c r="D618" s="7"/>
    </row>
    <row r="619" spans="2:4" ht="15.75" customHeight="1">
      <c r="B619" s="5"/>
      <c r="C619" s="5"/>
      <c r="D619" s="7"/>
    </row>
    <row r="620" spans="2:4" ht="15.75" customHeight="1">
      <c r="B620" s="5"/>
      <c r="C620" s="5"/>
      <c r="D620" s="7"/>
    </row>
    <row r="621" spans="2:4" ht="15.75" customHeight="1">
      <c r="B621" s="5"/>
      <c r="C621" s="5"/>
      <c r="D621" s="7"/>
    </row>
    <row r="622" spans="2:4" ht="15.75" customHeight="1">
      <c r="B622" s="5"/>
      <c r="C622" s="5"/>
      <c r="D622" s="7"/>
    </row>
    <row r="623" spans="2:4" ht="15.75" customHeight="1">
      <c r="B623" s="5"/>
      <c r="C623" s="5"/>
      <c r="D623" s="7"/>
    </row>
    <row r="624" spans="2:4" ht="15.75" customHeight="1">
      <c r="B624" s="5"/>
      <c r="C624" s="5"/>
      <c r="D624" s="7"/>
    </row>
    <row r="625" spans="2:4" ht="15.75" customHeight="1">
      <c r="B625" s="5"/>
      <c r="C625" s="5"/>
      <c r="D625" s="7"/>
    </row>
    <row r="626" spans="2:4" ht="15.75" customHeight="1">
      <c r="B626" s="5"/>
      <c r="C626" s="5"/>
      <c r="D626" s="7"/>
    </row>
    <row r="627" spans="2:4" ht="15.75" customHeight="1">
      <c r="B627" s="5"/>
      <c r="C627" s="5"/>
      <c r="D627" s="7"/>
    </row>
    <row r="628" spans="2:4" ht="15.75" customHeight="1">
      <c r="B628" s="5"/>
      <c r="C628" s="5"/>
      <c r="D628" s="7"/>
    </row>
    <row r="629" spans="2:4" ht="15.75" customHeight="1">
      <c r="B629" s="5"/>
      <c r="C629" s="5"/>
      <c r="D629" s="7"/>
    </row>
    <row r="630" spans="2:4" ht="15.75" customHeight="1">
      <c r="B630" s="5"/>
      <c r="C630" s="5"/>
      <c r="D630" s="7"/>
    </row>
    <row r="631" spans="2:4" ht="15.75" customHeight="1">
      <c r="B631" s="5"/>
      <c r="C631" s="5"/>
      <c r="D631" s="7"/>
    </row>
    <row r="632" spans="2:4" ht="15.75" customHeight="1">
      <c r="B632" s="5"/>
      <c r="C632" s="5"/>
      <c r="D632" s="7"/>
    </row>
    <row r="633" spans="2:4" ht="15.75" customHeight="1">
      <c r="B633" s="5"/>
      <c r="C633" s="5"/>
      <c r="D633" s="7"/>
    </row>
    <row r="634" spans="2:4" ht="15.75" customHeight="1">
      <c r="B634" s="5"/>
      <c r="C634" s="5"/>
      <c r="D634" s="7"/>
    </row>
    <row r="635" spans="2:4" ht="15.75" customHeight="1">
      <c r="B635" s="5"/>
      <c r="C635" s="5"/>
      <c r="D635" s="7"/>
    </row>
    <row r="636" spans="2:4" ht="15.75" customHeight="1">
      <c r="B636" s="5"/>
      <c r="C636" s="5"/>
      <c r="D636" s="7"/>
    </row>
    <row r="637" spans="2:4" ht="15.75" customHeight="1">
      <c r="B637" s="5"/>
      <c r="C637" s="5"/>
      <c r="D637" s="7"/>
    </row>
    <row r="638" spans="2:4" ht="15.75" customHeight="1">
      <c r="B638" s="5"/>
      <c r="C638" s="5"/>
      <c r="D638" s="7"/>
    </row>
    <row r="639" spans="2:4" ht="15.75" customHeight="1">
      <c r="B639" s="5"/>
      <c r="C639" s="5"/>
      <c r="D639" s="7"/>
    </row>
    <row r="640" spans="2:4" ht="15.75" customHeight="1">
      <c r="B640" s="5"/>
      <c r="C640" s="5"/>
      <c r="D640" s="7"/>
    </row>
    <row r="641" spans="2:4" ht="15.75" customHeight="1">
      <c r="B641" s="5"/>
      <c r="C641" s="5"/>
      <c r="D641" s="7"/>
    </row>
    <row r="642" spans="2:4" ht="15.75" customHeight="1">
      <c r="B642" s="5"/>
      <c r="C642" s="5"/>
      <c r="D642" s="7"/>
    </row>
    <row r="643" spans="2:4" ht="15.75" customHeight="1">
      <c r="B643" s="5"/>
      <c r="C643" s="5"/>
      <c r="D643" s="7"/>
    </row>
    <row r="644" spans="2:4" ht="15.75" customHeight="1">
      <c r="B644" s="5"/>
      <c r="C644" s="5"/>
      <c r="D644" s="7"/>
    </row>
    <row r="645" spans="2:4" ht="15.75" customHeight="1">
      <c r="B645" s="5"/>
      <c r="C645" s="5"/>
      <c r="D645" s="7"/>
    </row>
    <row r="646" spans="2:4" ht="15.75" customHeight="1">
      <c r="B646" s="5"/>
      <c r="C646" s="5"/>
      <c r="D646" s="7"/>
    </row>
    <row r="647" spans="2:4" ht="15.75" customHeight="1">
      <c r="B647" s="5"/>
      <c r="C647" s="5"/>
      <c r="D647" s="7"/>
    </row>
    <row r="648" spans="2:4" ht="15.75" customHeight="1">
      <c r="B648" s="5"/>
      <c r="C648" s="5"/>
      <c r="D648" s="7"/>
    </row>
    <row r="649" spans="2:4" ht="15.75" customHeight="1">
      <c r="B649" s="5"/>
      <c r="C649" s="5"/>
      <c r="D649" s="7"/>
    </row>
    <row r="650" spans="2:4" ht="15.75" customHeight="1">
      <c r="B650" s="5"/>
      <c r="C650" s="5"/>
      <c r="D650" s="7"/>
    </row>
    <row r="651" spans="2:4" ht="15.75" customHeight="1">
      <c r="B651" s="5"/>
      <c r="C651" s="5"/>
      <c r="D651" s="7"/>
    </row>
    <row r="652" spans="2:4" ht="15.75" customHeight="1">
      <c r="B652" s="5"/>
      <c r="C652" s="5"/>
      <c r="D652" s="7"/>
    </row>
    <row r="653" spans="2:4" ht="15.75" customHeight="1">
      <c r="B653" s="5"/>
      <c r="C653" s="5"/>
      <c r="D653" s="7"/>
    </row>
    <row r="654" spans="2:4" ht="15.75" customHeight="1">
      <c r="B654" s="5"/>
      <c r="C654" s="5"/>
      <c r="D654" s="7"/>
    </row>
    <row r="655" spans="2:4" ht="15.75" customHeight="1">
      <c r="B655" s="5"/>
      <c r="C655" s="5"/>
      <c r="D655" s="7"/>
    </row>
    <row r="656" spans="2:4" ht="15.75" customHeight="1">
      <c r="B656" s="5"/>
      <c r="C656" s="5"/>
      <c r="D656" s="7"/>
    </row>
    <row r="657" spans="2:4" ht="15.75" customHeight="1">
      <c r="B657" s="5"/>
      <c r="C657" s="5"/>
      <c r="D657" s="7"/>
    </row>
    <row r="658" spans="2:4" ht="15.75" customHeight="1">
      <c r="B658" s="5"/>
      <c r="C658" s="5"/>
      <c r="D658" s="7"/>
    </row>
    <row r="659" spans="2:4" ht="15.75" customHeight="1">
      <c r="B659" s="5"/>
      <c r="C659" s="5"/>
      <c r="D659" s="7"/>
    </row>
    <row r="660" spans="2:4" ht="15.75" customHeight="1">
      <c r="B660" s="5"/>
      <c r="C660" s="5"/>
      <c r="D660" s="7"/>
    </row>
    <row r="661" spans="2:4" ht="15.75" customHeight="1">
      <c r="B661" s="5"/>
      <c r="C661" s="5"/>
      <c r="D661" s="7"/>
    </row>
    <row r="662" spans="2:4" ht="15.75" customHeight="1">
      <c r="B662" s="5"/>
      <c r="C662" s="5"/>
      <c r="D662" s="7"/>
    </row>
    <row r="663" spans="2:4" ht="15.75" customHeight="1">
      <c r="B663" s="5"/>
      <c r="C663" s="5"/>
      <c r="D663" s="7"/>
    </row>
    <row r="664" spans="2:4" ht="15.75" customHeight="1">
      <c r="B664" s="5"/>
      <c r="C664" s="5"/>
      <c r="D664" s="7"/>
    </row>
    <row r="665" spans="2:4" ht="15.75" customHeight="1">
      <c r="B665" s="5"/>
      <c r="C665" s="5"/>
      <c r="D665" s="7"/>
    </row>
    <row r="666" spans="2:4" ht="15.75" customHeight="1">
      <c r="B666" s="5"/>
      <c r="C666" s="5"/>
      <c r="D666" s="7"/>
    </row>
    <row r="667" spans="2:4" ht="15.75" customHeight="1">
      <c r="B667" s="5"/>
      <c r="C667" s="5"/>
      <c r="D667" s="7"/>
    </row>
    <row r="668" spans="2:4" ht="15.75" customHeight="1">
      <c r="B668" s="5"/>
      <c r="C668" s="5"/>
      <c r="D668" s="7"/>
    </row>
    <row r="669" spans="2:4" ht="15.75" customHeight="1">
      <c r="B669" s="5"/>
      <c r="C669" s="5"/>
      <c r="D669" s="7"/>
    </row>
    <row r="670" spans="2:4" ht="15.75" customHeight="1">
      <c r="B670" s="5"/>
      <c r="C670" s="5"/>
      <c r="D670" s="7"/>
    </row>
    <row r="671" spans="2:4" ht="15.75" customHeight="1">
      <c r="B671" s="5"/>
      <c r="C671" s="5"/>
      <c r="D671" s="7"/>
    </row>
    <row r="672" spans="2:4" ht="15.75" customHeight="1">
      <c r="B672" s="5"/>
      <c r="C672" s="5"/>
      <c r="D672" s="7"/>
    </row>
    <row r="673" spans="2:4" ht="15.75" customHeight="1">
      <c r="B673" s="5"/>
      <c r="C673" s="5"/>
      <c r="D673" s="7"/>
    </row>
    <row r="674" spans="2:4" ht="15.75" customHeight="1">
      <c r="B674" s="5"/>
      <c r="C674" s="5"/>
      <c r="D674" s="7"/>
    </row>
    <row r="675" spans="2:4" ht="15.75" customHeight="1">
      <c r="B675" s="5"/>
      <c r="C675" s="5"/>
      <c r="D675" s="7"/>
    </row>
    <row r="676" spans="2:4" ht="15.75" customHeight="1">
      <c r="B676" s="5"/>
      <c r="C676" s="5"/>
      <c r="D676" s="7"/>
    </row>
    <row r="677" spans="2:4" ht="15.75" customHeight="1">
      <c r="B677" s="5"/>
      <c r="C677" s="5"/>
      <c r="D677" s="7"/>
    </row>
    <row r="678" spans="2:4" ht="15.75" customHeight="1">
      <c r="B678" s="5"/>
      <c r="C678" s="5"/>
      <c r="D678" s="7"/>
    </row>
    <row r="679" spans="2:4" ht="15.75" customHeight="1">
      <c r="B679" s="5"/>
      <c r="C679" s="5"/>
      <c r="D679" s="7"/>
    </row>
    <row r="680" spans="2:4" ht="15.75" customHeight="1">
      <c r="B680" s="5"/>
      <c r="C680" s="5"/>
      <c r="D680" s="7"/>
    </row>
    <row r="681" spans="2:4" ht="15.75" customHeight="1">
      <c r="B681" s="5"/>
      <c r="C681" s="5"/>
      <c r="D681" s="7"/>
    </row>
    <row r="682" spans="2:4" ht="15.75" customHeight="1">
      <c r="B682" s="5"/>
      <c r="C682" s="5"/>
      <c r="D682" s="7"/>
    </row>
    <row r="683" spans="2:4" ht="15.75" customHeight="1">
      <c r="B683" s="5"/>
      <c r="C683" s="5"/>
      <c r="D683" s="7"/>
    </row>
    <row r="684" spans="2:4" ht="15.75" customHeight="1">
      <c r="B684" s="5"/>
      <c r="C684" s="5"/>
      <c r="D684" s="7"/>
    </row>
    <row r="685" spans="2:4" ht="15.75" customHeight="1">
      <c r="B685" s="5"/>
      <c r="C685" s="5"/>
      <c r="D685" s="7"/>
    </row>
    <row r="686" spans="2:4" ht="15.75" customHeight="1">
      <c r="B686" s="5"/>
      <c r="C686" s="5"/>
      <c r="D686" s="7"/>
    </row>
    <row r="687" spans="2:4" ht="15.75" customHeight="1">
      <c r="B687" s="5"/>
      <c r="C687" s="5"/>
      <c r="D687" s="7"/>
    </row>
    <row r="688" spans="2:4" ht="15.75" customHeight="1">
      <c r="B688" s="5"/>
      <c r="C688" s="5"/>
      <c r="D688" s="7"/>
    </row>
    <row r="689" spans="2:4" ht="15.75" customHeight="1">
      <c r="B689" s="5"/>
      <c r="C689" s="5"/>
      <c r="D689" s="7"/>
    </row>
    <row r="690" spans="2:4" ht="15.75" customHeight="1">
      <c r="B690" s="5"/>
      <c r="C690" s="5"/>
      <c r="D690" s="7"/>
    </row>
    <row r="691" spans="2:4" ht="15.75" customHeight="1">
      <c r="B691" s="5"/>
      <c r="C691" s="5"/>
      <c r="D691" s="7"/>
    </row>
    <row r="692" spans="2:4" ht="15.75" customHeight="1">
      <c r="B692" s="5"/>
      <c r="C692" s="5"/>
      <c r="D692" s="7"/>
    </row>
    <row r="693" spans="2:4" ht="15.75" customHeight="1">
      <c r="B693" s="5"/>
      <c r="C693" s="5"/>
      <c r="D693" s="7"/>
    </row>
    <row r="694" spans="2:4" ht="15.75" customHeight="1">
      <c r="B694" s="5"/>
      <c r="C694" s="5"/>
      <c r="D694" s="7"/>
    </row>
    <row r="695" spans="2:4" ht="15.75" customHeight="1">
      <c r="B695" s="5"/>
      <c r="C695" s="5"/>
      <c r="D695" s="7"/>
    </row>
    <row r="696" spans="2:4" ht="15.75" customHeight="1">
      <c r="B696" s="5"/>
      <c r="C696" s="5"/>
      <c r="D696" s="7"/>
    </row>
    <row r="697" spans="2:4" ht="15.75" customHeight="1">
      <c r="B697" s="5"/>
      <c r="C697" s="5"/>
      <c r="D697" s="7"/>
    </row>
    <row r="698" spans="2:4" ht="15.75" customHeight="1">
      <c r="B698" s="5"/>
      <c r="C698" s="5"/>
      <c r="D698" s="7"/>
    </row>
    <row r="699" spans="2:4" ht="15.75" customHeight="1">
      <c r="B699" s="5"/>
      <c r="C699" s="5"/>
      <c r="D699" s="7"/>
    </row>
    <row r="700" spans="2:4" ht="15.75" customHeight="1">
      <c r="B700" s="5"/>
      <c r="C700" s="5"/>
      <c r="D700" s="7"/>
    </row>
    <row r="701" spans="2:4" ht="15.75" customHeight="1">
      <c r="B701" s="5"/>
      <c r="C701" s="5"/>
      <c r="D701" s="7"/>
    </row>
    <row r="702" spans="2:4" ht="15.75" customHeight="1">
      <c r="B702" s="5"/>
      <c r="C702" s="5"/>
      <c r="D702" s="7"/>
    </row>
    <row r="703" spans="2:4" ht="15.75" customHeight="1">
      <c r="B703" s="5"/>
      <c r="C703" s="5"/>
      <c r="D703" s="7"/>
    </row>
    <row r="704" spans="2:4" ht="15.75" customHeight="1">
      <c r="B704" s="5"/>
      <c r="C704" s="5"/>
      <c r="D704" s="7"/>
    </row>
    <row r="705" spans="2:4" ht="15.75" customHeight="1">
      <c r="B705" s="5"/>
      <c r="C705" s="5"/>
      <c r="D705" s="7"/>
    </row>
    <row r="706" spans="2:4" ht="15.75" customHeight="1">
      <c r="B706" s="5"/>
      <c r="C706" s="5"/>
      <c r="D706" s="7"/>
    </row>
    <row r="707" spans="2:4" ht="15.75" customHeight="1">
      <c r="B707" s="5"/>
      <c r="C707" s="5"/>
      <c r="D707" s="7"/>
    </row>
    <row r="708" spans="2:4" ht="15.75" customHeight="1">
      <c r="B708" s="5"/>
      <c r="C708" s="5"/>
      <c r="D708" s="7"/>
    </row>
    <row r="709" spans="2:4" ht="15.75" customHeight="1">
      <c r="B709" s="5"/>
      <c r="C709" s="5"/>
      <c r="D709" s="7"/>
    </row>
    <row r="710" spans="2:4" ht="15.75" customHeight="1">
      <c r="B710" s="5"/>
      <c r="C710" s="5"/>
      <c r="D710" s="7"/>
    </row>
    <row r="711" spans="2:4" ht="15.75" customHeight="1">
      <c r="B711" s="5"/>
      <c r="C711" s="5"/>
      <c r="D711" s="7"/>
    </row>
    <row r="712" spans="2:4" ht="15.75" customHeight="1">
      <c r="B712" s="5"/>
      <c r="C712" s="5"/>
      <c r="D712" s="7"/>
    </row>
    <row r="713" spans="2:4" ht="15.75" customHeight="1">
      <c r="B713" s="5"/>
      <c r="C713" s="5"/>
      <c r="D713" s="7"/>
    </row>
    <row r="714" spans="2:4" ht="15.75" customHeight="1">
      <c r="B714" s="5"/>
      <c r="C714" s="5"/>
      <c r="D714" s="7"/>
    </row>
    <row r="715" spans="2:4" ht="15.75" customHeight="1">
      <c r="B715" s="5"/>
      <c r="C715" s="5"/>
      <c r="D715" s="7"/>
    </row>
    <row r="716" spans="2:4" ht="15.75" customHeight="1">
      <c r="B716" s="5"/>
      <c r="C716" s="5"/>
      <c r="D716" s="7"/>
    </row>
    <row r="717" spans="2:4" ht="15.75" customHeight="1">
      <c r="B717" s="5"/>
      <c r="C717" s="5"/>
      <c r="D717" s="7"/>
    </row>
    <row r="718" spans="2:4" ht="15.75" customHeight="1">
      <c r="B718" s="5"/>
      <c r="C718" s="5"/>
      <c r="D718" s="7"/>
    </row>
    <row r="719" spans="2:4" ht="15.75" customHeight="1">
      <c r="B719" s="5"/>
      <c r="C719" s="5"/>
      <c r="D719" s="7"/>
    </row>
    <row r="720" spans="2:4" ht="15.75" customHeight="1">
      <c r="B720" s="5"/>
      <c r="C720" s="5"/>
      <c r="D720" s="7"/>
    </row>
    <row r="721" spans="2:4" ht="15.75" customHeight="1">
      <c r="B721" s="5"/>
      <c r="C721" s="5"/>
      <c r="D721" s="7"/>
    </row>
    <row r="722" spans="2:4" ht="15.75" customHeight="1">
      <c r="B722" s="5"/>
      <c r="C722" s="5"/>
      <c r="D722" s="7"/>
    </row>
    <row r="723" spans="2:4" ht="15.75" customHeight="1">
      <c r="B723" s="5"/>
      <c r="C723" s="5"/>
      <c r="D723" s="7"/>
    </row>
    <row r="724" spans="2:4" ht="15.75" customHeight="1">
      <c r="B724" s="5"/>
      <c r="C724" s="5"/>
      <c r="D724" s="7"/>
    </row>
    <row r="725" spans="2:4" ht="15.75" customHeight="1">
      <c r="B725" s="5"/>
      <c r="C725" s="5"/>
      <c r="D725" s="7"/>
    </row>
    <row r="726" spans="2:4" ht="15.75" customHeight="1">
      <c r="B726" s="5"/>
      <c r="C726" s="5"/>
      <c r="D726" s="7"/>
    </row>
    <row r="727" spans="2:4" ht="15.75" customHeight="1">
      <c r="B727" s="5"/>
      <c r="C727" s="5"/>
      <c r="D727" s="7"/>
    </row>
    <row r="728" spans="2:4" ht="15.75" customHeight="1">
      <c r="B728" s="5"/>
      <c r="C728" s="5"/>
      <c r="D728" s="7"/>
    </row>
    <row r="729" spans="2:4" ht="15.75" customHeight="1">
      <c r="B729" s="5"/>
      <c r="C729" s="5"/>
      <c r="D729" s="7"/>
    </row>
    <row r="730" spans="2:4" ht="15.75" customHeight="1">
      <c r="B730" s="5"/>
      <c r="C730" s="5"/>
      <c r="D730" s="7"/>
    </row>
    <row r="731" spans="2:4" ht="15.75" customHeight="1">
      <c r="B731" s="5"/>
      <c r="C731" s="5"/>
      <c r="D731" s="7"/>
    </row>
    <row r="732" spans="2:4" ht="15.75" customHeight="1">
      <c r="B732" s="5"/>
      <c r="C732" s="5"/>
      <c r="D732" s="7"/>
    </row>
    <row r="733" spans="2:4" ht="15.75" customHeight="1">
      <c r="B733" s="5"/>
      <c r="C733" s="5"/>
      <c r="D733" s="7"/>
    </row>
    <row r="734" spans="2:4" ht="15.75" customHeight="1">
      <c r="B734" s="5"/>
      <c r="C734" s="5"/>
      <c r="D734" s="7"/>
    </row>
    <row r="735" spans="2:4" ht="15.75" customHeight="1">
      <c r="B735" s="5"/>
      <c r="C735" s="5"/>
      <c r="D735" s="7"/>
    </row>
    <row r="736" spans="2:4" ht="15.75" customHeight="1">
      <c r="B736" s="5"/>
      <c r="C736" s="5"/>
      <c r="D736" s="7"/>
    </row>
    <row r="737" spans="2:4" ht="15.75" customHeight="1">
      <c r="B737" s="5"/>
      <c r="C737" s="5"/>
      <c r="D737" s="7"/>
    </row>
    <row r="738" spans="2:4" ht="15.75" customHeight="1">
      <c r="B738" s="5"/>
      <c r="C738" s="5"/>
      <c r="D738" s="7"/>
    </row>
    <row r="739" spans="2:4" ht="15.75" customHeight="1">
      <c r="B739" s="5"/>
      <c r="C739" s="5"/>
      <c r="D739" s="7"/>
    </row>
    <row r="740" spans="2:4" ht="15.75" customHeight="1">
      <c r="B740" s="5"/>
      <c r="C740" s="5"/>
      <c r="D740" s="7"/>
    </row>
    <row r="741" spans="2:4" ht="15.75" customHeight="1">
      <c r="B741" s="5"/>
      <c r="C741" s="5"/>
      <c r="D741" s="7"/>
    </row>
    <row r="742" spans="2:4" ht="15.75" customHeight="1">
      <c r="B742" s="5"/>
      <c r="C742" s="5"/>
      <c r="D742" s="7"/>
    </row>
    <row r="743" spans="2:4" ht="15.75" customHeight="1">
      <c r="B743" s="5"/>
      <c r="C743" s="5"/>
      <c r="D743" s="7"/>
    </row>
    <row r="744" spans="2:4" ht="15.75" customHeight="1">
      <c r="B744" s="5"/>
      <c r="C744" s="5"/>
      <c r="D744" s="7"/>
    </row>
    <row r="745" spans="2:4" ht="15.75" customHeight="1">
      <c r="B745" s="5"/>
      <c r="C745" s="5"/>
      <c r="D745" s="7"/>
    </row>
    <row r="746" spans="2:4" ht="15.75" customHeight="1">
      <c r="B746" s="5"/>
      <c r="C746" s="5"/>
      <c r="D746" s="7"/>
    </row>
    <row r="747" spans="2:4" ht="15.75" customHeight="1">
      <c r="B747" s="5"/>
      <c r="C747" s="5"/>
      <c r="D747" s="7"/>
    </row>
    <row r="748" spans="2:4" ht="15.75" customHeight="1">
      <c r="B748" s="5"/>
      <c r="C748" s="5"/>
      <c r="D748" s="7"/>
    </row>
    <row r="749" spans="2:4" ht="15.75" customHeight="1">
      <c r="B749" s="5"/>
      <c r="C749" s="5"/>
      <c r="D749" s="7"/>
    </row>
    <row r="750" spans="2:4" ht="15.75" customHeight="1">
      <c r="B750" s="5"/>
      <c r="C750" s="5"/>
      <c r="D750" s="7"/>
    </row>
    <row r="751" spans="2:4" ht="15.75" customHeight="1">
      <c r="B751" s="5"/>
      <c r="C751" s="5"/>
      <c r="D751" s="7"/>
    </row>
    <row r="752" spans="2:4" ht="15.75" customHeight="1">
      <c r="B752" s="5"/>
      <c r="C752" s="5"/>
      <c r="D752" s="7"/>
    </row>
    <row r="753" spans="2:4" ht="15.75" customHeight="1">
      <c r="B753" s="5"/>
      <c r="C753" s="5"/>
      <c r="D753" s="7"/>
    </row>
    <row r="754" spans="2:4" ht="15.75" customHeight="1">
      <c r="B754" s="5"/>
      <c r="C754" s="5"/>
      <c r="D754" s="7"/>
    </row>
    <row r="755" spans="2:4" ht="15.75" customHeight="1">
      <c r="B755" s="5"/>
      <c r="C755" s="5"/>
      <c r="D755" s="7"/>
    </row>
    <row r="756" spans="2:4" ht="15.75" customHeight="1">
      <c r="B756" s="5"/>
      <c r="C756" s="5"/>
      <c r="D756" s="7"/>
    </row>
    <row r="757" spans="2:4" ht="15.75" customHeight="1">
      <c r="B757" s="5"/>
      <c r="C757" s="5"/>
      <c r="D757" s="7"/>
    </row>
    <row r="758" spans="2:4" ht="15.75" customHeight="1">
      <c r="B758" s="5"/>
      <c r="C758" s="5"/>
      <c r="D758" s="7"/>
    </row>
    <row r="759" spans="2:4" ht="15.75" customHeight="1">
      <c r="B759" s="5"/>
      <c r="C759" s="5"/>
      <c r="D759" s="7"/>
    </row>
    <row r="760" spans="2:4" ht="15.75" customHeight="1">
      <c r="B760" s="5"/>
      <c r="C760" s="5"/>
      <c r="D760" s="7"/>
    </row>
    <row r="761" spans="2:4" ht="15.75" customHeight="1">
      <c r="B761" s="5"/>
      <c r="C761" s="5"/>
      <c r="D761" s="7"/>
    </row>
    <row r="762" spans="2:4" ht="15.75" customHeight="1">
      <c r="B762" s="5"/>
      <c r="C762" s="5"/>
      <c r="D762" s="7"/>
    </row>
    <row r="763" spans="2:4" ht="15.75" customHeight="1">
      <c r="B763" s="5"/>
      <c r="C763" s="5"/>
      <c r="D763" s="7"/>
    </row>
    <row r="764" spans="2:4" ht="15.75" customHeight="1">
      <c r="B764" s="5"/>
      <c r="C764" s="5"/>
      <c r="D764" s="7"/>
    </row>
    <row r="765" spans="2:4" ht="15.75" customHeight="1">
      <c r="B765" s="5"/>
      <c r="C765" s="5"/>
      <c r="D765" s="7"/>
    </row>
    <row r="766" spans="2:4" ht="15.75" customHeight="1">
      <c r="B766" s="5"/>
      <c r="C766" s="5"/>
      <c r="D766" s="7"/>
    </row>
    <row r="767" spans="2:4" ht="15.75" customHeight="1">
      <c r="B767" s="5"/>
      <c r="C767" s="5"/>
      <c r="D767" s="7"/>
    </row>
    <row r="768" spans="2:4" ht="15.75" customHeight="1">
      <c r="B768" s="5"/>
      <c r="C768" s="5"/>
      <c r="D768" s="7"/>
    </row>
    <row r="769" spans="2:4" ht="15.75" customHeight="1">
      <c r="B769" s="5"/>
      <c r="C769" s="5"/>
      <c r="D769" s="7"/>
    </row>
    <row r="770" spans="2:4" ht="15.75" customHeight="1">
      <c r="B770" s="5"/>
      <c r="C770" s="5"/>
      <c r="D770" s="7"/>
    </row>
    <row r="771" spans="2:4" ht="15.75" customHeight="1">
      <c r="B771" s="5"/>
      <c r="C771" s="5"/>
      <c r="D771" s="7"/>
    </row>
    <row r="772" spans="2:4" ht="15.75" customHeight="1">
      <c r="B772" s="5"/>
      <c r="C772" s="5"/>
      <c r="D772" s="7"/>
    </row>
    <row r="773" spans="2:4" ht="15.75" customHeight="1">
      <c r="B773" s="5"/>
      <c r="C773" s="5"/>
      <c r="D773" s="7"/>
    </row>
    <row r="774" spans="2:4" ht="15.75" customHeight="1">
      <c r="B774" s="5"/>
      <c r="C774" s="5"/>
      <c r="D774" s="7"/>
    </row>
    <row r="775" spans="2:4" ht="15.75" customHeight="1">
      <c r="B775" s="5"/>
      <c r="C775" s="5"/>
      <c r="D775" s="7"/>
    </row>
    <row r="776" spans="2:4" ht="15.75" customHeight="1">
      <c r="B776" s="5"/>
      <c r="C776" s="5"/>
      <c r="D776" s="7"/>
    </row>
    <row r="777" spans="2:4" ht="15.75" customHeight="1">
      <c r="B777" s="5"/>
      <c r="C777" s="5"/>
      <c r="D777" s="7"/>
    </row>
    <row r="778" spans="2:4" ht="15.75" customHeight="1">
      <c r="B778" s="5"/>
      <c r="C778" s="5"/>
      <c r="D778" s="7"/>
    </row>
    <row r="779" spans="2:4" ht="15.75" customHeight="1">
      <c r="B779" s="5"/>
      <c r="C779" s="5"/>
      <c r="D779" s="7"/>
    </row>
    <row r="780" spans="2:4" ht="15.75" customHeight="1">
      <c r="B780" s="5"/>
      <c r="C780" s="5"/>
      <c r="D780" s="7"/>
    </row>
    <row r="781" spans="2:4" ht="15.75" customHeight="1">
      <c r="B781" s="5"/>
      <c r="C781" s="5"/>
      <c r="D781" s="7"/>
    </row>
    <row r="782" spans="2:4" ht="15.75" customHeight="1">
      <c r="B782" s="5"/>
      <c r="C782" s="5"/>
      <c r="D782" s="7"/>
    </row>
    <row r="783" spans="2:4" ht="15.75" customHeight="1">
      <c r="B783" s="5"/>
      <c r="C783" s="5"/>
      <c r="D783" s="7"/>
    </row>
    <row r="784" spans="2:4" ht="15.75" customHeight="1">
      <c r="B784" s="5"/>
      <c r="C784" s="5"/>
      <c r="D784" s="7"/>
    </row>
    <row r="785" spans="2:4" ht="15.75" customHeight="1">
      <c r="B785" s="5"/>
      <c r="C785" s="5"/>
      <c r="D785" s="7"/>
    </row>
    <row r="786" spans="2:4" ht="15.75" customHeight="1">
      <c r="B786" s="5"/>
      <c r="C786" s="5"/>
      <c r="D786" s="7"/>
    </row>
    <row r="787" spans="2:4" ht="15.75" customHeight="1">
      <c r="B787" s="5"/>
      <c r="C787" s="5"/>
      <c r="D787" s="7"/>
    </row>
    <row r="788" spans="2:4" ht="15.75" customHeight="1">
      <c r="B788" s="5"/>
      <c r="C788" s="5"/>
      <c r="D788" s="7"/>
    </row>
    <row r="789" spans="2:4" ht="15.75" customHeight="1">
      <c r="B789" s="5"/>
      <c r="C789" s="5"/>
      <c r="D789" s="7"/>
    </row>
    <row r="790" spans="2:4" ht="15.75" customHeight="1">
      <c r="B790" s="5"/>
      <c r="C790" s="5"/>
      <c r="D790" s="7"/>
    </row>
    <row r="791" spans="2:4" ht="15.75" customHeight="1">
      <c r="B791" s="5"/>
      <c r="C791" s="5"/>
      <c r="D791" s="7"/>
    </row>
    <row r="792" spans="2:4" ht="15.75" customHeight="1">
      <c r="B792" s="5"/>
      <c r="C792" s="5"/>
      <c r="D792" s="7"/>
    </row>
    <row r="793" spans="2:4" ht="15.75" customHeight="1">
      <c r="B793" s="5"/>
      <c r="C793" s="5"/>
      <c r="D793" s="7"/>
    </row>
    <row r="794" spans="2:4" ht="15.75" customHeight="1">
      <c r="B794" s="5"/>
      <c r="C794" s="5"/>
      <c r="D794" s="7"/>
    </row>
    <row r="795" spans="2:4" ht="15.75" customHeight="1">
      <c r="B795" s="5"/>
      <c r="C795" s="5"/>
      <c r="D795" s="7"/>
    </row>
    <row r="796" spans="2:4" ht="15.75" customHeight="1">
      <c r="B796" s="5"/>
      <c r="C796" s="5"/>
      <c r="D796" s="7"/>
    </row>
    <row r="797" spans="2:4" ht="15.75" customHeight="1">
      <c r="B797" s="5"/>
      <c r="C797" s="5"/>
      <c r="D797" s="7"/>
    </row>
    <row r="798" spans="2:4" ht="15.75" customHeight="1">
      <c r="B798" s="5"/>
      <c r="C798" s="5"/>
      <c r="D798" s="7"/>
    </row>
    <row r="799" spans="2:4" ht="15.75" customHeight="1">
      <c r="B799" s="5"/>
      <c r="C799" s="5"/>
      <c r="D799" s="7"/>
    </row>
    <row r="800" spans="2:4" ht="15.75" customHeight="1">
      <c r="B800" s="5"/>
      <c r="C800" s="5"/>
      <c r="D800" s="7"/>
    </row>
    <row r="801" spans="2:4" ht="15.75" customHeight="1">
      <c r="B801" s="5"/>
      <c r="C801" s="5"/>
      <c r="D801" s="7"/>
    </row>
    <row r="802" spans="2:4" ht="15.75" customHeight="1">
      <c r="B802" s="5"/>
      <c r="C802" s="5"/>
      <c r="D802" s="7"/>
    </row>
    <row r="803" spans="2:4" ht="15.75" customHeight="1">
      <c r="B803" s="5"/>
      <c r="C803" s="5"/>
      <c r="D803" s="7"/>
    </row>
    <row r="804" spans="2:4" ht="15.75" customHeight="1">
      <c r="B804" s="5"/>
      <c r="C804" s="5"/>
      <c r="D804" s="7"/>
    </row>
    <row r="805" spans="2:4" ht="15.75" customHeight="1">
      <c r="B805" s="5"/>
      <c r="C805" s="5"/>
      <c r="D805" s="7"/>
    </row>
    <row r="806" spans="2:4" ht="15.75" customHeight="1">
      <c r="B806" s="5"/>
      <c r="C806" s="5"/>
      <c r="D806" s="7"/>
    </row>
    <row r="807" spans="2:4" ht="15.75" customHeight="1">
      <c r="B807" s="5"/>
      <c r="C807" s="5"/>
      <c r="D807" s="7"/>
    </row>
    <row r="808" spans="2:4" ht="15.75" customHeight="1">
      <c r="B808" s="5"/>
      <c r="C808" s="5"/>
      <c r="D808" s="7"/>
    </row>
    <row r="809" spans="2:4" ht="15.75" customHeight="1">
      <c r="B809" s="5"/>
      <c r="C809" s="5"/>
      <c r="D809" s="7"/>
    </row>
    <row r="810" spans="2:4" ht="15.75" customHeight="1">
      <c r="B810" s="5"/>
      <c r="C810" s="5"/>
      <c r="D810" s="7"/>
    </row>
    <row r="811" spans="2:4" ht="15.75" customHeight="1">
      <c r="B811" s="5"/>
      <c r="C811" s="5"/>
      <c r="D811" s="7"/>
    </row>
    <row r="812" spans="2:4" ht="15.75" customHeight="1">
      <c r="B812" s="5"/>
      <c r="C812" s="5"/>
      <c r="D812" s="7"/>
    </row>
    <row r="813" spans="2:4" ht="15.75" customHeight="1">
      <c r="B813" s="5"/>
      <c r="C813" s="5"/>
      <c r="D813" s="7"/>
    </row>
    <row r="814" spans="2:4" ht="15.75" customHeight="1">
      <c r="B814" s="5"/>
      <c r="C814" s="5"/>
      <c r="D814" s="7"/>
    </row>
    <row r="815" spans="2:4" ht="15.75" customHeight="1">
      <c r="B815" s="5"/>
      <c r="C815" s="5"/>
      <c r="D815" s="7"/>
    </row>
    <row r="816" spans="2:4" ht="15.75" customHeight="1">
      <c r="B816" s="5"/>
      <c r="C816" s="5"/>
      <c r="D816" s="7"/>
    </row>
    <row r="817" spans="2:4" ht="15.75" customHeight="1">
      <c r="B817" s="5"/>
      <c r="C817" s="5"/>
      <c r="D817" s="7"/>
    </row>
    <row r="818" spans="2:4" ht="15.75" customHeight="1">
      <c r="B818" s="5"/>
      <c r="C818" s="5"/>
      <c r="D818" s="7"/>
    </row>
    <row r="819" spans="2:4" ht="15.75" customHeight="1">
      <c r="B819" s="5"/>
      <c r="C819" s="5"/>
      <c r="D819" s="7"/>
    </row>
    <row r="820" spans="2:4" ht="15.75" customHeight="1">
      <c r="B820" s="5"/>
      <c r="C820" s="5"/>
      <c r="D820" s="7"/>
    </row>
    <row r="821" spans="2:4" ht="15.75" customHeight="1">
      <c r="B821" s="5"/>
      <c r="C821" s="5"/>
      <c r="D821" s="7"/>
    </row>
    <row r="822" spans="2:4" ht="15.75" customHeight="1">
      <c r="B822" s="5"/>
      <c r="C822" s="5"/>
      <c r="D822" s="7"/>
    </row>
    <row r="823" spans="2:4" ht="15.75" customHeight="1">
      <c r="B823" s="5"/>
      <c r="C823" s="5"/>
      <c r="D823" s="7"/>
    </row>
    <row r="824" spans="2:4" ht="15.75" customHeight="1">
      <c r="B824" s="5"/>
      <c r="C824" s="5"/>
      <c r="D824" s="7"/>
    </row>
    <row r="825" spans="2:4" ht="15.75" customHeight="1">
      <c r="B825" s="5"/>
      <c r="C825" s="5"/>
      <c r="D825" s="7"/>
    </row>
    <row r="826" spans="2:4" ht="15.75" customHeight="1">
      <c r="B826" s="5"/>
      <c r="C826" s="5"/>
      <c r="D826" s="7"/>
    </row>
    <row r="827" spans="2:4" ht="15.75" customHeight="1">
      <c r="B827" s="5"/>
      <c r="C827" s="5"/>
      <c r="D827" s="7"/>
    </row>
    <row r="828" spans="2:4" ht="15.75" customHeight="1">
      <c r="B828" s="5"/>
      <c r="C828" s="5"/>
      <c r="D828" s="7"/>
    </row>
    <row r="829" spans="2:4" ht="15.75" customHeight="1">
      <c r="B829" s="5"/>
      <c r="C829" s="5"/>
      <c r="D829" s="7"/>
    </row>
    <row r="830" spans="2:4" ht="15.75" customHeight="1">
      <c r="B830" s="5"/>
      <c r="C830" s="5"/>
      <c r="D830" s="7"/>
    </row>
    <row r="831" spans="2:4" ht="15.75" customHeight="1">
      <c r="B831" s="5"/>
      <c r="C831" s="5"/>
      <c r="D831" s="7"/>
    </row>
    <row r="832" spans="2:4" ht="15.75" customHeight="1">
      <c r="B832" s="5"/>
      <c r="C832" s="5"/>
      <c r="D832" s="7"/>
    </row>
    <row r="833" spans="2:4" ht="15.75" customHeight="1">
      <c r="B833" s="5"/>
      <c r="C833" s="5"/>
      <c r="D833" s="7"/>
    </row>
    <row r="834" spans="2:4" ht="15.75" customHeight="1">
      <c r="B834" s="5"/>
      <c r="C834" s="5"/>
      <c r="D834" s="7"/>
    </row>
    <row r="835" spans="2:4" ht="15.75" customHeight="1">
      <c r="B835" s="5"/>
      <c r="C835" s="5"/>
      <c r="D835" s="7"/>
    </row>
    <row r="836" spans="2:4" ht="15.75" customHeight="1">
      <c r="B836" s="5"/>
      <c r="C836" s="5"/>
      <c r="D836" s="7"/>
    </row>
    <row r="837" spans="2:4" ht="15.75" customHeight="1">
      <c r="B837" s="5"/>
      <c r="C837" s="5"/>
      <c r="D837" s="7"/>
    </row>
    <row r="838" spans="2:4" ht="15.75" customHeight="1">
      <c r="B838" s="5"/>
      <c r="C838" s="5"/>
      <c r="D838" s="7"/>
    </row>
    <row r="839" spans="2:4" ht="15.75" customHeight="1">
      <c r="B839" s="5"/>
      <c r="C839" s="5"/>
      <c r="D839" s="7"/>
    </row>
    <row r="840" spans="2:4" ht="15.75" customHeight="1">
      <c r="B840" s="5"/>
      <c r="C840" s="5"/>
      <c r="D840" s="7"/>
    </row>
    <row r="841" spans="2:4" ht="15.75" customHeight="1">
      <c r="B841" s="5"/>
      <c r="C841" s="5"/>
      <c r="D841" s="7"/>
    </row>
    <row r="842" spans="2:4" ht="15.75" customHeight="1">
      <c r="B842" s="5"/>
      <c r="C842" s="5"/>
      <c r="D842" s="7"/>
    </row>
    <row r="843" spans="2:4" ht="15.75" customHeight="1">
      <c r="B843" s="5"/>
      <c r="C843" s="5"/>
      <c r="D843" s="7"/>
    </row>
    <row r="844" spans="2:4" ht="15.75" customHeight="1">
      <c r="B844" s="5"/>
      <c r="C844" s="5"/>
      <c r="D844" s="7"/>
    </row>
    <row r="845" spans="2:4" ht="15.75" customHeight="1">
      <c r="B845" s="5"/>
      <c r="C845" s="5"/>
      <c r="D845" s="7"/>
    </row>
    <row r="846" spans="2:4" ht="15.75" customHeight="1">
      <c r="B846" s="5"/>
      <c r="C846" s="5"/>
      <c r="D846" s="7"/>
    </row>
    <row r="847" spans="2:4" ht="15.75" customHeight="1">
      <c r="B847" s="5"/>
      <c r="C847" s="5"/>
      <c r="D847" s="7"/>
    </row>
    <row r="848" spans="2:4" ht="15.75" customHeight="1">
      <c r="B848" s="5"/>
      <c r="C848" s="5"/>
      <c r="D848" s="7"/>
    </row>
    <row r="849" spans="2:4" ht="15.75" customHeight="1">
      <c r="B849" s="5"/>
      <c r="C849" s="5"/>
      <c r="D849" s="7"/>
    </row>
    <row r="850" spans="2:4" ht="15.75" customHeight="1">
      <c r="B850" s="5"/>
      <c r="C850" s="5"/>
      <c r="D850" s="7"/>
    </row>
    <row r="851" spans="2:4" ht="15.75" customHeight="1">
      <c r="B851" s="5"/>
      <c r="C851" s="5"/>
      <c r="D851" s="7"/>
    </row>
    <row r="852" spans="2:4" ht="15.75" customHeight="1">
      <c r="B852" s="5"/>
      <c r="C852" s="5"/>
      <c r="D852" s="7"/>
    </row>
    <row r="853" spans="2:4" ht="15.75" customHeight="1">
      <c r="B853" s="5"/>
      <c r="C853" s="5"/>
      <c r="D853" s="7"/>
    </row>
    <row r="854" spans="2:4" ht="15.75" customHeight="1">
      <c r="B854" s="5"/>
      <c r="C854" s="5"/>
      <c r="D854" s="7"/>
    </row>
    <row r="855" spans="2:4" ht="15.75" customHeight="1">
      <c r="B855" s="5"/>
      <c r="C855" s="5"/>
      <c r="D855" s="7"/>
    </row>
    <row r="856" spans="2:4" ht="15.75" customHeight="1">
      <c r="B856" s="5"/>
      <c r="C856" s="5"/>
      <c r="D856" s="7"/>
    </row>
    <row r="857" spans="2:4" ht="15.75" customHeight="1">
      <c r="B857" s="5"/>
      <c r="C857" s="5"/>
      <c r="D857" s="7"/>
    </row>
    <row r="858" spans="2:4" ht="15.75" customHeight="1">
      <c r="B858" s="5"/>
      <c r="C858" s="5"/>
      <c r="D858" s="7"/>
    </row>
    <row r="859" spans="2:4" ht="15.75" customHeight="1">
      <c r="B859" s="5"/>
      <c r="C859" s="5"/>
      <c r="D859" s="7"/>
    </row>
    <row r="860" spans="2:4" ht="15.75" customHeight="1">
      <c r="B860" s="5"/>
      <c r="C860" s="5"/>
      <c r="D860" s="7"/>
    </row>
    <row r="861" spans="2:4" ht="15.75" customHeight="1">
      <c r="B861" s="5"/>
      <c r="C861" s="5"/>
      <c r="D861" s="7"/>
    </row>
    <row r="862" spans="2:4" ht="15.75" customHeight="1">
      <c r="B862" s="5"/>
      <c r="C862" s="5"/>
      <c r="D862" s="7"/>
    </row>
    <row r="863" spans="2:4" ht="15.75" customHeight="1">
      <c r="B863" s="5"/>
      <c r="C863" s="5"/>
      <c r="D863" s="7"/>
    </row>
    <row r="864" spans="2:4" ht="15.75" customHeight="1">
      <c r="B864" s="5"/>
      <c r="C864" s="5"/>
      <c r="D864" s="7"/>
    </row>
    <row r="865" spans="2:4" ht="15.75" customHeight="1">
      <c r="B865" s="5"/>
      <c r="C865" s="5"/>
      <c r="D865" s="7"/>
    </row>
    <row r="866" spans="2:4" ht="15.75" customHeight="1">
      <c r="B866" s="5"/>
      <c r="C866" s="5"/>
      <c r="D866" s="7"/>
    </row>
    <row r="867" spans="2:4" ht="15.75" customHeight="1">
      <c r="B867" s="5"/>
      <c r="C867" s="5"/>
      <c r="D867" s="7"/>
    </row>
    <row r="868" spans="2:4" ht="15.75" customHeight="1">
      <c r="B868" s="5"/>
      <c r="C868" s="5"/>
      <c r="D868" s="7"/>
    </row>
    <row r="869" spans="2:4" ht="15.75" customHeight="1">
      <c r="B869" s="5"/>
      <c r="C869" s="5"/>
      <c r="D869" s="7"/>
    </row>
    <row r="870" spans="2:4" ht="15.75" customHeight="1">
      <c r="B870" s="5"/>
      <c r="C870" s="5"/>
      <c r="D870" s="7"/>
    </row>
    <row r="871" spans="2:4" ht="15.75" customHeight="1">
      <c r="B871" s="5"/>
      <c r="C871" s="5"/>
      <c r="D871" s="7"/>
    </row>
    <row r="872" spans="2:4" ht="15.75" customHeight="1">
      <c r="B872" s="5"/>
      <c r="C872" s="5"/>
      <c r="D872" s="7"/>
    </row>
    <row r="873" spans="2:4" ht="15.75" customHeight="1">
      <c r="B873" s="5"/>
      <c r="C873" s="5"/>
      <c r="D873" s="7"/>
    </row>
    <row r="874" spans="2:4" ht="15.75" customHeight="1">
      <c r="B874" s="5"/>
      <c r="C874" s="5"/>
      <c r="D874" s="7"/>
    </row>
    <row r="875" spans="2:4" ht="15.75" customHeight="1">
      <c r="B875" s="5"/>
      <c r="C875" s="5"/>
      <c r="D875" s="7"/>
    </row>
    <row r="876" spans="2:4" ht="15.75" customHeight="1">
      <c r="B876" s="5"/>
      <c r="C876" s="5"/>
      <c r="D876" s="7"/>
    </row>
    <row r="877" spans="2:4" ht="15.75" customHeight="1">
      <c r="B877" s="5"/>
      <c r="C877" s="5"/>
      <c r="D877" s="7"/>
    </row>
    <row r="878" spans="2:4" ht="15.75" customHeight="1">
      <c r="B878" s="5"/>
      <c r="C878" s="5"/>
      <c r="D878" s="7"/>
    </row>
    <row r="879" spans="2:4" ht="15.75" customHeight="1">
      <c r="B879" s="5"/>
      <c r="C879" s="5"/>
      <c r="D879" s="7"/>
    </row>
    <row r="880" spans="2:4" ht="15.75" customHeight="1">
      <c r="B880" s="5"/>
      <c r="C880" s="5"/>
      <c r="D880" s="7"/>
    </row>
    <row r="881" spans="2:4" ht="15.75" customHeight="1">
      <c r="B881" s="5"/>
      <c r="C881" s="5"/>
      <c r="D881" s="7"/>
    </row>
    <row r="882" spans="2:4" ht="15.75" customHeight="1">
      <c r="B882" s="5"/>
      <c r="C882" s="5"/>
      <c r="D882" s="7"/>
    </row>
    <row r="883" spans="2:4" ht="15.75" customHeight="1">
      <c r="B883" s="5"/>
      <c r="C883" s="5"/>
      <c r="D883" s="7"/>
    </row>
    <row r="884" spans="2:4" ht="15.75" customHeight="1">
      <c r="B884" s="5"/>
      <c r="C884" s="5"/>
      <c r="D884" s="7"/>
    </row>
    <row r="885" spans="2:4" ht="15.75" customHeight="1">
      <c r="B885" s="5"/>
      <c r="C885" s="5"/>
      <c r="D885" s="7"/>
    </row>
    <row r="886" spans="2:4" ht="15.75" customHeight="1">
      <c r="B886" s="5"/>
      <c r="C886" s="5"/>
      <c r="D886" s="7"/>
    </row>
    <row r="887" spans="2:4" ht="15.75" customHeight="1">
      <c r="B887" s="5"/>
      <c r="C887" s="5"/>
      <c r="D887" s="7"/>
    </row>
    <row r="888" spans="2:4" ht="15.75" customHeight="1">
      <c r="B888" s="5"/>
      <c r="C888" s="5"/>
      <c r="D888" s="7"/>
    </row>
    <row r="889" spans="2:4" ht="15.75" customHeight="1">
      <c r="B889" s="5"/>
      <c r="C889" s="5"/>
      <c r="D889" s="7"/>
    </row>
    <row r="890" spans="2:4" ht="15.75" customHeight="1">
      <c r="B890" s="5"/>
      <c r="C890" s="5"/>
      <c r="D890" s="7"/>
    </row>
    <row r="891" spans="2:4" ht="15.75" customHeight="1">
      <c r="B891" s="5"/>
      <c r="C891" s="5"/>
      <c r="D891" s="7"/>
    </row>
    <row r="892" spans="2:4" ht="15.75" customHeight="1">
      <c r="B892" s="5"/>
      <c r="C892" s="5"/>
      <c r="D892" s="7"/>
    </row>
    <row r="893" spans="2:4" ht="15.75" customHeight="1">
      <c r="B893" s="5"/>
      <c r="C893" s="5"/>
      <c r="D893" s="7"/>
    </row>
    <row r="894" spans="2:4" ht="15.75" customHeight="1">
      <c r="B894" s="5"/>
      <c r="C894" s="5"/>
      <c r="D894" s="7"/>
    </row>
    <row r="895" spans="2:4" ht="15.75" customHeight="1">
      <c r="B895" s="5"/>
      <c r="C895" s="5"/>
      <c r="D895" s="7"/>
    </row>
    <row r="896" spans="2:4" ht="15.75" customHeight="1">
      <c r="B896" s="5"/>
      <c r="C896" s="5"/>
      <c r="D896" s="7"/>
    </row>
    <row r="897" spans="2:4" ht="15.75" customHeight="1">
      <c r="B897" s="5"/>
      <c r="C897" s="5"/>
      <c r="D897" s="7"/>
    </row>
    <row r="898" spans="2:4" ht="15.75" customHeight="1">
      <c r="B898" s="5"/>
      <c r="C898" s="5"/>
      <c r="D898" s="7"/>
    </row>
    <row r="899" spans="2:4" ht="15.75" customHeight="1">
      <c r="B899" s="5"/>
      <c r="C899" s="5"/>
      <c r="D899" s="7"/>
    </row>
    <row r="900" spans="2:4" ht="15.75" customHeight="1">
      <c r="B900" s="5"/>
      <c r="C900" s="5"/>
      <c r="D900" s="7"/>
    </row>
    <row r="901" spans="2:4" ht="15.75" customHeight="1">
      <c r="B901" s="5"/>
      <c r="C901" s="5"/>
      <c r="D901" s="7"/>
    </row>
    <row r="902" spans="2:4" ht="15.75" customHeight="1">
      <c r="B902" s="5"/>
      <c r="C902" s="5"/>
      <c r="D902" s="7"/>
    </row>
    <row r="903" spans="2:4" ht="15.75" customHeight="1">
      <c r="B903" s="5"/>
      <c r="C903" s="5"/>
      <c r="D903" s="7"/>
    </row>
    <row r="904" spans="2:4" ht="15.75" customHeight="1">
      <c r="B904" s="5"/>
      <c r="C904" s="5"/>
      <c r="D904" s="7"/>
    </row>
    <row r="905" spans="2:4" ht="15.75" customHeight="1">
      <c r="B905" s="5"/>
      <c r="C905" s="5"/>
      <c r="D905" s="7"/>
    </row>
    <row r="906" spans="2:4" ht="15.75" customHeight="1">
      <c r="B906" s="5"/>
      <c r="C906" s="5"/>
      <c r="D906" s="7"/>
    </row>
    <row r="907" spans="2:4" ht="15.75" customHeight="1">
      <c r="B907" s="5"/>
      <c r="C907" s="5"/>
      <c r="D907" s="7"/>
    </row>
    <row r="908" spans="2:4" ht="15.75" customHeight="1">
      <c r="B908" s="5"/>
      <c r="C908" s="5"/>
      <c r="D908" s="7"/>
    </row>
    <row r="909" spans="2:4" ht="15.75" customHeight="1">
      <c r="B909" s="5"/>
      <c r="C909" s="5"/>
      <c r="D909" s="7"/>
    </row>
    <row r="910" spans="2:4" ht="15.75" customHeight="1">
      <c r="B910" s="5"/>
      <c r="C910" s="5"/>
      <c r="D910" s="7"/>
    </row>
    <row r="911" spans="2:4" ht="15.75" customHeight="1">
      <c r="B911" s="5"/>
      <c r="C911" s="5"/>
      <c r="D911" s="7"/>
    </row>
    <row r="912" spans="2:4" ht="15.75" customHeight="1">
      <c r="B912" s="5"/>
      <c r="C912" s="5"/>
      <c r="D912" s="7"/>
    </row>
    <row r="913" spans="2:4" ht="15.75" customHeight="1">
      <c r="B913" s="5"/>
      <c r="C913" s="5"/>
      <c r="D913" s="7"/>
    </row>
    <row r="914" spans="2:4" ht="15.75" customHeight="1">
      <c r="B914" s="5"/>
      <c r="C914" s="5"/>
      <c r="D914" s="7"/>
    </row>
    <row r="915" spans="2:4" ht="15.75" customHeight="1">
      <c r="B915" s="5"/>
      <c r="C915" s="5"/>
      <c r="D915" s="7"/>
    </row>
    <row r="916" spans="2:4" ht="15.75" customHeight="1">
      <c r="B916" s="5"/>
      <c r="C916" s="5"/>
      <c r="D916" s="7"/>
    </row>
    <row r="917" spans="2:4" ht="15.75" customHeight="1">
      <c r="B917" s="5"/>
      <c r="C917" s="5"/>
      <c r="D917" s="7"/>
    </row>
    <row r="918" spans="2:4" ht="15.75" customHeight="1">
      <c r="B918" s="5"/>
      <c r="C918" s="5"/>
      <c r="D918" s="7"/>
    </row>
    <row r="919" spans="2:4" ht="15.75" customHeight="1">
      <c r="B919" s="5"/>
      <c r="C919" s="5"/>
      <c r="D919" s="7"/>
    </row>
    <row r="920" spans="2:4" ht="15.75" customHeight="1">
      <c r="B920" s="5"/>
      <c r="C920" s="5"/>
      <c r="D920" s="7"/>
    </row>
    <row r="921" spans="2:4" ht="15.75" customHeight="1">
      <c r="B921" s="5"/>
      <c r="C921" s="5"/>
      <c r="D921" s="7"/>
    </row>
    <row r="922" spans="2:4" ht="15.75" customHeight="1">
      <c r="B922" s="5"/>
      <c r="C922" s="5"/>
      <c r="D922" s="7"/>
    </row>
    <row r="923" spans="2:4" ht="15.75" customHeight="1">
      <c r="B923" s="5"/>
      <c r="C923" s="5"/>
      <c r="D923" s="7"/>
    </row>
    <row r="924" spans="2:4" ht="15.75" customHeight="1">
      <c r="B924" s="5"/>
      <c r="C924" s="5"/>
      <c r="D924" s="7"/>
    </row>
    <row r="925" spans="2:4" ht="15.75" customHeight="1">
      <c r="B925" s="5"/>
      <c r="C925" s="5"/>
      <c r="D925" s="7"/>
    </row>
    <row r="926" spans="2:4" ht="15.75" customHeight="1">
      <c r="B926" s="5"/>
      <c r="C926" s="5"/>
      <c r="D926" s="7"/>
    </row>
    <row r="927" spans="2:4" ht="15.75" customHeight="1">
      <c r="B927" s="5"/>
      <c r="C927" s="5"/>
      <c r="D927" s="7"/>
    </row>
    <row r="928" spans="2:4" ht="15.75" customHeight="1">
      <c r="B928" s="5"/>
      <c r="C928" s="5"/>
      <c r="D928" s="7"/>
    </row>
    <row r="929" spans="2:4" ht="15.75" customHeight="1">
      <c r="B929" s="5"/>
      <c r="C929" s="5"/>
      <c r="D929" s="7"/>
    </row>
    <row r="930" spans="2:4" ht="15.75" customHeight="1">
      <c r="B930" s="5"/>
      <c r="C930" s="5"/>
      <c r="D930" s="7"/>
    </row>
    <row r="931" spans="2:4" ht="15.75" customHeight="1">
      <c r="B931" s="5"/>
      <c r="C931" s="5"/>
      <c r="D931" s="7"/>
    </row>
    <row r="932" spans="2:4" ht="15.75" customHeight="1">
      <c r="B932" s="5"/>
      <c r="C932" s="5"/>
      <c r="D932" s="7"/>
    </row>
    <row r="933" spans="2:4" ht="15.75" customHeight="1">
      <c r="B933" s="5"/>
      <c r="C933" s="5"/>
      <c r="D933" s="7"/>
    </row>
    <row r="934" spans="2:4" ht="15.75" customHeight="1">
      <c r="B934" s="5"/>
      <c r="C934" s="5"/>
      <c r="D934" s="7"/>
    </row>
    <row r="935" spans="2:4" ht="15.75" customHeight="1">
      <c r="B935" s="5"/>
      <c r="C935" s="5"/>
      <c r="D935" s="7"/>
    </row>
    <row r="936" spans="2:4" ht="15.75" customHeight="1">
      <c r="B936" s="5"/>
      <c r="C936" s="5"/>
      <c r="D936" s="7"/>
    </row>
    <row r="937" spans="2:4" ht="15.75" customHeight="1">
      <c r="B937" s="5"/>
      <c r="C937" s="5"/>
      <c r="D937" s="7"/>
    </row>
    <row r="938" spans="2:4" ht="15.75" customHeight="1">
      <c r="B938" s="5"/>
      <c r="C938" s="5"/>
      <c r="D938" s="7"/>
    </row>
    <row r="939" spans="2:4" ht="15.75" customHeight="1">
      <c r="B939" s="5"/>
      <c r="C939" s="5"/>
      <c r="D939" s="7"/>
    </row>
    <row r="940" spans="2:4" ht="15.75" customHeight="1">
      <c r="B940" s="5"/>
      <c r="C940" s="5"/>
      <c r="D940" s="7"/>
    </row>
    <row r="941" spans="2:4" ht="15.75" customHeight="1">
      <c r="B941" s="5"/>
      <c r="C941" s="5"/>
      <c r="D941" s="7"/>
    </row>
    <row r="942" spans="2:4" ht="15.75" customHeight="1">
      <c r="B942" s="5"/>
      <c r="C942" s="5"/>
      <c r="D942" s="7"/>
    </row>
    <row r="943" spans="2:4" ht="15.75" customHeight="1">
      <c r="B943" s="5"/>
      <c r="C943" s="5"/>
      <c r="D943" s="7"/>
    </row>
    <row r="944" spans="2:4" ht="15.75" customHeight="1">
      <c r="B944" s="5"/>
      <c r="C944" s="5"/>
      <c r="D944" s="7"/>
    </row>
    <row r="945" spans="2:4" ht="15.75" customHeight="1">
      <c r="B945" s="5"/>
      <c r="C945" s="5"/>
      <c r="D945" s="7"/>
    </row>
    <row r="946" spans="2:4" ht="15.75" customHeight="1">
      <c r="B946" s="5"/>
      <c r="C946" s="5"/>
      <c r="D946" s="7"/>
    </row>
    <row r="947" spans="2:4" ht="15.75" customHeight="1">
      <c r="B947" s="5"/>
      <c r="C947" s="5"/>
      <c r="D947" s="7"/>
    </row>
    <row r="948" spans="2:4" ht="15.75" customHeight="1">
      <c r="B948" s="5"/>
      <c r="C948" s="5"/>
      <c r="D948" s="7"/>
    </row>
    <row r="949" spans="2:4" ht="15.75" customHeight="1">
      <c r="B949" s="5"/>
      <c r="C949" s="5"/>
      <c r="D949" s="7"/>
    </row>
    <row r="950" spans="2:4" ht="15.75" customHeight="1">
      <c r="B950" s="5"/>
      <c r="C950" s="5"/>
      <c r="D950" s="7"/>
    </row>
    <row r="951" spans="2:4" ht="15.75" customHeight="1">
      <c r="B951" s="5"/>
      <c r="C951" s="5"/>
      <c r="D951" s="7"/>
    </row>
    <row r="952" spans="2:4" ht="15.75" customHeight="1">
      <c r="B952" s="5"/>
      <c r="C952" s="5"/>
      <c r="D952" s="7"/>
    </row>
    <row r="953" spans="2:4" ht="15.75" customHeight="1">
      <c r="B953" s="5"/>
      <c r="C953" s="5"/>
      <c r="D953" s="7"/>
    </row>
    <row r="954" spans="2:4" ht="15.75" customHeight="1">
      <c r="B954" s="5"/>
      <c r="C954" s="5"/>
      <c r="D954" s="7"/>
    </row>
    <row r="955" spans="2:4" ht="15.75" customHeight="1">
      <c r="B955" s="5"/>
      <c r="C955" s="5"/>
      <c r="D955" s="7"/>
    </row>
    <row r="956" spans="2:4" ht="15.75" customHeight="1">
      <c r="B956" s="5"/>
      <c r="C956" s="5"/>
      <c r="D956" s="7"/>
    </row>
    <row r="957" spans="2:4" ht="15.75" customHeight="1">
      <c r="B957" s="5"/>
      <c r="C957" s="5"/>
      <c r="D957" s="7"/>
    </row>
    <row r="958" spans="2:4" ht="15.75" customHeight="1">
      <c r="B958" s="5"/>
      <c r="C958" s="5"/>
      <c r="D958" s="7"/>
    </row>
    <row r="959" spans="2:4" ht="15.75" customHeight="1">
      <c r="B959" s="5"/>
      <c r="C959" s="5"/>
      <c r="D959" s="7"/>
    </row>
    <row r="960" spans="2:4" ht="15.75" customHeight="1">
      <c r="B960" s="5"/>
      <c r="C960" s="5"/>
      <c r="D960" s="7"/>
    </row>
    <row r="961" spans="2:4" ht="15.75" customHeight="1">
      <c r="B961" s="5"/>
      <c r="C961" s="5"/>
      <c r="D961" s="7"/>
    </row>
    <row r="962" spans="2:4" ht="15.75" customHeight="1">
      <c r="B962" s="5"/>
      <c r="C962" s="5"/>
      <c r="D962" s="7"/>
    </row>
    <row r="963" spans="2:4" ht="15.75" customHeight="1">
      <c r="B963" s="5"/>
      <c r="C963" s="5"/>
      <c r="D963" s="7"/>
    </row>
    <row r="964" spans="2:4" ht="15.75" customHeight="1">
      <c r="B964" s="5"/>
      <c r="C964" s="5"/>
      <c r="D964" s="7"/>
    </row>
    <row r="965" spans="2:4" ht="15.75" customHeight="1">
      <c r="B965" s="5"/>
      <c r="C965" s="5"/>
      <c r="D965" s="7"/>
    </row>
    <row r="966" spans="2:4" ht="15.75" customHeight="1">
      <c r="B966" s="5"/>
      <c r="C966" s="5"/>
      <c r="D966" s="7"/>
    </row>
    <row r="967" spans="2:4" ht="15.75" customHeight="1">
      <c r="B967" s="5"/>
      <c r="C967" s="5"/>
      <c r="D967" s="7"/>
    </row>
    <row r="968" spans="2:4" ht="15.75" customHeight="1">
      <c r="B968" s="5"/>
      <c r="C968" s="5"/>
      <c r="D968" s="7"/>
    </row>
    <row r="969" spans="2:4" ht="15.75" customHeight="1">
      <c r="B969" s="5"/>
      <c r="C969" s="5"/>
      <c r="D969" s="7"/>
    </row>
    <row r="970" spans="2:4" ht="15.75" customHeight="1">
      <c r="B970" s="5"/>
      <c r="C970" s="5"/>
      <c r="D970" s="7"/>
    </row>
    <row r="971" spans="2:4" ht="15.75" customHeight="1">
      <c r="B971" s="5"/>
      <c r="C971" s="5"/>
      <c r="D971" s="7"/>
    </row>
    <row r="972" spans="2:4" ht="15.75" customHeight="1">
      <c r="B972" s="5"/>
      <c r="C972" s="5"/>
      <c r="D972" s="7"/>
    </row>
    <row r="973" spans="2:4" ht="15.75" customHeight="1">
      <c r="B973" s="5"/>
      <c r="C973" s="5"/>
      <c r="D973" s="7"/>
    </row>
    <row r="974" spans="2:4" ht="15.75" customHeight="1">
      <c r="B974" s="5"/>
      <c r="C974" s="5"/>
      <c r="D974" s="7"/>
    </row>
    <row r="975" spans="2:4" ht="15.75" customHeight="1">
      <c r="B975" s="5"/>
      <c r="C975" s="5"/>
      <c r="D975" s="7"/>
    </row>
    <row r="976" spans="2:4" ht="15.75" customHeight="1">
      <c r="B976" s="5"/>
      <c r="C976" s="5"/>
      <c r="D976" s="7"/>
    </row>
    <row r="977" spans="2:4" ht="15.75" customHeight="1">
      <c r="B977" s="5"/>
      <c r="C977" s="5"/>
      <c r="D977" s="7"/>
    </row>
    <row r="978" spans="2:4" ht="15.75" customHeight="1">
      <c r="B978" s="5"/>
      <c r="C978" s="5"/>
      <c r="D978" s="7"/>
    </row>
    <row r="979" spans="2:4" ht="15.75" customHeight="1">
      <c r="B979" s="5"/>
      <c r="C979" s="5"/>
      <c r="D979" s="7"/>
    </row>
    <row r="980" spans="2:4" ht="15.75" customHeight="1">
      <c r="B980" s="5"/>
      <c r="C980" s="5"/>
      <c r="D980" s="7"/>
    </row>
    <row r="981" spans="2:4" ht="15.75" customHeight="1">
      <c r="B981" s="5"/>
      <c r="C981" s="5"/>
      <c r="D981" s="7"/>
    </row>
    <row r="982" spans="2:4" ht="15.75" customHeight="1">
      <c r="B982" s="5"/>
      <c r="C982" s="5"/>
      <c r="D982" s="7"/>
    </row>
    <row r="983" spans="2:4" ht="15.75" customHeight="1">
      <c r="B983" s="5"/>
      <c r="C983" s="5"/>
      <c r="D983" s="7"/>
    </row>
    <row r="984" spans="2:4" ht="15.75" customHeight="1">
      <c r="B984" s="5"/>
      <c r="C984" s="5"/>
      <c r="D984" s="7"/>
    </row>
    <row r="985" spans="2:4" ht="15.75" customHeight="1">
      <c r="B985" s="5"/>
      <c r="C985" s="5"/>
      <c r="D985" s="7"/>
    </row>
    <row r="986" spans="2:4" ht="15.75" customHeight="1">
      <c r="B986" s="5"/>
      <c r="C986" s="5"/>
      <c r="D986" s="7"/>
    </row>
    <row r="987" spans="2:4" ht="15.75" customHeight="1">
      <c r="B987" s="5"/>
      <c r="C987" s="5"/>
      <c r="D987" s="7"/>
    </row>
    <row r="988" spans="2:4" ht="15.75" customHeight="1">
      <c r="B988" s="5"/>
      <c r="C988" s="5"/>
      <c r="D988" s="7"/>
    </row>
    <row r="989" spans="2:4" ht="15.75" customHeight="1">
      <c r="B989" s="5"/>
      <c r="C989" s="5"/>
      <c r="D989" s="7"/>
    </row>
    <row r="990" spans="2:4" ht="15.75" customHeight="1">
      <c r="B990" s="5"/>
      <c r="C990" s="5"/>
      <c r="D990" s="7"/>
    </row>
    <row r="991" spans="2:4" ht="15.75" customHeight="1">
      <c r="B991" s="5"/>
      <c r="C991" s="5"/>
      <c r="D991" s="7"/>
    </row>
    <row r="992" spans="2:4" ht="15.75" customHeight="1">
      <c r="B992" s="5"/>
      <c r="C992" s="5"/>
      <c r="D992" s="7"/>
    </row>
    <row r="993" spans="2:4" ht="15.75" customHeight="1">
      <c r="B993" s="5"/>
      <c r="C993" s="5"/>
      <c r="D993" s="7"/>
    </row>
    <row r="994" spans="2:4" ht="15.75" customHeight="1">
      <c r="B994" s="5"/>
      <c r="C994" s="5"/>
      <c r="D994" s="7"/>
    </row>
    <row r="995" spans="2:4" ht="15.75" customHeight="1">
      <c r="B995" s="5"/>
      <c r="C995" s="5"/>
      <c r="D995" s="7"/>
    </row>
    <row r="996" spans="2:4" ht="15.75" customHeight="1">
      <c r="B996" s="5"/>
      <c r="C996" s="5"/>
      <c r="D996" s="7"/>
    </row>
    <row r="997" spans="2:4" ht="15.75" customHeight="1">
      <c r="B997" s="5"/>
      <c r="C997" s="5"/>
      <c r="D997" s="7"/>
    </row>
    <row r="998" spans="2:4" ht="15.75" customHeight="1">
      <c r="B998" s="5"/>
      <c r="C998" s="5"/>
      <c r="D998" s="7"/>
    </row>
    <row r="999" spans="2:4" ht="15.75" customHeight="1">
      <c r="B999" s="5"/>
      <c r="C999" s="5"/>
      <c r="D999" s="7"/>
    </row>
    <row r="1000" spans="2:4" ht="15.75" customHeight="1">
      <c r="B1000" s="5"/>
      <c r="C1000" s="5"/>
      <c r="D1000" s="7"/>
    </row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007"/>
  <sheetViews>
    <sheetView workbookViewId="0">
      <selection activeCell="J23" sqref="J23"/>
    </sheetView>
  </sheetViews>
  <sheetFormatPr defaultColWidth="11.25" defaultRowHeight="15" customHeight="1"/>
  <cols>
    <col min="1" max="1" width="15.1640625" customWidth="1"/>
    <col min="2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s="22">
        <v>45036.958333333336</v>
      </c>
      <c r="B2">
        <v>23</v>
      </c>
      <c r="C2" s="6" t="s">
        <v>13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3</v>
      </c>
      <c r="B5" s="6">
        <v>0</v>
      </c>
      <c r="C5" s="6">
        <v>0</v>
      </c>
      <c r="D5" s="16">
        <v>0</v>
      </c>
      <c r="E5" s="6">
        <f t="shared" ref="E5:E31" si="0">B5*D5</f>
        <v>0</v>
      </c>
      <c r="F5" s="6">
        <f t="shared" ref="F5:F31" si="1">E5*C5</f>
        <v>0</v>
      </c>
      <c r="G5" s="6">
        <f t="shared" ref="G5:G31" si="2">SQRT((B6-B5)^2+D6^2)</f>
        <v>1.0307764064044151</v>
      </c>
    </row>
    <row r="6" spans="1:10" ht="15.75" customHeight="1">
      <c r="A6" s="6">
        <v>3.5</v>
      </c>
      <c r="B6" s="6">
        <v>0.25</v>
      </c>
      <c r="C6" s="6">
        <v>4.7E-2</v>
      </c>
      <c r="D6" s="16">
        <f>(A6-A5)+((A7-A6)/2)</f>
        <v>1</v>
      </c>
      <c r="E6" s="6">
        <f t="shared" si="0"/>
        <v>0.25</v>
      </c>
      <c r="F6" s="6">
        <f t="shared" si="1"/>
        <v>1.175E-2</v>
      </c>
      <c r="G6" s="6">
        <f t="shared" si="2"/>
        <v>1.1412712210513327</v>
      </c>
    </row>
    <row r="7" spans="1:10" ht="15.75" customHeight="1">
      <c r="A7" s="6">
        <v>4.5</v>
      </c>
      <c r="B7" s="6">
        <v>0.8</v>
      </c>
      <c r="C7" s="6">
        <v>9.2999999999999999E-2</v>
      </c>
      <c r="D7" s="16">
        <f t="shared" ref="D7:D29" si="3">((A7-A6)/2)+((A8-A7)/2)</f>
        <v>1</v>
      </c>
      <c r="E7" s="6">
        <f t="shared" si="0"/>
        <v>0.8</v>
      </c>
      <c r="F7" s="6">
        <f t="shared" si="1"/>
        <v>7.4400000000000008E-2</v>
      </c>
      <c r="G7" s="6">
        <f t="shared" si="2"/>
        <v>1.004987562112089</v>
      </c>
    </row>
    <row r="8" spans="1:10" ht="15.75" customHeight="1">
      <c r="A8" s="6">
        <v>5.5</v>
      </c>
      <c r="B8" s="6">
        <v>0.7</v>
      </c>
      <c r="C8" s="6">
        <v>0.154</v>
      </c>
      <c r="D8" s="16">
        <f t="shared" si="3"/>
        <v>1</v>
      </c>
      <c r="E8" s="6">
        <f t="shared" si="0"/>
        <v>0.7</v>
      </c>
      <c r="F8" s="6">
        <f t="shared" si="1"/>
        <v>0.10779999999999999</v>
      </c>
      <c r="G8" s="6">
        <f t="shared" si="2"/>
        <v>1.0594810050208545</v>
      </c>
    </row>
    <row r="9" spans="1:10" ht="15.75" customHeight="1">
      <c r="A9" s="6">
        <v>6.5</v>
      </c>
      <c r="B9" s="6">
        <v>0.35</v>
      </c>
      <c r="C9" s="6">
        <v>0.38800000000000001</v>
      </c>
      <c r="D9" s="16">
        <f t="shared" si="3"/>
        <v>1</v>
      </c>
      <c r="E9" s="6">
        <f t="shared" si="0"/>
        <v>0.35</v>
      </c>
      <c r="F9" s="6">
        <f t="shared" si="1"/>
        <v>0.1358</v>
      </c>
      <c r="G9" s="6">
        <f t="shared" si="2"/>
        <v>1.019803902718557</v>
      </c>
    </row>
    <row r="10" spans="1:10" ht="15.75" customHeight="1">
      <c r="A10" s="6">
        <v>7.5</v>
      </c>
      <c r="B10" s="6">
        <v>0.55000000000000004</v>
      </c>
      <c r="C10" s="6">
        <v>-4.1000000000000002E-2</v>
      </c>
      <c r="D10" s="16">
        <f t="shared" si="3"/>
        <v>1</v>
      </c>
      <c r="E10" s="6">
        <f t="shared" si="0"/>
        <v>0.55000000000000004</v>
      </c>
      <c r="F10" s="6">
        <f t="shared" si="1"/>
        <v>-2.2550000000000004E-2</v>
      </c>
      <c r="G10" s="6">
        <f t="shared" si="2"/>
        <v>1.0012492197250393</v>
      </c>
    </row>
    <row r="11" spans="1:10" ht="15.75" customHeight="1">
      <c r="A11" s="6">
        <v>8.5</v>
      </c>
      <c r="B11" s="6">
        <v>0.6</v>
      </c>
      <c r="C11" s="6">
        <v>0.76400000000000001</v>
      </c>
      <c r="D11" s="16">
        <f t="shared" si="3"/>
        <v>1</v>
      </c>
      <c r="E11" s="6">
        <f t="shared" si="0"/>
        <v>0.6</v>
      </c>
      <c r="F11" s="6">
        <f t="shared" si="1"/>
        <v>0.45839999999999997</v>
      </c>
      <c r="G11" s="6">
        <f t="shared" si="2"/>
        <v>1</v>
      </c>
    </row>
    <row r="12" spans="1:10" ht="15.75" customHeight="1">
      <c r="A12" s="6">
        <v>9.5</v>
      </c>
      <c r="B12" s="6">
        <v>0.6</v>
      </c>
      <c r="C12" s="6">
        <v>1.2010000000000001</v>
      </c>
      <c r="D12" s="16">
        <f t="shared" si="3"/>
        <v>1</v>
      </c>
      <c r="E12" s="6">
        <f t="shared" si="0"/>
        <v>0.6</v>
      </c>
      <c r="F12" s="6">
        <f t="shared" si="1"/>
        <v>0.72060000000000002</v>
      </c>
      <c r="G12" s="6">
        <f t="shared" si="2"/>
        <v>1</v>
      </c>
    </row>
    <row r="13" spans="1:10" ht="15.75" customHeight="1">
      <c r="A13" s="6">
        <v>10.5</v>
      </c>
      <c r="B13" s="6">
        <v>0.6</v>
      </c>
      <c r="C13" s="6">
        <v>1.339</v>
      </c>
      <c r="D13" s="16">
        <f t="shared" si="3"/>
        <v>1</v>
      </c>
      <c r="E13" s="6">
        <f t="shared" si="0"/>
        <v>0.6</v>
      </c>
      <c r="F13" s="6">
        <f t="shared" si="1"/>
        <v>0.8034</v>
      </c>
      <c r="G13" s="6">
        <f t="shared" si="2"/>
        <v>1.0012492197250393</v>
      </c>
    </row>
    <row r="14" spans="1:10" ht="15.75" customHeight="1">
      <c r="A14" s="6">
        <v>11.5</v>
      </c>
      <c r="B14" s="6">
        <v>0.55000000000000004</v>
      </c>
      <c r="C14" s="6">
        <v>1.4750000000000001</v>
      </c>
      <c r="D14" s="16">
        <f t="shared" si="3"/>
        <v>1</v>
      </c>
      <c r="E14" s="6">
        <f t="shared" si="0"/>
        <v>0.55000000000000004</v>
      </c>
      <c r="F14" s="6">
        <f t="shared" si="1"/>
        <v>0.81125000000000014</v>
      </c>
      <c r="G14" s="6">
        <f t="shared" si="2"/>
        <v>1.0012492197250393</v>
      </c>
    </row>
    <row r="15" spans="1:10" ht="15.75" customHeight="1">
      <c r="A15" s="6">
        <v>12.5</v>
      </c>
      <c r="B15" s="6">
        <v>0.6</v>
      </c>
      <c r="C15" s="6">
        <v>1.3280000000000001</v>
      </c>
      <c r="D15" s="16">
        <f t="shared" si="3"/>
        <v>1</v>
      </c>
      <c r="E15" s="6">
        <f t="shared" si="0"/>
        <v>0.6</v>
      </c>
      <c r="F15" s="6">
        <f t="shared" si="1"/>
        <v>0.79680000000000006</v>
      </c>
      <c r="G15" s="6">
        <f t="shared" si="2"/>
        <v>1</v>
      </c>
    </row>
    <row r="16" spans="1:10" ht="15.75" customHeight="1">
      <c r="A16" s="6">
        <v>13.5</v>
      </c>
      <c r="B16" s="6">
        <v>0.6</v>
      </c>
      <c r="C16" s="6">
        <v>1.7549999999999999</v>
      </c>
      <c r="D16" s="16">
        <f t="shared" si="3"/>
        <v>1</v>
      </c>
      <c r="E16" s="6">
        <f t="shared" si="0"/>
        <v>0.6</v>
      </c>
      <c r="F16" s="6">
        <f t="shared" si="1"/>
        <v>1.0529999999999999</v>
      </c>
      <c r="G16" s="6">
        <f t="shared" si="2"/>
        <v>1</v>
      </c>
    </row>
    <row r="17" spans="1:15" ht="15.75" customHeight="1">
      <c r="A17" s="6">
        <v>14.5</v>
      </c>
      <c r="B17" s="6">
        <v>0.6</v>
      </c>
      <c r="C17" s="6">
        <v>2.1339999999999999</v>
      </c>
      <c r="D17" s="16">
        <f t="shared" si="3"/>
        <v>1</v>
      </c>
      <c r="E17" s="6">
        <f t="shared" si="0"/>
        <v>0.6</v>
      </c>
      <c r="F17" s="6">
        <f t="shared" si="1"/>
        <v>1.2804</v>
      </c>
      <c r="G17" s="6">
        <f t="shared" si="2"/>
        <v>1</v>
      </c>
    </row>
    <row r="18" spans="1:15" ht="15.75" customHeight="1">
      <c r="A18" s="6">
        <v>15.5</v>
      </c>
      <c r="B18" s="6">
        <v>0.6</v>
      </c>
      <c r="C18" s="6">
        <v>2.2839999999999998</v>
      </c>
      <c r="D18" s="16">
        <f t="shared" si="3"/>
        <v>1</v>
      </c>
      <c r="E18" s="6">
        <f t="shared" si="0"/>
        <v>0.6</v>
      </c>
      <c r="F18" s="6">
        <f t="shared" si="1"/>
        <v>1.3703999999999998</v>
      </c>
      <c r="G18" s="6">
        <f t="shared" si="2"/>
        <v>1.0012492197250393</v>
      </c>
    </row>
    <row r="19" spans="1:15" ht="15.75" customHeight="1">
      <c r="A19" s="6">
        <v>16.5</v>
      </c>
      <c r="B19" s="6">
        <v>0.55000000000000004</v>
      </c>
      <c r="C19" s="6">
        <v>2.27</v>
      </c>
      <c r="D19" s="16">
        <f t="shared" si="3"/>
        <v>1</v>
      </c>
      <c r="E19" s="6">
        <f t="shared" si="0"/>
        <v>0.55000000000000004</v>
      </c>
      <c r="F19" s="6">
        <f t="shared" si="1"/>
        <v>1.2485000000000002</v>
      </c>
      <c r="G19" s="6">
        <f t="shared" si="2"/>
        <v>1</v>
      </c>
    </row>
    <row r="20" spans="1:15" ht="15.75" customHeight="1">
      <c r="A20" s="6">
        <v>17.5</v>
      </c>
      <c r="B20" s="6">
        <v>0.55000000000000004</v>
      </c>
      <c r="C20" s="6">
        <v>2.2029999999999998</v>
      </c>
      <c r="D20" s="16">
        <f t="shared" si="3"/>
        <v>1</v>
      </c>
      <c r="E20" s="6">
        <f t="shared" si="0"/>
        <v>0.55000000000000004</v>
      </c>
      <c r="F20" s="6">
        <f t="shared" si="1"/>
        <v>1.2116500000000001</v>
      </c>
      <c r="G20" s="6">
        <f t="shared" si="2"/>
        <v>1</v>
      </c>
    </row>
    <row r="21" spans="1:15" ht="15.75" customHeight="1">
      <c r="A21" s="6">
        <v>18.5</v>
      </c>
      <c r="B21" s="6">
        <v>0.55000000000000004</v>
      </c>
      <c r="C21" s="6">
        <v>2.2200000000000002</v>
      </c>
      <c r="D21" s="16">
        <f t="shared" si="3"/>
        <v>1</v>
      </c>
      <c r="E21" s="6">
        <f t="shared" si="0"/>
        <v>0.55000000000000004</v>
      </c>
      <c r="F21" s="6">
        <f t="shared" si="1"/>
        <v>1.2210000000000003</v>
      </c>
      <c r="G21" s="6">
        <f t="shared" si="2"/>
        <v>1.0012492197250393</v>
      </c>
    </row>
    <row r="22" spans="1:15" ht="15.75" customHeight="1">
      <c r="A22" s="6">
        <v>19.5</v>
      </c>
      <c r="B22" s="6">
        <v>0.6</v>
      </c>
      <c r="C22" s="6">
        <v>2.1110000000000002</v>
      </c>
      <c r="D22" s="16">
        <f t="shared" si="3"/>
        <v>1</v>
      </c>
      <c r="E22" s="6">
        <f t="shared" si="0"/>
        <v>0.6</v>
      </c>
      <c r="F22" s="6">
        <f t="shared" si="1"/>
        <v>1.2666000000000002</v>
      </c>
      <c r="G22" s="6">
        <f t="shared" si="2"/>
        <v>1.0111874208078342</v>
      </c>
    </row>
    <row r="23" spans="1:15" ht="15.75" customHeight="1">
      <c r="A23" s="6">
        <v>20.5</v>
      </c>
      <c r="B23" s="6">
        <v>0.75</v>
      </c>
      <c r="C23" s="6">
        <v>1.8320000000000001</v>
      </c>
      <c r="D23" s="16">
        <f t="shared" si="3"/>
        <v>1</v>
      </c>
      <c r="E23" s="6">
        <f t="shared" si="0"/>
        <v>0.75</v>
      </c>
      <c r="F23" s="6">
        <f t="shared" si="1"/>
        <v>1.3740000000000001</v>
      </c>
      <c r="G23" s="6">
        <f t="shared" si="2"/>
        <v>1.004987562112089</v>
      </c>
    </row>
    <row r="24" spans="1:15" ht="15.75" customHeight="1">
      <c r="A24" s="6">
        <v>21.5</v>
      </c>
      <c r="B24" s="6">
        <v>0.85</v>
      </c>
      <c r="C24" s="6">
        <v>1.9730000000000001</v>
      </c>
      <c r="D24" s="16">
        <f t="shared" si="3"/>
        <v>1</v>
      </c>
      <c r="E24" s="6">
        <f t="shared" si="0"/>
        <v>0.85</v>
      </c>
      <c r="F24" s="6">
        <f t="shared" si="1"/>
        <v>1.6770499999999999</v>
      </c>
      <c r="G24" s="6">
        <f t="shared" si="2"/>
        <v>1.0012492197250393</v>
      </c>
    </row>
    <row r="25" spans="1:15" ht="15.75" customHeight="1">
      <c r="A25" s="6">
        <v>22.5</v>
      </c>
      <c r="B25" s="6">
        <v>0.9</v>
      </c>
      <c r="C25" s="6">
        <v>1.6519999999999999</v>
      </c>
      <c r="D25" s="16">
        <f t="shared" si="3"/>
        <v>1</v>
      </c>
      <c r="E25" s="6">
        <f t="shared" si="0"/>
        <v>0.9</v>
      </c>
      <c r="F25" s="6">
        <f t="shared" si="1"/>
        <v>1.4867999999999999</v>
      </c>
      <c r="G25" s="6">
        <f t="shared" si="2"/>
        <v>1.0012492197250393</v>
      </c>
      <c r="O25" s="6">
        <f t="shared" ref="O25:O27" si="4">N28-M28</f>
        <v>1</v>
      </c>
    </row>
    <row r="26" spans="1:15" ht="15.75" customHeight="1">
      <c r="A26" s="6">
        <v>23.5</v>
      </c>
      <c r="B26" s="6">
        <v>0.85</v>
      </c>
      <c r="C26" s="6">
        <v>1.7290000000000001</v>
      </c>
      <c r="D26" s="16">
        <f t="shared" si="3"/>
        <v>1</v>
      </c>
      <c r="E26" s="6">
        <f t="shared" si="0"/>
        <v>0.85</v>
      </c>
      <c r="F26" s="6">
        <f t="shared" si="1"/>
        <v>1.4696500000000001</v>
      </c>
      <c r="G26" s="6">
        <f t="shared" si="2"/>
        <v>1.0111874208078342</v>
      </c>
      <c r="O26" s="6">
        <f t="shared" si="4"/>
        <v>0.94000000000000128</v>
      </c>
    </row>
    <row r="27" spans="1:15" ht="15.75" customHeight="1">
      <c r="A27" s="6">
        <v>24.5</v>
      </c>
      <c r="B27" s="6">
        <v>0.7</v>
      </c>
      <c r="C27" s="6">
        <v>1.1819999999999999</v>
      </c>
      <c r="D27" s="16">
        <f t="shared" si="3"/>
        <v>1</v>
      </c>
      <c r="E27" s="6">
        <f t="shared" si="0"/>
        <v>0.7</v>
      </c>
      <c r="F27" s="6">
        <f t="shared" si="1"/>
        <v>0.82739999999999991</v>
      </c>
      <c r="G27" s="6">
        <f t="shared" si="2"/>
        <v>1.004987562112089</v>
      </c>
      <c r="O27" s="6">
        <f t="shared" si="4"/>
        <v>0.55999999999999872</v>
      </c>
    </row>
    <row r="28" spans="1:15" ht="15.75" customHeight="1">
      <c r="A28" s="6">
        <v>25.5</v>
      </c>
      <c r="B28" s="6">
        <v>0.6</v>
      </c>
      <c r="C28" s="6">
        <v>1.1379999999999999</v>
      </c>
      <c r="D28" s="16">
        <f t="shared" si="3"/>
        <v>1</v>
      </c>
      <c r="E28" s="6">
        <f t="shared" si="0"/>
        <v>0.6</v>
      </c>
      <c r="F28" s="6">
        <f t="shared" si="1"/>
        <v>0.68279999999999996</v>
      </c>
      <c r="G28" s="6">
        <f t="shared" si="2"/>
        <v>0.91001373616006476</v>
      </c>
      <c r="M28" s="6">
        <v>25</v>
      </c>
      <c r="N28" s="6">
        <v>26</v>
      </c>
    </row>
    <row r="29" spans="1:15" ht="15.75" customHeight="1">
      <c r="A29" s="6">
        <v>26.5</v>
      </c>
      <c r="B29" s="6">
        <v>0.35</v>
      </c>
      <c r="C29" s="6">
        <v>0.108</v>
      </c>
      <c r="D29" s="16">
        <f t="shared" si="3"/>
        <v>0.875</v>
      </c>
      <c r="E29" s="6">
        <f t="shared" si="0"/>
        <v>0.30624999999999997</v>
      </c>
      <c r="F29" s="6">
        <f t="shared" si="1"/>
        <v>3.3074999999999993E-2</v>
      </c>
      <c r="G29" s="6">
        <f t="shared" si="2"/>
        <v>0.67314560089181297</v>
      </c>
      <c r="M29" s="6">
        <v>26</v>
      </c>
      <c r="N29" s="6">
        <v>26.94</v>
      </c>
    </row>
    <row r="30" spans="1:15" ht="15.75" customHeight="1">
      <c r="A30" s="6">
        <v>27.25</v>
      </c>
      <c r="B30" s="6">
        <v>0.1</v>
      </c>
      <c r="C30" s="6">
        <v>6.2E-2</v>
      </c>
      <c r="D30" s="16">
        <f>((A30-A29)/2)+((A31-A30))</f>
        <v>0.625</v>
      </c>
      <c r="E30" s="6">
        <f t="shared" si="0"/>
        <v>6.25E-2</v>
      </c>
      <c r="F30" s="6">
        <f t="shared" si="1"/>
        <v>3.875E-3</v>
      </c>
      <c r="G30" s="6">
        <f t="shared" si="2"/>
        <v>0.1</v>
      </c>
      <c r="M30" s="6">
        <v>26.94</v>
      </c>
      <c r="N30" s="6">
        <v>27.5</v>
      </c>
    </row>
    <row r="31" spans="1:15" ht="15.75" customHeight="1">
      <c r="A31" s="6">
        <v>27.5</v>
      </c>
      <c r="B31" s="6">
        <v>0</v>
      </c>
      <c r="C31" s="6">
        <v>0</v>
      </c>
      <c r="D31" s="16">
        <v>0</v>
      </c>
      <c r="E31" s="6">
        <f t="shared" si="0"/>
        <v>0</v>
      </c>
      <c r="F31" s="6">
        <f t="shared" si="1"/>
        <v>0</v>
      </c>
      <c r="G31" s="6">
        <f t="shared" si="2"/>
        <v>24.5</v>
      </c>
    </row>
    <row r="32" spans="1:15" ht="15.75" customHeight="1">
      <c r="A32" s="13">
        <f>A31-A5</f>
        <v>24.5</v>
      </c>
      <c r="C32" s="13">
        <f>AVERAGE(C6:C29)</f>
        <v>1.3057916666666665</v>
      </c>
      <c r="D32" s="14">
        <f t="shared" ref="D32:G32" si="5">SUM(D5:D31)</f>
        <v>24.5</v>
      </c>
      <c r="E32" s="13">
        <f t="shared" si="5"/>
        <v>14.668749999999998</v>
      </c>
      <c r="F32" s="13">
        <f t="shared" si="5"/>
        <v>20.103850000000005</v>
      </c>
      <c r="G32" s="13">
        <f t="shared" si="5"/>
        <v>49.480573938274247</v>
      </c>
      <c r="H32" s="13">
        <f>E32/G32</f>
        <v>0.29645472621839208</v>
      </c>
      <c r="I32" s="13">
        <v>0.03</v>
      </c>
      <c r="J32" s="13">
        <f>(1.49*E32*H32^(2/3)*I32^(1/2))/F32</f>
        <v>8.3720732565581824E-2</v>
      </c>
      <c r="K32" s="6" t="s">
        <v>27</v>
      </c>
    </row>
    <row r="33" spans="4:13" ht="15.75" customHeight="1">
      <c r="D33" s="16"/>
      <c r="J33" s="13">
        <f>(1.49*H32^(2/3)*I32^(1/2))/C32</f>
        <v>8.7870936580232567E-2</v>
      </c>
      <c r="K33" s="6" t="s">
        <v>28</v>
      </c>
    </row>
    <row r="34" spans="4:13" ht="15.75" customHeight="1">
      <c r="D34" s="16"/>
    </row>
    <row r="35" spans="4:13" ht="15.75" customHeight="1">
      <c r="D35" s="16"/>
    </row>
    <row r="36" spans="4:13" ht="15.75" customHeight="1">
      <c r="D36" s="16"/>
    </row>
    <row r="37" spans="4:13" ht="15.75" customHeight="1">
      <c r="D37" s="16"/>
    </row>
    <row r="38" spans="4:13" ht="15.75" customHeight="1">
      <c r="D38" s="16"/>
    </row>
    <row r="39" spans="4:13" ht="15.75" customHeight="1">
      <c r="M39" s="21"/>
    </row>
    <row r="40" spans="4:13" ht="15.75" customHeight="1"/>
    <row r="41" spans="4:13" ht="15.75" customHeight="1"/>
    <row r="42" spans="4:13" ht="15.75" customHeight="1"/>
    <row r="43" spans="4:13" ht="15.75" customHeight="1"/>
    <row r="44" spans="4:13" ht="15.75" customHeight="1"/>
    <row r="45" spans="4:13" ht="15.75" customHeight="1"/>
    <row r="46" spans="4:13" ht="15.75" customHeight="1"/>
    <row r="47" spans="4:13" ht="15.75" customHeight="1"/>
    <row r="48" spans="4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3"/>
  <sheetViews>
    <sheetView workbookViewId="0">
      <selection activeCell="I24" sqref="I24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9" width="10.58203125" customWidth="1"/>
    <col min="10" max="10" width="12.08203125" customWidth="1"/>
    <col min="11" max="11" width="13.4140625" customWidth="1"/>
    <col min="12" max="26" width="10.58203125" customWidth="1"/>
  </cols>
  <sheetData>
    <row r="1" spans="1:14" ht="15" customHeight="1">
      <c r="A1" t="s">
        <v>33</v>
      </c>
      <c r="B1" t="s">
        <v>34</v>
      </c>
      <c r="C1" t="s">
        <v>35</v>
      </c>
    </row>
    <row r="2" spans="1:14" ht="15" customHeight="1">
      <c r="A2" t="s">
        <v>36</v>
      </c>
      <c r="B2">
        <v>17</v>
      </c>
      <c r="C2" t="s">
        <v>10</v>
      </c>
    </row>
    <row r="4" spans="1:14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/>
    </row>
    <row r="5" spans="1:14" ht="15.75" customHeight="1">
      <c r="A5" s="6">
        <v>1</v>
      </c>
      <c r="B5" s="6">
        <v>0</v>
      </c>
      <c r="C5" s="6">
        <v>0</v>
      </c>
      <c r="D5" s="6">
        <v>0</v>
      </c>
      <c r="E5" s="6">
        <f t="shared" ref="E5:E26" si="0">B5*D5</f>
        <v>0</v>
      </c>
      <c r="F5" s="6">
        <f t="shared" ref="F5:F26" si="1">E5*C5</f>
        <v>0</v>
      </c>
      <c r="G5" s="6">
        <f t="shared" ref="G5:G25" si="2">SQRT((B6-B5)^2+D6^2)</f>
        <v>1.5074813431681335</v>
      </c>
    </row>
    <row r="6" spans="1:14" ht="15.75" customHeight="1">
      <c r="A6" s="6">
        <v>2</v>
      </c>
      <c r="B6" s="6">
        <v>0.15</v>
      </c>
      <c r="C6" s="6">
        <v>0</v>
      </c>
      <c r="D6" s="6">
        <f>(A6-A5)+((A7-A6)/2)</f>
        <v>1.5</v>
      </c>
      <c r="E6" s="6">
        <f t="shared" si="0"/>
        <v>0.22499999999999998</v>
      </c>
      <c r="F6" s="6">
        <f t="shared" si="1"/>
        <v>0</v>
      </c>
      <c r="G6" s="6">
        <f t="shared" si="2"/>
        <v>1.1692839689314141</v>
      </c>
    </row>
    <row r="7" spans="1:14" ht="15.75" customHeight="1">
      <c r="A7" s="6">
        <v>3</v>
      </c>
      <c r="B7" s="6">
        <v>0.25</v>
      </c>
      <c r="C7" s="6">
        <v>0.127</v>
      </c>
      <c r="D7" s="6">
        <f t="shared" ref="D7:D24" si="3">((A7-A6)/2)+((A8-A7)/2)</f>
        <v>1.165</v>
      </c>
      <c r="E7" s="6">
        <f t="shared" si="0"/>
        <v>0.29125000000000001</v>
      </c>
      <c r="F7" s="6">
        <f t="shared" si="1"/>
        <v>3.6988750000000001E-2</v>
      </c>
      <c r="G7" s="6">
        <f t="shared" si="2"/>
        <v>1.0824047302187847</v>
      </c>
    </row>
    <row r="8" spans="1:14" ht="15.75" customHeight="1">
      <c r="A8" s="6">
        <v>4.33</v>
      </c>
      <c r="B8" s="6">
        <v>0.55000000000000004</v>
      </c>
      <c r="C8" s="6">
        <v>0</v>
      </c>
      <c r="D8" s="6">
        <f t="shared" si="3"/>
        <v>1.04</v>
      </c>
      <c r="E8" s="6">
        <f t="shared" si="0"/>
        <v>0.57200000000000006</v>
      </c>
      <c r="F8" s="6">
        <f t="shared" si="1"/>
        <v>0</v>
      </c>
      <c r="G8" s="6">
        <f t="shared" si="2"/>
        <v>1</v>
      </c>
    </row>
    <row r="9" spans="1:14" ht="15.75" customHeight="1">
      <c r="A9" s="6">
        <v>5.08</v>
      </c>
      <c r="B9" s="6">
        <v>0.55000000000000004</v>
      </c>
      <c r="C9" s="6">
        <v>0.182</v>
      </c>
      <c r="D9" s="6">
        <f t="shared" si="3"/>
        <v>1</v>
      </c>
      <c r="E9" s="6">
        <f t="shared" si="0"/>
        <v>0.55000000000000004</v>
      </c>
      <c r="F9" s="6">
        <f t="shared" si="1"/>
        <v>0.10010000000000001</v>
      </c>
      <c r="G9" s="6">
        <f t="shared" si="2"/>
        <v>1.0744882502847575</v>
      </c>
    </row>
    <row r="10" spans="1:14" ht="15.75" customHeight="1">
      <c r="A10" s="6">
        <v>6.33</v>
      </c>
      <c r="B10" s="6">
        <v>0.3</v>
      </c>
      <c r="C10" s="6">
        <v>0.151</v>
      </c>
      <c r="D10" s="6">
        <f t="shared" si="3"/>
        <v>1.0449999999999999</v>
      </c>
      <c r="E10" s="6">
        <f t="shared" si="0"/>
        <v>0.31349999999999995</v>
      </c>
      <c r="F10" s="6">
        <f t="shared" si="1"/>
        <v>4.7338499999999992E-2</v>
      </c>
      <c r="G10" s="6">
        <f t="shared" si="2"/>
        <v>0.87642740714790512</v>
      </c>
    </row>
    <row r="11" spans="1:14" ht="15.75" customHeight="1">
      <c r="A11" s="6">
        <v>7.17</v>
      </c>
      <c r="B11" s="6">
        <v>0.35</v>
      </c>
      <c r="C11" s="6">
        <v>0.21299999999999999</v>
      </c>
      <c r="D11" s="6">
        <f t="shared" si="3"/>
        <v>0.875</v>
      </c>
      <c r="E11" s="6">
        <f t="shared" si="0"/>
        <v>0.30624999999999997</v>
      </c>
      <c r="F11" s="6">
        <f t="shared" si="1"/>
        <v>6.5231249999999991E-2</v>
      </c>
      <c r="G11" s="6">
        <f t="shared" si="2"/>
        <v>0.92721356763153551</v>
      </c>
    </row>
    <row r="12" spans="1:14" ht="15.75" customHeight="1">
      <c r="A12" s="6">
        <v>8.08</v>
      </c>
      <c r="B12" s="6">
        <v>0.5</v>
      </c>
      <c r="C12" s="6">
        <v>0.1</v>
      </c>
      <c r="D12" s="6">
        <f t="shared" si="3"/>
        <v>0.91500000000000004</v>
      </c>
      <c r="E12" s="6">
        <f t="shared" si="0"/>
        <v>0.45750000000000002</v>
      </c>
      <c r="F12" s="6">
        <f t="shared" si="1"/>
        <v>4.5750000000000006E-2</v>
      </c>
      <c r="G12" s="6">
        <f t="shared" si="2"/>
        <v>0.96130120149722065</v>
      </c>
    </row>
    <row r="13" spans="1:14" ht="15.75" customHeight="1">
      <c r="A13" s="6">
        <v>9</v>
      </c>
      <c r="B13" s="6">
        <v>0.45</v>
      </c>
      <c r="C13" s="6">
        <v>0.247</v>
      </c>
      <c r="D13" s="6">
        <f t="shared" si="3"/>
        <v>0.96</v>
      </c>
      <c r="E13" s="6">
        <f t="shared" si="0"/>
        <v>0.432</v>
      </c>
      <c r="F13" s="6">
        <f t="shared" si="1"/>
        <v>0.10670399999999999</v>
      </c>
      <c r="G13" s="6">
        <f t="shared" si="2"/>
        <v>1.0012492197250393</v>
      </c>
    </row>
    <row r="14" spans="1:14" ht="15.75" customHeight="1">
      <c r="A14" s="6">
        <v>10</v>
      </c>
      <c r="B14" s="6">
        <v>0.4</v>
      </c>
      <c r="C14" s="6">
        <v>0.35</v>
      </c>
      <c r="D14" s="6">
        <f t="shared" si="3"/>
        <v>1</v>
      </c>
      <c r="E14" s="6">
        <f t="shared" si="0"/>
        <v>0.4</v>
      </c>
      <c r="F14" s="6">
        <f t="shared" si="1"/>
        <v>0.13999999999999999</v>
      </c>
      <c r="G14" s="6">
        <f t="shared" si="2"/>
        <v>1</v>
      </c>
    </row>
    <row r="15" spans="1:14" ht="15.75" customHeight="1">
      <c r="A15" s="6">
        <v>11</v>
      </c>
      <c r="B15" s="6">
        <v>0.4</v>
      </c>
      <c r="C15" s="6">
        <v>0.436</v>
      </c>
      <c r="D15" s="6">
        <f t="shared" si="3"/>
        <v>1</v>
      </c>
      <c r="E15" s="6">
        <f t="shared" si="0"/>
        <v>0.4</v>
      </c>
      <c r="F15" s="6">
        <f t="shared" si="1"/>
        <v>0.1744</v>
      </c>
      <c r="G15" s="6">
        <f t="shared" si="2"/>
        <v>1</v>
      </c>
    </row>
    <row r="16" spans="1:14" ht="15.75" customHeight="1">
      <c r="A16" s="6">
        <v>12</v>
      </c>
      <c r="B16" s="6">
        <v>0.4</v>
      </c>
      <c r="C16" s="6">
        <v>0.55400000000000005</v>
      </c>
      <c r="D16" s="6">
        <f t="shared" si="3"/>
        <v>1</v>
      </c>
      <c r="E16" s="6">
        <f t="shared" si="0"/>
        <v>0.4</v>
      </c>
      <c r="F16" s="6">
        <f t="shared" si="1"/>
        <v>0.22160000000000002</v>
      </c>
      <c r="G16" s="6">
        <f t="shared" si="2"/>
        <v>1</v>
      </c>
    </row>
    <row r="17" spans="1:14" ht="15.75" customHeight="1">
      <c r="A17" s="6">
        <v>13</v>
      </c>
      <c r="B17" s="6">
        <v>0.4</v>
      </c>
      <c r="C17" s="6">
        <v>0.55700000000000005</v>
      </c>
      <c r="D17" s="6">
        <f t="shared" si="3"/>
        <v>1</v>
      </c>
      <c r="E17" s="6">
        <f t="shared" si="0"/>
        <v>0.4</v>
      </c>
      <c r="F17" s="6">
        <f t="shared" si="1"/>
        <v>0.22280000000000003</v>
      </c>
      <c r="G17" s="6">
        <f t="shared" si="2"/>
        <v>1.0012492197250393</v>
      </c>
    </row>
    <row r="18" spans="1:14" ht="15.75" customHeight="1">
      <c r="A18" s="6">
        <v>14</v>
      </c>
      <c r="B18" s="6">
        <v>0.35</v>
      </c>
      <c r="C18" s="6">
        <v>0.47399999999999998</v>
      </c>
      <c r="D18" s="6">
        <f t="shared" si="3"/>
        <v>1</v>
      </c>
      <c r="E18" s="6">
        <f t="shared" si="0"/>
        <v>0.35</v>
      </c>
      <c r="F18" s="6">
        <f t="shared" si="1"/>
        <v>0.16589999999999999</v>
      </c>
      <c r="G18" s="6">
        <f t="shared" si="2"/>
        <v>1</v>
      </c>
    </row>
    <row r="19" spans="1:14" ht="15.75" customHeight="1">
      <c r="A19" s="6">
        <v>15</v>
      </c>
      <c r="B19" s="6">
        <v>0.35</v>
      </c>
      <c r="C19" s="6">
        <v>0.39</v>
      </c>
      <c r="D19" s="6">
        <f t="shared" si="3"/>
        <v>1</v>
      </c>
      <c r="E19" s="6">
        <f t="shared" si="0"/>
        <v>0.35</v>
      </c>
      <c r="F19" s="6">
        <f t="shared" si="1"/>
        <v>0.13649999999999998</v>
      </c>
      <c r="G19" s="6">
        <f t="shared" si="2"/>
        <v>1.0012492197250393</v>
      </c>
    </row>
    <row r="20" spans="1:14" ht="15.75" customHeight="1">
      <c r="A20" s="6">
        <v>16</v>
      </c>
      <c r="B20" s="6">
        <v>0.3</v>
      </c>
      <c r="C20" s="6">
        <v>0.41499999999999998</v>
      </c>
      <c r="D20" s="6">
        <f t="shared" si="3"/>
        <v>1</v>
      </c>
      <c r="E20" s="6">
        <f t="shared" si="0"/>
        <v>0.3</v>
      </c>
      <c r="F20" s="6">
        <f t="shared" si="1"/>
        <v>0.12449999999999999</v>
      </c>
      <c r="G20" s="6">
        <f t="shared" si="2"/>
        <v>1</v>
      </c>
    </row>
    <row r="21" spans="1:14" ht="15.75" customHeight="1">
      <c r="A21" s="6">
        <v>17</v>
      </c>
      <c r="B21" s="6">
        <v>0.3</v>
      </c>
      <c r="C21" s="6">
        <v>0.34799999999999998</v>
      </c>
      <c r="D21" s="6">
        <f t="shared" si="3"/>
        <v>1</v>
      </c>
      <c r="E21" s="6">
        <f t="shared" si="0"/>
        <v>0.3</v>
      </c>
      <c r="F21" s="6">
        <f t="shared" si="1"/>
        <v>0.10439999999999999</v>
      </c>
      <c r="G21" s="6">
        <f t="shared" si="2"/>
        <v>1</v>
      </c>
    </row>
    <row r="22" spans="1:14" ht="15.75" customHeight="1">
      <c r="A22" s="6">
        <v>18</v>
      </c>
      <c r="B22" s="6">
        <v>0.3</v>
      </c>
      <c r="C22" s="6">
        <v>0.374</v>
      </c>
      <c r="D22" s="6">
        <f t="shared" si="3"/>
        <v>1</v>
      </c>
      <c r="E22" s="6">
        <f t="shared" si="0"/>
        <v>0.3</v>
      </c>
      <c r="F22" s="6">
        <f t="shared" si="1"/>
        <v>0.11219999999999999</v>
      </c>
      <c r="G22" s="6">
        <f t="shared" si="2"/>
        <v>1</v>
      </c>
    </row>
    <row r="23" spans="1:14" ht="15.75" customHeight="1">
      <c r="A23" s="6">
        <v>19</v>
      </c>
      <c r="B23" s="6">
        <v>0.3</v>
      </c>
      <c r="C23" s="6">
        <v>0.30299999999999999</v>
      </c>
      <c r="D23" s="6">
        <f t="shared" si="3"/>
        <v>1</v>
      </c>
      <c r="E23" s="6">
        <f t="shared" si="0"/>
        <v>0.3</v>
      </c>
      <c r="F23" s="6">
        <f t="shared" si="1"/>
        <v>9.0899999999999995E-2</v>
      </c>
      <c r="G23" s="6">
        <f t="shared" si="2"/>
        <v>1.125</v>
      </c>
    </row>
    <row r="24" spans="1:14" ht="15.75" customHeight="1">
      <c r="A24" s="6">
        <v>20</v>
      </c>
      <c r="B24" s="6">
        <v>0.3</v>
      </c>
      <c r="C24" s="6">
        <v>0.186</v>
      </c>
      <c r="D24" s="6">
        <f t="shared" si="3"/>
        <v>1.125</v>
      </c>
      <c r="E24" s="6">
        <f t="shared" si="0"/>
        <v>0.33749999999999997</v>
      </c>
      <c r="F24" s="6">
        <f t="shared" si="1"/>
        <v>6.2774999999999997E-2</v>
      </c>
      <c r="G24" s="6">
        <f t="shared" si="2"/>
        <v>0.89756615355081215</v>
      </c>
    </row>
    <row r="25" spans="1:14" ht="15.75" customHeight="1">
      <c r="A25" s="6">
        <v>21.25</v>
      </c>
      <c r="B25" s="6">
        <v>0.1</v>
      </c>
      <c r="C25" s="6">
        <v>0</v>
      </c>
      <c r="D25" s="6">
        <f>((A25-A24)/2)+(A26-A25)</f>
        <v>0.875</v>
      </c>
      <c r="E25" s="6">
        <f t="shared" si="0"/>
        <v>8.7500000000000008E-2</v>
      </c>
      <c r="F25" s="6">
        <f t="shared" si="1"/>
        <v>0</v>
      </c>
      <c r="G25" s="6">
        <f t="shared" si="2"/>
        <v>0.1</v>
      </c>
    </row>
    <row r="26" spans="1:14" ht="15.75" customHeight="1">
      <c r="A26" s="6">
        <v>21.5</v>
      </c>
      <c r="B26" s="6">
        <v>0</v>
      </c>
      <c r="C26" s="6">
        <v>0</v>
      </c>
      <c r="D26" s="6">
        <v>0</v>
      </c>
      <c r="E26" s="6">
        <f t="shared" si="0"/>
        <v>0</v>
      </c>
      <c r="F26" s="6">
        <f t="shared" si="1"/>
        <v>0</v>
      </c>
      <c r="G26" s="6">
        <v>0</v>
      </c>
    </row>
    <row r="27" spans="1:14" ht="15.75" customHeight="1">
      <c r="A27" s="13">
        <f>A26-A5</f>
        <v>20.5</v>
      </c>
      <c r="B27" s="13"/>
      <c r="C27" s="13">
        <f>AVERAGE((C6:C25))</f>
        <v>0.27034999999999998</v>
      </c>
      <c r="D27" s="14">
        <f t="shared" ref="D27:G27" si="4">SUM(D5:D26)</f>
        <v>20.5</v>
      </c>
      <c r="E27" s="13">
        <f t="shared" si="4"/>
        <v>7.0724999999999998</v>
      </c>
      <c r="F27" s="13">
        <f t="shared" si="4"/>
        <v>1.9580875000000002</v>
      </c>
      <c r="G27" s="13">
        <f t="shared" si="4"/>
        <v>20.724914281605685</v>
      </c>
      <c r="H27" s="13">
        <f>E27/G27</f>
        <v>0.34125593495347623</v>
      </c>
      <c r="I27" s="13">
        <v>0.03</v>
      </c>
      <c r="J27" s="13">
        <f>(1.49*E27*H27^(2/3)*I27^(1/2))/F27</f>
        <v>0.45520591742942751</v>
      </c>
      <c r="K27" s="6" t="s">
        <v>27</v>
      </c>
      <c r="L27" s="13">
        <f>C27/SQRT(H27*I27)</f>
        <v>2.6719334686857308</v>
      </c>
      <c r="M27" s="13">
        <f>(1/J27)*(H27^(1/6))</f>
        <v>1.836420518391995</v>
      </c>
      <c r="N27" s="13"/>
    </row>
    <row r="28" spans="1:14" ht="15.75" customHeight="1">
      <c r="C28" s="13">
        <f>F27/E27</f>
        <v>0.2768593142453164</v>
      </c>
      <c r="J28" s="13">
        <f>(1.49*H27^(2/3)*I27^(1/2))/C27</f>
        <v>0.46616607412584221</v>
      </c>
      <c r="K28" s="6" t="s">
        <v>28</v>
      </c>
    </row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C3" sqref="C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37</v>
      </c>
      <c r="B2">
        <v>20</v>
      </c>
      <c r="C2" t="s">
        <v>10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1.5</v>
      </c>
      <c r="B5" s="6">
        <v>0</v>
      </c>
      <c r="C5" s="6">
        <v>0</v>
      </c>
      <c r="D5" s="6">
        <v>0</v>
      </c>
      <c r="E5" s="6">
        <f t="shared" ref="E5:E25" si="0">B5*D5</f>
        <v>0</v>
      </c>
      <c r="F5" s="6">
        <f t="shared" ref="F5:F25" si="1">E5*C5</f>
        <v>0</v>
      </c>
      <c r="G5" s="6">
        <f t="shared" ref="G5:G24" si="2">SQRT((B6-B5)^2+D6^2)</f>
        <v>0.65192024052026498</v>
      </c>
    </row>
    <row r="6" spans="1:10" ht="15.75" customHeight="1">
      <c r="A6" s="6">
        <v>1.6</v>
      </c>
      <c r="B6" s="6">
        <v>0.05</v>
      </c>
      <c r="C6" s="6">
        <v>0</v>
      </c>
      <c r="D6" s="6">
        <f>(A6-A5)+((A7-A6)/2)</f>
        <v>0.65000000000000013</v>
      </c>
      <c r="E6" s="6">
        <f t="shared" si="0"/>
        <v>3.2500000000000008E-2</v>
      </c>
      <c r="F6" s="6">
        <f t="shared" si="1"/>
        <v>0</v>
      </c>
      <c r="G6" s="6">
        <f t="shared" si="2"/>
        <v>1.019803902718557</v>
      </c>
    </row>
    <row r="7" spans="1:10" ht="15.75" customHeight="1">
      <c r="A7" s="6">
        <v>2.7</v>
      </c>
      <c r="B7" s="6">
        <v>0.25</v>
      </c>
      <c r="C7" s="6">
        <v>0.23599999999999999</v>
      </c>
      <c r="D7" s="6">
        <f t="shared" ref="D7:D23" si="3">((A7-A6)/2)+((A8-A7)/2)</f>
        <v>1</v>
      </c>
      <c r="E7" s="6">
        <f t="shared" si="0"/>
        <v>0.25</v>
      </c>
      <c r="F7" s="6">
        <f t="shared" si="1"/>
        <v>5.8999999999999997E-2</v>
      </c>
      <c r="G7" s="6">
        <f t="shared" si="2"/>
        <v>0.95131487952202209</v>
      </c>
    </row>
    <row r="8" spans="1:10" ht="15.75" customHeight="1">
      <c r="A8" s="6">
        <v>3.6</v>
      </c>
      <c r="B8" s="6">
        <v>0.3</v>
      </c>
      <c r="C8" s="6">
        <v>0.29499999999999998</v>
      </c>
      <c r="D8" s="6">
        <f t="shared" si="3"/>
        <v>0.94999999999999973</v>
      </c>
      <c r="E8" s="6">
        <f t="shared" si="0"/>
        <v>0.28499999999999992</v>
      </c>
      <c r="F8" s="6">
        <f t="shared" si="1"/>
        <v>8.4074999999999969E-2</v>
      </c>
      <c r="G8" s="6">
        <f t="shared" si="2"/>
        <v>0.95</v>
      </c>
    </row>
    <row r="9" spans="1:10" ht="15.75" customHeight="1">
      <c r="A9" s="6">
        <v>4.5999999999999996</v>
      </c>
      <c r="B9" s="6">
        <v>0.3</v>
      </c>
      <c r="C9" s="6">
        <v>0.39700000000000002</v>
      </c>
      <c r="D9" s="6">
        <f t="shared" si="3"/>
        <v>0.95</v>
      </c>
      <c r="E9" s="6">
        <f t="shared" si="0"/>
        <v>0.28499999999999998</v>
      </c>
      <c r="F9" s="6">
        <f t="shared" si="1"/>
        <v>0.113145</v>
      </c>
      <c r="G9" s="6">
        <f t="shared" si="2"/>
        <v>0.95000000000000018</v>
      </c>
    </row>
    <row r="10" spans="1:10" ht="15.75" customHeight="1">
      <c r="A10" s="6">
        <v>5.5</v>
      </c>
      <c r="B10" s="6">
        <v>0.3</v>
      </c>
      <c r="C10" s="6">
        <v>0.65500000000000003</v>
      </c>
      <c r="D10" s="6">
        <f t="shared" si="3"/>
        <v>0.95000000000000018</v>
      </c>
      <c r="E10" s="6">
        <f t="shared" si="0"/>
        <v>0.28500000000000003</v>
      </c>
      <c r="F10" s="6">
        <f t="shared" si="1"/>
        <v>0.18667500000000004</v>
      </c>
      <c r="G10" s="6">
        <f t="shared" si="2"/>
        <v>1</v>
      </c>
    </row>
    <row r="11" spans="1:10" ht="15.75" customHeight="1">
      <c r="A11" s="6">
        <v>6.5</v>
      </c>
      <c r="B11" s="6">
        <v>0.3</v>
      </c>
      <c r="C11" s="6">
        <v>0.748</v>
      </c>
      <c r="D11" s="6">
        <f t="shared" si="3"/>
        <v>1</v>
      </c>
      <c r="E11" s="6">
        <f t="shared" si="0"/>
        <v>0.3</v>
      </c>
      <c r="F11" s="6">
        <f t="shared" si="1"/>
        <v>0.22439999999999999</v>
      </c>
      <c r="G11" s="6">
        <f t="shared" si="2"/>
        <v>1</v>
      </c>
    </row>
    <row r="12" spans="1:10" ht="15.75" customHeight="1">
      <c r="A12" s="6">
        <v>7.5</v>
      </c>
      <c r="B12" s="6">
        <v>0.3</v>
      </c>
      <c r="C12" s="6">
        <v>1.393</v>
      </c>
      <c r="D12" s="6">
        <f t="shared" si="3"/>
        <v>1</v>
      </c>
      <c r="E12" s="6">
        <f t="shared" si="0"/>
        <v>0.3</v>
      </c>
      <c r="F12" s="6">
        <f t="shared" si="1"/>
        <v>0.41789999999999999</v>
      </c>
      <c r="G12" s="6">
        <f t="shared" si="2"/>
        <v>0.97082439194738013</v>
      </c>
    </row>
    <row r="13" spans="1:10" ht="15.75" customHeight="1">
      <c r="A13" s="6">
        <v>8.5</v>
      </c>
      <c r="B13" s="6">
        <v>0.5</v>
      </c>
      <c r="C13" s="6">
        <v>1.238</v>
      </c>
      <c r="D13" s="6">
        <f t="shared" si="3"/>
        <v>0.95000000000000018</v>
      </c>
      <c r="E13" s="6">
        <f t="shared" si="0"/>
        <v>0.47500000000000009</v>
      </c>
      <c r="F13" s="6">
        <f t="shared" si="1"/>
        <v>0.58805000000000007</v>
      </c>
      <c r="G13" s="6">
        <f t="shared" si="2"/>
        <v>0.95131487952202254</v>
      </c>
    </row>
    <row r="14" spans="1:10" ht="15.75" customHeight="1">
      <c r="A14" s="6">
        <v>9.4</v>
      </c>
      <c r="B14" s="6">
        <v>0.45</v>
      </c>
      <c r="C14" s="6">
        <v>1.008</v>
      </c>
      <c r="D14" s="6">
        <f t="shared" si="3"/>
        <v>0.95000000000000018</v>
      </c>
      <c r="E14" s="6">
        <f t="shared" si="0"/>
        <v>0.4275000000000001</v>
      </c>
      <c r="F14" s="6">
        <f t="shared" si="1"/>
        <v>0.43092000000000008</v>
      </c>
      <c r="G14" s="6">
        <f t="shared" si="2"/>
        <v>1.0012492197250393</v>
      </c>
    </row>
    <row r="15" spans="1:10" ht="15.75" customHeight="1">
      <c r="A15" s="6">
        <v>10.4</v>
      </c>
      <c r="B15" s="6">
        <v>0.4</v>
      </c>
      <c r="C15" s="6">
        <v>1.048</v>
      </c>
      <c r="D15" s="6">
        <f t="shared" si="3"/>
        <v>1</v>
      </c>
      <c r="E15" s="6">
        <f t="shared" si="0"/>
        <v>0.4</v>
      </c>
      <c r="F15" s="6">
        <f t="shared" si="1"/>
        <v>0.41920000000000002</v>
      </c>
      <c r="G15" s="6">
        <f t="shared" si="2"/>
        <v>1.0012492197250393</v>
      </c>
    </row>
    <row r="16" spans="1:10" ht="15.75" customHeight="1">
      <c r="A16" s="6">
        <v>11.4</v>
      </c>
      <c r="B16" s="6">
        <v>0.35</v>
      </c>
      <c r="C16" s="6">
        <v>0.99199999999999999</v>
      </c>
      <c r="D16" s="6">
        <f t="shared" si="3"/>
        <v>1</v>
      </c>
      <c r="E16" s="6">
        <f t="shared" si="0"/>
        <v>0.35</v>
      </c>
      <c r="F16" s="6">
        <f t="shared" si="1"/>
        <v>0.34719999999999995</v>
      </c>
      <c r="G16" s="6">
        <f t="shared" si="2"/>
        <v>1.0012492197250393</v>
      </c>
    </row>
    <row r="17" spans="1:11" ht="15.75" customHeight="1">
      <c r="A17" s="6">
        <v>12.4</v>
      </c>
      <c r="B17" s="6">
        <v>0.3</v>
      </c>
      <c r="C17" s="6">
        <v>0.22700000000000001</v>
      </c>
      <c r="D17" s="6">
        <f t="shared" si="3"/>
        <v>1</v>
      </c>
      <c r="E17" s="6">
        <f t="shared" si="0"/>
        <v>0.3</v>
      </c>
      <c r="F17" s="6">
        <f t="shared" si="1"/>
        <v>6.8099999999999994E-2</v>
      </c>
      <c r="G17" s="6">
        <f t="shared" si="2"/>
        <v>1.004987562112089</v>
      </c>
    </row>
    <row r="18" spans="1:11" ht="15.75" customHeight="1">
      <c r="A18" s="6">
        <v>13.4</v>
      </c>
      <c r="B18" s="6">
        <v>0.4</v>
      </c>
      <c r="C18" s="6">
        <v>0.57099999999999995</v>
      </c>
      <c r="D18" s="6">
        <f t="shared" si="3"/>
        <v>1</v>
      </c>
      <c r="E18" s="6">
        <f t="shared" si="0"/>
        <v>0.4</v>
      </c>
      <c r="F18" s="6">
        <f t="shared" si="1"/>
        <v>0.22839999999999999</v>
      </c>
      <c r="G18" s="6">
        <f t="shared" si="2"/>
        <v>1.0111874208078342</v>
      </c>
    </row>
    <row r="19" spans="1:11" ht="15.75" customHeight="1">
      <c r="A19" s="6">
        <v>14.4</v>
      </c>
      <c r="B19" s="6">
        <v>0.55000000000000004</v>
      </c>
      <c r="C19" s="6">
        <v>8.8999999999999996E-2</v>
      </c>
      <c r="D19" s="6">
        <f t="shared" si="3"/>
        <v>1</v>
      </c>
      <c r="E19" s="6">
        <f t="shared" si="0"/>
        <v>0.55000000000000004</v>
      </c>
      <c r="F19" s="6">
        <f t="shared" si="1"/>
        <v>4.895E-2</v>
      </c>
      <c r="G19" s="6">
        <f t="shared" si="2"/>
        <v>1.0012492197250384</v>
      </c>
    </row>
    <row r="20" spans="1:11" ht="15.75" customHeight="1">
      <c r="A20" s="6">
        <v>15.4</v>
      </c>
      <c r="B20" s="6">
        <v>0.5</v>
      </c>
      <c r="C20" s="6">
        <v>0.26</v>
      </c>
      <c r="D20" s="6">
        <f t="shared" si="3"/>
        <v>0.99999999999999911</v>
      </c>
      <c r="E20" s="6">
        <f t="shared" si="0"/>
        <v>0.49999999999999956</v>
      </c>
      <c r="F20" s="6">
        <f t="shared" si="1"/>
        <v>0.12999999999999989</v>
      </c>
      <c r="G20" s="6">
        <f t="shared" si="2"/>
        <v>0.99999999999999911</v>
      </c>
    </row>
    <row r="21" spans="1:11" ht="15.75" customHeight="1">
      <c r="A21" s="6">
        <v>16.399999999999999</v>
      </c>
      <c r="B21" s="6">
        <v>0.5</v>
      </c>
      <c r="C21" s="6">
        <v>0.23699999999999999</v>
      </c>
      <c r="D21" s="6">
        <f t="shared" si="3"/>
        <v>0.99999999999999911</v>
      </c>
      <c r="E21" s="6">
        <f t="shared" si="0"/>
        <v>0.49999999999999956</v>
      </c>
      <c r="F21" s="6">
        <f t="shared" si="1"/>
        <v>0.11849999999999988</v>
      </c>
      <c r="G21" s="6">
        <f t="shared" si="2"/>
        <v>1.0012492197250393</v>
      </c>
    </row>
    <row r="22" spans="1:11" ht="15.75" customHeight="1">
      <c r="A22" s="6">
        <v>17.399999999999999</v>
      </c>
      <c r="B22" s="6">
        <v>0.45</v>
      </c>
      <c r="C22" s="6">
        <v>0.223</v>
      </c>
      <c r="D22" s="6">
        <f t="shared" si="3"/>
        <v>1</v>
      </c>
      <c r="E22" s="6">
        <f t="shared" si="0"/>
        <v>0.45</v>
      </c>
      <c r="F22" s="6">
        <f t="shared" si="1"/>
        <v>0.10035000000000001</v>
      </c>
      <c r="G22" s="6">
        <f t="shared" si="2"/>
        <v>1</v>
      </c>
    </row>
    <row r="23" spans="1:11" ht="15.75" customHeight="1">
      <c r="A23" s="6">
        <v>18.399999999999999</v>
      </c>
      <c r="B23" s="6">
        <v>0.45</v>
      </c>
      <c r="C23" s="6">
        <v>0</v>
      </c>
      <c r="D23" s="6">
        <f t="shared" si="3"/>
        <v>1</v>
      </c>
      <c r="E23" s="6">
        <f t="shared" si="0"/>
        <v>0.45</v>
      </c>
      <c r="F23" s="6">
        <f t="shared" si="1"/>
        <v>0</v>
      </c>
      <c r="G23" s="6">
        <f t="shared" si="2"/>
        <v>1.6007810593582135</v>
      </c>
    </row>
    <row r="24" spans="1:11" ht="15.75" customHeight="1">
      <c r="A24" s="6">
        <v>19.399999999999999</v>
      </c>
      <c r="B24" s="6">
        <v>0.4</v>
      </c>
      <c r="C24" s="6">
        <v>0</v>
      </c>
      <c r="D24" s="6">
        <f>((A24-A23)/2)+(A25-A24)</f>
        <v>1.6000000000000014</v>
      </c>
      <c r="E24" s="6">
        <f t="shared" si="0"/>
        <v>0.64000000000000057</v>
      </c>
      <c r="F24" s="6">
        <f t="shared" si="1"/>
        <v>0</v>
      </c>
      <c r="G24" s="6">
        <f t="shared" si="2"/>
        <v>0.4</v>
      </c>
    </row>
    <row r="25" spans="1:11" ht="15.75" customHeight="1">
      <c r="A25" s="6">
        <v>20.5</v>
      </c>
      <c r="B25" s="6">
        <v>0</v>
      </c>
      <c r="C25" s="6">
        <v>0</v>
      </c>
      <c r="D25" s="6">
        <v>0</v>
      </c>
      <c r="E25" s="6">
        <f t="shared" si="0"/>
        <v>0</v>
      </c>
      <c r="F25" s="6">
        <f t="shared" si="1"/>
        <v>0</v>
      </c>
      <c r="G25" s="6">
        <v>0</v>
      </c>
    </row>
    <row r="26" spans="1:11" ht="15.75" customHeight="1">
      <c r="A26" s="13">
        <f>A25-A5</f>
        <v>19</v>
      </c>
      <c r="C26" s="13">
        <f>AVERAGE(C6:C24)</f>
        <v>0.50615789473684214</v>
      </c>
      <c r="D26" s="14">
        <f t="shared" ref="D26:G26" si="4">SUM(D5:D25)</f>
        <v>19</v>
      </c>
      <c r="E26" s="13">
        <f t="shared" si="4"/>
        <v>7.18</v>
      </c>
      <c r="F26" s="13">
        <f t="shared" si="4"/>
        <v>3.5648650000000002</v>
      </c>
      <c r="G26" s="13">
        <f t="shared" si="4"/>
        <v>19.468380435133575</v>
      </c>
      <c r="H26" s="13">
        <f>E26/G26</f>
        <v>0.36880314846542789</v>
      </c>
      <c r="I26" s="13">
        <v>0.03</v>
      </c>
      <c r="J26" s="13">
        <f>(1.49*E26*H26^(2/3)*I26^(1/2))/F26</f>
        <v>0.26731582240611185</v>
      </c>
      <c r="K26" s="6" t="s">
        <v>27</v>
      </c>
    </row>
    <row r="27" spans="1:11" ht="15.75" customHeight="1">
      <c r="J27" s="13">
        <f>(1.49*H26^(2/3)*I26^(1/2))/C26</f>
        <v>0.26221485637512132</v>
      </c>
      <c r="K27" s="6" t="s">
        <v>28</v>
      </c>
    </row>
    <row r="28" spans="1:11" ht="15.75" customHeight="1">
      <c r="J28" s="13"/>
    </row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selection activeCell="C3" sqref="C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3.75" customWidth="1"/>
    <col min="5" max="5" width="23.4140625" customWidth="1"/>
    <col min="6" max="6" width="13.4140625" customWidth="1"/>
    <col min="7" max="7" width="13.6640625" customWidth="1"/>
    <col min="8" max="8" width="19.33203125" customWidth="1"/>
    <col min="9" max="9" width="18.33203125" customWidth="1"/>
    <col min="10" max="26" width="10.58203125" customWidth="1"/>
  </cols>
  <sheetData>
    <row r="1" spans="1:11" ht="15.75" customHeight="1">
      <c r="A1" t="s">
        <v>33</v>
      </c>
      <c r="B1" t="s">
        <v>34</v>
      </c>
      <c r="C1" t="s">
        <v>35</v>
      </c>
    </row>
    <row r="2" spans="1:11" ht="15.75" customHeight="1">
      <c r="A2" t="s">
        <v>38</v>
      </c>
      <c r="B2">
        <v>41</v>
      </c>
      <c r="C2" t="s">
        <v>10</v>
      </c>
    </row>
    <row r="3" spans="1:11" ht="15.75" customHeight="1"/>
    <row r="4" spans="1:11" ht="15.75" customHeight="1">
      <c r="A4" s="1" t="s">
        <v>14</v>
      </c>
      <c r="B4" s="1" t="s">
        <v>15</v>
      </c>
      <c r="C4" s="1" t="s">
        <v>16</v>
      </c>
      <c r="D4" s="1" t="s">
        <v>29</v>
      </c>
      <c r="E4" s="1" t="s">
        <v>18</v>
      </c>
      <c r="F4" s="1" t="s">
        <v>19</v>
      </c>
      <c r="G4" s="1" t="s">
        <v>30</v>
      </c>
      <c r="H4" s="1" t="s">
        <v>20</v>
      </c>
      <c r="I4" s="1" t="s">
        <v>21</v>
      </c>
      <c r="J4" s="1" t="s">
        <v>22</v>
      </c>
      <c r="K4" s="1" t="s">
        <v>23</v>
      </c>
    </row>
    <row r="5" spans="1:11" ht="15.75" customHeight="1">
      <c r="A5" s="6">
        <v>0.7</v>
      </c>
      <c r="B5" s="6">
        <v>0</v>
      </c>
      <c r="C5" s="6">
        <v>0</v>
      </c>
      <c r="D5" s="6">
        <v>0</v>
      </c>
      <c r="E5" s="6">
        <f t="shared" ref="E5:E26" si="0">B5*D5</f>
        <v>0</v>
      </c>
      <c r="F5" s="6">
        <f t="shared" ref="F5:F26" si="1">E5*C5</f>
        <v>0</v>
      </c>
      <c r="G5" s="6">
        <f t="shared" ref="G5:G25" si="2">A6-A5</f>
        <v>0.30000000000000004</v>
      </c>
      <c r="H5" s="6">
        <f t="shared" ref="H5:H25" si="3">SQRT((B6-B5)^2+G5^2)</f>
        <v>0.42426406871192857</v>
      </c>
    </row>
    <row r="6" spans="1:11" ht="15.75" customHeight="1">
      <c r="A6" s="6">
        <v>1</v>
      </c>
      <c r="B6" s="6">
        <v>0.3</v>
      </c>
      <c r="C6" s="6">
        <v>0</v>
      </c>
      <c r="D6" s="6">
        <f>(A6-A5)+((A7-A6)/2)</f>
        <v>0.90000000000000013</v>
      </c>
      <c r="E6" s="6">
        <f t="shared" si="0"/>
        <v>0.27</v>
      </c>
      <c r="F6" s="6">
        <f t="shared" si="1"/>
        <v>0</v>
      </c>
      <c r="G6" s="6">
        <f t="shared" si="2"/>
        <v>1.2000000000000002</v>
      </c>
      <c r="H6" s="6">
        <f t="shared" si="3"/>
        <v>1.216552506059644</v>
      </c>
    </row>
    <row r="7" spans="1:11" ht="15.75" customHeight="1">
      <c r="A7" s="6">
        <v>2.2000000000000002</v>
      </c>
      <c r="B7" s="6">
        <v>0.5</v>
      </c>
      <c r="C7" s="6">
        <v>0.20300000000000001</v>
      </c>
      <c r="D7" s="6">
        <f t="shared" ref="D7:D24" si="4">((A7-A6)/2)+((A8-A7)/2)</f>
        <v>1.2</v>
      </c>
      <c r="E7" s="6">
        <f t="shared" si="0"/>
        <v>0.6</v>
      </c>
      <c r="F7" s="6">
        <f t="shared" si="1"/>
        <v>0.12180000000000001</v>
      </c>
      <c r="G7" s="6">
        <f t="shared" si="2"/>
        <v>1.1999999999999997</v>
      </c>
      <c r="H7" s="6">
        <f t="shared" si="3"/>
        <v>1.2257650672131259</v>
      </c>
    </row>
    <row r="8" spans="1:11" ht="15.75" customHeight="1">
      <c r="A8" s="6">
        <v>3.4</v>
      </c>
      <c r="B8" s="6">
        <v>0.75</v>
      </c>
      <c r="C8" s="6">
        <v>0.46100000000000002</v>
      </c>
      <c r="D8" s="6">
        <f t="shared" si="4"/>
        <v>1.1999999999999997</v>
      </c>
      <c r="E8" s="6">
        <f t="shared" si="0"/>
        <v>0.8999999999999998</v>
      </c>
      <c r="F8" s="6">
        <f t="shared" si="1"/>
        <v>0.41489999999999994</v>
      </c>
      <c r="G8" s="6">
        <f t="shared" si="2"/>
        <v>1.1999999999999997</v>
      </c>
      <c r="H8" s="6">
        <f t="shared" si="3"/>
        <v>1.2010412149464311</v>
      </c>
    </row>
    <row r="9" spans="1:11" ht="15.75" customHeight="1">
      <c r="A9" s="6">
        <v>4.5999999999999996</v>
      </c>
      <c r="B9" s="6">
        <v>0.8</v>
      </c>
      <c r="C9" s="6">
        <v>1.3120000000000001</v>
      </c>
      <c r="D9" s="6">
        <f t="shared" si="4"/>
        <v>1.2</v>
      </c>
      <c r="E9" s="6">
        <f t="shared" si="0"/>
        <v>0.96</v>
      </c>
      <c r="F9" s="6">
        <f t="shared" si="1"/>
        <v>1.25952</v>
      </c>
      <c r="G9" s="6">
        <f t="shared" si="2"/>
        <v>1.2000000000000002</v>
      </c>
      <c r="H9" s="6">
        <f t="shared" si="3"/>
        <v>1.2369316876852983</v>
      </c>
    </row>
    <row r="10" spans="1:11" ht="15.75" customHeight="1">
      <c r="A10" s="6">
        <v>5.8</v>
      </c>
      <c r="B10" s="6">
        <v>1.1000000000000001</v>
      </c>
      <c r="C10" s="6">
        <v>1.41</v>
      </c>
      <c r="D10" s="6">
        <f t="shared" si="4"/>
        <v>1.2000000000000002</v>
      </c>
      <c r="E10" s="6">
        <f t="shared" si="0"/>
        <v>1.3200000000000003</v>
      </c>
      <c r="F10" s="6">
        <f t="shared" si="1"/>
        <v>1.8612000000000002</v>
      </c>
      <c r="G10" s="6">
        <f t="shared" si="2"/>
        <v>1.2000000000000002</v>
      </c>
      <c r="H10" s="6">
        <f t="shared" si="3"/>
        <v>1.2010412149464316</v>
      </c>
    </row>
    <row r="11" spans="1:11" ht="15.75" customHeight="1">
      <c r="A11" s="6">
        <v>7</v>
      </c>
      <c r="B11" s="6">
        <v>1.05</v>
      </c>
      <c r="C11" s="6">
        <v>1.3859999999999999</v>
      </c>
      <c r="D11" s="6">
        <f t="shared" si="4"/>
        <v>1.1999999999999997</v>
      </c>
      <c r="E11" s="6">
        <f t="shared" si="0"/>
        <v>1.2599999999999998</v>
      </c>
      <c r="F11" s="6">
        <f t="shared" si="1"/>
        <v>1.7463599999999995</v>
      </c>
      <c r="G11" s="6">
        <f t="shared" si="2"/>
        <v>1.1999999999999993</v>
      </c>
      <c r="H11" s="6">
        <f t="shared" si="3"/>
        <v>1.2010412149464307</v>
      </c>
    </row>
    <row r="12" spans="1:11" ht="15.75" customHeight="1">
      <c r="A12" s="6">
        <v>8.1999999999999993</v>
      </c>
      <c r="B12" s="6">
        <v>1.1000000000000001</v>
      </c>
      <c r="C12" s="6">
        <v>1.496</v>
      </c>
      <c r="D12" s="6">
        <f t="shared" si="4"/>
        <v>1.2000000000000002</v>
      </c>
      <c r="E12" s="6">
        <f t="shared" si="0"/>
        <v>1.3200000000000003</v>
      </c>
      <c r="F12" s="6">
        <f t="shared" si="1"/>
        <v>1.9747200000000005</v>
      </c>
      <c r="G12" s="6">
        <f t="shared" si="2"/>
        <v>1.2000000000000011</v>
      </c>
      <c r="H12" s="6">
        <f t="shared" si="3"/>
        <v>1.2000000000000011</v>
      </c>
    </row>
    <row r="13" spans="1:11" ht="15.75" customHeight="1">
      <c r="A13" s="6">
        <v>9.4</v>
      </c>
      <c r="B13" s="6">
        <v>1.1000000000000001</v>
      </c>
      <c r="C13" s="6">
        <v>1.4410000000000001</v>
      </c>
      <c r="D13" s="6">
        <f t="shared" si="4"/>
        <v>1.2000000000000002</v>
      </c>
      <c r="E13" s="6">
        <f t="shared" si="0"/>
        <v>1.3200000000000003</v>
      </c>
      <c r="F13" s="6">
        <f t="shared" si="1"/>
        <v>1.9021200000000005</v>
      </c>
      <c r="G13" s="6">
        <f t="shared" si="2"/>
        <v>1.1999999999999993</v>
      </c>
      <c r="H13" s="6">
        <f t="shared" si="3"/>
        <v>1.2010412149464307</v>
      </c>
    </row>
    <row r="14" spans="1:11" ht="15.75" customHeight="1">
      <c r="A14" s="6">
        <v>10.6</v>
      </c>
      <c r="B14" s="6">
        <v>1.1499999999999999</v>
      </c>
      <c r="C14" s="6">
        <v>1.4850000000000001</v>
      </c>
      <c r="D14" s="6">
        <f t="shared" si="4"/>
        <v>1.2000000000000002</v>
      </c>
      <c r="E14" s="6">
        <f t="shared" si="0"/>
        <v>1.3800000000000001</v>
      </c>
      <c r="F14" s="6">
        <f t="shared" si="1"/>
        <v>2.0493000000000001</v>
      </c>
      <c r="G14" s="6">
        <f t="shared" si="2"/>
        <v>1.2000000000000011</v>
      </c>
      <c r="H14" s="6">
        <f t="shared" si="3"/>
        <v>1.2000000000000011</v>
      </c>
    </row>
    <row r="15" spans="1:11" ht="15.75" customHeight="1">
      <c r="A15" s="6">
        <v>11.8</v>
      </c>
      <c r="B15" s="6">
        <v>1.1499999999999999</v>
      </c>
      <c r="C15" s="6">
        <v>1.7270000000000001</v>
      </c>
      <c r="D15" s="6">
        <f t="shared" si="4"/>
        <v>1.2000000000000002</v>
      </c>
      <c r="E15" s="6">
        <f t="shared" si="0"/>
        <v>1.3800000000000001</v>
      </c>
      <c r="F15" s="6">
        <f t="shared" si="1"/>
        <v>2.3832600000000004</v>
      </c>
      <c r="G15" s="6">
        <f t="shared" si="2"/>
        <v>1.1999999999999993</v>
      </c>
      <c r="H15" s="6">
        <f t="shared" si="3"/>
        <v>1.2010412149464307</v>
      </c>
    </row>
    <row r="16" spans="1:11" ht="15.75" customHeight="1">
      <c r="A16" s="6">
        <v>13</v>
      </c>
      <c r="B16" s="6">
        <v>1.2</v>
      </c>
      <c r="C16" s="6">
        <v>1.6160000000000001</v>
      </c>
      <c r="D16" s="6">
        <f t="shared" si="4"/>
        <v>1.1999999999999993</v>
      </c>
      <c r="E16" s="6">
        <f t="shared" si="0"/>
        <v>1.4399999999999991</v>
      </c>
      <c r="F16" s="6">
        <f t="shared" si="1"/>
        <v>2.3270399999999984</v>
      </c>
      <c r="G16" s="6">
        <f t="shared" si="2"/>
        <v>1.1999999999999993</v>
      </c>
      <c r="H16" s="6">
        <f t="shared" si="3"/>
        <v>1.1999999999999993</v>
      </c>
    </row>
    <row r="17" spans="1:12" ht="15.75" customHeight="1">
      <c r="A17" s="6">
        <v>14.2</v>
      </c>
      <c r="B17" s="6">
        <v>1.2</v>
      </c>
      <c r="C17" s="6">
        <v>1.288</v>
      </c>
      <c r="D17" s="6">
        <f t="shared" si="4"/>
        <v>1.2000000000000002</v>
      </c>
      <c r="E17" s="6">
        <f t="shared" si="0"/>
        <v>1.4400000000000002</v>
      </c>
      <c r="F17" s="6">
        <f t="shared" si="1"/>
        <v>1.8547200000000004</v>
      </c>
      <c r="G17" s="6">
        <f t="shared" si="2"/>
        <v>1.2000000000000011</v>
      </c>
      <c r="H17" s="6">
        <f t="shared" si="3"/>
        <v>1.2010412149464325</v>
      </c>
    </row>
    <row r="18" spans="1:12" ht="15.75" customHeight="1">
      <c r="A18" s="6">
        <v>15.4</v>
      </c>
      <c r="B18" s="6">
        <v>1.1499999999999999</v>
      </c>
      <c r="C18" s="6">
        <v>0.80600000000000005</v>
      </c>
      <c r="D18" s="6">
        <f t="shared" si="4"/>
        <v>1.2000000000000011</v>
      </c>
      <c r="E18" s="6">
        <f t="shared" si="0"/>
        <v>1.3800000000000012</v>
      </c>
      <c r="F18" s="6">
        <f t="shared" si="1"/>
        <v>1.112280000000001</v>
      </c>
      <c r="G18" s="6">
        <f t="shared" si="2"/>
        <v>1.2000000000000011</v>
      </c>
      <c r="H18" s="6">
        <f t="shared" si="3"/>
        <v>1.2010412149464325</v>
      </c>
    </row>
    <row r="19" spans="1:12" ht="15.75" customHeight="1">
      <c r="A19" s="6">
        <v>16.600000000000001</v>
      </c>
      <c r="B19" s="6">
        <v>1.1000000000000001</v>
      </c>
      <c r="C19" s="6">
        <v>0.77600000000000002</v>
      </c>
      <c r="D19" s="6">
        <f t="shared" si="4"/>
        <v>1.2000000000000002</v>
      </c>
      <c r="E19" s="6">
        <f t="shared" si="0"/>
        <v>1.3200000000000003</v>
      </c>
      <c r="F19" s="6">
        <f t="shared" si="1"/>
        <v>1.0243200000000003</v>
      </c>
      <c r="G19" s="6">
        <f t="shared" si="2"/>
        <v>1.1999999999999993</v>
      </c>
      <c r="H19" s="6">
        <f t="shared" si="3"/>
        <v>1.1999999999999993</v>
      </c>
    </row>
    <row r="20" spans="1:12" ht="15.75" customHeight="1">
      <c r="A20" s="6">
        <v>17.8</v>
      </c>
      <c r="B20" s="6">
        <v>1.1000000000000001</v>
      </c>
      <c r="C20" s="6">
        <v>0.72199999999999998</v>
      </c>
      <c r="D20" s="6">
        <f t="shared" si="4"/>
        <v>1.1999999999999993</v>
      </c>
      <c r="E20" s="6">
        <f t="shared" si="0"/>
        <v>1.3199999999999994</v>
      </c>
      <c r="F20" s="6">
        <f t="shared" si="1"/>
        <v>0.95303999999999955</v>
      </c>
      <c r="G20" s="6">
        <f t="shared" si="2"/>
        <v>1.1999999999999993</v>
      </c>
      <c r="H20" s="6">
        <f t="shared" si="3"/>
        <v>1.2010412149464307</v>
      </c>
    </row>
    <row r="21" spans="1:12" ht="15.75" customHeight="1">
      <c r="A21" s="6">
        <v>19</v>
      </c>
      <c r="B21" s="6">
        <v>1.05</v>
      </c>
      <c r="C21" s="6">
        <v>0.33600000000000002</v>
      </c>
      <c r="D21" s="6">
        <f t="shared" si="4"/>
        <v>1.1500000000000004</v>
      </c>
      <c r="E21" s="6">
        <f t="shared" si="0"/>
        <v>1.2075000000000005</v>
      </c>
      <c r="F21" s="6">
        <f t="shared" si="1"/>
        <v>0.40572000000000019</v>
      </c>
      <c r="G21" s="6">
        <f t="shared" si="2"/>
        <v>1.1000000000000014</v>
      </c>
      <c r="H21" s="6">
        <f t="shared" si="3"/>
        <v>1.1011357772772634</v>
      </c>
    </row>
    <row r="22" spans="1:12" ht="15.75" customHeight="1">
      <c r="A22" s="6">
        <v>20.100000000000001</v>
      </c>
      <c r="B22" s="6">
        <v>1</v>
      </c>
      <c r="C22" s="6">
        <v>0.36699999999999999</v>
      </c>
      <c r="D22" s="6">
        <f t="shared" si="4"/>
        <v>1.1999999999999993</v>
      </c>
      <c r="E22" s="6">
        <f t="shared" si="0"/>
        <v>1.1999999999999993</v>
      </c>
      <c r="F22" s="6">
        <f t="shared" si="1"/>
        <v>0.44039999999999974</v>
      </c>
      <c r="G22" s="6">
        <f t="shared" si="2"/>
        <v>1.2999999999999972</v>
      </c>
      <c r="H22" s="6">
        <f t="shared" si="3"/>
        <v>1.3238202294873698</v>
      </c>
    </row>
    <row r="23" spans="1:12" ht="15.75" customHeight="1">
      <c r="A23" s="6">
        <v>21.4</v>
      </c>
      <c r="B23" s="6">
        <v>1.25</v>
      </c>
      <c r="C23" s="6">
        <v>0.33300000000000002</v>
      </c>
      <c r="D23" s="6">
        <f t="shared" si="4"/>
        <v>1.25</v>
      </c>
      <c r="E23" s="6">
        <f t="shared" si="0"/>
        <v>1.5625</v>
      </c>
      <c r="F23" s="6">
        <f t="shared" si="1"/>
        <v>0.52031250000000007</v>
      </c>
      <c r="G23" s="6">
        <f t="shared" si="2"/>
        <v>1.2000000000000028</v>
      </c>
      <c r="H23" s="6">
        <f t="shared" si="3"/>
        <v>1.2816005617976323</v>
      </c>
    </row>
    <row r="24" spans="1:12" ht="15.75" customHeight="1">
      <c r="A24" s="6">
        <v>22.6</v>
      </c>
      <c r="B24" s="6">
        <v>0.8</v>
      </c>
      <c r="C24" s="6">
        <v>0.247</v>
      </c>
      <c r="D24" s="6">
        <f t="shared" si="4"/>
        <v>1.2000000000000011</v>
      </c>
      <c r="E24" s="6">
        <f t="shared" si="0"/>
        <v>0.96000000000000085</v>
      </c>
      <c r="F24" s="6">
        <f t="shared" si="1"/>
        <v>0.23712000000000022</v>
      </c>
      <c r="G24" s="6">
        <f t="shared" si="2"/>
        <v>1.1999999999999993</v>
      </c>
      <c r="H24" s="6">
        <f t="shared" si="3"/>
        <v>1.2010412149464307</v>
      </c>
    </row>
    <row r="25" spans="1:12" ht="15.75" customHeight="1">
      <c r="A25" s="6">
        <v>23.8</v>
      </c>
      <c r="B25" s="6">
        <v>0.85</v>
      </c>
      <c r="C25" s="6">
        <v>0.17499999999999999</v>
      </c>
      <c r="D25" s="6">
        <f>((A25-A24)/2)+(A26-A25)</f>
        <v>1.4000000000000004</v>
      </c>
      <c r="E25" s="6">
        <f t="shared" si="0"/>
        <v>1.1900000000000002</v>
      </c>
      <c r="F25" s="6">
        <f t="shared" si="1"/>
        <v>0.20825000000000002</v>
      </c>
      <c r="G25" s="6">
        <f t="shared" si="2"/>
        <v>0.80000000000000071</v>
      </c>
      <c r="H25" s="6">
        <f t="shared" si="3"/>
        <v>1.1672617529928757</v>
      </c>
    </row>
    <row r="26" spans="1:12" ht="15.75" customHeight="1">
      <c r="A26" s="6">
        <v>24.6</v>
      </c>
      <c r="B26" s="6">
        <v>0</v>
      </c>
      <c r="C26" s="6">
        <v>0</v>
      </c>
      <c r="D26" s="6">
        <v>0</v>
      </c>
      <c r="E26" s="6">
        <f t="shared" si="0"/>
        <v>0</v>
      </c>
      <c r="F26" s="6">
        <f t="shared" si="1"/>
        <v>0</v>
      </c>
      <c r="G26" s="6">
        <v>0</v>
      </c>
      <c r="H26" s="6">
        <v>0</v>
      </c>
    </row>
    <row r="27" spans="1:12" ht="15.75" customHeight="1">
      <c r="A27" s="13">
        <f>A26-A5</f>
        <v>23.900000000000002</v>
      </c>
      <c r="C27" s="13">
        <f>AVERAGE(C6:C25)</f>
        <v>0.87934999999999997</v>
      </c>
      <c r="D27" s="14">
        <f t="shared" ref="D27:F27" si="5">SUM(D5:D26)</f>
        <v>23.9</v>
      </c>
      <c r="E27" s="13">
        <f t="shared" si="5"/>
        <v>23.73</v>
      </c>
      <c r="F27" s="13">
        <f t="shared" si="5"/>
        <v>22.796382499999996</v>
      </c>
      <c r="G27" s="13"/>
      <c r="H27" s="13">
        <f>SUM(H5:H26)</f>
        <v>24.586702585743023</v>
      </c>
      <c r="I27" s="13">
        <f>E27/H27</f>
        <v>0.96515585679879679</v>
      </c>
      <c r="J27" s="13">
        <v>0.03</v>
      </c>
      <c r="K27" s="13">
        <f>(1.49*E27*I27^(2/3)*J27^(1/2))/F27</f>
        <v>0.26236767829933677</v>
      </c>
      <c r="L27" s="6" t="s">
        <v>27</v>
      </c>
    </row>
    <row r="28" spans="1:12" ht="15.75" customHeight="1">
      <c r="K28" s="13">
        <f>(1.49*I27^(2/3)*J27^(1/2))/C27</f>
        <v>0.28662677780728835</v>
      </c>
      <c r="L28" s="6" t="s">
        <v>28</v>
      </c>
    </row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3"/>
  <sheetViews>
    <sheetView workbookViewId="0">
      <selection activeCell="A3" sqref="A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39</v>
      </c>
      <c r="B2">
        <v>22</v>
      </c>
      <c r="C2" t="s">
        <v>10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5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0.5</v>
      </c>
      <c r="B5" s="6">
        <v>0</v>
      </c>
      <c r="C5" s="6">
        <v>0</v>
      </c>
      <c r="D5" s="16">
        <v>0</v>
      </c>
      <c r="E5" s="6">
        <f t="shared" ref="E5:E29" si="0">B5*D5</f>
        <v>0</v>
      </c>
      <c r="F5" s="6">
        <f t="shared" ref="F5:F29" si="1">E5*C5</f>
        <v>0</v>
      </c>
      <c r="G5" s="6">
        <f t="shared" ref="G5:G28" si="2">SQRT((B6-B5)^2+D6^2)</f>
        <v>1.5524174696260025</v>
      </c>
    </row>
    <row r="6" spans="1:10" ht="15.75" customHeight="1">
      <c r="A6" s="6">
        <v>1.6</v>
      </c>
      <c r="B6" s="6">
        <v>0.4</v>
      </c>
      <c r="C6" s="6">
        <v>0</v>
      </c>
      <c r="D6" s="16">
        <f>(A6-A5)+((A7-A6)/2)</f>
        <v>1.5</v>
      </c>
      <c r="E6" s="6">
        <f t="shared" si="0"/>
        <v>0.60000000000000009</v>
      </c>
      <c r="F6" s="6">
        <f t="shared" si="1"/>
        <v>0</v>
      </c>
      <c r="G6" s="6">
        <f t="shared" si="2"/>
        <v>0.8</v>
      </c>
    </row>
    <row r="7" spans="1:10" ht="15.75" customHeight="1">
      <c r="A7" s="6">
        <v>2.4</v>
      </c>
      <c r="B7" s="6">
        <v>0.4</v>
      </c>
      <c r="C7" s="6">
        <v>0</v>
      </c>
      <c r="D7" s="16">
        <f t="shared" ref="D7:D27" si="3">((A7-A6)/2)+((A8-A7)/2)</f>
        <v>0.8</v>
      </c>
      <c r="E7" s="6">
        <f t="shared" si="0"/>
        <v>0.32000000000000006</v>
      </c>
      <c r="F7" s="6">
        <f t="shared" si="1"/>
        <v>0</v>
      </c>
      <c r="G7" s="6">
        <f t="shared" si="2"/>
        <v>0.82462112512353225</v>
      </c>
    </row>
    <row r="8" spans="1:10" ht="15.75" customHeight="1">
      <c r="A8" s="6">
        <v>3.2</v>
      </c>
      <c r="B8" s="6">
        <v>0.6</v>
      </c>
      <c r="C8" s="6">
        <v>0</v>
      </c>
      <c r="D8" s="16">
        <f t="shared" si="3"/>
        <v>0.8</v>
      </c>
      <c r="E8" s="6">
        <f t="shared" si="0"/>
        <v>0.48</v>
      </c>
      <c r="F8" s="6">
        <f t="shared" si="1"/>
        <v>0</v>
      </c>
      <c r="G8" s="6">
        <f t="shared" si="2"/>
        <v>0.79999999999999982</v>
      </c>
    </row>
    <row r="9" spans="1:10" ht="15.75" customHeight="1">
      <c r="A9" s="6">
        <v>4</v>
      </c>
      <c r="B9" s="6">
        <v>0.6</v>
      </c>
      <c r="C9" s="6">
        <v>0.29499999999999998</v>
      </c>
      <c r="D9" s="16">
        <f t="shared" si="3"/>
        <v>0.79999999999999982</v>
      </c>
      <c r="E9" s="6">
        <f t="shared" si="0"/>
        <v>0.47999999999999987</v>
      </c>
      <c r="F9" s="6">
        <f t="shared" si="1"/>
        <v>0.14159999999999995</v>
      </c>
      <c r="G9" s="6">
        <f t="shared" si="2"/>
        <v>0.79999999999999982</v>
      </c>
    </row>
    <row r="10" spans="1:10" ht="15.75" customHeight="1">
      <c r="A10" s="6">
        <v>4.8</v>
      </c>
      <c r="B10" s="6">
        <v>0.6</v>
      </c>
      <c r="C10" s="6">
        <v>0.223</v>
      </c>
      <c r="D10" s="16">
        <f t="shared" si="3"/>
        <v>0.79999999999999982</v>
      </c>
      <c r="E10" s="6">
        <f t="shared" si="0"/>
        <v>0.47999999999999987</v>
      </c>
      <c r="F10" s="6">
        <f t="shared" si="1"/>
        <v>0.10703999999999997</v>
      </c>
      <c r="G10" s="6">
        <f t="shared" si="2"/>
        <v>0.80000000000000027</v>
      </c>
    </row>
    <row r="11" spans="1:10" ht="15.75" customHeight="1">
      <c r="A11" s="6">
        <v>5.6</v>
      </c>
      <c r="B11" s="6">
        <v>0.6</v>
      </c>
      <c r="C11" s="6">
        <v>0.247</v>
      </c>
      <c r="D11" s="16">
        <f t="shared" si="3"/>
        <v>0.80000000000000027</v>
      </c>
      <c r="E11" s="6">
        <f t="shared" si="0"/>
        <v>0.48000000000000015</v>
      </c>
      <c r="F11" s="6">
        <f t="shared" si="1"/>
        <v>0.11856000000000004</v>
      </c>
      <c r="G11" s="6">
        <f t="shared" si="2"/>
        <v>0.80622577482985525</v>
      </c>
    </row>
    <row r="12" spans="1:10" ht="15.75" customHeight="1">
      <c r="A12" s="6">
        <v>6.4</v>
      </c>
      <c r="B12" s="6">
        <v>0.7</v>
      </c>
      <c r="C12" s="6">
        <v>0.308</v>
      </c>
      <c r="D12" s="16">
        <f t="shared" si="3"/>
        <v>0.80000000000000027</v>
      </c>
      <c r="E12" s="6">
        <f t="shared" si="0"/>
        <v>0.56000000000000016</v>
      </c>
      <c r="F12" s="6">
        <f t="shared" si="1"/>
        <v>0.17248000000000005</v>
      </c>
      <c r="G12" s="6">
        <f t="shared" si="2"/>
        <v>0.80156097709406959</v>
      </c>
    </row>
    <row r="13" spans="1:10" ht="15.75" customHeight="1">
      <c r="A13" s="6">
        <v>7.2</v>
      </c>
      <c r="B13" s="6">
        <v>0.65</v>
      </c>
      <c r="C13" s="6">
        <v>0.36699999999999999</v>
      </c>
      <c r="D13" s="16">
        <f t="shared" si="3"/>
        <v>0.79999999999999982</v>
      </c>
      <c r="E13" s="6">
        <f t="shared" si="0"/>
        <v>0.51999999999999991</v>
      </c>
      <c r="F13" s="6">
        <f t="shared" si="1"/>
        <v>0.19083999999999995</v>
      </c>
      <c r="G13" s="6">
        <f t="shared" si="2"/>
        <v>0.80622577482985525</v>
      </c>
    </row>
    <row r="14" spans="1:10" ht="15.75" customHeight="1">
      <c r="A14" s="6">
        <v>8</v>
      </c>
      <c r="B14" s="6">
        <v>0.55000000000000004</v>
      </c>
      <c r="C14" s="6">
        <v>0.623</v>
      </c>
      <c r="D14" s="16">
        <f t="shared" si="3"/>
        <v>0.80000000000000027</v>
      </c>
      <c r="E14" s="6">
        <f t="shared" si="0"/>
        <v>0.44000000000000017</v>
      </c>
      <c r="F14" s="6">
        <f t="shared" si="1"/>
        <v>0.27412000000000009</v>
      </c>
      <c r="G14" s="6">
        <f t="shared" si="2"/>
        <v>0.8015609770940697</v>
      </c>
    </row>
    <row r="15" spans="1:10" ht="15.75" customHeight="1">
      <c r="A15" s="6">
        <v>8.8000000000000007</v>
      </c>
      <c r="B15" s="6">
        <v>0.5</v>
      </c>
      <c r="C15" s="6">
        <v>0.82899999999999996</v>
      </c>
      <c r="D15" s="16">
        <f t="shared" si="3"/>
        <v>0.79999999999999982</v>
      </c>
      <c r="E15" s="6">
        <f t="shared" si="0"/>
        <v>0.39999999999999991</v>
      </c>
      <c r="F15" s="6">
        <f t="shared" si="1"/>
        <v>0.33159999999999989</v>
      </c>
      <c r="G15" s="6">
        <f t="shared" si="2"/>
        <v>0.8062257748298548</v>
      </c>
    </row>
    <row r="16" spans="1:10" ht="15.75" customHeight="1">
      <c r="A16" s="6">
        <v>9.6</v>
      </c>
      <c r="B16" s="6">
        <v>0.4</v>
      </c>
      <c r="C16" s="6">
        <v>0.93400000000000005</v>
      </c>
      <c r="D16" s="16">
        <f t="shared" si="3"/>
        <v>0.79999999999999982</v>
      </c>
      <c r="E16" s="6">
        <f t="shared" si="0"/>
        <v>0.31999999999999995</v>
      </c>
      <c r="F16" s="6">
        <f t="shared" si="1"/>
        <v>0.29887999999999998</v>
      </c>
      <c r="G16" s="6">
        <f t="shared" si="2"/>
        <v>0.8062257748298548</v>
      </c>
    </row>
    <row r="17" spans="1:11" ht="15.75" customHeight="1">
      <c r="A17" s="6">
        <v>10.4</v>
      </c>
      <c r="B17" s="6">
        <v>0.5</v>
      </c>
      <c r="C17" s="6">
        <v>1.022</v>
      </c>
      <c r="D17" s="16">
        <f t="shared" si="3"/>
        <v>0.79999999999999982</v>
      </c>
      <c r="E17" s="6">
        <f t="shared" si="0"/>
        <v>0.39999999999999991</v>
      </c>
      <c r="F17" s="6">
        <f t="shared" si="1"/>
        <v>0.40879999999999994</v>
      </c>
      <c r="G17" s="6">
        <f t="shared" si="2"/>
        <v>0.79999999999999982</v>
      </c>
    </row>
    <row r="18" spans="1:11" ht="15.75" customHeight="1">
      <c r="A18" s="6">
        <v>11.2</v>
      </c>
      <c r="B18" s="6">
        <v>0.5</v>
      </c>
      <c r="C18" s="6">
        <v>1.04</v>
      </c>
      <c r="D18" s="16">
        <f t="shared" si="3"/>
        <v>0.79999999999999982</v>
      </c>
      <c r="E18" s="6">
        <f t="shared" si="0"/>
        <v>0.39999999999999991</v>
      </c>
      <c r="F18" s="6">
        <f t="shared" si="1"/>
        <v>0.41599999999999993</v>
      </c>
      <c r="G18" s="6">
        <f t="shared" si="2"/>
        <v>0.80622577482985569</v>
      </c>
    </row>
    <row r="19" spans="1:11" ht="15.75" customHeight="1">
      <c r="A19" s="6">
        <v>12</v>
      </c>
      <c r="B19" s="6">
        <v>0.4</v>
      </c>
      <c r="C19" s="6">
        <v>1.0640000000000001</v>
      </c>
      <c r="D19" s="16">
        <f t="shared" si="3"/>
        <v>0.80000000000000071</v>
      </c>
      <c r="E19" s="6">
        <f t="shared" si="0"/>
        <v>0.32000000000000028</v>
      </c>
      <c r="F19" s="6">
        <f t="shared" si="1"/>
        <v>0.34048000000000034</v>
      </c>
      <c r="G19" s="6">
        <f t="shared" si="2"/>
        <v>0.82462112512353192</v>
      </c>
    </row>
    <row r="20" spans="1:11" ht="15.75" customHeight="1">
      <c r="A20" s="6">
        <v>12.8</v>
      </c>
      <c r="B20" s="6">
        <v>0.6</v>
      </c>
      <c r="C20" s="6">
        <v>1.0640000000000001</v>
      </c>
      <c r="D20" s="16">
        <f t="shared" si="3"/>
        <v>0.79999999999999982</v>
      </c>
      <c r="E20" s="6">
        <f t="shared" si="0"/>
        <v>0.47999999999999987</v>
      </c>
      <c r="F20" s="6">
        <f t="shared" si="1"/>
        <v>0.51071999999999984</v>
      </c>
      <c r="G20" s="6">
        <f t="shared" si="2"/>
        <v>0.7071067811865468</v>
      </c>
    </row>
    <row r="21" spans="1:11" ht="15.75" customHeight="1">
      <c r="A21" s="6">
        <v>13.6</v>
      </c>
      <c r="B21" s="6">
        <v>0.5</v>
      </c>
      <c r="C21" s="6">
        <v>0.98</v>
      </c>
      <c r="D21" s="16">
        <f t="shared" si="3"/>
        <v>0.69999999999999929</v>
      </c>
      <c r="E21" s="6">
        <f t="shared" si="0"/>
        <v>0.34999999999999964</v>
      </c>
      <c r="F21" s="6">
        <f t="shared" si="1"/>
        <v>0.34299999999999964</v>
      </c>
      <c r="G21" s="6">
        <f t="shared" si="2"/>
        <v>0.70710678118654768</v>
      </c>
    </row>
    <row r="22" spans="1:11" ht="15.75" customHeight="1">
      <c r="A22" s="6">
        <v>14.2</v>
      </c>
      <c r="B22" s="6">
        <v>0.4</v>
      </c>
      <c r="C22" s="6">
        <v>0.97699999999999998</v>
      </c>
      <c r="D22" s="16">
        <f t="shared" si="3"/>
        <v>0.70000000000000018</v>
      </c>
      <c r="E22" s="6">
        <f t="shared" si="0"/>
        <v>0.28000000000000008</v>
      </c>
      <c r="F22" s="6">
        <f t="shared" si="1"/>
        <v>0.27356000000000008</v>
      </c>
      <c r="G22" s="6">
        <f t="shared" si="2"/>
        <v>0.80156097709407048</v>
      </c>
    </row>
    <row r="23" spans="1:11" ht="15.75" customHeight="1">
      <c r="A23" s="6">
        <v>15</v>
      </c>
      <c r="B23" s="6">
        <v>0.45</v>
      </c>
      <c r="C23" s="6">
        <v>0.88300000000000001</v>
      </c>
      <c r="D23" s="16">
        <f t="shared" si="3"/>
        <v>0.80000000000000071</v>
      </c>
      <c r="E23" s="6">
        <f t="shared" si="0"/>
        <v>0.36000000000000032</v>
      </c>
      <c r="F23" s="6">
        <f t="shared" si="1"/>
        <v>0.31788000000000027</v>
      </c>
      <c r="G23" s="6">
        <f t="shared" si="2"/>
        <v>0.80156097709407048</v>
      </c>
    </row>
    <row r="24" spans="1:11" ht="15.75" customHeight="1">
      <c r="A24" s="6">
        <v>15.8</v>
      </c>
      <c r="B24" s="6">
        <v>0.5</v>
      </c>
      <c r="C24" s="6">
        <v>0.92</v>
      </c>
      <c r="D24" s="16">
        <f t="shared" si="3"/>
        <v>0.80000000000000071</v>
      </c>
      <c r="E24" s="6">
        <f t="shared" si="0"/>
        <v>0.40000000000000036</v>
      </c>
      <c r="F24" s="6">
        <f t="shared" si="1"/>
        <v>0.36800000000000033</v>
      </c>
      <c r="G24" s="6">
        <f t="shared" si="2"/>
        <v>0.69999999999999929</v>
      </c>
    </row>
    <row r="25" spans="1:11" ht="15.75" customHeight="1">
      <c r="A25" s="6">
        <v>16.600000000000001</v>
      </c>
      <c r="B25" s="6">
        <v>0.5</v>
      </c>
      <c r="C25" s="6">
        <v>0.74099999999999999</v>
      </c>
      <c r="D25" s="16">
        <f t="shared" si="3"/>
        <v>0.69999999999999929</v>
      </c>
      <c r="E25" s="6">
        <f t="shared" si="0"/>
        <v>0.34999999999999964</v>
      </c>
      <c r="F25" s="6">
        <f t="shared" si="1"/>
        <v>0.25934999999999975</v>
      </c>
      <c r="G25" s="6">
        <f t="shared" si="2"/>
        <v>0.70178344238090928</v>
      </c>
    </row>
    <row r="26" spans="1:11" ht="15.75" customHeight="1">
      <c r="A26" s="6">
        <v>17.2</v>
      </c>
      <c r="B26" s="6">
        <v>0.45</v>
      </c>
      <c r="C26" s="6">
        <v>0.88500000000000001</v>
      </c>
      <c r="D26" s="16">
        <f t="shared" si="3"/>
        <v>0.69999999999999929</v>
      </c>
      <c r="E26" s="6">
        <f t="shared" si="0"/>
        <v>0.31499999999999967</v>
      </c>
      <c r="F26" s="6">
        <f t="shared" si="1"/>
        <v>0.27877499999999972</v>
      </c>
      <c r="G26" s="6">
        <f t="shared" si="2"/>
        <v>0.9340770846134705</v>
      </c>
    </row>
    <row r="27" spans="1:11" ht="15.75" customHeight="1">
      <c r="A27" s="6">
        <v>18</v>
      </c>
      <c r="B27" s="6">
        <v>0.2</v>
      </c>
      <c r="C27" s="6">
        <v>0.65400000000000003</v>
      </c>
      <c r="D27" s="16">
        <f t="shared" si="3"/>
        <v>0.90000000000000036</v>
      </c>
      <c r="E27" s="6">
        <f t="shared" si="0"/>
        <v>0.18000000000000008</v>
      </c>
      <c r="F27" s="6">
        <f t="shared" si="1"/>
        <v>0.11772000000000006</v>
      </c>
      <c r="G27" s="6">
        <f t="shared" si="2"/>
        <v>1.2093386622447817</v>
      </c>
    </row>
    <row r="28" spans="1:11" ht="15.75" customHeight="1">
      <c r="A28" s="6">
        <v>19</v>
      </c>
      <c r="B28" s="6">
        <v>0.35</v>
      </c>
      <c r="C28" s="6">
        <v>0.17100000000000001</v>
      </c>
      <c r="D28" s="16">
        <f>((A28-A27)/2)+(A29-A28)</f>
        <v>1.1999999999999993</v>
      </c>
      <c r="E28" s="6">
        <f t="shared" si="0"/>
        <v>0.41999999999999971</v>
      </c>
      <c r="F28" s="6">
        <f t="shared" si="1"/>
        <v>7.1819999999999953E-2</v>
      </c>
      <c r="G28" s="6">
        <f t="shared" si="2"/>
        <v>0.35</v>
      </c>
      <c r="J28" s="13"/>
    </row>
    <row r="29" spans="1:11" ht="15.75" customHeight="1">
      <c r="A29" s="6">
        <v>19.7</v>
      </c>
      <c r="B29" s="6">
        <v>0</v>
      </c>
      <c r="C29" s="6">
        <v>0</v>
      </c>
      <c r="D29" s="16">
        <v>0</v>
      </c>
      <c r="E29" s="6">
        <f t="shared" si="0"/>
        <v>0</v>
      </c>
      <c r="F29" s="6">
        <f t="shared" si="1"/>
        <v>0</v>
      </c>
      <c r="G29" s="6">
        <v>0</v>
      </c>
    </row>
    <row r="30" spans="1:11" ht="15.75" customHeight="1">
      <c r="A30" s="13">
        <f>A29-A5</f>
        <v>19.2</v>
      </c>
      <c r="C30" s="13">
        <f>AVERAGE(C6:C28)</f>
        <v>0.61856521739130432</v>
      </c>
      <c r="D30" s="14">
        <f t="shared" ref="D30:G30" si="4">SUM(D5:D29)</f>
        <v>19.2</v>
      </c>
      <c r="E30" s="13">
        <f t="shared" si="4"/>
        <v>9.3349999999999991</v>
      </c>
      <c r="F30" s="13">
        <f t="shared" si="4"/>
        <v>5.3412249999999997</v>
      </c>
      <c r="G30" s="13">
        <f t="shared" si="4"/>
        <v>19.748445254010875</v>
      </c>
      <c r="H30" s="13">
        <f>E30/G30</f>
        <v>0.47269543905508599</v>
      </c>
      <c r="I30" s="13">
        <v>0.03</v>
      </c>
      <c r="J30" s="13">
        <f>(1.49*E30*H30^(2/3)*I30^(1/2))/F30</f>
        <v>0.27369988792566396</v>
      </c>
      <c r="K30" s="6" t="s">
        <v>27</v>
      </c>
    </row>
    <row r="31" spans="1:11" ht="15.75" customHeight="1">
      <c r="D31" s="16"/>
      <c r="J31" s="13">
        <f>(1.49*H30^(2/3)*I30^(1/2))/C30</f>
        <v>0.25317200142032759</v>
      </c>
      <c r="K31" s="6" t="s">
        <v>28</v>
      </c>
    </row>
    <row r="32" spans="1:11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>
      <c r="D220" s="16"/>
    </row>
    <row r="221" spans="4:4" ht="15.75" customHeight="1">
      <c r="D221" s="16"/>
    </row>
    <row r="222" spans="4:4" ht="15.75" customHeight="1">
      <c r="D222" s="16"/>
    </row>
    <row r="223" spans="4:4" ht="15.75" customHeight="1">
      <c r="D223" s="16"/>
    </row>
    <row r="224" spans="4:4" ht="15.75" customHeight="1">
      <c r="D224" s="16"/>
    </row>
    <row r="225" spans="4:4" ht="15.75" customHeight="1">
      <c r="D225" s="16"/>
    </row>
    <row r="226" spans="4:4" ht="15.75" customHeight="1">
      <c r="D226" s="16"/>
    </row>
    <row r="227" spans="4:4" ht="15.75" customHeight="1">
      <c r="D227" s="16"/>
    </row>
    <row r="228" spans="4:4" ht="15.75" customHeight="1">
      <c r="D228" s="16"/>
    </row>
    <row r="229" spans="4:4" ht="15.75" customHeight="1">
      <c r="D229" s="16"/>
    </row>
    <row r="230" spans="4:4" ht="15.75" customHeight="1">
      <c r="D230" s="16"/>
    </row>
    <row r="231" spans="4:4" ht="15.75" customHeight="1">
      <c r="D231" s="16"/>
    </row>
    <row r="232" spans="4:4" ht="15.75" customHeight="1">
      <c r="D232" s="16"/>
    </row>
    <row r="233" spans="4:4" ht="15.75" customHeight="1">
      <c r="D233" s="16"/>
    </row>
    <row r="234" spans="4:4" ht="15.75" customHeight="1">
      <c r="D234" s="16"/>
    </row>
    <row r="235" spans="4:4" ht="15.75" customHeight="1">
      <c r="D235" s="16"/>
    </row>
    <row r="236" spans="4:4" ht="15.75" customHeight="1">
      <c r="D236" s="16"/>
    </row>
    <row r="237" spans="4:4" ht="15.75" customHeight="1">
      <c r="D237" s="16"/>
    </row>
    <row r="238" spans="4:4" ht="15.75" customHeight="1">
      <c r="D238" s="16"/>
    </row>
    <row r="239" spans="4:4" ht="15.75" customHeight="1">
      <c r="D239" s="16"/>
    </row>
    <row r="240" spans="4:4" ht="15.75" customHeight="1">
      <c r="D240" s="16"/>
    </row>
    <row r="241" spans="4:4" ht="15.75" customHeight="1">
      <c r="D241" s="16"/>
    </row>
    <row r="242" spans="4:4" ht="15.75" customHeight="1">
      <c r="D242" s="16"/>
    </row>
    <row r="243" spans="4:4" ht="15.75" customHeight="1">
      <c r="D243" s="16"/>
    </row>
    <row r="244" spans="4:4" ht="15.75" customHeight="1">
      <c r="D244" s="16"/>
    </row>
    <row r="245" spans="4:4" ht="15.75" customHeight="1">
      <c r="D245" s="16"/>
    </row>
    <row r="246" spans="4:4" ht="15.75" customHeight="1">
      <c r="D246" s="16"/>
    </row>
    <row r="247" spans="4:4" ht="15.75" customHeight="1">
      <c r="D247" s="16"/>
    </row>
    <row r="248" spans="4:4" ht="15.75" customHeight="1">
      <c r="D248" s="16"/>
    </row>
    <row r="249" spans="4:4" ht="15.75" customHeight="1">
      <c r="D249" s="16"/>
    </row>
    <row r="250" spans="4:4" ht="15.75" customHeight="1">
      <c r="D250" s="16"/>
    </row>
    <row r="251" spans="4:4" ht="15.75" customHeight="1">
      <c r="D251" s="16"/>
    </row>
    <row r="252" spans="4:4" ht="15.75" customHeight="1">
      <c r="D252" s="16"/>
    </row>
    <row r="253" spans="4:4" ht="15.75" customHeight="1">
      <c r="D253" s="16"/>
    </row>
    <row r="254" spans="4:4" ht="15.75" customHeight="1">
      <c r="D254" s="16"/>
    </row>
    <row r="255" spans="4:4" ht="15.75" customHeight="1">
      <c r="D255" s="16"/>
    </row>
    <row r="256" spans="4:4" ht="15.75" customHeight="1">
      <c r="D256" s="16"/>
    </row>
    <row r="257" spans="4:4" ht="15.75" customHeight="1">
      <c r="D257" s="16"/>
    </row>
    <row r="258" spans="4:4" ht="15.75" customHeight="1">
      <c r="D258" s="16"/>
    </row>
    <row r="259" spans="4:4" ht="15.75" customHeight="1">
      <c r="D259" s="16"/>
    </row>
    <row r="260" spans="4:4" ht="15.75" customHeight="1">
      <c r="D260" s="16"/>
    </row>
    <row r="261" spans="4:4" ht="15.75" customHeight="1">
      <c r="D261" s="16"/>
    </row>
    <row r="262" spans="4:4" ht="15.75" customHeight="1">
      <c r="D262" s="16"/>
    </row>
    <row r="263" spans="4:4" ht="15.75" customHeight="1">
      <c r="D263" s="16"/>
    </row>
    <row r="264" spans="4:4" ht="15.75" customHeight="1">
      <c r="D264" s="16"/>
    </row>
    <row r="265" spans="4:4" ht="15.75" customHeight="1">
      <c r="D265" s="16"/>
    </row>
    <row r="266" spans="4:4" ht="15.75" customHeight="1">
      <c r="D266" s="16"/>
    </row>
    <row r="267" spans="4:4" ht="15.75" customHeight="1">
      <c r="D267" s="16"/>
    </row>
    <row r="268" spans="4:4" ht="15.75" customHeight="1">
      <c r="D268" s="16"/>
    </row>
    <row r="269" spans="4:4" ht="15.75" customHeight="1">
      <c r="D269" s="16"/>
    </row>
    <row r="270" spans="4:4" ht="15.75" customHeight="1">
      <c r="D270" s="16"/>
    </row>
    <row r="271" spans="4:4" ht="15.75" customHeight="1">
      <c r="D271" s="16"/>
    </row>
    <row r="272" spans="4:4" ht="15.75" customHeight="1">
      <c r="D272" s="16"/>
    </row>
    <row r="273" spans="4:4" ht="15.75" customHeight="1">
      <c r="D273" s="16"/>
    </row>
    <row r="274" spans="4:4" ht="15.75" customHeight="1">
      <c r="D274" s="16"/>
    </row>
    <row r="275" spans="4:4" ht="15.75" customHeight="1">
      <c r="D275" s="16"/>
    </row>
    <row r="276" spans="4:4" ht="15.75" customHeight="1">
      <c r="D276" s="16"/>
    </row>
    <row r="277" spans="4:4" ht="15.75" customHeight="1">
      <c r="D277" s="16"/>
    </row>
    <row r="278" spans="4:4" ht="15.75" customHeight="1">
      <c r="D278" s="16"/>
    </row>
    <row r="279" spans="4:4" ht="15.75" customHeight="1">
      <c r="D279" s="16"/>
    </row>
    <row r="280" spans="4:4" ht="15.75" customHeight="1">
      <c r="D280" s="16"/>
    </row>
    <row r="281" spans="4:4" ht="15.75" customHeight="1">
      <c r="D281" s="16"/>
    </row>
    <row r="282" spans="4:4" ht="15.75" customHeight="1">
      <c r="D282" s="16"/>
    </row>
    <row r="283" spans="4:4" ht="15.75" customHeight="1">
      <c r="D283" s="16"/>
    </row>
    <row r="284" spans="4:4" ht="15.75" customHeight="1">
      <c r="D284" s="16"/>
    </row>
    <row r="285" spans="4:4" ht="15.75" customHeight="1">
      <c r="D285" s="16"/>
    </row>
    <row r="286" spans="4:4" ht="15.75" customHeight="1">
      <c r="D286" s="16"/>
    </row>
    <row r="287" spans="4:4" ht="15.75" customHeight="1">
      <c r="D287" s="16"/>
    </row>
    <row r="288" spans="4:4" ht="15.75" customHeight="1">
      <c r="D288" s="16"/>
    </row>
    <row r="289" spans="4:4" ht="15.75" customHeight="1">
      <c r="D289" s="16"/>
    </row>
    <row r="290" spans="4:4" ht="15.75" customHeight="1">
      <c r="D290" s="16"/>
    </row>
    <row r="291" spans="4:4" ht="15.75" customHeight="1">
      <c r="D291" s="16"/>
    </row>
    <row r="292" spans="4:4" ht="15.75" customHeight="1">
      <c r="D292" s="16"/>
    </row>
    <row r="293" spans="4:4" ht="15.75" customHeight="1">
      <c r="D293" s="16"/>
    </row>
    <row r="294" spans="4:4" ht="15.75" customHeight="1">
      <c r="D294" s="16"/>
    </row>
    <row r="295" spans="4:4" ht="15.75" customHeight="1">
      <c r="D295" s="16"/>
    </row>
    <row r="296" spans="4:4" ht="15.75" customHeight="1">
      <c r="D296" s="16"/>
    </row>
    <row r="297" spans="4:4" ht="15.75" customHeight="1">
      <c r="D297" s="16"/>
    </row>
    <row r="298" spans="4:4" ht="15.75" customHeight="1">
      <c r="D298" s="16"/>
    </row>
    <row r="299" spans="4:4" ht="15.75" customHeight="1">
      <c r="D299" s="16"/>
    </row>
    <row r="300" spans="4:4" ht="15.75" customHeight="1">
      <c r="D300" s="16"/>
    </row>
    <row r="301" spans="4:4" ht="15.75" customHeight="1">
      <c r="D301" s="16"/>
    </row>
    <row r="302" spans="4:4" ht="15.75" customHeight="1">
      <c r="D302" s="16"/>
    </row>
    <row r="303" spans="4:4" ht="15.75" customHeight="1">
      <c r="D303" s="16"/>
    </row>
    <row r="304" spans="4:4" ht="15.75" customHeight="1">
      <c r="D304" s="16"/>
    </row>
    <row r="305" spans="4:4" ht="15.75" customHeight="1">
      <c r="D305" s="16"/>
    </row>
    <row r="306" spans="4:4" ht="15.75" customHeight="1">
      <c r="D306" s="16"/>
    </row>
    <row r="307" spans="4:4" ht="15.75" customHeight="1">
      <c r="D307" s="16"/>
    </row>
    <row r="308" spans="4:4" ht="15.75" customHeight="1">
      <c r="D308" s="16"/>
    </row>
    <row r="309" spans="4:4" ht="15.75" customHeight="1">
      <c r="D309" s="16"/>
    </row>
    <row r="310" spans="4:4" ht="15.75" customHeight="1">
      <c r="D310" s="16"/>
    </row>
    <row r="311" spans="4:4" ht="15.75" customHeight="1">
      <c r="D311" s="16"/>
    </row>
    <row r="312" spans="4:4" ht="15.75" customHeight="1">
      <c r="D312" s="16"/>
    </row>
    <row r="313" spans="4:4" ht="15.75" customHeight="1">
      <c r="D313" s="16"/>
    </row>
    <row r="314" spans="4:4" ht="15.75" customHeight="1">
      <c r="D314" s="16"/>
    </row>
    <row r="315" spans="4:4" ht="15.75" customHeight="1">
      <c r="D315" s="16"/>
    </row>
    <row r="316" spans="4:4" ht="15.75" customHeight="1">
      <c r="D316" s="16"/>
    </row>
    <row r="317" spans="4:4" ht="15.75" customHeight="1">
      <c r="D317" s="16"/>
    </row>
    <row r="318" spans="4:4" ht="15.75" customHeight="1">
      <c r="D318" s="16"/>
    </row>
    <row r="319" spans="4:4" ht="15.75" customHeight="1">
      <c r="D319" s="16"/>
    </row>
    <row r="320" spans="4:4" ht="15.75" customHeight="1">
      <c r="D320" s="16"/>
    </row>
    <row r="321" spans="4:4" ht="15.75" customHeight="1">
      <c r="D321" s="16"/>
    </row>
    <row r="322" spans="4:4" ht="15.75" customHeight="1">
      <c r="D322" s="16"/>
    </row>
    <row r="323" spans="4:4" ht="15.75" customHeight="1">
      <c r="D323" s="16"/>
    </row>
    <row r="324" spans="4:4" ht="15.75" customHeight="1">
      <c r="D324" s="16"/>
    </row>
    <row r="325" spans="4:4" ht="15.75" customHeight="1">
      <c r="D325" s="16"/>
    </row>
    <row r="326" spans="4:4" ht="15.75" customHeight="1">
      <c r="D326" s="16"/>
    </row>
    <row r="327" spans="4:4" ht="15.75" customHeight="1">
      <c r="D327" s="16"/>
    </row>
    <row r="328" spans="4:4" ht="15.75" customHeight="1">
      <c r="D328" s="16"/>
    </row>
    <row r="329" spans="4:4" ht="15.75" customHeight="1">
      <c r="D329" s="16"/>
    </row>
    <row r="330" spans="4:4" ht="15.75" customHeight="1">
      <c r="D330" s="16"/>
    </row>
    <row r="331" spans="4:4" ht="15.75" customHeight="1">
      <c r="D331" s="16"/>
    </row>
    <row r="332" spans="4:4" ht="15.75" customHeight="1">
      <c r="D332" s="16"/>
    </row>
    <row r="333" spans="4:4" ht="15.75" customHeight="1">
      <c r="D333" s="16"/>
    </row>
    <row r="334" spans="4:4" ht="15.75" customHeight="1">
      <c r="D334" s="16"/>
    </row>
    <row r="335" spans="4:4" ht="15.75" customHeight="1">
      <c r="D335" s="16"/>
    </row>
    <row r="336" spans="4:4" ht="15.75" customHeight="1">
      <c r="D336" s="16"/>
    </row>
    <row r="337" spans="4:4" ht="15.75" customHeight="1">
      <c r="D337" s="16"/>
    </row>
    <row r="338" spans="4:4" ht="15.75" customHeight="1">
      <c r="D338" s="16"/>
    </row>
    <row r="339" spans="4:4" ht="15.75" customHeight="1">
      <c r="D339" s="16"/>
    </row>
    <row r="340" spans="4:4" ht="15.75" customHeight="1">
      <c r="D340" s="16"/>
    </row>
    <row r="341" spans="4:4" ht="15.75" customHeight="1">
      <c r="D341" s="16"/>
    </row>
    <row r="342" spans="4:4" ht="15.75" customHeight="1">
      <c r="D342" s="16"/>
    </row>
    <row r="343" spans="4:4" ht="15.75" customHeight="1">
      <c r="D343" s="16"/>
    </row>
    <row r="344" spans="4:4" ht="15.75" customHeight="1">
      <c r="D344" s="16"/>
    </row>
    <row r="345" spans="4:4" ht="15.75" customHeight="1">
      <c r="D345" s="16"/>
    </row>
    <row r="346" spans="4:4" ht="15.75" customHeight="1">
      <c r="D346" s="16"/>
    </row>
    <row r="347" spans="4:4" ht="15.75" customHeight="1">
      <c r="D347" s="16"/>
    </row>
    <row r="348" spans="4:4" ht="15.75" customHeight="1">
      <c r="D348" s="16"/>
    </row>
    <row r="349" spans="4:4" ht="15.75" customHeight="1">
      <c r="D349" s="16"/>
    </row>
    <row r="350" spans="4:4" ht="15.75" customHeight="1">
      <c r="D350" s="16"/>
    </row>
    <row r="351" spans="4:4" ht="15.75" customHeight="1">
      <c r="D351" s="16"/>
    </row>
    <row r="352" spans="4:4" ht="15.75" customHeight="1">
      <c r="D352" s="16"/>
    </row>
    <row r="353" spans="4:4" ht="15.75" customHeight="1">
      <c r="D353" s="16"/>
    </row>
    <row r="354" spans="4:4" ht="15.75" customHeight="1">
      <c r="D354" s="16"/>
    </row>
    <row r="355" spans="4:4" ht="15.75" customHeight="1">
      <c r="D355" s="16"/>
    </row>
    <row r="356" spans="4:4" ht="15.75" customHeight="1">
      <c r="D356" s="16"/>
    </row>
    <row r="357" spans="4:4" ht="15.75" customHeight="1">
      <c r="D357" s="16"/>
    </row>
    <row r="358" spans="4:4" ht="15.75" customHeight="1">
      <c r="D358" s="16"/>
    </row>
    <row r="359" spans="4:4" ht="15.75" customHeight="1">
      <c r="D359" s="16"/>
    </row>
    <row r="360" spans="4:4" ht="15.75" customHeight="1">
      <c r="D360" s="16"/>
    </row>
    <row r="361" spans="4:4" ht="15.75" customHeight="1">
      <c r="D361" s="16"/>
    </row>
    <row r="362" spans="4:4" ht="15.75" customHeight="1">
      <c r="D362" s="16"/>
    </row>
    <row r="363" spans="4:4" ht="15.75" customHeight="1">
      <c r="D363" s="16"/>
    </row>
    <row r="364" spans="4:4" ht="15.75" customHeight="1">
      <c r="D364" s="16"/>
    </row>
    <row r="365" spans="4:4" ht="15.75" customHeight="1">
      <c r="D365" s="16"/>
    </row>
    <row r="366" spans="4:4" ht="15.75" customHeight="1">
      <c r="D366" s="16"/>
    </row>
    <row r="367" spans="4:4" ht="15.75" customHeight="1">
      <c r="D367" s="16"/>
    </row>
    <row r="368" spans="4:4" ht="15.75" customHeight="1">
      <c r="D368" s="16"/>
    </row>
    <row r="369" spans="4:4" ht="15.75" customHeight="1">
      <c r="D369" s="16"/>
    </row>
    <row r="370" spans="4:4" ht="15.75" customHeight="1">
      <c r="D370" s="16"/>
    </row>
    <row r="371" spans="4:4" ht="15.75" customHeight="1">
      <c r="D371" s="16"/>
    </row>
    <row r="372" spans="4:4" ht="15.75" customHeight="1">
      <c r="D372" s="16"/>
    </row>
    <row r="373" spans="4:4" ht="15.75" customHeight="1">
      <c r="D373" s="16"/>
    </row>
    <row r="374" spans="4:4" ht="15.75" customHeight="1">
      <c r="D374" s="16"/>
    </row>
    <row r="375" spans="4:4" ht="15.75" customHeight="1">
      <c r="D375" s="16"/>
    </row>
    <row r="376" spans="4:4" ht="15.75" customHeight="1">
      <c r="D376" s="16"/>
    </row>
    <row r="377" spans="4:4" ht="15.75" customHeight="1">
      <c r="D377" s="16"/>
    </row>
    <row r="378" spans="4:4" ht="15.75" customHeight="1">
      <c r="D378" s="16"/>
    </row>
    <row r="379" spans="4:4" ht="15.75" customHeight="1">
      <c r="D379" s="16"/>
    </row>
    <row r="380" spans="4:4" ht="15.75" customHeight="1">
      <c r="D380" s="16"/>
    </row>
    <row r="381" spans="4:4" ht="15.75" customHeight="1">
      <c r="D381" s="16"/>
    </row>
    <row r="382" spans="4:4" ht="15.75" customHeight="1">
      <c r="D382" s="16"/>
    </row>
    <row r="383" spans="4:4" ht="15.75" customHeight="1">
      <c r="D383" s="16"/>
    </row>
    <row r="384" spans="4:4" ht="15.75" customHeight="1">
      <c r="D384" s="16"/>
    </row>
    <row r="385" spans="4:4" ht="15.75" customHeight="1">
      <c r="D385" s="16"/>
    </row>
    <row r="386" spans="4:4" ht="15.75" customHeight="1">
      <c r="D386" s="16"/>
    </row>
    <row r="387" spans="4:4" ht="15.75" customHeight="1">
      <c r="D387" s="16"/>
    </row>
    <row r="388" spans="4:4" ht="15.75" customHeight="1">
      <c r="D388" s="16"/>
    </row>
    <row r="389" spans="4:4" ht="15.75" customHeight="1">
      <c r="D389" s="16"/>
    </row>
    <row r="390" spans="4:4" ht="15.75" customHeight="1">
      <c r="D390" s="16"/>
    </row>
    <row r="391" spans="4:4" ht="15.75" customHeight="1">
      <c r="D391" s="16"/>
    </row>
    <row r="392" spans="4:4" ht="15.75" customHeight="1">
      <c r="D392" s="16"/>
    </row>
    <row r="393" spans="4:4" ht="15.75" customHeight="1">
      <c r="D393" s="16"/>
    </row>
    <row r="394" spans="4:4" ht="15.75" customHeight="1">
      <c r="D394" s="16"/>
    </row>
    <row r="395" spans="4:4" ht="15.75" customHeight="1">
      <c r="D395" s="16"/>
    </row>
    <row r="396" spans="4:4" ht="15.75" customHeight="1">
      <c r="D396" s="16"/>
    </row>
    <row r="397" spans="4:4" ht="15.75" customHeight="1">
      <c r="D397" s="16"/>
    </row>
    <row r="398" spans="4:4" ht="15.75" customHeight="1">
      <c r="D398" s="16"/>
    </row>
    <row r="399" spans="4:4" ht="15.75" customHeight="1">
      <c r="D399" s="16"/>
    </row>
    <row r="400" spans="4:4" ht="15.75" customHeight="1">
      <c r="D400" s="16"/>
    </row>
    <row r="401" spans="4:4" ht="15.75" customHeight="1">
      <c r="D401" s="16"/>
    </row>
    <row r="402" spans="4:4" ht="15.75" customHeight="1">
      <c r="D402" s="16"/>
    </row>
    <row r="403" spans="4:4" ht="15.75" customHeight="1">
      <c r="D403" s="16"/>
    </row>
    <row r="404" spans="4:4" ht="15.75" customHeight="1">
      <c r="D404" s="16"/>
    </row>
    <row r="405" spans="4:4" ht="15.75" customHeight="1">
      <c r="D405" s="16"/>
    </row>
    <row r="406" spans="4:4" ht="15.75" customHeight="1">
      <c r="D406" s="16"/>
    </row>
    <row r="407" spans="4:4" ht="15.75" customHeight="1">
      <c r="D407" s="16"/>
    </row>
    <row r="408" spans="4:4" ht="15.75" customHeight="1">
      <c r="D408" s="16"/>
    </row>
    <row r="409" spans="4:4" ht="15.75" customHeight="1">
      <c r="D409" s="16"/>
    </row>
    <row r="410" spans="4:4" ht="15.75" customHeight="1">
      <c r="D410" s="16"/>
    </row>
    <row r="411" spans="4:4" ht="15.75" customHeight="1">
      <c r="D411" s="16"/>
    </row>
    <row r="412" spans="4:4" ht="15.75" customHeight="1">
      <c r="D412" s="16"/>
    </row>
    <row r="413" spans="4:4" ht="15.75" customHeight="1">
      <c r="D413" s="16"/>
    </row>
    <row r="414" spans="4:4" ht="15.75" customHeight="1">
      <c r="D414" s="16"/>
    </row>
    <row r="415" spans="4:4" ht="15.75" customHeight="1">
      <c r="D415" s="16"/>
    </row>
    <row r="416" spans="4:4" ht="15.75" customHeight="1">
      <c r="D416" s="16"/>
    </row>
    <row r="417" spans="4:4" ht="15.75" customHeight="1">
      <c r="D417" s="16"/>
    </row>
    <row r="418" spans="4:4" ht="15.75" customHeight="1">
      <c r="D418" s="16"/>
    </row>
    <row r="419" spans="4:4" ht="15.75" customHeight="1">
      <c r="D419" s="16"/>
    </row>
    <row r="420" spans="4:4" ht="15.75" customHeight="1">
      <c r="D420" s="16"/>
    </row>
    <row r="421" spans="4:4" ht="15.75" customHeight="1">
      <c r="D421" s="16"/>
    </row>
    <row r="422" spans="4:4" ht="15.75" customHeight="1">
      <c r="D422" s="16"/>
    </row>
    <row r="423" spans="4:4" ht="15.75" customHeight="1">
      <c r="D423" s="16"/>
    </row>
    <row r="424" spans="4:4" ht="15.75" customHeight="1">
      <c r="D424" s="16"/>
    </row>
    <row r="425" spans="4:4" ht="15.75" customHeight="1">
      <c r="D425" s="16"/>
    </row>
    <row r="426" spans="4:4" ht="15.75" customHeight="1">
      <c r="D426" s="16"/>
    </row>
    <row r="427" spans="4:4" ht="15.75" customHeight="1">
      <c r="D427" s="16"/>
    </row>
    <row r="428" spans="4:4" ht="15.75" customHeight="1">
      <c r="D428" s="16"/>
    </row>
    <row r="429" spans="4:4" ht="15.75" customHeight="1">
      <c r="D429" s="16"/>
    </row>
    <row r="430" spans="4:4" ht="15.75" customHeight="1">
      <c r="D430" s="16"/>
    </row>
    <row r="431" spans="4:4" ht="15.75" customHeight="1">
      <c r="D431" s="16"/>
    </row>
    <row r="432" spans="4:4" ht="15.75" customHeight="1">
      <c r="D432" s="16"/>
    </row>
    <row r="433" spans="4:4" ht="15.75" customHeight="1">
      <c r="D433" s="16"/>
    </row>
    <row r="434" spans="4:4" ht="15.75" customHeight="1">
      <c r="D434" s="16"/>
    </row>
    <row r="435" spans="4:4" ht="15.75" customHeight="1">
      <c r="D435" s="16"/>
    </row>
    <row r="436" spans="4:4" ht="15.75" customHeight="1">
      <c r="D436" s="16"/>
    </row>
    <row r="437" spans="4:4" ht="15.75" customHeight="1">
      <c r="D437" s="16"/>
    </row>
    <row r="438" spans="4:4" ht="15.75" customHeight="1">
      <c r="D438" s="16"/>
    </row>
    <row r="439" spans="4:4" ht="15.75" customHeight="1">
      <c r="D439" s="16"/>
    </row>
    <row r="440" spans="4:4" ht="15.75" customHeight="1">
      <c r="D440" s="16"/>
    </row>
    <row r="441" spans="4:4" ht="15.75" customHeight="1">
      <c r="D441" s="16"/>
    </row>
    <row r="442" spans="4:4" ht="15.75" customHeight="1">
      <c r="D442" s="16"/>
    </row>
    <row r="443" spans="4:4" ht="15.75" customHeight="1">
      <c r="D443" s="16"/>
    </row>
    <row r="444" spans="4:4" ht="15.75" customHeight="1">
      <c r="D444" s="16"/>
    </row>
    <row r="445" spans="4:4" ht="15.75" customHeight="1">
      <c r="D445" s="16"/>
    </row>
    <row r="446" spans="4:4" ht="15.75" customHeight="1">
      <c r="D446" s="16"/>
    </row>
    <row r="447" spans="4:4" ht="15.75" customHeight="1">
      <c r="D447" s="16"/>
    </row>
    <row r="448" spans="4:4" ht="15.75" customHeight="1">
      <c r="D448" s="16"/>
    </row>
    <row r="449" spans="4:4" ht="15.75" customHeight="1">
      <c r="D449" s="16"/>
    </row>
    <row r="450" spans="4:4" ht="15.75" customHeight="1">
      <c r="D450" s="16"/>
    </row>
    <row r="451" spans="4:4" ht="15.75" customHeight="1">
      <c r="D451" s="16"/>
    </row>
    <row r="452" spans="4:4" ht="15.75" customHeight="1">
      <c r="D452" s="16"/>
    </row>
    <row r="453" spans="4:4" ht="15.75" customHeight="1">
      <c r="D453" s="16"/>
    </row>
    <row r="454" spans="4:4" ht="15.75" customHeight="1">
      <c r="D454" s="16"/>
    </row>
    <row r="455" spans="4:4" ht="15.75" customHeight="1">
      <c r="D455" s="16"/>
    </row>
    <row r="456" spans="4:4" ht="15.75" customHeight="1">
      <c r="D456" s="16"/>
    </row>
    <row r="457" spans="4:4" ht="15.75" customHeight="1">
      <c r="D457" s="16"/>
    </row>
    <row r="458" spans="4:4" ht="15.75" customHeight="1">
      <c r="D458" s="16"/>
    </row>
    <row r="459" spans="4:4" ht="15.75" customHeight="1">
      <c r="D459" s="16"/>
    </row>
    <row r="460" spans="4:4" ht="15.75" customHeight="1">
      <c r="D460" s="16"/>
    </row>
    <row r="461" spans="4:4" ht="15.75" customHeight="1">
      <c r="D461" s="16"/>
    </row>
    <row r="462" spans="4:4" ht="15.75" customHeight="1">
      <c r="D462" s="16"/>
    </row>
    <row r="463" spans="4:4" ht="15.75" customHeight="1">
      <c r="D463" s="16"/>
    </row>
    <row r="464" spans="4:4" ht="15.75" customHeight="1">
      <c r="D464" s="16"/>
    </row>
    <row r="465" spans="4:4" ht="15.75" customHeight="1">
      <c r="D465" s="16"/>
    </row>
    <row r="466" spans="4:4" ht="15.75" customHeight="1">
      <c r="D466" s="16"/>
    </row>
    <row r="467" spans="4:4" ht="15.75" customHeight="1">
      <c r="D467" s="16"/>
    </row>
    <row r="468" spans="4:4" ht="15.75" customHeight="1">
      <c r="D468" s="16"/>
    </row>
    <row r="469" spans="4:4" ht="15.75" customHeight="1">
      <c r="D469" s="16"/>
    </row>
    <row r="470" spans="4:4" ht="15.75" customHeight="1">
      <c r="D470" s="16"/>
    </row>
    <row r="471" spans="4:4" ht="15.75" customHeight="1">
      <c r="D471" s="16"/>
    </row>
    <row r="472" spans="4:4" ht="15.75" customHeight="1">
      <c r="D472" s="16"/>
    </row>
    <row r="473" spans="4:4" ht="15.75" customHeight="1">
      <c r="D473" s="16"/>
    </row>
    <row r="474" spans="4:4" ht="15.75" customHeight="1">
      <c r="D474" s="16"/>
    </row>
    <row r="475" spans="4:4" ht="15.75" customHeight="1">
      <c r="D475" s="16"/>
    </row>
    <row r="476" spans="4:4" ht="15.75" customHeight="1">
      <c r="D476" s="16"/>
    </row>
    <row r="477" spans="4:4" ht="15.75" customHeight="1">
      <c r="D477" s="16"/>
    </row>
    <row r="478" spans="4:4" ht="15.75" customHeight="1">
      <c r="D478" s="16"/>
    </row>
    <row r="479" spans="4:4" ht="15.75" customHeight="1">
      <c r="D479" s="16"/>
    </row>
    <row r="480" spans="4:4" ht="15.75" customHeight="1">
      <c r="D480" s="16"/>
    </row>
    <row r="481" spans="4:4" ht="15.75" customHeight="1">
      <c r="D481" s="16"/>
    </row>
    <row r="482" spans="4:4" ht="15.75" customHeight="1">
      <c r="D482" s="16"/>
    </row>
    <row r="483" spans="4:4" ht="15.75" customHeight="1">
      <c r="D483" s="16"/>
    </row>
    <row r="484" spans="4:4" ht="15.75" customHeight="1">
      <c r="D484" s="16"/>
    </row>
    <row r="485" spans="4:4" ht="15.75" customHeight="1">
      <c r="D485" s="16"/>
    </row>
    <row r="486" spans="4:4" ht="15.75" customHeight="1">
      <c r="D486" s="16"/>
    </row>
    <row r="487" spans="4:4" ht="15.75" customHeight="1">
      <c r="D487" s="16"/>
    </row>
    <row r="488" spans="4:4" ht="15.75" customHeight="1">
      <c r="D488" s="16"/>
    </row>
    <row r="489" spans="4:4" ht="15.75" customHeight="1">
      <c r="D489" s="16"/>
    </row>
    <row r="490" spans="4:4" ht="15.75" customHeight="1">
      <c r="D490" s="16"/>
    </row>
    <row r="491" spans="4:4" ht="15.75" customHeight="1">
      <c r="D491" s="16"/>
    </row>
    <row r="492" spans="4:4" ht="15.75" customHeight="1">
      <c r="D492" s="16"/>
    </row>
    <row r="493" spans="4:4" ht="15.75" customHeight="1">
      <c r="D493" s="16"/>
    </row>
    <row r="494" spans="4:4" ht="15.75" customHeight="1">
      <c r="D494" s="16"/>
    </row>
    <row r="495" spans="4:4" ht="15.75" customHeight="1">
      <c r="D495" s="16"/>
    </row>
    <row r="496" spans="4:4" ht="15.75" customHeight="1">
      <c r="D496" s="16"/>
    </row>
    <row r="497" spans="4:4" ht="15.75" customHeight="1">
      <c r="D497" s="16"/>
    </row>
    <row r="498" spans="4:4" ht="15.75" customHeight="1">
      <c r="D498" s="16"/>
    </row>
    <row r="499" spans="4:4" ht="15.75" customHeight="1">
      <c r="D499" s="16"/>
    </row>
    <row r="500" spans="4:4" ht="15.75" customHeight="1">
      <c r="D500" s="16"/>
    </row>
    <row r="501" spans="4:4" ht="15.75" customHeight="1">
      <c r="D501" s="16"/>
    </row>
    <row r="502" spans="4:4" ht="15.75" customHeight="1">
      <c r="D502" s="16"/>
    </row>
    <row r="503" spans="4:4" ht="15.75" customHeight="1">
      <c r="D503" s="16"/>
    </row>
    <row r="504" spans="4:4" ht="15.75" customHeight="1">
      <c r="D504" s="16"/>
    </row>
    <row r="505" spans="4:4" ht="15.75" customHeight="1">
      <c r="D505" s="16"/>
    </row>
    <row r="506" spans="4:4" ht="15.75" customHeight="1">
      <c r="D506" s="16"/>
    </row>
    <row r="507" spans="4:4" ht="15.75" customHeight="1">
      <c r="D507" s="16"/>
    </row>
    <row r="508" spans="4:4" ht="15.75" customHeight="1">
      <c r="D508" s="16"/>
    </row>
    <row r="509" spans="4:4" ht="15.75" customHeight="1">
      <c r="D509" s="16"/>
    </row>
    <row r="510" spans="4:4" ht="15.75" customHeight="1">
      <c r="D510" s="16"/>
    </row>
    <row r="511" spans="4:4" ht="15.75" customHeight="1">
      <c r="D511" s="16"/>
    </row>
    <row r="512" spans="4:4" ht="15.75" customHeight="1">
      <c r="D512" s="16"/>
    </row>
    <row r="513" spans="4:4" ht="15.75" customHeight="1">
      <c r="D513" s="16"/>
    </row>
    <row r="514" spans="4:4" ht="15.75" customHeight="1">
      <c r="D514" s="16"/>
    </row>
    <row r="515" spans="4:4" ht="15.75" customHeight="1">
      <c r="D515" s="16"/>
    </row>
    <row r="516" spans="4:4" ht="15.75" customHeight="1">
      <c r="D516" s="16"/>
    </row>
    <row r="517" spans="4:4" ht="15.75" customHeight="1">
      <c r="D517" s="16"/>
    </row>
    <row r="518" spans="4:4" ht="15.75" customHeight="1">
      <c r="D518" s="16"/>
    </row>
    <row r="519" spans="4:4" ht="15.75" customHeight="1">
      <c r="D519" s="16"/>
    </row>
    <row r="520" spans="4:4" ht="15.75" customHeight="1">
      <c r="D520" s="16"/>
    </row>
    <row r="521" spans="4:4" ht="15.75" customHeight="1">
      <c r="D521" s="16"/>
    </row>
    <row r="522" spans="4:4" ht="15.75" customHeight="1">
      <c r="D522" s="16"/>
    </row>
    <row r="523" spans="4:4" ht="15.75" customHeight="1">
      <c r="D523" s="16"/>
    </row>
    <row r="524" spans="4:4" ht="15.75" customHeight="1">
      <c r="D524" s="16"/>
    </row>
    <row r="525" spans="4:4" ht="15.75" customHeight="1">
      <c r="D525" s="16"/>
    </row>
    <row r="526" spans="4:4" ht="15.75" customHeight="1">
      <c r="D526" s="16"/>
    </row>
    <row r="527" spans="4:4" ht="15.75" customHeight="1">
      <c r="D527" s="16"/>
    </row>
    <row r="528" spans="4:4" ht="15.75" customHeight="1">
      <c r="D528" s="16"/>
    </row>
    <row r="529" spans="4:4" ht="15.75" customHeight="1">
      <c r="D529" s="16"/>
    </row>
    <row r="530" spans="4:4" ht="15.75" customHeight="1">
      <c r="D530" s="16"/>
    </row>
    <row r="531" spans="4:4" ht="15.75" customHeight="1">
      <c r="D531" s="16"/>
    </row>
    <row r="532" spans="4:4" ht="15.75" customHeight="1">
      <c r="D532" s="16"/>
    </row>
    <row r="533" spans="4:4" ht="15.75" customHeight="1">
      <c r="D533" s="16"/>
    </row>
    <row r="534" spans="4:4" ht="15.75" customHeight="1">
      <c r="D534" s="16"/>
    </row>
    <row r="535" spans="4:4" ht="15.75" customHeight="1">
      <c r="D535" s="16"/>
    </row>
    <row r="536" spans="4:4" ht="15.75" customHeight="1">
      <c r="D536" s="16"/>
    </row>
    <row r="537" spans="4:4" ht="15.75" customHeight="1">
      <c r="D537" s="16"/>
    </row>
    <row r="538" spans="4:4" ht="15.75" customHeight="1">
      <c r="D538" s="16"/>
    </row>
    <row r="539" spans="4:4" ht="15.75" customHeight="1">
      <c r="D539" s="16"/>
    </row>
    <row r="540" spans="4:4" ht="15.75" customHeight="1">
      <c r="D540" s="16"/>
    </row>
    <row r="541" spans="4:4" ht="15.75" customHeight="1">
      <c r="D541" s="16"/>
    </row>
    <row r="542" spans="4:4" ht="15.75" customHeight="1">
      <c r="D542" s="16"/>
    </row>
    <row r="543" spans="4:4" ht="15.75" customHeight="1">
      <c r="D543" s="16"/>
    </row>
    <row r="544" spans="4:4" ht="15.75" customHeight="1">
      <c r="D544" s="16"/>
    </row>
    <row r="545" spans="4:4" ht="15.75" customHeight="1">
      <c r="D545" s="16"/>
    </row>
    <row r="546" spans="4:4" ht="15.75" customHeight="1">
      <c r="D546" s="16"/>
    </row>
    <row r="547" spans="4:4" ht="15.75" customHeight="1">
      <c r="D547" s="16"/>
    </row>
    <row r="548" spans="4:4" ht="15.75" customHeight="1">
      <c r="D548" s="16"/>
    </row>
    <row r="549" spans="4:4" ht="15.75" customHeight="1">
      <c r="D549" s="16"/>
    </row>
    <row r="550" spans="4:4" ht="15.75" customHeight="1">
      <c r="D550" s="16"/>
    </row>
    <row r="551" spans="4:4" ht="15.75" customHeight="1">
      <c r="D551" s="16"/>
    </row>
    <row r="552" spans="4:4" ht="15.75" customHeight="1">
      <c r="D552" s="16"/>
    </row>
    <row r="553" spans="4:4" ht="15.75" customHeight="1">
      <c r="D553" s="16"/>
    </row>
    <row r="554" spans="4:4" ht="15.75" customHeight="1">
      <c r="D554" s="16"/>
    </row>
    <row r="555" spans="4:4" ht="15.75" customHeight="1">
      <c r="D555" s="16"/>
    </row>
    <row r="556" spans="4:4" ht="15.75" customHeight="1">
      <c r="D556" s="16"/>
    </row>
    <row r="557" spans="4:4" ht="15.75" customHeight="1">
      <c r="D557" s="16"/>
    </row>
    <row r="558" spans="4:4" ht="15.75" customHeight="1">
      <c r="D558" s="16"/>
    </row>
    <row r="559" spans="4:4" ht="15.75" customHeight="1">
      <c r="D559" s="16"/>
    </row>
    <row r="560" spans="4:4" ht="15.75" customHeight="1">
      <c r="D560" s="16"/>
    </row>
    <row r="561" spans="4:4" ht="15.75" customHeight="1">
      <c r="D561" s="16"/>
    </row>
    <row r="562" spans="4:4" ht="15.75" customHeight="1">
      <c r="D562" s="16"/>
    </row>
    <row r="563" spans="4:4" ht="15.75" customHeight="1">
      <c r="D563" s="16"/>
    </row>
    <row r="564" spans="4:4" ht="15.75" customHeight="1">
      <c r="D564" s="16"/>
    </row>
    <row r="565" spans="4:4" ht="15.75" customHeight="1">
      <c r="D565" s="16"/>
    </row>
    <row r="566" spans="4:4" ht="15.75" customHeight="1">
      <c r="D566" s="16"/>
    </row>
    <row r="567" spans="4:4" ht="15.75" customHeight="1">
      <c r="D567" s="16"/>
    </row>
    <row r="568" spans="4:4" ht="15.75" customHeight="1">
      <c r="D568" s="16"/>
    </row>
    <row r="569" spans="4:4" ht="15.75" customHeight="1">
      <c r="D569" s="16"/>
    </row>
    <row r="570" spans="4:4" ht="15.75" customHeight="1">
      <c r="D570" s="16"/>
    </row>
    <row r="571" spans="4:4" ht="15.75" customHeight="1">
      <c r="D571" s="16"/>
    </row>
    <row r="572" spans="4:4" ht="15.75" customHeight="1">
      <c r="D572" s="16"/>
    </row>
    <row r="573" spans="4:4" ht="15.75" customHeight="1">
      <c r="D573" s="16"/>
    </row>
    <row r="574" spans="4:4" ht="15.75" customHeight="1">
      <c r="D574" s="16"/>
    </row>
    <row r="575" spans="4:4" ht="15.75" customHeight="1">
      <c r="D575" s="16"/>
    </row>
    <row r="576" spans="4:4" ht="15.75" customHeight="1">
      <c r="D576" s="16"/>
    </row>
    <row r="577" spans="4:4" ht="15.75" customHeight="1">
      <c r="D577" s="16"/>
    </row>
    <row r="578" spans="4:4" ht="15.75" customHeight="1">
      <c r="D578" s="16"/>
    </row>
    <row r="579" spans="4:4" ht="15.75" customHeight="1">
      <c r="D579" s="16"/>
    </row>
    <row r="580" spans="4:4" ht="15.75" customHeight="1">
      <c r="D580" s="16"/>
    </row>
    <row r="581" spans="4:4" ht="15.75" customHeight="1">
      <c r="D581" s="16"/>
    </row>
    <row r="582" spans="4:4" ht="15.75" customHeight="1">
      <c r="D582" s="16"/>
    </row>
    <row r="583" spans="4:4" ht="15.75" customHeight="1">
      <c r="D583" s="16"/>
    </row>
    <row r="584" spans="4:4" ht="15.75" customHeight="1">
      <c r="D584" s="16"/>
    </row>
    <row r="585" spans="4:4" ht="15.75" customHeight="1">
      <c r="D585" s="16"/>
    </row>
    <row r="586" spans="4:4" ht="15.75" customHeight="1">
      <c r="D586" s="16"/>
    </row>
    <row r="587" spans="4:4" ht="15.75" customHeight="1">
      <c r="D587" s="16"/>
    </row>
    <row r="588" spans="4:4" ht="15.75" customHeight="1">
      <c r="D588" s="16"/>
    </row>
    <row r="589" spans="4:4" ht="15.75" customHeight="1">
      <c r="D589" s="16"/>
    </row>
    <row r="590" spans="4:4" ht="15.75" customHeight="1">
      <c r="D590" s="16"/>
    </row>
    <row r="591" spans="4:4" ht="15.75" customHeight="1">
      <c r="D591" s="16"/>
    </row>
    <row r="592" spans="4:4" ht="15.75" customHeight="1">
      <c r="D592" s="16"/>
    </row>
    <row r="593" spans="4:4" ht="15.75" customHeight="1">
      <c r="D593" s="16"/>
    </row>
    <row r="594" spans="4:4" ht="15.75" customHeight="1">
      <c r="D594" s="16"/>
    </row>
    <row r="595" spans="4:4" ht="15.75" customHeight="1">
      <c r="D595" s="16"/>
    </row>
    <row r="596" spans="4:4" ht="15.75" customHeight="1">
      <c r="D596" s="16"/>
    </row>
    <row r="597" spans="4:4" ht="15.75" customHeight="1">
      <c r="D597" s="16"/>
    </row>
    <row r="598" spans="4:4" ht="15.75" customHeight="1">
      <c r="D598" s="16"/>
    </row>
    <row r="599" spans="4:4" ht="15.75" customHeight="1">
      <c r="D599" s="16"/>
    </row>
    <row r="600" spans="4:4" ht="15.75" customHeight="1">
      <c r="D600" s="16"/>
    </row>
    <row r="601" spans="4:4" ht="15.75" customHeight="1">
      <c r="D601" s="16"/>
    </row>
    <row r="602" spans="4:4" ht="15.75" customHeight="1">
      <c r="D602" s="16"/>
    </row>
    <row r="603" spans="4:4" ht="15.75" customHeight="1">
      <c r="D603" s="16"/>
    </row>
    <row r="604" spans="4:4" ht="15.75" customHeight="1">
      <c r="D604" s="16"/>
    </row>
    <row r="605" spans="4:4" ht="15.75" customHeight="1">
      <c r="D605" s="16"/>
    </row>
    <row r="606" spans="4:4" ht="15.75" customHeight="1">
      <c r="D606" s="16"/>
    </row>
    <row r="607" spans="4:4" ht="15.75" customHeight="1">
      <c r="D607" s="16"/>
    </row>
    <row r="608" spans="4:4" ht="15.75" customHeight="1">
      <c r="D608" s="16"/>
    </row>
    <row r="609" spans="4:4" ht="15.75" customHeight="1">
      <c r="D609" s="16"/>
    </row>
    <row r="610" spans="4:4" ht="15.75" customHeight="1">
      <c r="D610" s="16"/>
    </row>
    <row r="611" spans="4:4" ht="15.75" customHeight="1">
      <c r="D611" s="16"/>
    </row>
    <row r="612" spans="4:4" ht="15.75" customHeight="1">
      <c r="D612" s="16"/>
    </row>
    <row r="613" spans="4:4" ht="15.75" customHeight="1">
      <c r="D613" s="16"/>
    </row>
    <row r="614" spans="4:4" ht="15.75" customHeight="1">
      <c r="D614" s="16"/>
    </row>
    <row r="615" spans="4:4" ht="15.75" customHeight="1">
      <c r="D615" s="16"/>
    </row>
    <row r="616" spans="4:4" ht="15.75" customHeight="1">
      <c r="D616" s="16"/>
    </row>
    <row r="617" spans="4:4" ht="15.75" customHeight="1">
      <c r="D617" s="16"/>
    </row>
    <row r="618" spans="4:4" ht="15.75" customHeight="1">
      <c r="D618" s="16"/>
    </row>
    <row r="619" spans="4:4" ht="15.75" customHeight="1">
      <c r="D619" s="16"/>
    </row>
    <row r="620" spans="4:4" ht="15.75" customHeight="1">
      <c r="D620" s="16"/>
    </row>
    <row r="621" spans="4:4" ht="15.75" customHeight="1">
      <c r="D621" s="16"/>
    </row>
    <row r="622" spans="4:4" ht="15.75" customHeight="1">
      <c r="D622" s="16"/>
    </row>
    <row r="623" spans="4:4" ht="15.75" customHeight="1">
      <c r="D623" s="16"/>
    </row>
    <row r="624" spans="4:4" ht="15.75" customHeight="1">
      <c r="D624" s="16"/>
    </row>
    <row r="625" spans="4:4" ht="15.75" customHeight="1">
      <c r="D625" s="16"/>
    </row>
    <row r="626" spans="4:4" ht="15.75" customHeight="1">
      <c r="D626" s="16"/>
    </row>
    <row r="627" spans="4:4" ht="15.75" customHeight="1">
      <c r="D627" s="16"/>
    </row>
    <row r="628" spans="4:4" ht="15.75" customHeight="1">
      <c r="D628" s="16"/>
    </row>
    <row r="629" spans="4:4" ht="15.75" customHeight="1">
      <c r="D629" s="16"/>
    </row>
    <row r="630" spans="4:4" ht="15.75" customHeight="1">
      <c r="D630" s="16"/>
    </row>
    <row r="631" spans="4:4" ht="15.75" customHeight="1">
      <c r="D631" s="16"/>
    </row>
    <row r="632" spans="4:4" ht="15.75" customHeight="1">
      <c r="D632" s="16"/>
    </row>
    <row r="633" spans="4:4" ht="15.75" customHeight="1">
      <c r="D633" s="16"/>
    </row>
    <row r="634" spans="4:4" ht="15.75" customHeight="1">
      <c r="D634" s="16"/>
    </row>
    <row r="635" spans="4:4" ht="15.75" customHeight="1">
      <c r="D635" s="16"/>
    </row>
    <row r="636" spans="4:4" ht="15.75" customHeight="1">
      <c r="D636" s="16"/>
    </row>
    <row r="637" spans="4:4" ht="15.75" customHeight="1">
      <c r="D637" s="16"/>
    </row>
    <row r="638" spans="4:4" ht="15.75" customHeight="1">
      <c r="D638" s="16"/>
    </row>
    <row r="639" spans="4:4" ht="15.75" customHeight="1">
      <c r="D639" s="16"/>
    </row>
    <row r="640" spans="4:4" ht="15.75" customHeight="1">
      <c r="D640" s="16"/>
    </row>
    <row r="641" spans="4:4" ht="15.75" customHeight="1">
      <c r="D641" s="16"/>
    </row>
    <row r="642" spans="4:4" ht="15.75" customHeight="1">
      <c r="D642" s="16"/>
    </row>
    <row r="643" spans="4:4" ht="15.75" customHeight="1">
      <c r="D643" s="16"/>
    </row>
    <row r="644" spans="4:4" ht="15.75" customHeight="1">
      <c r="D644" s="16"/>
    </row>
    <row r="645" spans="4:4" ht="15.75" customHeight="1">
      <c r="D645" s="16"/>
    </row>
    <row r="646" spans="4:4" ht="15.75" customHeight="1">
      <c r="D646" s="16"/>
    </row>
    <row r="647" spans="4:4" ht="15.75" customHeight="1">
      <c r="D647" s="16"/>
    </row>
    <row r="648" spans="4:4" ht="15.75" customHeight="1">
      <c r="D648" s="16"/>
    </row>
    <row r="649" spans="4:4" ht="15.75" customHeight="1">
      <c r="D649" s="16"/>
    </row>
    <row r="650" spans="4:4" ht="15.75" customHeight="1">
      <c r="D650" s="16"/>
    </row>
    <row r="651" spans="4:4" ht="15.75" customHeight="1">
      <c r="D651" s="16"/>
    </row>
    <row r="652" spans="4:4" ht="15.75" customHeight="1">
      <c r="D652" s="16"/>
    </row>
    <row r="653" spans="4:4" ht="15.75" customHeight="1">
      <c r="D653" s="16"/>
    </row>
    <row r="654" spans="4:4" ht="15.75" customHeight="1">
      <c r="D654" s="16"/>
    </row>
    <row r="655" spans="4:4" ht="15.75" customHeight="1">
      <c r="D655" s="16"/>
    </row>
    <row r="656" spans="4:4" ht="15.75" customHeight="1">
      <c r="D656" s="16"/>
    </row>
    <row r="657" spans="4:4" ht="15.75" customHeight="1">
      <c r="D657" s="16"/>
    </row>
    <row r="658" spans="4:4" ht="15.75" customHeight="1">
      <c r="D658" s="16"/>
    </row>
    <row r="659" spans="4:4" ht="15.75" customHeight="1">
      <c r="D659" s="16"/>
    </row>
    <row r="660" spans="4:4" ht="15.75" customHeight="1">
      <c r="D660" s="16"/>
    </row>
    <row r="661" spans="4:4" ht="15.75" customHeight="1">
      <c r="D661" s="16"/>
    </row>
    <row r="662" spans="4:4" ht="15.75" customHeight="1">
      <c r="D662" s="16"/>
    </row>
    <row r="663" spans="4:4" ht="15.75" customHeight="1">
      <c r="D663" s="16"/>
    </row>
    <row r="664" spans="4:4" ht="15.75" customHeight="1">
      <c r="D664" s="16"/>
    </row>
    <row r="665" spans="4:4" ht="15.75" customHeight="1">
      <c r="D665" s="16"/>
    </row>
    <row r="666" spans="4:4" ht="15.75" customHeight="1">
      <c r="D666" s="16"/>
    </row>
    <row r="667" spans="4:4" ht="15.75" customHeight="1">
      <c r="D667" s="16"/>
    </row>
    <row r="668" spans="4:4" ht="15.75" customHeight="1">
      <c r="D668" s="16"/>
    </row>
    <row r="669" spans="4:4" ht="15.75" customHeight="1">
      <c r="D669" s="16"/>
    </row>
    <row r="670" spans="4:4" ht="15.75" customHeight="1">
      <c r="D670" s="16"/>
    </row>
    <row r="671" spans="4:4" ht="15.75" customHeight="1">
      <c r="D671" s="16"/>
    </row>
    <row r="672" spans="4:4" ht="15.75" customHeight="1">
      <c r="D672" s="16"/>
    </row>
    <row r="673" spans="4:4" ht="15.75" customHeight="1">
      <c r="D673" s="16"/>
    </row>
    <row r="674" spans="4:4" ht="15.75" customHeight="1">
      <c r="D674" s="16"/>
    </row>
    <row r="675" spans="4:4" ht="15.75" customHeight="1">
      <c r="D675" s="16"/>
    </row>
    <row r="676" spans="4:4" ht="15.75" customHeight="1">
      <c r="D676" s="16"/>
    </row>
    <row r="677" spans="4:4" ht="15.75" customHeight="1">
      <c r="D677" s="16"/>
    </row>
    <row r="678" spans="4:4" ht="15.75" customHeight="1">
      <c r="D678" s="16"/>
    </row>
    <row r="679" spans="4:4" ht="15.75" customHeight="1">
      <c r="D679" s="16"/>
    </row>
    <row r="680" spans="4:4" ht="15.75" customHeight="1">
      <c r="D680" s="16"/>
    </row>
    <row r="681" spans="4:4" ht="15.75" customHeight="1">
      <c r="D681" s="16"/>
    </row>
    <row r="682" spans="4:4" ht="15.75" customHeight="1">
      <c r="D682" s="16"/>
    </row>
    <row r="683" spans="4:4" ht="15.75" customHeight="1">
      <c r="D683" s="16"/>
    </row>
    <row r="684" spans="4:4" ht="15.75" customHeight="1">
      <c r="D684" s="16"/>
    </row>
    <row r="685" spans="4:4" ht="15.75" customHeight="1">
      <c r="D685" s="16"/>
    </row>
    <row r="686" spans="4:4" ht="15.75" customHeight="1">
      <c r="D686" s="16"/>
    </row>
    <row r="687" spans="4:4" ht="15.75" customHeight="1">
      <c r="D687" s="16"/>
    </row>
    <row r="688" spans="4:4" ht="15.75" customHeight="1">
      <c r="D688" s="16"/>
    </row>
    <row r="689" spans="4:4" ht="15.75" customHeight="1">
      <c r="D689" s="16"/>
    </row>
    <row r="690" spans="4:4" ht="15.75" customHeight="1">
      <c r="D690" s="16"/>
    </row>
    <row r="691" spans="4:4" ht="15.75" customHeight="1">
      <c r="D691" s="16"/>
    </row>
    <row r="692" spans="4:4" ht="15.75" customHeight="1">
      <c r="D692" s="16"/>
    </row>
    <row r="693" spans="4:4" ht="15.75" customHeight="1">
      <c r="D693" s="16"/>
    </row>
    <row r="694" spans="4:4" ht="15.75" customHeight="1">
      <c r="D694" s="16"/>
    </row>
    <row r="695" spans="4:4" ht="15.75" customHeight="1">
      <c r="D695" s="16"/>
    </row>
    <row r="696" spans="4:4" ht="15.75" customHeight="1">
      <c r="D696" s="16"/>
    </row>
    <row r="697" spans="4:4" ht="15.75" customHeight="1">
      <c r="D697" s="16"/>
    </row>
    <row r="698" spans="4:4" ht="15.75" customHeight="1">
      <c r="D698" s="16"/>
    </row>
    <row r="699" spans="4:4" ht="15.75" customHeight="1">
      <c r="D699" s="16"/>
    </row>
    <row r="700" spans="4:4" ht="15.75" customHeight="1">
      <c r="D700" s="16"/>
    </row>
    <row r="701" spans="4:4" ht="15.75" customHeight="1">
      <c r="D701" s="16"/>
    </row>
    <row r="702" spans="4:4" ht="15.75" customHeight="1">
      <c r="D702" s="16"/>
    </row>
    <row r="703" spans="4:4" ht="15.75" customHeight="1">
      <c r="D703" s="16"/>
    </row>
    <row r="704" spans="4:4" ht="15.75" customHeight="1">
      <c r="D704" s="16"/>
    </row>
    <row r="705" spans="4:4" ht="15.75" customHeight="1">
      <c r="D705" s="16"/>
    </row>
    <row r="706" spans="4:4" ht="15.75" customHeight="1">
      <c r="D706" s="16"/>
    </row>
    <row r="707" spans="4:4" ht="15.75" customHeight="1">
      <c r="D707" s="16"/>
    </row>
    <row r="708" spans="4:4" ht="15.75" customHeight="1">
      <c r="D708" s="16"/>
    </row>
    <row r="709" spans="4:4" ht="15.75" customHeight="1">
      <c r="D709" s="16"/>
    </row>
    <row r="710" spans="4:4" ht="15.75" customHeight="1">
      <c r="D710" s="16"/>
    </row>
    <row r="711" spans="4:4" ht="15.75" customHeight="1">
      <c r="D711" s="16"/>
    </row>
    <row r="712" spans="4:4" ht="15.75" customHeight="1">
      <c r="D712" s="16"/>
    </row>
    <row r="713" spans="4:4" ht="15.75" customHeight="1">
      <c r="D713" s="16"/>
    </row>
    <row r="714" spans="4:4" ht="15.75" customHeight="1">
      <c r="D714" s="16"/>
    </row>
    <row r="715" spans="4:4" ht="15.75" customHeight="1">
      <c r="D715" s="16"/>
    </row>
    <row r="716" spans="4:4" ht="15.75" customHeight="1">
      <c r="D716" s="16"/>
    </row>
    <row r="717" spans="4:4" ht="15.75" customHeight="1">
      <c r="D717" s="16"/>
    </row>
    <row r="718" spans="4:4" ht="15.75" customHeight="1">
      <c r="D718" s="16"/>
    </row>
    <row r="719" spans="4:4" ht="15.75" customHeight="1">
      <c r="D719" s="16"/>
    </row>
    <row r="720" spans="4:4" ht="15.75" customHeight="1">
      <c r="D720" s="16"/>
    </row>
    <row r="721" spans="4:4" ht="15.75" customHeight="1">
      <c r="D721" s="16"/>
    </row>
    <row r="722" spans="4:4" ht="15.75" customHeight="1">
      <c r="D722" s="16"/>
    </row>
    <row r="723" spans="4:4" ht="15.75" customHeight="1">
      <c r="D723" s="16"/>
    </row>
    <row r="724" spans="4:4" ht="15.75" customHeight="1">
      <c r="D724" s="16"/>
    </row>
    <row r="725" spans="4:4" ht="15.75" customHeight="1">
      <c r="D725" s="16"/>
    </row>
    <row r="726" spans="4:4" ht="15.75" customHeight="1">
      <c r="D726" s="16"/>
    </row>
    <row r="727" spans="4:4" ht="15.75" customHeight="1">
      <c r="D727" s="16"/>
    </row>
    <row r="728" spans="4:4" ht="15.75" customHeight="1">
      <c r="D728" s="16"/>
    </row>
    <row r="729" spans="4:4" ht="15.75" customHeight="1">
      <c r="D729" s="16"/>
    </row>
    <row r="730" spans="4:4" ht="15.75" customHeight="1">
      <c r="D730" s="16"/>
    </row>
    <row r="731" spans="4:4" ht="15.75" customHeight="1">
      <c r="D731" s="16"/>
    </row>
    <row r="732" spans="4:4" ht="15.75" customHeight="1">
      <c r="D732" s="16"/>
    </row>
    <row r="733" spans="4:4" ht="15.75" customHeight="1">
      <c r="D733" s="16"/>
    </row>
    <row r="734" spans="4:4" ht="15.75" customHeight="1">
      <c r="D734" s="16"/>
    </row>
    <row r="735" spans="4:4" ht="15.75" customHeight="1">
      <c r="D735" s="16"/>
    </row>
    <row r="736" spans="4:4" ht="15.75" customHeight="1">
      <c r="D736" s="16"/>
    </row>
    <row r="737" spans="4:4" ht="15.75" customHeight="1">
      <c r="D737" s="16"/>
    </row>
    <row r="738" spans="4:4" ht="15.75" customHeight="1">
      <c r="D738" s="16"/>
    </row>
    <row r="739" spans="4:4" ht="15.75" customHeight="1">
      <c r="D739" s="16"/>
    </row>
    <row r="740" spans="4:4" ht="15.75" customHeight="1">
      <c r="D740" s="16"/>
    </row>
    <row r="741" spans="4:4" ht="15.75" customHeight="1">
      <c r="D741" s="16"/>
    </row>
    <row r="742" spans="4:4" ht="15.75" customHeight="1">
      <c r="D742" s="16"/>
    </row>
    <row r="743" spans="4:4" ht="15.75" customHeight="1">
      <c r="D743" s="16"/>
    </row>
    <row r="744" spans="4:4" ht="15.75" customHeight="1">
      <c r="D744" s="16"/>
    </row>
    <row r="745" spans="4:4" ht="15.75" customHeight="1">
      <c r="D745" s="16"/>
    </row>
    <row r="746" spans="4:4" ht="15.75" customHeight="1">
      <c r="D746" s="16"/>
    </row>
    <row r="747" spans="4:4" ht="15.75" customHeight="1">
      <c r="D747" s="16"/>
    </row>
    <row r="748" spans="4:4" ht="15.75" customHeight="1">
      <c r="D748" s="16"/>
    </row>
    <row r="749" spans="4:4" ht="15.75" customHeight="1">
      <c r="D749" s="16"/>
    </row>
    <row r="750" spans="4:4" ht="15.75" customHeight="1">
      <c r="D750" s="16"/>
    </row>
    <row r="751" spans="4:4" ht="15.75" customHeight="1">
      <c r="D751" s="16"/>
    </row>
    <row r="752" spans="4:4" ht="15.75" customHeight="1">
      <c r="D752" s="16"/>
    </row>
    <row r="753" spans="4:4" ht="15.75" customHeight="1">
      <c r="D753" s="16"/>
    </row>
    <row r="754" spans="4:4" ht="15.75" customHeight="1">
      <c r="D754" s="16"/>
    </row>
    <row r="755" spans="4:4" ht="15.75" customHeight="1">
      <c r="D755" s="16"/>
    </row>
    <row r="756" spans="4:4" ht="15.75" customHeight="1">
      <c r="D756" s="16"/>
    </row>
    <row r="757" spans="4:4" ht="15.75" customHeight="1">
      <c r="D757" s="16"/>
    </row>
    <row r="758" spans="4:4" ht="15.75" customHeight="1">
      <c r="D758" s="16"/>
    </row>
    <row r="759" spans="4:4" ht="15.75" customHeight="1">
      <c r="D759" s="16"/>
    </row>
    <row r="760" spans="4:4" ht="15.75" customHeight="1">
      <c r="D760" s="16"/>
    </row>
    <row r="761" spans="4:4" ht="15.75" customHeight="1">
      <c r="D761" s="16"/>
    </row>
    <row r="762" spans="4:4" ht="15.75" customHeight="1">
      <c r="D762" s="16"/>
    </row>
    <row r="763" spans="4:4" ht="15.75" customHeight="1">
      <c r="D763" s="16"/>
    </row>
    <row r="764" spans="4:4" ht="15.75" customHeight="1">
      <c r="D764" s="16"/>
    </row>
    <row r="765" spans="4:4" ht="15.75" customHeight="1">
      <c r="D765" s="16"/>
    </row>
    <row r="766" spans="4:4" ht="15.75" customHeight="1">
      <c r="D766" s="16"/>
    </row>
    <row r="767" spans="4:4" ht="15.75" customHeight="1">
      <c r="D767" s="16"/>
    </row>
    <row r="768" spans="4:4" ht="15.75" customHeight="1">
      <c r="D768" s="16"/>
    </row>
    <row r="769" spans="4:4" ht="15.75" customHeight="1">
      <c r="D769" s="16"/>
    </row>
    <row r="770" spans="4:4" ht="15.75" customHeight="1">
      <c r="D770" s="16"/>
    </row>
    <row r="771" spans="4:4" ht="15.75" customHeight="1">
      <c r="D771" s="16"/>
    </row>
    <row r="772" spans="4:4" ht="15.75" customHeight="1">
      <c r="D772" s="16"/>
    </row>
    <row r="773" spans="4:4" ht="15.75" customHeight="1">
      <c r="D773" s="16"/>
    </row>
    <row r="774" spans="4:4" ht="15.75" customHeight="1">
      <c r="D774" s="16"/>
    </row>
    <row r="775" spans="4:4" ht="15.75" customHeight="1">
      <c r="D775" s="16"/>
    </row>
    <row r="776" spans="4:4" ht="15.75" customHeight="1">
      <c r="D776" s="16"/>
    </row>
    <row r="777" spans="4:4" ht="15.75" customHeight="1">
      <c r="D777" s="16"/>
    </row>
    <row r="778" spans="4:4" ht="15.75" customHeight="1">
      <c r="D778" s="16"/>
    </row>
    <row r="779" spans="4:4" ht="15.75" customHeight="1">
      <c r="D779" s="16"/>
    </row>
    <row r="780" spans="4:4" ht="15.75" customHeight="1">
      <c r="D780" s="16"/>
    </row>
    <row r="781" spans="4:4" ht="15.75" customHeight="1">
      <c r="D781" s="16"/>
    </row>
    <row r="782" spans="4:4" ht="15.75" customHeight="1">
      <c r="D782" s="16"/>
    </row>
    <row r="783" spans="4:4" ht="15.75" customHeight="1">
      <c r="D783" s="16"/>
    </row>
    <row r="784" spans="4:4" ht="15.75" customHeight="1">
      <c r="D784" s="16"/>
    </row>
    <row r="785" spans="4:4" ht="15.75" customHeight="1">
      <c r="D785" s="16"/>
    </row>
    <row r="786" spans="4:4" ht="15.75" customHeight="1">
      <c r="D786" s="16"/>
    </row>
    <row r="787" spans="4:4" ht="15.75" customHeight="1">
      <c r="D787" s="16"/>
    </row>
    <row r="788" spans="4:4" ht="15.75" customHeight="1">
      <c r="D788" s="16"/>
    </row>
    <row r="789" spans="4:4" ht="15.75" customHeight="1">
      <c r="D789" s="16"/>
    </row>
    <row r="790" spans="4:4" ht="15.75" customHeight="1">
      <c r="D790" s="16"/>
    </row>
    <row r="791" spans="4:4" ht="15.75" customHeight="1">
      <c r="D791" s="16"/>
    </row>
    <row r="792" spans="4:4" ht="15.75" customHeight="1">
      <c r="D792" s="16"/>
    </row>
    <row r="793" spans="4:4" ht="15.75" customHeight="1">
      <c r="D793" s="16"/>
    </row>
    <row r="794" spans="4:4" ht="15.75" customHeight="1">
      <c r="D794" s="16"/>
    </row>
    <row r="795" spans="4:4" ht="15.75" customHeight="1">
      <c r="D795" s="16"/>
    </row>
    <row r="796" spans="4:4" ht="15.75" customHeight="1">
      <c r="D796" s="16"/>
    </row>
    <row r="797" spans="4:4" ht="15.75" customHeight="1">
      <c r="D797" s="16"/>
    </row>
    <row r="798" spans="4:4" ht="15.75" customHeight="1">
      <c r="D798" s="16"/>
    </row>
    <row r="799" spans="4:4" ht="15.75" customHeight="1">
      <c r="D799" s="16"/>
    </row>
    <row r="800" spans="4:4" ht="15.75" customHeight="1">
      <c r="D800" s="16"/>
    </row>
    <row r="801" spans="4:4" ht="15.75" customHeight="1">
      <c r="D801" s="16"/>
    </row>
    <row r="802" spans="4:4" ht="15.75" customHeight="1">
      <c r="D802" s="16"/>
    </row>
    <row r="803" spans="4:4" ht="15.75" customHeight="1">
      <c r="D803" s="16"/>
    </row>
    <row r="804" spans="4:4" ht="15.75" customHeight="1">
      <c r="D804" s="16"/>
    </row>
    <row r="805" spans="4:4" ht="15.75" customHeight="1">
      <c r="D805" s="16"/>
    </row>
    <row r="806" spans="4:4" ht="15.75" customHeight="1">
      <c r="D806" s="16"/>
    </row>
    <row r="807" spans="4:4" ht="15.75" customHeight="1">
      <c r="D807" s="16"/>
    </row>
    <row r="808" spans="4:4" ht="15.75" customHeight="1">
      <c r="D808" s="16"/>
    </row>
    <row r="809" spans="4:4" ht="15.75" customHeight="1">
      <c r="D809" s="16"/>
    </row>
    <row r="810" spans="4:4" ht="15.75" customHeight="1">
      <c r="D810" s="16"/>
    </row>
    <row r="811" spans="4:4" ht="15.75" customHeight="1">
      <c r="D811" s="16"/>
    </row>
    <row r="812" spans="4:4" ht="15.75" customHeight="1">
      <c r="D812" s="16"/>
    </row>
    <row r="813" spans="4:4" ht="15.75" customHeight="1">
      <c r="D813" s="16"/>
    </row>
    <row r="814" spans="4:4" ht="15.75" customHeight="1">
      <c r="D814" s="16"/>
    </row>
    <row r="815" spans="4:4" ht="15.75" customHeight="1">
      <c r="D815" s="16"/>
    </row>
    <row r="816" spans="4:4" ht="15.75" customHeight="1">
      <c r="D816" s="16"/>
    </row>
    <row r="817" spans="4:4" ht="15.75" customHeight="1">
      <c r="D817" s="16"/>
    </row>
    <row r="818" spans="4:4" ht="15.75" customHeight="1">
      <c r="D818" s="16"/>
    </row>
    <row r="819" spans="4:4" ht="15.75" customHeight="1">
      <c r="D819" s="16"/>
    </row>
    <row r="820" spans="4:4" ht="15.75" customHeight="1">
      <c r="D820" s="16"/>
    </row>
    <row r="821" spans="4:4" ht="15.75" customHeight="1">
      <c r="D821" s="16"/>
    </row>
    <row r="822" spans="4:4" ht="15.75" customHeight="1">
      <c r="D822" s="16"/>
    </row>
    <row r="823" spans="4:4" ht="15.75" customHeight="1">
      <c r="D823" s="16"/>
    </row>
    <row r="824" spans="4:4" ht="15.75" customHeight="1">
      <c r="D824" s="16"/>
    </row>
    <row r="825" spans="4:4" ht="15.75" customHeight="1">
      <c r="D825" s="16"/>
    </row>
    <row r="826" spans="4:4" ht="15.75" customHeight="1">
      <c r="D826" s="16"/>
    </row>
    <row r="827" spans="4:4" ht="15.75" customHeight="1">
      <c r="D827" s="16"/>
    </row>
    <row r="828" spans="4:4" ht="15.75" customHeight="1">
      <c r="D828" s="16"/>
    </row>
    <row r="829" spans="4:4" ht="15.75" customHeight="1">
      <c r="D829" s="16"/>
    </row>
    <row r="830" spans="4:4" ht="15.75" customHeight="1">
      <c r="D830" s="16"/>
    </row>
    <row r="831" spans="4:4" ht="15.75" customHeight="1">
      <c r="D831" s="16"/>
    </row>
    <row r="832" spans="4:4" ht="15.75" customHeight="1">
      <c r="D832" s="16"/>
    </row>
    <row r="833" spans="4:4" ht="15.75" customHeight="1">
      <c r="D833" s="16"/>
    </row>
    <row r="834" spans="4:4" ht="15.75" customHeight="1">
      <c r="D834" s="16"/>
    </row>
    <row r="835" spans="4:4" ht="15.75" customHeight="1">
      <c r="D835" s="16"/>
    </row>
    <row r="836" spans="4:4" ht="15.75" customHeight="1">
      <c r="D836" s="16"/>
    </row>
    <row r="837" spans="4:4" ht="15.75" customHeight="1">
      <c r="D837" s="16"/>
    </row>
    <row r="838" spans="4:4" ht="15.75" customHeight="1">
      <c r="D838" s="16"/>
    </row>
    <row r="839" spans="4:4" ht="15.75" customHeight="1">
      <c r="D839" s="16"/>
    </row>
    <row r="840" spans="4:4" ht="15.75" customHeight="1">
      <c r="D840" s="16"/>
    </row>
    <row r="841" spans="4:4" ht="15.75" customHeight="1">
      <c r="D841" s="16"/>
    </row>
    <row r="842" spans="4:4" ht="15.75" customHeight="1">
      <c r="D842" s="16"/>
    </row>
    <row r="843" spans="4:4" ht="15.75" customHeight="1">
      <c r="D843" s="16"/>
    </row>
    <row r="844" spans="4:4" ht="15.75" customHeight="1">
      <c r="D844" s="16"/>
    </row>
    <row r="845" spans="4:4" ht="15.75" customHeight="1">
      <c r="D845" s="16"/>
    </row>
    <row r="846" spans="4:4" ht="15.75" customHeight="1">
      <c r="D846" s="16"/>
    </row>
    <row r="847" spans="4:4" ht="15.75" customHeight="1">
      <c r="D847" s="16"/>
    </row>
    <row r="848" spans="4:4" ht="15.75" customHeight="1">
      <c r="D848" s="16"/>
    </row>
    <row r="849" spans="4:4" ht="15.75" customHeight="1">
      <c r="D849" s="16"/>
    </row>
    <row r="850" spans="4:4" ht="15.75" customHeight="1">
      <c r="D850" s="16"/>
    </row>
    <row r="851" spans="4:4" ht="15.75" customHeight="1">
      <c r="D851" s="16"/>
    </row>
    <row r="852" spans="4:4" ht="15.75" customHeight="1">
      <c r="D852" s="16"/>
    </row>
    <row r="853" spans="4:4" ht="15.75" customHeight="1">
      <c r="D853" s="16"/>
    </row>
    <row r="854" spans="4:4" ht="15.75" customHeight="1">
      <c r="D854" s="16"/>
    </row>
    <row r="855" spans="4:4" ht="15.75" customHeight="1">
      <c r="D855" s="16"/>
    </row>
    <row r="856" spans="4:4" ht="15.75" customHeight="1">
      <c r="D856" s="16"/>
    </row>
    <row r="857" spans="4:4" ht="15.75" customHeight="1">
      <c r="D857" s="16"/>
    </row>
    <row r="858" spans="4:4" ht="15.75" customHeight="1">
      <c r="D858" s="16"/>
    </row>
    <row r="859" spans="4:4" ht="15.75" customHeight="1">
      <c r="D859" s="16"/>
    </row>
    <row r="860" spans="4:4" ht="15.75" customHeight="1">
      <c r="D860" s="16"/>
    </row>
    <row r="861" spans="4:4" ht="15.75" customHeight="1">
      <c r="D861" s="16"/>
    </row>
    <row r="862" spans="4:4" ht="15.75" customHeight="1">
      <c r="D862" s="16"/>
    </row>
    <row r="863" spans="4:4" ht="15.75" customHeight="1">
      <c r="D863" s="16"/>
    </row>
    <row r="864" spans="4:4" ht="15.75" customHeight="1">
      <c r="D864" s="16"/>
    </row>
    <row r="865" spans="4:4" ht="15.75" customHeight="1">
      <c r="D865" s="16"/>
    </row>
    <row r="866" spans="4:4" ht="15.75" customHeight="1">
      <c r="D866" s="16"/>
    </row>
    <row r="867" spans="4:4" ht="15.75" customHeight="1">
      <c r="D867" s="16"/>
    </row>
    <row r="868" spans="4:4" ht="15.75" customHeight="1">
      <c r="D868" s="16"/>
    </row>
    <row r="869" spans="4:4" ht="15.75" customHeight="1">
      <c r="D869" s="16"/>
    </row>
    <row r="870" spans="4:4" ht="15.75" customHeight="1">
      <c r="D870" s="16"/>
    </row>
    <row r="871" spans="4:4" ht="15.75" customHeight="1">
      <c r="D871" s="16"/>
    </row>
    <row r="872" spans="4:4" ht="15.75" customHeight="1">
      <c r="D872" s="16"/>
    </row>
    <row r="873" spans="4:4" ht="15.75" customHeight="1">
      <c r="D873" s="16"/>
    </row>
    <row r="874" spans="4:4" ht="15.75" customHeight="1">
      <c r="D874" s="16"/>
    </row>
    <row r="875" spans="4:4" ht="15.75" customHeight="1">
      <c r="D875" s="16"/>
    </row>
    <row r="876" spans="4:4" ht="15.75" customHeight="1">
      <c r="D876" s="16"/>
    </row>
    <row r="877" spans="4:4" ht="15.75" customHeight="1">
      <c r="D877" s="16"/>
    </row>
    <row r="878" spans="4:4" ht="15.75" customHeight="1">
      <c r="D878" s="16"/>
    </row>
    <row r="879" spans="4:4" ht="15.75" customHeight="1">
      <c r="D879" s="16"/>
    </row>
    <row r="880" spans="4:4" ht="15.75" customHeight="1">
      <c r="D880" s="16"/>
    </row>
    <row r="881" spans="4:4" ht="15.75" customHeight="1">
      <c r="D881" s="16"/>
    </row>
    <row r="882" spans="4:4" ht="15.75" customHeight="1">
      <c r="D882" s="16"/>
    </row>
    <row r="883" spans="4:4" ht="15.75" customHeight="1">
      <c r="D883" s="16"/>
    </row>
    <row r="884" spans="4:4" ht="15.75" customHeight="1">
      <c r="D884" s="16"/>
    </row>
    <row r="885" spans="4:4" ht="15.75" customHeight="1">
      <c r="D885" s="16"/>
    </row>
    <row r="886" spans="4:4" ht="15.75" customHeight="1">
      <c r="D886" s="16"/>
    </row>
    <row r="887" spans="4:4" ht="15.75" customHeight="1">
      <c r="D887" s="16"/>
    </row>
    <row r="888" spans="4:4" ht="15.75" customHeight="1">
      <c r="D888" s="16"/>
    </row>
    <row r="889" spans="4:4" ht="15.75" customHeight="1">
      <c r="D889" s="16"/>
    </row>
    <row r="890" spans="4:4" ht="15.75" customHeight="1">
      <c r="D890" s="16"/>
    </row>
    <row r="891" spans="4:4" ht="15.75" customHeight="1">
      <c r="D891" s="16"/>
    </row>
    <row r="892" spans="4:4" ht="15.75" customHeight="1">
      <c r="D892" s="16"/>
    </row>
    <row r="893" spans="4:4" ht="15.75" customHeight="1">
      <c r="D893" s="16"/>
    </row>
    <row r="894" spans="4:4" ht="15.75" customHeight="1">
      <c r="D894" s="16"/>
    </row>
    <row r="895" spans="4:4" ht="15.75" customHeight="1">
      <c r="D895" s="16"/>
    </row>
    <row r="896" spans="4:4" ht="15.75" customHeight="1">
      <c r="D896" s="16"/>
    </row>
    <row r="897" spans="4:4" ht="15.75" customHeight="1">
      <c r="D897" s="16"/>
    </row>
    <row r="898" spans="4:4" ht="15.75" customHeight="1">
      <c r="D898" s="16"/>
    </row>
    <row r="899" spans="4:4" ht="15.75" customHeight="1">
      <c r="D899" s="16"/>
    </row>
    <row r="900" spans="4:4" ht="15.75" customHeight="1">
      <c r="D900" s="16"/>
    </row>
    <row r="901" spans="4:4" ht="15.75" customHeight="1">
      <c r="D901" s="16"/>
    </row>
    <row r="902" spans="4:4" ht="15.75" customHeight="1">
      <c r="D902" s="16"/>
    </row>
    <row r="903" spans="4:4" ht="15.75" customHeight="1">
      <c r="D903" s="16"/>
    </row>
    <row r="904" spans="4:4" ht="15.75" customHeight="1">
      <c r="D904" s="16"/>
    </row>
    <row r="905" spans="4:4" ht="15.75" customHeight="1">
      <c r="D905" s="16"/>
    </row>
    <row r="906" spans="4:4" ht="15.75" customHeight="1">
      <c r="D906" s="16"/>
    </row>
    <row r="907" spans="4:4" ht="15.75" customHeight="1">
      <c r="D907" s="16"/>
    </row>
    <row r="908" spans="4:4" ht="15.75" customHeight="1">
      <c r="D908" s="16"/>
    </row>
    <row r="909" spans="4:4" ht="15.75" customHeight="1">
      <c r="D909" s="16"/>
    </row>
    <row r="910" spans="4:4" ht="15.75" customHeight="1">
      <c r="D910" s="16"/>
    </row>
    <row r="911" spans="4:4" ht="15.75" customHeight="1">
      <c r="D911" s="16"/>
    </row>
    <row r="912" spans="4:4" ht="15.75" customHeight="1">
      <c r="D912" s="16"/>
    </row>
    <row r="913" spans="4:4" ht="15.75" customHeight="1">
      <c r="D913" s="16"/>
    </row>
    <row r="914" spans="4:4" ht="15.75" customHeight="1">
      <c r="D914" s="16"/>
    </row>
    <row r="915" spans="4:4" ht="15.75" customHeight="1">
      <c r="D915" s="16"/>
    </row>
    <row r="916" spans="4:4" ht="15.75" customHeight="1">
      <c r="D916" s="16"/>
    </row>
    <row r="917" spans="4:4" ht="15.75" customHeight="1">
      <c r="D917" s="16"/>
    </row>
    <row r="918" spans="4:4" ht="15.75" customHeight="1">
      <c r="D918" s="16"/>
    </row>
    <row r="919" spans="4:4" ht="15.75" customHeight="1">
      <c r="D919" s="16"/>
    </row>
    <row r="920" spans="4:4" ht="15.75" customHeight="1">
      <c r="D920" s="16"/>
    </row>
    <row r="921" spans="4:4" ht="15.75" customHeight="1">
      <c r="D921" s="16"/>
    </row>
    <row r="922" spans="4:4" ht="15.75" customHeight="1">
      <c r="D922" s="16"/>
    </row>
    <row r="923" spans="4:4" ht="15.75" customHeight="1">
      <c r="D923" s="16"/>
    </row>
    <row r="924" spans="4:4" ht="15.75" customHeight="1">
      <c r="D924" s="16"/>
    </row>
    <row r="925" spans="4:4" ht="15.75" customHeight="1">
      <c r="D925" s="16"/>
    </row>
    <row r="926" spans="4:4" ht="15.75" customHeight="1">
      <c r="D926" s="16"/>
    </row>
    <row r="927" spans="4:4" ht="15.75" customHeight="1">
      <c r="D927" s="16"/>
    </row>
    <row r="928" spans="4:4" ht="15.75" customHeight="1">
      <c r="D928" s="16"/>
    </row>
    <row r="929" spans="4:4" ht="15.75" customHeight="1">
      <c r="D929" s="16"/>
    </row>
    <row r="930" spans="4:4" ht="15.75" customHeight="1">
      <c r="D930" s="16"/>
    </row>
    <row r="931" spans="4:4" ht="15.75" customHeight="1">
      <c r="D931" s="16"/>
    </row>
    <row r="932" spans="4:4" ht="15.75" customHeight="1">
      <c r="D932" s="16"/>
    </row>
    <row r="933" spans="4:4" ht="15.75" customHeight="1">
      <c r="D933" s="16"/>
    </row>
    <row r="934" spans="4:4" ht="15.75" customHeight="1">
      <c r="D934" s="16"/>
    </row>
    <row r="935" spans="4:4" ht="15.75" customHeight="1">
      <c r="D935" s="16"/>
    </row>
    <row r="936" spans="4:4" ht="15.75" customHeight="1">
      <c r="D936" s="16"/>
    </row>
    <row r="937" spans="4:4" ht="15.75" customHeight="1">
      <c r="D937" s="16"/>
    </row>
    <row r="938" spans="4:4" ht="15.75" customHeight="1">
      <c r="D938" s="16"/>
    </row>
    <row r="939" spans="4:4" ht="15.75" customHeight="1">
      <c r="D939" s="16"/>
    </row>
    <row r="940" spans="4:4" ht="15.75" customHeight="1">
      <c r="D940" s="16"/>
    </row>
    <row r="941" spans="4:4" ht="15.75" customHeight="1">
      <c r="D941" s="16"/>
    </row>
    <row r="942" spans="4:4" ht="15.75" customHeight="1">
      <c r="D942" s="16"/>
    </row>
    <row r="943" spans="4:4" ht="15.75" customHeight="1">
      <c r="D943" s="16"/>
    </row>
    <row r="944" spans="4:4" ht="15.75" customHeight="1">
      <c r="D944" s="16"/>
    </row>
    <row r="945" spans="4:4" ht="15.75" customHeight="1">
      <c r="D945" s="16"/>
    </row>
    <row r="946" spans="4:4" ht="15.75" customHeight="1">
      <c r="D946" s="16"/>
    </row>
    <row r="947" spans="4:4" ht="15.75" customHeight="1">
      <c r="D947" s="16"/>
    </row>
    <row r="948" spans="4:4" ht="15.75" customHeight="1">
      <c r="D948" s="16"/>
    </row>
    <row r="949" spans="4:4" ht="15.75" customHeight="1">
      <c r="D949" s="16"/>
    </row>
    <row r="950" spans="4:4" ht="15.75" customHeight="1">
      <c r="D950" s="16"/>
    </row>
    <row r="951" spans="4:4" ht="15.75" customHeight="1">
      <c r="D951" s="16"/>
    </row>
    <row r="952" spans="4:4" ht="15.75" customHeight="1">
      <c r="D952" s="16"/>
    </row>
    <row r="953" spans="4:4" ht="15.75" customHeight="1">
      <c r="D953" s="16"/>
    </row>
    <row r="954" spans="4:4" ht="15.75" customHeight="1">
      <c r="D954" s="16"/>
    </row>
    <row r="955" spans="4:4" ht="15.75" customHeight="1">
      <c r="D955" s="16"/>
    </row>
    <row r="956" spans="4:4" ht="15.75" customHeight="1">
      <c r="D956" s="16"/>
    </row>
    <row r="957" spans="4:4" ht="15.75" customHeight="1">
      <c r="D957" s="16"/>
    </row>
    <row r="958" spans="4:4" ht="15.75" customHeight="1">
      <c r="D958" s="16"/>
    </row>
    <row r="959" spans="4:4" ht="15.75" customHeight="1">
      <c r="D959" s="16"/>
    </row>
    <row r="960" spans="4:4" ht="15.75" customHeight="1">
      <c r="D960" s="16"/>
    </row>
    <row r="961" spans="4:4" ht="15.75" customHeight="1">
      <c r="D961" s="16"/>
    </row>
    <row r="962" spans="4:4" ht="15.75" customHeight="1">
      <c r="D962" s="16"/>
    </row>
    <row r="963" spans="4:4" ht="15.75" customHeight="1">
      <c r="D963" s="16"/>
    </row>
    <row r="964" spans="4:4" ht="15.75" customHeight="1">
      <c r="D964" s="16"/>
    </row>
    <row r="965" spans="4:4" ht="15.75" customHeight="1">
      <c r="D965" s="16"/>
    </row>
    <row r="966" spans="4:4" ht="15.75" customHeight="1">
      <c r="D966" s="16"/>
    </row>
    <row r="967" spans="4:4" ht="15.75" customHeight="1">
      <c r="D967" s="16"/>
    </row>
    <row r="968" spans="4:4" ht="15.75" customHeight="1">
      <c r="D968" s="16"/>
    </row>
    <row r="969" spans="4:4" ht="15.75" customHeight="1">
      <c r="D969" s="16"/>
    </row>
    <row r="970" spans="4:4" ht="15.75" customHeight="1">
      <c r="D970" s="16"/>
    </row>
    <row r="971" spans="4:4" ht="15.75" customHeight="1">
      <c r="D971" s="16"/>
    </row>
    <row r="972" spans="4:4" ht="15.75" customHeight="1">
      <c r="D972" s="16"/>
    </row>
    <row r="973" spans="4:4" ht="15.75" customHeight="1">
      <c r="D973" s="16"/>
    </row>
    <row r="974" spans="4:4" ht="15.75" customHeight="1">
      <c r="D974" s="16"/>
    </row>
    <row r="975" spans="4:4" ht="15.75" customHeight="1">
      <c r="D975" s="16"/>
    </row>
    <row r="976" spans="4:4" ht="15.75" customHeight="1">
      <c r="D976" s="16"/>
    </row>
    <row r="977" spans="4:4" ht="15.75" customHeight="1">
      <c r="D977" s="16"/>
    </row>
    <row r="978" spans="4:4" ht="15.75" customHeight="1">
      <c r="D978" s="16"/>
    </row>
    <row r="979" spans="4:4" ht="15.75" customHeight="1">
      <c r="D979" s="16"/>
    </row>
    <row r="980" spans="4:4" ht="15.75" customHeight="1">
      <c r="D980" s="16"/>
    </row>
    <row r="981" spans="4:4" ht="15.75" customHeight="1">
      <c r="D981" s="16"/>
    </row>
    <row r="982" spans="4:4" ht="15.75" customHeight="1">
      <c r="D982" s="16"/>
    </row>
    <row r="983" spans="4:4" ht="15.75" customHeight="1">
      <c r="D983" s="16"/>
    </row>
    <row r="984" spans="4:4" ht="15.75" customHeight="1">
      <c r="D984" s="16"/>
    </row>
    <row r="985" spans="4:4" ht="15.75" customHeight="1">
      <c r="D985" s="16"/>
    </row>
    <row r="986" spans="4:4" ht="15.75" customHeight="1">
      <c r="D986" s="16"/>
    </row>
    <row r="987" spans="4:4" ht="15.75" customHeight="1">
      <c r="D987" s="16"/>
    </row>
    <row r="988" spans="4:4" ht="15.75" customHeight="1">
      <c r="D988" s="16"/>
    </row>
    <row r="989" spans="4:4" ht="15.75" customHeight="1">
      <c r="D989" s="16"/>
    </row>
    <row r="990" spans="4:4" ht="15.75" customHeight="1">
      <c r="D990" s="16"/>
    </row>
    <row r="991" spans="4:4" ht="15.75" customHeight="1">
      <c r="D991" s="16"/>
    </row>
    <row r="992" spans="4:4" ht="15.75" customHeight="1">
      <c r="D992" s="16"/>
    </row>
    <row r="993" spans="4:4" ht="15.75" customHeight="1">
      <c r="D993" s="16"/>
    </row>
    <row r="994" spans="4:4" ht="15.75" customHeight="1">
      <c r="D994" s="16"/>
    </row>
    <row r="995" spans="4:4" ht="15.75" customHeight="1">
      <c r="D995" s="16"/>
    </row>
    <row r="996" spans="4:4" ht="15.75" customHeight="1">
      <c r="D996" s="16"/>
    </row>
    <row r="997" spans="4:4" ht="15.75" customHeight="1">
      <c r="D997" s="16"/>
    </row>
    <row r="998" spans="4:4" ht="15.75" customHeight="1">
      <c r="D998" s="16"/>
    </row>
    <row r="999" spans="4:4" ht="15.75" customHeight="1">
      <c r="D999" s="16"/>
    </row>
    <row r="1000" spans="4:4" ht="15.75" customHeight="1">
      <c r="D1000" s="16"/>
    </row>
    <row r="1001" spans="4:4" ht="15" customHeight="1">
      <c r="D1001" s="16"/>
    </row>
    <row r="1002" spans="4:4" ht="15" customHeight="1">
      <c r="D1002" s="16"/>
    </row>
    <row r="1003" spans="4:4" ht="15" customHeight="1">
      <c r="D1003" s="1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B3" sqref="B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26" ht="15.75" customHeight="1">
      <c r="A1" t="s">
        <v>33</v>
      </c>
      <c r="B1" t="s">
        <v>34</v>
      </c>
      <c r="C1" t="s">
        <v>35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t="s">
        <v>40</v>
      </c>
      <c r="B2">
        <v>20</v>
      </c>
      <c r="C2" t="s">
        <v>10</v>
      </c>
    </row>
    <row r="3" spans="1:26" ht="15.75" customHeight="1"/>
    <row r="4" spans="1:26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/>
      <c r="L4" s="1"/>
      <c r="M4" s="1"/>
      <c r="N4" s="1"/>
    </row>
    <row r="5" spans="1:26" ht="15.75" customHeight="1">
      <c r="A5" s="6">
        <v>2.5</v>
      </c>
      <c r="B5" s="6">
        <v>0</v>
      </c>
      <c r="C5" s="6">
        <v>0</v>
      </c>
      <c r="D5" s="6">
        <v>0</v>
      </c>
      <c r="E5" s="6">
        <f t="shared" ref="E5:E22" si="0">B5*D5</f>
        <v>0</v>
      </c>
      <c r="F5" s="6">
        <f t="shared" ref="F5:F22" si="1">E5*C5</f>
        <v>0</v>
      </c>
      <c r="G5" s="6">
        <f t="shared" ref="G5:G21" si="2">SQRT((B6-B5)^2+D6^2)</f>
        <v>1.1401754250991381</v>
      </c>
    </row>
    <row r="6" spans="1:26" ht="15.75" customHeight="1">
      <c r="A6" s="6">
        <v>3</v>
      </c>
      <c r="B6" s="6">
        <v>0.3</v>
      </c>
      <c r="C6" s="6">
        <v>4.8000000000000001E-2</v>
      </c>
      <c r="D6" s="6">
        <f>(A6-A5)+((A7-A6)/2)</f>
        <v>1.1000000000000001</v>
      </c>
      <c r="E6" s="6">
        <f t="shared" si="0"/>
        <v>0.33</v>
      </c>
      <c r="F6" s="6">
        <f t="shared" si="1"/>
        <v>1.584E-2</v>
      </c>
      <c r="G6" s="6">
        <f t="shared" si="2"/>
        <v>1.2041594578792296</v>
      </c>
    </row>
    <row r="7" spans="1:26" ht="15.75" customHeight="1">
      <c r="A7" s="6">
        <v>4.2</v>
      </c>
      <c r="B7" s="6">
        <v>0.4</v>
      </c>
      <c r="C7" s="6">
        <v>0.14499999999999999</v>
      </c>
      <c r="D7" s="6">
        <f t="shared" ref="D7:D20" si="3">((A7-A6)/2)+((A8-A7)/2)</f>
        <v>1.2000000000000002</v>
      </c>
      <c r="E7" s="6">
        <f t="shared" si="0"/>
        <v>0.48000000000000009</v>
      </c>
      <c r="F7" s="6">
        <f t="shared" si="1"/>
        <v>6.9600000000000009E-2</v>
      </c>
      <c r="G7" s="6">
        <f t="shared" si="2"/>
        <v>1.2041594578792292</v>
      </c>
    </row>
    <row r="8" spans="1:26" ht="15.75" customHeight="1">
      <c r="A8" s="6">
        <v>5.4</v>
      </c>
      <c r="B8" s="6">
        <v>0.5</v>
      </c>
      <c r="C8" s="6">
        <v>0.39100000000000001</v>
      </c>
      <c r="D8" s="6">
        <f t="shared" si="3"/>
        <v>1.1999999999999997</v>
      </c>
      <c r="E8" s="6">
        <f t="shared" si="0"/>
        <v>0.59999999999999987</v>
      </c>
      <c r="F8" s="6">
        <f t="shared" si="1"/>
        <v>0.23459999999999995</v>
      </c>
      <c r="G8" s="6">
        <f t="shared" si="2"/>
        <v>1.004987562112089</v>
      </c>
    </row>
    <row r="9" spans="1:26" ht="15.75" customHeight="1">
      <c r="A9" s="6">
        <v>6.6</v>
      </c>
      <c r="B9" s="6">
        <v>0.4</v>
      </c>
      <c r="C9" s="6">
        <v>0.624</v>
      </c>
      <c r="D9" s="6">
        <f t="shared" si="3"/>
        <v>1</v>
      </c>
      <c r="E9" s="6">
        <f t="shared" si="0"/>
        <v>0.4</v>
      </c>
      <c r="F9" s="6">
        <f t="shared" si="1"/>
        <v>0.24960000000000002</v>
      </c>
      <c r="G9" s="6">
        <f t="shared" si="2"/>
        <v>0.8015609770940697</v>
      </c>
    </row>
    <row r="10" spans="1:26" ht="15.75" customHeight="1">
      <c r="A10" s="6">
        <v>7.4</v>
      </c>
      <c r="B10" s="6">
        <v>0.35</v>
      </c>
      <c r="C10" s="6">
        <v>0.76600000000000001</v>
      </c>
      <c r="D10" s="6">
        <f t="shared" si="3"/>
        <v>0.79999999999999982</v>
      </c>
      <c r="E10" s="6">
        <f t="shared" si="0"/>
        <v>0.27999999999999992</v>
      </c>
      <c r="F10" s="6">
        <f t="shared" si="1"/>
        <v>0.21447999999999995</v>
      </c>
      <c r="G10" s="6">
        <f t="shared" si="2"/>
        <v>0.96566039579139773</v>
      </c>
    </row>
    <row r="11" spans="1:26" ht="15.75" customHeight="1">
      <c r="A11" s="6">
        <v>8.1999999999999993</v>
      </c>
      <c r="B11" s="6">
        <v>0</v>
      </c>
      <c r="C11" s="6">
        <v>0</v>
      </c>
      <c r="D11" s="6">
        <f t="shared" si="3"/>
        <v>0.89999999999999947</v>
      </c>
      <c r="E11" s="6">
        <f t="shared" si="0"/>
        <v>0</v>
      </c>
      <c r="F11" s="6">
        <f t="shared" si="1"/>
        <v>0</v>
      </c>
      <c r="G11" s="6">
        <f t="shared" si="2"/>
        <v>1.2529964086141672</v>
      </c>
    </row>
    <row r="12" spans="1:26" ht="15.75" customHeight="1">
      <c r="A12" s="6">
        <v>9.1999999999999993</v>
      </c>
      <c r="B12" s="6">
        <v>0.6</v>
      </c>
      <c r="C12" s="6">
        <v>0.86699999999999999</v>
      </c>
      <c r="D12" s="6">
        <f t="shared" si="3"/>
        <v>1.1000000000000005</v>
      </c>
      <c r="E12" s="6">
        <f t="shared" si="0"/>
        <v>0.66000000000000025</v>
      </c>
      <c r="F12" s="6">
        <f t="shared" si="1"/>
        <v>0.57222000000000017</v>
      </c>
      <c r="G12" s="6">
        <f t="shared" si="2"/>
        <v>1.2093386622447826</v>
      </c>
    </row>
    <row r="13" spans="1:26" ht="15.75" customHeight="1">
      <c r="A13" s="6">
        <v>10.4</v>
      </c>
      <c r="B13" s="6">
        <v>0.45</v>
      </c>
      <c r="C13" s="6">
        <v>1.1040000000000001</v>
      </c>
      <c r="D13" s="6">
        <f t="shared" si="3"/>
        <v>1.2000000000000002</v>
      </c>
      <c r="E13" s="6">
        <f t="shared" si="0"/>
        <v>0.54000000000000015</v>
      </c>
      <c r="F13" s="6">
        <f t="shared" si="1"/>
        <v>0.59616000000000025</v>
      </c>
      <c r="G13" s="6">
        <f t="shared" si="2"/>
        <v>1.2010412149464316</v>
      </c>
    </row>
    <row r="14" spans="1:26" ht="15.75" customHeight="1">
      <c r="A14" s="6">
        <v>11.6</v>
      </c>
      <c r="B14" s="6">
        <v>0.5</v>
      </c>
      <c r="C14" s="6">
        <v>0.97699999999999998</v>
      </c>
      <c r="D14" s="6">
        <f t="shared" si="3"/>
        <v>1.2000000000000002</v>
      </c>
      <c r="E14" s="6">
        <f t="shared" si="0"/>
        <v>0.60000000000000009</v>
      </c>
      <c r="F14" s="6">
        <f t="shared" si="1"/>
        <v>0.58620000000000005</v>
      </c>
      <c r="G14" s="6">
        <f t="shared" si="2"/>
        <v>1.2010412149464316</v>
      </c>
    </row>
    <row r="15" spans="1:26" ht="15.75" customHeight="1">
      <c r="A15" s="6">
        <v>12.8</v>
      </c>
      <c r="B15" s="6">
        <v>0.45</v>
      </c>
      <c r="C15" s="6">
        <v>0.752</v>
      </c>
      <c r="D15" s="6">
        <f t="shared" si="3"/>
        <v>1.2000000000000002</v>
      </c>
      <c r="E15" s="6">
        <f t="shared" si="0"/>
        <v>0.54000000000000015</v>
      </c>
      <c r="F15" s="6">
        <f t="shared" si="1"/>
        <v>0.40608000000000011</v>
      </c>
      <c r="G15" s="6">
        <f t="shared" si="2"/>
        <v>1.1999999999999993</v>
      </c>
    </row>
    <row r="16" spans="1:26" ht="15.75" customHeight="1">
      <c r="A16" s="6">
        <v>14</v>
      </c>
      <c r="B16" s="6">
        <v>0.45</v>
      </c>
      <c r="C16" s="6">
        <v>0.439</v>
      </c>
      <c r="D16" s="6">
        <f t="shared" si="3"/>
        <v>1.1999999999999993</v>
      </c>
      <c r="E16" s="6">
        <f t="shared" si="0"/>
        <v>0.5399999999999997</v>
      </c>
      <c r="F16" s="6">
        <f t="shared" si="1"/>
        <v>0.23705999999999988</v>
      </c>
      <c r="G16" s="6">
        <f t="shared" si="2"/>
        <v>1.2093386622447817</v>
      </c>
    </row>
    <row r="17" spans="1:11" ht="15.75" customHeight="1">
      <c r="A17" s="6">
        <v>15.2</v>
      </c>
      <c r="B17" s="6">
        <v>0.6</v>
      </c>
      <c r="C17" s="6">
        <v>0.36099999999999999</v>
      </c>
      <c r="D17" s="6">
        <f t="shared" si="3"/>
        <v>1.1999999999999993</v>
      </c>
      <c r="E17" s="6">
        <f t="shared" si="0"/>
        <v>0.71999999999999953</v>
      </c>
      <c r="F17" s="6">
        <f t="shared" si="1"/>
        <v>0.25991999999999982</v>
      </c>
      <c r="G17" s="6">
        <f t="shared" si="2"/>
        <v>1.2000000000000011</v>
      </c>
    </row>
    <row r="18" spans="1:11" ht="15.75" customHeight="1">
      <c r="A18" s="6">
        <v>16.399999999999999</v>
      </c>
      <c r="B18" s="6">
        <v>0.6</v>
      </c>
      <c r="C18" s="6">
        <v>0.124</v>
      </c>
      <c r="D18" s="6">
        <f t="shared" si="3"/>
        <v>1.2000000000000011</v>
      </c>
      <c r="E18" s="6">
        <f t="shared" si="0"/>
        <v>0.72000000000000064</v>
      </c>
      <c r="F18" s="6">
        <f t="shared" si="1"/>
        <v>8.9280000000000082E-2</v>
      </c>
      <c r="G18" s="6">
        <f t="shared" si="2"/>
        <v>1.2000000000000011</v>
      </c>
    </row>
    <row r="19" spans="1:11" ht="15.75" customHeight="1">
      <c r="A19" s="6">
        <v>17.600000000000001</v>
      </c>
      <c r="B19" s="6">
        <v>0.6</v>
      </c>
      <c r="C19" s="6">
        <v>0.19900000000000001</v>
      </c>
      <c r="D19" s="6">
        <f t="shared" si="3"/>
        <v>1.2000000000000011</v>
      </c>
      <c r="E19" s="6">
        <f t="shared" si="0"/>
        <v>0.72000000000000064</v>
      </c>
      <c r="F19" s="6">
        <f t="shared" si="1"/>
        <v>0.14328000000000013</v>
      </c>
      <c r="G19" s="6">
        <f t="shared" si="2"/>
        <v>1.2010412149464307</v>
      </c>
    </row>
    <row r="20" spans="1:11" ht="15.75" customHeight="1">
      <c r="A20" s="6">
        <v>18.8</v>
      </c>
      <c r="B20" s="6">
        <v>0.55000000000000004</v>
      </c>
      <c r="C20" s="6">
        <v>0.221</v>
      </c>
      <c r="D20" s="6">
        <f t="shared" si="3"/>
        <v>1.1999999999999993</v>
      </c>
      <c r="E20" s="6">
        <f t="shared" si="0"/>
        <v>0.6599999999999997</v>
      </c>
      <c r="F20" s="6">
        <f t="shared" si="1"/>
        <v>0.14585999999999993</v>
      </c>
      <c r="G20" s="6">
        <f t="shared" si="2"/>
        <v>2.1053503271427294</v>
      </c>
    </row>
    <row r="21" spans="1:11" ht="15.75" customHeight="1">
      <c r="A21" s="6">
        <v>20</v>
      </c>
      <c r="B21" s="6">
        <v>0.4</v>
      </c>
      <c r="C21" s="6">
        <v>0</v>
      </c>
      <c r="D21" s="6">
        <f>((A21-A20)/2)+(A22-A21)</f>
        <v>2.0999999999999996</v>
      </c>
      <c r="E21" s="6">
        <f t="shared" si="0"/>
        <v>0.83999999999999986</v>
      </c>
      <c r="F21" s="6">
        <f t="shared" si="1"/>
        <v>0</v>
      </c>
      <c r="G21" s="6">
        <f t="shared" si="2"/>
        <v>0.4</v>
      </c>
    </row>
    <row r="22" spans="1:11" ht="15.75" customHeight="1">
      <c r="A22" s="6">
        <v>21.5</v>
      </c>
      <c r="B22" s="6">
        <v>0</v>
      </c>
      <c r="C22" s="6">
        <v>0</v>
      </c>
      <c r="D22" s="6">
        <v>0</v>
      </c>
      <c r="E22" s="6">
        <f t="shared" si="0"/>
        <v>0</v>
      </c>
      <c r="F22" s="6">
        <f t="shared" si="1"/>
        <v>0</v>
      </c>
      <c r="G22" s="6">
        <v>0</v>
      </c>
    </row>
    <row r="23" spans="1:11" ht="15.75" customHeight="1">
      <c r="A23" s="13">
        <f>A22-A5</f>
        <v>19</v>
      </c>
      <c r="C23" s="13">
        <f>AVERAGE(C6:C21)</f>
        <v>0.43862499999999999</v>
      </c>
      <c r="D23" s="14">
        <f t="shared" ref="D23:G23" si="4">SUM(D5:D22)</f>
        <v>19</v>
      </c>
      <c r="E23" s="13">
        <f t="shared" si="4"/>
        <v>8.6300000000000008</v>
      </c>
      <c r="F23" s="13">
        <f t="shared" si="4"/>
        <v>3.8201800000000006</v>
      </c>
      <c r="G23" s="13">
        <f t="shared" si="4"/>
        <v>19.700850980940913</v>
      </c>
      <c r="H23" s="13">
        <f>E23/G23</f>
        <v>0.43805214345049737</v>
      </c>
      <c r="I23" s="13">
        <v>0.03</v>
      </c>
      <c r="J23" s="13">
        <f>(1.49*E23*H23^(2/3)*I23^(1/2))/F23</f>
        <v>0.33627228225028444</v>
      </c>
      <c r="K23" s="6" t="s">
        <v>27</v>
      </c>
    </row>
    <row r="24" spans="1:11" ht="15.75" customHeight="1">
      <c r="J24" s="13">
        <f>(1.49*H23^(2/3)*I23^(1/2))/C23</f>
        <v>0.33936786873994707</v>
      </c>
      <c r="K24" s="6" t="s">
        <v>28</v>
      </c>
    </row>
    <row r="25" spans="1:11" ht="15.75" customHeight="1"/>
    <row r="26" spans="1:11" ht="15.75" customHeight="1"/>
    <row r="27" spans="1:11" ht="15.75" customHeight="1"/>
    <row r="28" spans="1:11" ht="15.75" customHeight="1">
      <c r="J28" s="13"/>
    </row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A3" sqref="A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9" width="5.6640625" customWidth="1"/>
    <col min="10" max="10" width="12.08203125" customWidth="1"/>
    <col min="11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41</v>
      </c>
      <c r="B2">
        <v>30</v>
      </c>
      <c r="C2" t="s">
        <v>10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1</v>
      </c>
      <c r="B5" s="6">
        <v>0</v>
      </c>
      <c r="C5" s="6">
        <v>0</v>
      </c>
      <c r="D5" s="16">
        <v>0</v>
      </c>
      <c r="E5" s="6">
        <f t="shared" ref="E5:E29" si="0">B5*D5</f>
        <v>0</v>
      </c>
      <c r="F5" s="6">
        <f t="shared" ref="F5:F29" si="1">E5*C5</f>
        <v>0</v>
      </c>
      <c r="G5" s="6">
        <f t="shared" ref="G5:G28" si="2">SQRT((B6-B5)^2+D6^2)</f>
        <v>1.0307764064044151</v>
      </c>
    </row>
    <row r="6" spans="1:10" ht="15.75" customHeight="1">
      <c r="A6" s="6">
        <v>1.5</v>
      </c>
      <c r="B6" s="6">
        <v>0.25</v>
      </c>
      <c r="C6" s="6">
        <v>0.115</v>
      </c>
      <c r="D6" s="16">
        <f>(A6-A5)+((A7-A6)/2)</f>
        <v>1</v>
      </c>
      <c r="E6" s="6">
        <f t="shared" si="0"/>
        <v>0.25</v>
      </c>
      <c r="F6" s="6">
        <f t="shared" si="1"/>
        <v>2.8750000000000001E-2</v>
      </c>
      <c r="G6" s="6">
        <f t="shared" si="2"/>
        <v>1.0012492197250393</v>
      </c>
    </row>
    <row r="7" spans="1:10" ht="15.75" customHeight="1">
      <c r="A7" s="6">
        <v>2.5</v>
      </c>
      <c r="B7" s="6">
        <v>0.2</v>
      </c>
      <c r="C7" s="6">
        <v>0.222</v>
      </c>
      <c r="D7" s="16">
        <f t="shared" ref="D7:D27" si="3">((A7-A6)/2)+((A8-A7)/2)</f>
        <v>1</v>
      </c>
      <c r="E7" s="6">
        <f t="shared" si="0"/>
        <v>0.2</v>
      </c>
      <c r="F7" s="6">
        <f t="shared" si="1"/>
        <v>4.4400000000000002E-2</v>
      </c>
      <c r="G7" s="6">
        <f t="shared" si="2"/>
        <v>1.0012492197250393</v>
      </c>
    </row>
    <row r="8" spans="1:10" ht="15.75" customHeight="1">
      <c r="A8" s="6">
        <v>3.5</v>
      </c>
      <c r="B8" s="6">
        <v>0.25</v>
      </c>
      <c r="C8" s="6">
        <v>0.76800000000000002</v>
      </c>
      <c r="D8" s="16">
        <f t="shared" si="3"/>
        <v>1</v>
      </c>
      <c r="E8" s="6">
        <f t="shared" si="0"/>
        <v>0.25</v>
      </c>
      <c r="F8" s="6">
        <f t="shared" si="1"/>
        <v>0.192</v>
      </c>
      <c r="G8" s="6">
        <f t="shared" si="2"/>
        <v>1.0012492197250393</v>
      </c>
    </row>
    <row r="9" spans="1:10" ht="15.75" customHeight="1">
      <c r="A9" s="6">
        <v>4.5</v>
      </c>
      <c r="B9" s="6">
        <v>0.3</v>
      </c>
      <c r="C9" s="6">
        <v>1.016</v>
      </c>
      <c r="D9" s="16">
        <f t="shared" si="3"/>
        <v>1</v>
      </c>
      <c r="E9" s="6">
        <f t="shared" si="0"/>
        <v>0.3</v>
      </c>
      <c r="F9" s="6">
        <f t="shared" si="1"/>
        <v>0.30480000000000002</v>
      </c>
      <c r="G9" s="6">
        <f t="shared" si="2"/>
        <v>1.0012492197250393</v>
      </c>
    </row>
    <row r="10" spans="1:10" ht="15.75" customHeight="1">
      <c r="A10" s="6">
        <v>5.5</v>
      </c>
      <c r="B10" s="6">
        <v>0.35</v>
      </c>
      <c r="C10" s="6">
        <v>1.359</v>
      </c>
      <c r="D10" s="16">
        <f t="shared" si="3"/>
        <v>1</v>
      </c>
      <c r="E10" s="6">
        <f t="shared" si="0"/>
        <v>0.35</v>
      </c>
      <c r="F10" s="6">
        <f t="shared" si="1"/>
        <v>0.47564999999999996</v>
      </c>
      <c r="G10" s="6">
        <f t="shared" si="2"/>
        <v>1.0012492197250393</v>
      </c>
    </row>
    <row r="11" spans="1:10" ht="15.75" customHeight="1">
      <c r="A11" s="6">
        <v>6.5</v>
      </c>
      <c r="B11" s="6">
        <v>0.3</v>
      </c>
      <c r="C11" s="6">
        <v>1.544</v>
      </c>
      <c r="D11" s="16">
        <f t="shared" si="3"/>
        <v>1</v>
      </c>
      <c r="E11" s="6">
        <f t="shared" si="0"/>
        <v>0.3</v>
      </c>
      <c r="F11" s="6">
        <f t="shared" si="1"/>
        <v>0.4632</v>
      </c>
      <c r="G11" s="6">
        <f t="shared" si="2"/>
        <v>1.004987562112089</v>
      </c>
    </row>
    <row r="12" spans="1:10" ht="15.75" customHeight="1">
      <c r="A12" s="6">
        <v>7.5</v>
      </c>
      <c r="B12" s="6">
        <v>0.4</v>
      </c>
      <c r="C12" s="6">
        <v>0.48799999999999999</v>
      </c>
      <c r="D12" s="16">
        <f t="shared" si="3"/>
        <v>1</v>
      </c>
      <c r="E12" s="6">
        <f t="shared" si="0"/>
        <v>0.4</v>
      </c>
      <c r="F12" s="6">
        <f t="shared" si="1"/>
        <v>0.19520000000000001</v>
      </c>
      <c r="G12" s="6">
        <f t="shared" si="2"/>
        <v>1.0307764064044151</v>
      </c>
    </row>
    <row r="13" spans="1:10" ht="15.75" customHeight="1">
      <c r="A13" s="6">
        <v>8.5</v>
      </c>
      <c r="B13" s="6">
        <v>0.65</v>
      </c>
      <c r="C13" s="6">
        <v>1.4650000000000001</v>
      </c>
      <c r="D13" s="16">
        <f t="shared" si="3"/>
        <v>1</v>
      </c>
      <c r="E13" s="6">
        <f t="shared" si="0"/>
        <v>0.65</v>
      </c>
      <c r="F13" s="6">
        <f t="shared" si="1"/>
        <v>0.95225000000000004</v>
      </c>
      <c r="G13" s="6">
        <f t="shared" si="2"/>
        <v>1.0111874208078342</v>
      </c>
    </row>
    <row r="14" spans="1:10" ht="15.75" customHeight="1">
      <c r="A14" s="6">
        <v>9.5</v>
      </c>
      <c r="B14" s="6">
        <v>0.8</v>
      </c>
      <c r="C14" s="6">
        <v>1.6639999999999999</v>
      </c>
      <c r="D14" s="16">
        <f t="shared" si="3"/>
        <v>1</v>
      </c>
      <c r="E14" s="6">
        <f t="shared" si="0"/>
        <v>0.8</v>
      </c>
      <c r="F14" s="6">
        <f t="shared" si="1"/>
        <v>1.3311999999999999</v>
      </c>
      <c r="G14" s="6">
        <f t="shared" si="2"/>
        <v>1.0012492197250393</v>
      </c>
    </row>
    <row r="15" spans="1:10" ht="15.75" customHeight="1">
      <c r="A15" s="6">
        <v>10.5</v>
      </c>
      <c r="B15" s="6">
        <v>0.85</v>
      </c>
      <c r="C15" s="6">
        <v>1.823</v>
      </c>
      <c r="D15" s="16">
        <f t="shared" si="3"/>
        <v>1</v>
      </c>
      <c r="E15" s="6">
        <f t="shared" si="0"/>
        <v>0.85</v>
      </c>
      <c r="F15" s="6">
        <f t="shared" si="1"/>
        <v>1.54955</v>
      </c>
      <c r="G15" s="6">
        <f t="shared" si="2"/>
        <v>0.95131487952202254</v>
      </c>
    </row>
    <row r="16" spans="1:10" ht="15.75" customHeight="1">
      <c r="A16" s="6">
        <v>11.5</v>
      </c>
      <c r="B16" s="6">
        <v>0.8</v>
      </c>
      <c r="C16" s="6">
        <v>1.7270000000000001</v>
      </c>
      <c r="D16" s="16">
        <f t="shared" si="3"/>
        <v>0.95000000000000018</v>
      </c>
      <c r="E16" s="6">
        <f t="shared" si="0"/>
        <v>0.76000000000000023</v>
      </c>
      <c r="F16" s="6">
        <f t="shared" si="1"/>
        <v>1.3125200000000006</v>
      </c>
      <c r="G16" s="6">
        <f t="shared" si="2"/>
        <v>0.75</v>
      </c>
    </row>
    <row r="17" spans="1:11" ht="15.75" customHeight="1">
      <c r="A17" s="6">
        <v>12.4</v>
      </c>
      <c r="B17" s="6">
        <v>0.8</v>
      </c>
      <c r="C17" s="6">
        <v>1.6479999999999999</v>
      </c>
      <c r="D17" s="16">
        <f t="shared" si="3"/>
        <v>0.75</v>
      </c>
      <c r="E17" s="6">
        <f t="shared" si="0"/>
        <v>0.60000000000000009</v>
      </c>
      <c r="F17" s="6">
        <f t="shared" si="1"/>
        <v>0.98880000000000012</v>
      </c>
      <c r="G17" s="6">
        <f t="shared" si="2"/>
        <v>0.81394102980498506</v>
      </c>
    </row>
    <row r="18" spans="1:11" ht="15.75" customHeight="1">
      <c r="A18" s="6">
        <v>13</v>
      </c>
      <c r="B18" s="6">
        <v>0.25</v>
      </c>
      <c r="C18" s="6">
        <v>1.5289999999999999</v>
      </c>
      <c r="D18" s="16">
        <f t="shared" si="3"/>
        <v>0.59999999999999964</v>
      </c>
      <c r="E18" s="6">
        <f t="shared" si="0"/>
        <v>0.14999999999999991</v>
      </c>
      <c r="F18" s="6">
        <f t="shared" si="1"/>
        <v>0.22934999999999986</v>
      </c>
      <c r="G18" s="6">
        <f t="shared" si="2"/>
        <v>0.85</v>
      </c>
    </row>
    <row r="19" spans="1:11" ht="15.75" customHeight="1">
      <c r="A19" s="6">
        <v>13.6</v>
      </c>
      <c r="B19" s="6">
        <v>0.65</v>
      </c>
      <c r="C19" s="6">
        <v>1.41</v>
      </c>
      <c r="D19" s="16">
        <f t="shared" si="3"/>
        <v>0.75</v>
      </c>
      <c r="E19" s="6">
        <f t="shared" si="0"/>
        <v>0.48750000000000004</v>
      </c>
      <c r="F19" s="6">
        <f t="shared" si="1"/>
        <v>0.68737500000000007</v>
      </c>
      <c r="G19" s="6">
        <f t="shared" si="2"/>
        <v>0.95000000000000018</v>
      </c>
    </row>
    <row r="20" spans="1:11" ht="15.75" customHeight="1">
      <c r="A20" s="6">
        <v>14.5</v>
      </c>
      <c r="B20" s="6">
        <v>0.65</v>
      </c>
      <c r="C20" s="6">
        <v>1.4339999999999999</v>
      </c>
      <c r="D20" s="16">
        <f t="shared" si="3"/>
        <v>0.95000000000000018</v>
      </c>
      <c r="E20" s="6">
        <f t="shared" si="0"/>
        <v>0.61750000000000016</v>
      </c>
      <c r="F20" s="6">
        <f t="shared" si="1"/>
        <v>0.88549500000000014</v>
      </c>
      <c r="G20" s="6">
        <f t="shared" si="2"/>
        <v>1.019803902718557</v>
      </c>
    </row>
    <row r="21" spans="1:11" ht="15.75" customHeight="1">
      <c r="A21" s="6">
        <v>15.5</v>
      </c>
      <c r="B21" s="6">
        <v>0.45</v>
      </c>
      <c r="C21" s="6">
        <v>1.1040000000000001</v>
      </c>
      <c r="D21" s="16">
        <f t="shared" si="3"/>
        <v>1</v>
      </c>
      <c r="E21" s="6">
        <f t="shared" si="0"/>
        <v>0.45</v>
      </c>
      <c r="F21" s="6">
        <f t="shared" si="1"/>
        <v>0.49680000000000007</v>
      </c>
      <c r="G21" s="6">
        <f t="shared" si="2"/>
        <v>1.0012492197250393</v>
      </c>
    </row>
    <row r="22" spans="1:11" ht="15.75" customHeight="1">
      <c r="A22" s="6">
        <v>16.5</v>
      </c>
      <c r="B22" s="6">
        <v>0.5</v>
      </c>
      <c r="C22" s="6">
        <v>0.98399999999999999</v>
      </c>
      <c r="D22" s="16">
        <f t="shared" si="3"/>
        <v>1</v>
      </c>
      <c r="E22" s="6">
        <f t="shared" si="0"/>
        <v>0.5</v>
      </c>
      <c r="F22" s="6">
        <f t="shared" si="1"/>
        <v>0.49199999999999999</v>
      </c>
      <c r="G22" s="6">
        <f t="shared" si="2"/>
        <v>1.0012492197250393</v>
      </c>
    </row>
    <row r="23" spans="1:11" ht="15.75" customHeight="1">
      <c r="A23" s="6">
        <v>17.5</v>
      </c>
      <c r="B23" s="6">
        <v>0.45</v>
      </c>
      <c r="C23" s="6">
        <v>0.89300000000000002</v>
      </c>
      <c r="D23" s="16">
        <f t="shared" si="3"/>
        <v>1</v>
      </c>
      <c r="E23" s="6">
        <f t="shared" si="0"/>
        <v>0.45</v>
      </c>
      <c r="F23" s="6">
        <f t="shared" si="1"/>
        <v>0.40185000000000004</v>
      </c>
      <c r="G23" s="6">
        <f t="shared" si="2"/>
        <v>1</v>
      </c>
    </row>
    <row r="24" spans="1:11" ht="15.75" customHeight="1">
      <c r="A24" s="6">
        <v>18.5</v>
      </c>
      <c r="B24" s="6">
        <v>0.45</v>
      </c>
      <c r="C24" s="6">
        <v>0.72699999999999998</v>
      </c>
      <c r="D24" s="16">
        <f t="shared" si="3"/>
        <v>1</v>
      </c>
      <c r="E24" s="6">
        <f t="shared" si="0"/>
        <v>0.45</v>
      </c>
      <c r="F24" s="6">
        <f t="shared" si="1"/>
        <v>0.32715</v>
      </c>
      <c r="G24" s="6">
        <f t="shared" si="2"/>
        <v>1.004987562112089</v>
      </c>
    </row>
    <row r="25" spans="1:11" ht="15.75" customHeight="1">
      <c r="A25" s="6">
        <v>19.5</v>
      </c>
      <c r="B25" s="6">
        <v>0.55000000000000004</v>
      </c>
      <c r="C25" s="6">
        <v>0.45500000000000002</v>
      </c>
      <c r="D25" s="16">
        <f t="shared" si="3"/>
        <v>1</v>
      </c>
      <c r="E25" s="6">
        <f t="shared" si="0"/>
        <v>0.55000000000000004</v>
      </c>
      <c r="F25" s="6">
        <f t="shared" si="1"/>
        <v>0.25025000000000003</v>
      </c>
      <c r="G25" s="6">
        <f t="shared" si="2"/>
        <v>1.019803902718557</v>
      </c>
    </row>
    <row r="26" spans="1:11" ht="15.75" customHeight="1">
      <c r="A26" s="6">
        <v>20.5</v>
      </c>
      <c r="B26" s="6">
        <v>0.35</v>
      </c>
      <c r="C26" s="6">
        <v>0</v>
      </c>
      <c r="D26" s="16">
        <f t="shared" si="3"/>
        <v>1</v>
      </c>
      <c r="E26" s="6">
        <f t="shared" si="0"/>
        <v>0.35</v>
      </c>
      <c r="F26" s="6">
        <f t="shared" si="1"/>
        <v>0</v>
      </c>
      <c r="G26" s="6">
        <f t="shared" si="2"/>
        <v>1</v>
      </c>
    </row>
    <row r="27" spans="1:11" ht="15.75" customHeight="1">
      <c r="A27" s="6">
        <v>21.5</v>
      </c>
      <c r="B27" s="6">
        <v>0.35</v>
      </c>
      <c r="C27" s="6">
        <v>0</v>
      </c>
      <c r="D27" s="16">
        <f t="shared" si="3"/>
        <v>1</v>
      </c>
      <c r="E27" s="6">
        <f t="shared" si="0"/>
        <v>0.35</v>
      </c>
      <c r="F27" s="6">
        <f t="shared" si="1"/>
        <v>0</v>
      </c>
      <c r="G27" s="6">
        <f t="shared" si="2"/>
        <v>1.2010412149464307</v>
      </c>
    </row>
    <row r="28" spans="1:11" ht="15.75" customHeight="1">
      <c r="A28" s="6">
        <v>22.5</v>
      </c>
      <c r="B28" s="6">
        <v>0.3</v>
      </c>
      <c r="C28" s="6">
        <v>0</v>
      </c>
      <c r="D28" s="16">
        <f>((A28-A27)/2)+(A29-A28)</f>
        <v>1.1999999999999993</v>
      </c>
      <c r="E28" s="6">
        <f t="shared" si="0"/>
        <v>0.35999999999999976</v>
      </c>
      <c r="F28" s="6">
        <f t="shared" si="1"/>
        <v>0</v>
      </c>
      <c r="G28" s="6">
        <f t="shared" si="2"/>
        <v>0.3</v>
      </c>
      <c r="J28" s="13"/>
    </row>
    <row r="29" spans="1:11" ht="15.75" customHeight="1">
      <c r="A29" s="6">
        <v>23.2</v>
      </c>
      <c r="B29" s="6">
        <v>0</v>
      </c>
      <c r="C29" s="6">
        <v>0</v>
      </c>
      <c r="D29" s="16">
        <v>0</v>
      </c>
      <c r="E29" s="6">
        <f t="shared" si="0"/>
        <v>0</v>
      </c>
      <c r="F29" s="6">
        <f t="shared" si="1"/>
        <v>0</v>
      </c>
      <c r="G29" s="6">
        <v>0</v>
      </c>
    </row>
    <row r="30" spans="1:11" ht="15.75" customHeight="1">
      <c r="A30" s="13">
        <f>A29-A5</f>
        <v>22.2</v>
      </c>
      <c r="C30" s="13">
        <f>AVERAGE(C6:C28)</f>
        <v>0.97282608695652162</v>
      </c>
      <c r="D30" s="14">
        <f t="shared" ref="D30:G30" si="4">SUM(D5:D29)</f>
        <v>22.2</v>
      </c>
      <c r="E30" s="13">
        <f t="shared" si="4"/>
        <v>10.424999999999999</v>
      </c>
      <c r="F30" s="13">
        <f t="shared" si="4"/>
        <v>11.608589999999998</v>
      </c>
      <c r="G30" s="13">
        <f t="shared" si="4"/>
        <v>22.948614045351714</v>
      </c>
      <c r="H30" s="13">
        <f>E30/G30</f>
        <v>0.45427579981073424</v>
      </c>
      <c r="I30" s="13">
        <v>0.03</v>
      </c>
      <c r="J30" s="13">
        <f>(1.49*E30*H30^(2/3)*I30^(1/2))/F30</f>
        <v>0.13695878284918492</v>
      </c>
      <c r="K30" s="6" t="s">
        <v>27</v>
      </c>
    </row>
    <row r="31" spans="1:11" ht="15.75" customHeight="1">
      <c r="J31" s="13">
        <f>(1.49*H30^(2/3)*I30^(1/2))/C30</f>
        <v>0.15676824226631855</v>
      </c>
      <c r="K31" s="6" t="s">
        <v>28</v>
      </c>
    </row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>
      <selection activeCell="B3" sqref="B3"/>
    </sheetView>
  </sheetViews>
  <sheetFormatPr defaultColWidth="11.25" defaultRowHeight="15" customHeight="1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7" width="19.33203125" customWidth="1"/>
    <col min="8" max="8" width="18.33203125" customWidth="1"/>
    <col min="9" max="26" width="10.58203125" customWidth="1"/>
  </cols>
  <sheetData>
    <row r="1" spans="1:10" ht="15.75" customHeight="1">
      <c r="A1" t="s">
        <v>33</v>
      </c>
      <c r="B1" t="s">
        <v>34</v>
      </c>
      <c r="C1" t="s">
        <v>35</v>
      </c>
    </row>
    <row r="2" spans="1:10" ht="15.75" customHeight="1">
      <c r="A2" t="s">
        <v>42</v>
      </c>
      <c r="B2">
        <v>58</v>
      </c>
      <c r="C2" t="s">
        <v>10</v>
      </c>
    </row>
    <row r="3" spans="1:10" ht="15.75" customHeight="1"/>
    <row r="4" spans="1:10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0" ht="15.75" customHeight="1">
      <c r="A5" s="6">
        <v>3.75</v>
      </c>
      <c r="B5" s="6">
        <v>0</v>
      </c>
      <c r="C5" s="6">
        <v>0</v>
      </c>
      <c r="D5" s="16">
        <v>0</v>
      </c>
      <c r="E5" s="6">
        <f t="shared" ref="E5:E33" si="0">B5*D5</f>
        <v>0</v>
      </c>
      <c r="F5" s="6">
        <f t="shared" ref="F5:F33" si="1">E5*C5</f>
        <v>0</v>
      </c>
      <c r="G5" s="6">
        <f t="shared" ref="G5:G32" si="2">SQRT((B6-B5)^2+D6^2)</f>
        <v>1.077032961426901</v>
      </c>
    </row>
    <row r="6" spans="1:10" ht="15.75" customHeight="1">
      <c r="A6" s="6">
        <v>4.25</v>
      </c>
      <c r="B6" s="6">
        <v>0.4</v>
      </c>
      <c r="C6" s="6">
        <v>5.1999999999999998E-2</v>
      </c>
      <c r="D6" s="16">
        <f>(A6-A5)+((A7-A6)/2)</f>
        <v>1</v>
      </c>
      <c r="E6" s="6">
        <f t="shared" si="0"/>
        <v>0.4</v>
      </c>
      <c r="F6" s="6">
        <f t="shared" si="1"/>
        <v>2.0799999999999999E-2</v>
      </c>
      <c r="G6" s="6">
        <f t="shared" si="2"/>
        <v>1.004987562112089</v>
      </c>
    </row>
    <row r="7" spans="1:10" ht="15.75" customHeight="1">
      <c r="A7" s="6">
        <v>5.25</v>
      </c>
      <c r="B7" s="6">
        <v>0.5</v>
      </c>
      <c r="C7" s="6">
        <v>0.77600000000000002</v>
      </c>
      <c r="D7" s="16">
        <f t="shared" ref="D7:D31" si="3">((A7-A6)/2)+((A8-A7)/2)</f>
        <v>1</v>
      </c>
      <c r="E7" s="6">
        <f t="shared" si="0"/>
        <v>0.5</v>
      </c>
      <c r="F7" s="6">
        <f t="shared" si="1"/>
        <v>0.38800000000000001</v>
      </c>
      <c r="G7" s="6">
        <f t="shared" si="2"/>
        <v>1.004987562112089</v>
      </c>
    </row>
    <row r="8" spans="1:10" ht="15.75" customHeight="1">
      <c r="A8" s="6">
        <v>6.25</v>
      </c>
      <c r="B8" s="6">
        <v>0.6</v>
      </c>
      <c r="C8" s="6">
        <v>1.3280000000000001</v>
      </c>
      <c r="D8" s="16">
        <f t="shared" si="3"/>
        <v>1</v>
      </c>
      <c r="E8" s="6">
        <f t="shared" si="0"/>
        <v>0.6</v>
      </c>
      <c r="F8" s="6">
        <f t="shared" si="1"/>
        <v>0.79680000000000006</v>
      </c>
      <c r="G8" s="6">
        <f t="shared" si="2"/>
        <v>1.019803902718557</v>
      </c>
    </row>
    <row r="9" spans="1:10" ht="15.75" customHeight="1">
      <c r="A9" s="6">
        <v>7.25</v>
      </c>
      <c r="B9" s="6">
        <v>0.8</v>
      </c>
      <c r="C9" s="6">
        <v>1.32</v>
      </c>
      <c r="D9" s="16">
        <f t="shared" si="3"/>
        <v>1</v>
      </c>
      <c r="E9" s="6">
        <f t="shared" si="0"/>
        <v>0.8</v>
      </c>
      <c r="F9" s="6">
        <f t="shared" si="1"/>
        <v>1.056</v>
      </c>
      <c r="G9" s="6">
        <f t="shared" si="2"/>
        <v>1</v>
      </c>
    </row>
    <row r="10" spans="1:10" ht="15.75" customHeight="1">
      <c r="A10" s="6">
        <v>8.25</v>
      </c>
      <c r="B10" s="6">
        <v>0.8</v>
      </c>
      <c r="C10" s="6">
        <v>1.3959999999999999</v>
      </c>
      <c r="D10" s="16">
        <f t="shared" si="3"/>
        <v>1</v>
      </c>
      <c r="E10" s="6">
        <f t="shared" si="0"/>
        <v>0.8</v>
      </c>
      <c r="F10" s="6">
        <f t="shared" si="1"/>
        <v>1.1168</v>
      </c>
      <c r="G10" s="6">
        <f t="shared" si="2"/>
        <v>1.1180339887498949</v>
      </c>
    </row>
    <row r="11" spans="1:10" ht="15.75" customHeight="1">
      <c r="A11" s="6">
        <v>9.25</v>
      </c>
      <c r="B11" s="6">
        <v>1.3</v>
      </c>
      <c r="C11" s="6">
        <v>1.88</v>
      </c>
      <c r="D11" s="16">
        <f t="shared" si="3"/>
        <v>1</v>
      </c>
      <c r="E11" s="6">
        <f t="shared" si="0"/>
        <v>1.3</v>
      </c>
      <c r="F11" s="6">
        <f t="shared" si="1"/>
        <v>2.444</v>
      </c>
      <c r="G11" s="6">
        <f t="shared" si="2"/>
        <v>1.16619037896906</v>
      </c>
    </row>
    <row r="12" spans="1:10" ht="15.75" customHeight="1">
      <c r="A12" s="6">
        <v>10.25</v>
      </c>
      <c r="B12" s="6">
        <v>1.9</v>
      </c>
      <c r="C12" s="6">
        <v>2.2200000000000002</v>
      </c>
      <c r="D12" s="16">
        <f t="shared" si="3"/>
        <v>1</v>
      </c>
      <c r="E12" s="6">
        <f t="shared" si="0"/>
        <v>1.9</v>
      </c>
      <c r="F12" s="6">
        <f t="shared" si="1"/>
        <v>4.218</v>
      </c>
      <c r="G12" s="6">
        <f t="shared" si="2"/>
        <v>1</v>
      </c>
    </row>
    <row r="13" spans="1:10" ht="15.75" customHeight="1">
      <c r="A13" s="6">
        <v>11.25</v>
      </c>
      <c r="B13" s="6">
        <v>1.9</v>
      </c>
      <c r="C13" s="6">
        <v>2.3359999999999999</v>
      </c>
      <c r="D13" s="16">
        <f t="shared" si="3"/>
        <v>1</v>
      </c>
      <c r="E13" s="6">
        <f t="shared" si="0"/>
        <v>1.9</v>
      </c>
      <c r="F13" s="6">
        <f t="shared" si="1"/>
        <v>4.4383999999999997</v>
      </c>
      <c r="G13" s="6">
        <f t="shared" si="2"/>
        <v>1.004987562112089</v>
      </c>
    </row>
    <row r="14" spans="1:10" ht="15.75" customHeight="1">
      <c r="A14" s="6">
        <v>12.25</v>
      </c>
      <c r="B14" s="6">
        <v>2</v>
      </c>
      <c r="C14" s="6">
        <v>2.3359999999999999</v>
      </c>
      <c r="D14" s="16">
        <f t="shared" si="3"/>
        <v>1</v>
      </c>
      <c r="E14" s="6">
        <f t="shared" si="0"/>
        <v>2</v>
      </c>
      <c r="F14" s="6">
        <f t="shared" si="1"/>
        <v>4.6719999999999997</v>
      </c>
      <c r="G14" s="6">
        <f t="shared" si="2"/>
        <v>1</v>
      </c>
    </row>
    <row r="15" spans="1:10" ht="15.75" customHeight="1">
      <c r="A15" s="6">
        <v>13.25</v>
      </c>
      <c r="B15" s="6">
        <v>2</v>
      </c>
      <c r="C15" s="6">
        <v>2.36</v>
      </c>
      <c r="D15" s="16">
        <f t="shared" si="3"/>
        <v>1</v>
      </c>
      <c r="E15" s="6">
        <f t="shared" si="0"/>
        <v>2</v>
      </c>
      <c r="F15" s="6">
        <f t="shared" si="1"/>
        <v>4.72</v>
      </c>
      <c r="G15" s="6">
        <f t="shared" si="2"/>
        <v>1</v>
      </c>
    </row>
    <row r="16" spans="1:10" ht="15.75" customHeight="1">
      <c r="A16" s="6">
        <v>14.25</v>
      </c>
      <c r="B16" s="6">
        <v>2</v>
      </c>
      <c r="C16" s="6">
        <v>2.33</v>
      </c>
      <c r="D16" s="16">
        <f t="shared" si="3"/>
        <v>1</v>
      </c>
      <c r="E16" s="6">
        <f t="shared" si="0"/>
        <v>2</v>
      </c>
      <c r="F16" s="6">
        <f t="shared" si="1"/>
        <v>4.66</v>
      </c>
      <c r="G16" s="6">
        <f t="shared" si="2"/>
        <v>1.004987562112089</v>
      </c>
    </row>
    <row r="17" spans="1:10" ht="15.75" customHeight="1">
      <c r="A17" s="6">
        <v>15.25</v>
      </c>
      <c r="B17" s="6">
        <v>2.1</v>
      </c>
      <c r="C17" s="6">
        <v>2.2879999999999998</v>
      </c>
      <c r="D17" s="16">
        <f t="shared" si="3"/>
        <v>1</v>
      </c>
      <c r="E17" s="6">
        <f t="shared" si="0"/>
        <v>2.1</v>
      </c>
      <c r="F17" s="6">
        <f t="shared" si="1"/>
        <v>4.8048000000000002</v>
      </c>
      <c r="G17" s="6">
        <f t="shared" si="2"/>
        <v>1.004987562112089</v>
      </c>
    </row>
    <row r="18" spans="1:10" ht="15.75" customHeight="1">
      <c r="A18" s="6">
        <v>16.25</v>
      </c>
      <c r="B18" s="6">
        <v>2.2000000000000002</v>
      </c>
      <c r="C18" s="6">
        <v>2.3719999999999999</v>
      </c>
      <c r="D18" s="16">
        <f t="shared" si="3"/>
        <v>1</v>
      </c>
      <c r="E18" s="6">
        <f t="shared" si="0"/>
        <v>2.2000000000000002</v>
      </c>
      <c r="F18" s="6">
        <f t="shared" si="1"/>
        <v>5.2183999999999999</v>
      </c>
      <c r="G18" s="6">
        <f t="shared" si="2"/>
        <v>1.004987562112089</v>
      </c>
    </row>
    <row r="19" spans="1:10" ht="15.75" customHeight="1">
      <c r="A19" s="6">
        <v>17.25</v>
      </c>
      <c r="B19" s="6">
        <v>2.1</v>
      </c>
      <c r="C19" s="6">
        <v>2.4</v>
      </c>
      <c r="D19" s="16">
        <f t="shared" si="3"/>
        <v>1</v>
      </c>
      <c r="E19" s="6">
        <f t="shared" si="0"/>
        <v>2.1</v>
      </c>
      <c r="F19" s="6">
        <f t="shared" si="1"/>
        <v>5.04</v>
      </c>
      <c r="G19" s="6">
        <f t="shared" si="2"/>
        <v>1</v>
      </c>
    </row>
    <row r="20" spans="1:10" ht="15.75" customHeight="1">
      <c r="A20" s="6">
        <v>18.25</v>
      </c>
      <c r="B20" s="6">
        <v>2.1</v>
      </c>
      <c r="C20" s="6">
        <v>2.3119999999999998</v>
      </c>
      <c r="D20" s="16">
        <f t="shared" si="3"/>
        <v>1</v>
      </c>
      <c r="E20" s="6">
        <f t="shared" si="0"/>
        <v>2.1</v>
      </c>
      <c r="F20" s="6">
        <f t="shared" si="1"/>
        <v>4.8552</v>
      </c>
      <c r="G20" s="6">
        <f t="shared" si="2"/>
        <v>1.004987562112089</v>
      </c>
    </row>
    <row r="21" spans="1:10" ht="15.75" customHeight="1">
      <c r="A21" s="6">
        <v>19.25</v>
      </c>
      <c r="B21" s="6">
        <v>2</v>
      </c>
      <c r="C21" s="6">
        <v>1.83</v>
      </c>
      <c r="D21" s="16">
        <f t="shared" si="3"/>
        <v>1</v>
      </c>
      <c r="E21" s="6">
        <f t="shared" si="0"/>
        <v>2</v>
      </c>
      <c r="F21" s="6">
        <f t="shared" si="1"/>
        <v>3.66</v>
      </c>
      <c r="G21" s="6">
        <f t="shared" si="2"/>
        <v>1.004987562112089</v>
      </c>
    </row>
    <row r="22" spans="1:10" ht="15.75" customHeight="1">
      <c r="A22" s="6">
        <v>20.25</v>
      </c>
      <c r="B22" s="6">
        <v>2.1</v>
      </c>
      <c r="C22" s="6">
        <v>1.5680000000000001</v>
      </c>
      <c r="D22" s="16">
        <f t="shared" si="3"/>
        <v>1</v>
      </c>
      <c r="E22" s="6">
        <f t="shared" si="0"/>
        <v>2.1</v>
      </c>
      <c r="F22" s="6">
        <f t="shared" si="1"/>
        <v>3.2928000000000002</v>
      </c>
      <c r="G22" s="6">
        <f t="shared" si="2"/>
        <v>1.004987562112089</v>
      </c>
    </row>
    <row r="23" spans="1:10" ht="15.75" customHeight="1">
      <c r="A23" s="6">
        <v>21.25</v>
      </c>
      <c r="B23" s="6">
        <v>2.2000000000000002</v>
      </c>
      <c r="C23" s="6">
        <v>1.2609999999999999</v>
      </c>
      <c r="D23" s="16">
        <f t="shared" si="3"/>
        <v>1</v>
      </c>
      <c r="E23" s="6">
        <f t="shared" si="0"/>
        <v>2.2000000000000002</v>
      </c>
      <c r="F23" s="6">
        <f t="shared" si="1"/>
        <v>2.7742</v>
      </c>
      <c r="G23" s="6">
        <f t="shared" si="2"/>
        <v>1</v>
      </c>
    </row>
    <row r="24" spans="1:10" ht="15.75" customHeight="1">
      <c r="A24" s="6">
        <v>22.25</v>
      </c>
      <c r="B24" s="6">
        <v>2.2000000000000002</v>
      </c>
      <c r="C24" s="6">
        <v>1.321</v>
      </c>
      <c r="D24" s="16">
        <f t="shared" si="3"/>
        <v>1</v>
      </c>
      <c r="E24" s="6">
        <f t="shared" si="0"/>
        <v>2.2000000000000002</v>
      </c>
      <c r="F24" s="6">
        <f t="shared" si="1"/>
        <v>2.9062000000000001</v>
      </c>
      <c r="G24" s="6">
        <f t="shared" si="2"/>
        <v>1.004987562112089</v>
      </c>
    </row>
    <row r="25" spans="1:10" ht="15.75" customHeight="1">
      <c r="A25" s="6">
        <v>23.25</v>
      </c>
      <c r="B25" s="6">
        <v>2.1</v>
      </c>
      <c r="C25" s="6">
        <v>1.1120000000000001</v>
      </c>
      <c r="D25" s="16">
        <f t="shared" si="3"/>
        <v>1</v>
      </c>
      <c r="E25" s="6">
        <f t="shared" si="0"/>
        <v>2.1</v>
      </c>
      <c r="F25" s="6">
        <f t="shared" si="1"/>
        <v>2.3352000000000004</v>
      </c>
      <c r="G25" s="6">
        <f t="shared" si="2"/>
        <v>1</v>
      </c>
    </row>
    <row r="26" spans="1:10" ht="15.75" customHeight="1">
      <c r="A26" s="6">
        <v>24.25</v>
      </c>
      <c r="B26" s="6">
        <v>2.1</v>
      </c>
      <c r="C26" s="6">
        <v>1.0640000000000001</v>
      </c>
      <c r="D26" s="16">
        <f t="shared" si="3"/>
        <v>1</v>
      </c>
      <c r="E26" s="6">
        <f t="shared" si="0"/>
        <v>2.1</v>
      </c>
      <c r="F26" s="6">
        <f t="shared" si="1"/>
        <v>2.2344000000000004</v>
      </c>
      <c r="G26" s="6">
        <f t="shared" si="2"/>
        <v>1.004987562112089</v>
      </c>
    </row>
    <row r="27" spans="1:10" ht="15.75" customHeight="1">
      <c r="A27" s="6">
        <v>25.25</v>
      </c>
      <c r="B27" s="6">
        <v>2.2000000000000002</v>
      </c>
      <c r="C27" s="6">
        <v>0.76300000000000001</v>
      </c>
      <c r="D27" s="16">
        <f t="shared" si="3"/>
        <v>1</v>
      </c>
      <c r="E27" s="6">
        <f t="shared" si="0"/>
        <v>2.2000000000000002</v>
      </c>
      <c r="F27" s="6">
        <f t="shared" si="1"/>
        <v>1.6786000000000001</v>
      </c>
      <c r="G27" s="6">
        <f t="shared" si="2"/>
        <v>0.8778524933039713</v>
      </c>
    </row>
    <row r="28" spans="1:10" ht="15.75" customHeight="1">
      <c r="A28" s="6">
        <v>26.25</v>
      </c>
      <c r="B28" s="6">
        <v>1.9</v>
      </c>
      <c r="C28" s="6">
        <v>0.66500000000000004</v>
      </c>
      <c r="D28" s="16">
        <f t="shared" si="3"/>
        <v>0.82499999999999929</v>
      </c>
      <c r="E28" s="6">
        <f t="shared" si="0"/>
        <v>1.5674999999999986</v>
      </c>
      <c r="F28" s="6">
        <f t="shared" si="1"/>
        <v>1.0423874999999991</v>
      </c>
      <c r="G28" s="6">
        <f t="shared" si="2"/>
        <v>1.1294356998076518</v>
      </c>
      <c r="J28" s="13"/>
    </row>
    <row r="29" spans="1:10" ht="15.75" customHeight="1">
      <c r="A29" s="6">
        <v>26.9</v>
      </c>
      <c r="B29" s="6">
        <v>0.9</v>
      </c>
      <c r="C29" s="6">
        <v>0.46</v>
      </c>
      <c r="D29" s="16">
        <f t="shared" si="3"/>
        <v>0.52500000000000036</v>
      </c>
      <c r="E29" s="6">
        <f t="shared" si="0"/>
        <v>0.47250000000000031</v>
      </c>
      <c r="F29" s="6">
        <f t="shared" si="1"/>
        <v>0.21735000000000015</v>
      </c>
      <c r="G29" s="6">
        <f t="shared" si="2"/>
        <v>0.76157731058639178</v>
      </c>
    </row>
    <row r="30" spans="1:10" ht="15.75" customHeight="1">
      <c r="A30" s="6">
        <v>27.3</v>
      </c>
      <c r="B30" s="6">
        <v>1.2</v>
      </c>
      <c r="C30" s="6">
        <v>0</v>
      </c>
      <c r="D30" s="16">
        <f t="shared" si="3"/>
        <v>0.70000000000000107</v>
      </c>
      <c r="E30" s="6">
        <f t="shared" si="0"/>
        <v>0.8400000000000013</v>
      </c>
      <c r="F30" s="6">
        <f t="shared" si="1"/>
        <v>0</v>
      </c>
      <c r="G30" s="6">
        <f t="shared" si="2"/>
        <v>1.16619037896906</v>
      </c>
    </row>
    <row r="31" spans="1:10" ht="15.75" customHeight="1">
      <c r="A31" s="6">
        <v>28.3</v>
      </c>
      <c r="B31" s="6">
        <v>0.6</v>
      </c>
      <c r="C31" s="6">
        <v>0.127</v>
      </c>
      <c r="D31" s="16">
        <f t="shared" si="3"/>
        <v>1</v>
      </c>
      <c r="E31" s="6">
        <f t="shared" si="0"/>
        <v>0.6</v>
      </c>
      <c r="F31" s="6">
        <f t="shared" si="1"/>
        <v>7.6200000000000004E-2</v>
      </c>
      <c r="G31" s="6">
        <f t="shared" si="2"/>
        <v>1.4637281168304439</v>
      </c>
    </row>
    <row r="32" spans="1:10" ht="15.75" customHeight="1">
      <c r="A32" s="6">
        <v>29.3</v>
      </c>
      <c r="B32" s="6">
        <v>0.4</v>
      </c>
      <c r="C32" s="6">
        <v>0</v>
      </c>
      <c r="D32" s="16">
        <f>((A32-A31)/2)+(A33-A32)</f>
        <v>1.4499999999999993</v>
      </c>
      <c r="E32" s="6">
        <f t="shared" si="0"/>
        <v>0.57999999999999974</v>
      </c>
      <c r="F32" s="6">
        <f t="shared" si="1"/>
        <v>0</v>
      </c>
      <c r="G32" s="6">
        <f t="shared" si="2"/>
        <v>0.4</v>
      </c>
    </row>
    <row r="33" spans="1:11" ht="15.75" customHeight="1">
      <c r="A33" s="6">
        <v>30.25</v>
      </c>
      <c r="B33" s="6">
        <v>0</v>
      </c>
      <c r="C33" s="6">
        <v>0</v>
      </c>
      <c r="D33" s="16">
        <v>0</v>
      </c>
      <c r="E33" s="6">
        <f t="shared" si="0"/>
        <v>0</v>
      </c>
      <c r="F33" s="6">
        <f t="shared" si="1"/>
        <v>0</v>
      </c>
      <c r="G33" s="6">
        <v>0</v>
      </c>
    </row>
    <row r="34" spans="1:11" ht="15.75" customHeight="1">
      <c r="A34" s="13">
        <f>A33-A5</f>
        <v>26.5</v>
      </c>
      <c r="C34" s="13">
        <f>AVERAGE(C6:C32)</f>
        <v>1.402851851851852</v>
      </c>
      <c r="D34" s="14">
        <f t="shared" ref="D34:G34" si="4">SUM(D5:D33)</f>
        <v>26.500000000000004</v>
      </c>
      <c r="E34" s="13">
        <f t="shared" si="4"/>
        <v>41.660000000000011</v>
      </c>
      <c r="F34" s="13">
        <f t="shared" si="4"/>
        <v>68.666537500000004</v>
      </c>
      <c r="G34" s="13">
        <f t="shared" si="4"/>
        <v>28.234708414594905</v>
      </c>
      <c r="H34" s="13">
        <f>E34/G34</f>
        <v>1.4754889403591429</v>
      </c>
      <c r="I34" s="13">
        <v>0.03</v>
      </c>
      <c r="J34" s="13">
        <f>(1.49*E34*H34^(2/3)*I34^(1/2))/F34</f>
        <v>0.20292940642515311</v>
      </c>
      <c r="K34" s="6" t="s">
        <v>27</v>
      </c>
    </row>
    <row r="35" spans="1:11" ht="15.75" customHeight="1">
      <c r="J35" s="13">
        <f>(1.49*H34^(2/3)*I34^(1/2))/C34</f>
        <v>0.23842898959992989</v>
      </c>
      <c r="K35" s="6" t="s">
        <v>28</v>
      </c>
    </row>
    <row r="36" spans="1:11" ht="15.75" customHeight="1"/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Final</vt:lpstr>
      <vt:lpstr>For Rating Curve</vt:lpstr>
      <vt:lpstr>1-8-18</vt:lpstr>
      <vt:lpstr>1-22-18a</vt:lpstr>
      <vt:lpstr>1-22-18b</vt:lpstr>
      <vt:lpstr>1-24-18a</vt:lpstr>
      <vt:lpstr>1-24-18b</vt:lpstr>
      <vt:lpstr>3-14-18</vt:lpstr>
      <vt:lpstr>3-16-18</vt:lpstr>
      <vt:lpstr>3-17-18</vt:lpstr>
      <vt:lpstr>3-21-18</vt:lpstr>
      <vt:lpstr>3-22-18</vt:lpstr>
      <vt:lpstr>3-23-18</vt:lpstr>
      <vt:lpstr>4-8-18</vt:lpstr>
      <vt:lpstr>9-26-18</vt:lpstr>
      <vt:lpstr>1-15-19</vt:lpstr>
      <vt:lpstr>2-1-19</vt:lpstr>
      <vt:lpstr>01-26-22</vt:lpstr>
      <vt:lpstr>06-01-22</vt:lpstr>
      <vt:lpstr>4-20-23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Ellis</dc:creator>
  <cp:lastModifiedBy>Anahita Jensen</cp:lastModifiedBy>
  <dcterms:created xsi:type="dcterms:W3CDTF">2018-05-31T21:59:22Z</dcterms:created>
  <dcterms:modified xsi:type="dcterms:W3CDTF">2023-07-14T17:44:00Z</dcterms:modified>
</cp:coreProperties>
</file>