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ulienAlapetite\Desktop\DropBox TerriFlux\Dropbox\FormationMFA\Exercices\"/>
    </mc:Choice>
  </mc:AlternateContent>
  <xr:revisionPtr revIDLastSave="0" documentId="13_ncr:1_{68AEB2D6-9DF6-4441-A916-22F06B5E8BCE}" xr6:coauthVersionLast="47" xr6:coauthVersionMax="47" xr10:uidLastSave="{00000000-0000-0000-0000-000000000000}"/>
  <bookViews>
    <workbookView xWindow="-110" yWindow="-110" windowWidth="38620" windowHeight="21220" tabRatio="857" activeTab="2" xr2:uid="{00000000-000D-0000-FFFF-FFFF00000000}"/>
  </bookViews>
  <sheets>
    <sheet name="Etiquettes" sheetId="1" r:id="rId1"/>
    <sheet name="Produits" sheetId="2" r:id="rId2"/>
    <sheet name="Secteurs" sheetId="3" r:id="rId3"/>
    <sheet name="Echanges territoires" sheetId="4" r:id="rId4"/>
    <sheet name="Table emplois ressources" sheetId="5" r:id="rId5"/>
    <sheet name="Données" sheetId="6" r:id="rId6"/>
    <sheet name="Min Max" sheetId="7" r:id="rId7"/>
    <sheet name="Contraintes" sheetId="8" r:id="rId8"/>
    <sheet name="AGRESTE - Récolte de bois 2021" sheetId="9" r:id="rId9"/>
    <sheet name="COPACEL - 2021" sheetId="10" r:id="rId10"/>
    <sheet name="IFN - 2023" sheetId="11" r:id="rId11"/>
    <sheet name="FCBA - Memento 2022" sheetId="12" r:id="rId12"/>
    <sheet name="FAO - Panneaux" sheetId="13" r:id="rId13"/>
    <sheet name="Résultats" sheetId="14" r:id="rId14"/>
    <sheet name="Analyses des résultats" sheetId="15" r:id="rId15"/>
  </sheets>
  <externalReferences>
    <externalReference r:id="rId16"/>
  </externalReferences>
  <definedNames>
    <definedName name="_Contribution_Scenario">#REF!</definedName>
    <definedName name="_FORMIT_Densite">#REF!</definedName>
    <definedName name="_FORMIT_Equiv">#REF!</definedName>
    <definedName name="_FORMIT_SimaPro_Coef">#REF!</definedName>
    <definedName name="_Produits_Parametres">#REF!</definedName>
    <definedName name="Choix_ChangementClimatique">[1]Listes!$B$16:$B$18</definedName>
    <definedName name="Choix_mode">[1]Listes!$D$5:$D$7</definedName>
    <definedName name="Choix_Reboisement">[1]Listes!$B$13:$B$14</definedName>
    <definedName name="Choix_Récolte">[1]Listes!$B$6:$B$11</definedName>
    <definedName name="Choix_scenario_demande">[1]Listes!$H$5:$H$7</definedName>
    <definedName name="dqss">#REF!</definedName>
    <definedName name="FlechageBO">[1]Listes!$J$5:$J$6</definedName>
    <definedName name="infra_d_f">#REF!</definedName>
    <definedName name="infra_d_r">#REF!</definedName>
    <definedName name="Moyenne_2015_CO2">#REF!</definedName>
    <definedName name="Moyenne_2015_E_Non_Renouvelable">#REF!</definedName>
    <definedName name="Moyenne_2050_CO2">#REF!</definedName>
    <definedName name="Moyenne_2050_E_Non_Renouvelable">#REF!</definedName>
    <definedName name="Porte">#REF!,#REF!</definedName>
    <definedName name="PorteEntree">#REF!,#REF!</definedName>
    <definedName name="retrait_v_f">#REF!</definedName>
    <definedName name="retrait_v_r">#REF!</definedName>
    <definedName name="Total_ameublement_baseline">#REF!</definedName>
    <definedName name="Total_construction_rénovation_baseline">#REF!</definedName>
    <definedName name="Total_emballages_baselin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3" l="1"/>
  <c r="E14" i="13"/>
  <c r="D14" i="13"/>
  <c r="O14" i="10"/>
  <c r="AB51" i="9"/>
  <c r="AA51" i="9"/>
  <c r="Z51" i="9"/>
  <c r="L51" i="9"/>
  <c r="K51" i="9"/>
  <c r="M47" i="9"/>
  <c r="L47" i="9"/>
  <c r="K47" i="9"/>
  <c r="AA46" i="9"/>
  <c r="Z46" i="9"/>
  <c r="AB43" i="9"/>
  <c r="AA43" i="9"/>
  <c r="Z43" i="9"/>
  <c r="M43" i="9"/>
  <c r="L43" i="9"/>
  <c r="L40" i="9" s="1"/>
  <c r="L39" i="9" s="1"/>
  <c r="L11" i="9" s="1"/>
  <c r="K43" i="9"/>
  <c r="K40" i="9"/>
  <c r="AB39" i="9"/>
  <c r="AA39" i="9"/>
  <c r="Z39" i="9"/>
  <c r="K39" i="9"/>
  <c r="AB36" i="9"/>
  <c r="AA36" i="9"/>
  <c r="Z36" i="9"/>
  <c r="Z33" i="9" s="1"/>
  <c r="M35" i="9"/>
  <c r="M34" i="9"/>
  <c r="K34" i="9"/>
  <c r="AB33" i="9"/>
  <c r="AA33" i="9"/>
  <c r="M33" i="9"/>
  <c r="AB29" i="9"/>
  <c r="AA29" i="9"/>
  <c r="Z29" i="9"/>
  <c r="L29" i="9"/>
  <c r="K29" i="9"/>
  <c r="M28" i="9"/>
  <c r="M25" i="9"/>
  <c r="L25" i="9"/>
  <c r="K25" i="9"/>
  <c r="M24" i="9"/>
  <c r="AB23" i="9"/>
  <c r="AB16" i="9" s="1"/>
  <c r="AA23" i="9"/>
  <c r="Z23" i="9"/>
  <c r="M23" i="9"/>
  <c r="M20" i="9"/>
  <c r="L20" i="9"/>
  <c r="K20" i="9"/>
  <c r="AB19" i="9"/>
  <c r="AA19" i="9"/>
  <c r="AA16" i="9" s="1"/>
  <c r="AA15" i="9" s="1"/>
  <c r="AA12" i="9" s="1"/>
  <c r="AA11" i="9" s="1"/>
  <c r="Z19" i="9"/>
  <c r="Z16" i="9" s="1"/>
  <c r="Z15" i="9" s="1"/>
  <c r="Z12" i="9" s="1"/>
  <c r="Z11" i="9" s="1"/>
  <c r="M17" i="9"/>
  <c r="L17" i="9"/>
  <c r="L16" i="9" s="1"/>
  <c r="K17" i="9"/>
  <c r="K16" i="9"/>
  <c r="K13" i="9" s="1"/>
  <c r="K11" i="9" s="1"/>
  <c r="Y15" i="9"/>
  <c r="X15" i="9"/>
  <c r="AA13" i="9"/>
  <c r="M13" i="9"/>
  <c r="M12" i="9"/>
  <c r="K12" i="9"/>
  <c r="J12" i="9"/>
</calcChain>
</file>

<file path=xl/sharedStrings.xml><?xml version="1.0" encoding="utf-8"?>
<sst xmlns="http://schemas.openxmlformats.org/spreadsheetml/2006/main" count="4462" uniqueCount="360">
  <si>
    <t>nom du groupe d'étiquette</t>
  </si>
  <si>
    <t>type d'étiquette</t>
  </si>
  <si>
    <t>Etiquettes</t>
  </si>
  <si>
    <t>Palette visible</t>
  </si>
  <si>
    <t>Palette de couleur</t>
  </si>
  <si>
    <t>Couleurs</t>
  </si>
  <si>
    <t>Niveau Essences</t>
  </si>
  <si>
    <t>levelTags</t>
  </si>
  <si>
    <t>1:2</t>
  </si>
  <si>
    <t>Niveau Produits</t>
  </si>
  <si>
    <t>1:2:3</t>
  </si>
  <si>
    <t>Type de noeud</t>
  </si>
  <si>
    <t>nodeTags</t>
  </si>
  <si>
    <t>produit:secteur:echange</t>
  </si>
  <si>
    <t>Essences</t>
  </si>
  <si>
    <t>Résineux-Feuillus:Feuillus:Résineux</t>
  </si>
  <si>
    <t>Type de bois</t>
  </si>
  <si>
    <t>Sylviculture:BE:BI:Papiers:Panneaux:BO:Produits finis</t>
  </si>
  <si>
    <t>Données</t>
  </si>
  <si>
    <t>dataTags</t>
  </si>
  <si>
    <t>Naturelles:1000m3:1000t</t>
  </si>
  <si>
    <t>Institut</t>
  </si>
  <si>
    <t>fluxTags</t>
  </si>
  <si>
    <t>IFN:AGRESTE:COPACEL:FCBA</t>
  </si>
  <si>
    <t>niveau d'aggrégation</t>
  </si>
  <si>
    <t>noeuds</t>
  </si>
  <si>
    <t>Equilibre entrée-sortie</t>
  </si>
  <si>
    <t>Bois vivant</t>
  </si>
  <si>
    <t>Résineux-Feuillus</t>
  </si>
  <si>
    <t>Sylviculture</t>
  </si>
  <si>
    <t>Bois d'œuvre</t>
  </si>
  <si>
    <t>BO</t>
  </si>
  <si>
    <t>1</t>
  </si>
  <si>
    <t>Bois d'œuvre F</t>
  </si>
  <si>
    <t>Feuillus</t>
  </si>
  <si>
    <t>2</t>
  </si>
  <si>
    <t>Bois d'œuvre R</t>
  </si>
  <si>
    <t>Résineux</t>
  </si>
  <si>
    <t>Bois d'industrie</t>
  </si>
  <si>
    <t>BI</t>
  </si>
  <si>
    <t>Bois d'industrie F</t>
  </si>
  <si>
    <t>Bois d'industrie R</t>
  </si>
  <si>
    <t>Sciages</t>
  </si>
  <si>
    <t>Sciages F</t>
  </si>
  <si>
    <t>Sciages R</t>
  </si>
  <si>
    <t>Pâte à papier</t>
  </si>
  <si>
    <t>Papiers</t>
  </si>
  <si>
    <t>Papiers/cartons</t>
  </si>
  <si>
    <t>Résidus de pâte à papier</t>
  </si>
  <si>
    <t>Connexes</t>
  </si>
  <si>
    <t>BE:BO:BI</t>
  </si>
  <si>
    <t>Bois recyclé</t>
  </si>
  <si>
    <t>Placages et panneaux à base de bois</t>
  </si>
  <si>
    <t>Panneaux:BO:BI</t>
  </si>
  <si>
    <t>Panneaux bois</t>
  </si>
  <si>
    <t>BI:Panneaux</t>
  </si>
  <si>
    <t>Panneaux de particules</t>
  </si>
  <si>
    <t>3</t>
  </si>
  <si>
    <t>MDF</t>
  </si>
  <si>
    <t>Contreplaqués</t>
  </si>
  <si>
    <t>2:3</t>
  </si>
  <si>
    <t>Bois énergie</t>
  </si>
  <si>
    <t>BE</t>
  </si>
  <si>
    <t>Bûches</t>
  </si>
  <si>
    <t>Bûches commercialisées</t>
  </si>
  <si>
    <t>Bûches autoconsommées</t>
  </si>
  <si>
    <t>Plaquettes</t>
  </si>
  <si>
    <t>Bois</t>
  </si>
  <si>
    <t>BO:BI</t>
  </si>
  <si>
    <t>0</t>
  </si>
  <si>
    <t>Prélèvements</t>
  </si>
  <si>
    <t>Production biologique</t>
  </si>
  <si>
    <t>Mortalité</t>
  </si>
  <si>
    <t>Stock initial</t>
  </si>
  <si>
    <t>Stock final</t>
  </si>
  <si>
    <t>Scieries</t>
  </si>
  <si>
    <t>Scieries F</t>
  </si>
  <si>
    <t>Scieries R</t>
  </si>
  <si>
    <t>Fabrication de pâte à papier</t>
  </si>
  <si>
    <t>Fabrication papiers cartons</t>
  </si>
  <si>
    <t>Ameublement</t>
  </si>
  <si>
    <t>Produits finis</t>
  </si>
  <si>
    <t>Construction/rénovation</t>
  </si>
  <si>
    <t>Emballages</t>
  </si>
  <si>
    <t>Autres usages</t>
  </si>
  <si>
    <t>Energie</t>
  </si>
  <si>
    <t>Usines de placages et panneaux à base de bois</t>
  </si>
  <si>
    <t>Panneaux:BI:BO</t>
  </si>
  <si>
    <t>Usines de contreplaqués</t>
  </si>
  <si>
    <t>Usines de panneaux</t>
  </si>
  <si>
    <t>Panneaux:BI</t>
  </si>
  <si>
    <t>mat_balance</t>
  </si>
  <si>
    <t>International</t>
  </si>
  <si>
    <t>x</t>
  </si>
  <si>
    <t>Origine</t>
  </si>
  <si>
    <t>Destination</t>
  </si>
  <si>
    <t>value</t>
  </si>
  <si>
    <t>Incertitude relative</t>
  </si>
  <si>
    <t>Naturelles</t>
  </si>
  <si>
    <t>IFN</t>
  </si>
  <si>
    <t>FCBA</t>
  </si>
  <si>
    <t>COPACEL</t>
  </si>
  <si>
    <t>AGRESTE</t>
  </si>
  <si>
    <t>1000m3</t>
  </si>
  <si>
    <t>1000t</t>
  </si>
  <si>
    <t>origine</t>
  </si>
  <si>
    <t>destination</t>
  </si>
  <si>
    <t>minimum en quantité de référence</t>
  </si>
  <si>
    <t>maximum en quantité de référence</t>
  </si>
  <si>
    <t>source</t>
  </si>
  <si>
    <t>Perso</t>
  </si>
  <si>
    <t>identifiant</t>
  </si>
  <si>
    <t>equation d'égalité (eq = 0)</t>
  </si>
  <si>
    <t>Equation d'inégalité borne haute (eq &lt;= 0)</t>
  </si>
  <si>
    <t>Equation d'inégalité borne basse (eq &gt;= 0)</t>
  </si>
  <si>
    <t>traduction</t>
  </si>
  <si>
    <t>Le rendement des scieries de feuillus est de 47%</t>
  </si>
  <si>
    <t>FAO</t>
  </si>
  <si>
    <t>Le rendement des scieries de résineux est de 55%</t>
  </si>
  <si>
    <t>7t de liqueur noire concentrée à 15% sont générées par tonne de pâte à papier produite</t>
  </si>
  <si>
    <t>Littérature</t>
  </si>
  <si>
    <t>40% des panneaux de particules produits sont destinés à la construction</t>
  </si>
  <si>
    <t>UIPP</t>
  </si>
  <si>
    <t>15% des panneaux de particules produits sont destinés à des usages autres</t>
  </si>
  <si>
    <t>45% des panneaux de particules produits sont destinés à l'ameublement</t>
  </si>
  <si>
    <t>65% des panneaux MDF produits sont destinés à la construction</t>
  </si>
  <si>
    <t>9% des panneaux MDF produits sont destinés à des usages autres</t>
  </si>
  <si>
    <t>26% des panneaux MDF produits sont destinés à des usages autres</t>
  </si>
  <si>
    <t>40% des panneaux de contreplaqués produits sont destinés à la construction</t>
  </si>
  <si>
    <t>UIPC</t>
  </si>
  <si>
    <t>25% des panneaux de contreplaqués produits sont destinés à des usages autres</t>
  </si>
  <si>
    <t>25% des panneaux de contreplaqués produits sont destinés à l'ameublement</t>
  </si>
  <si>
    <t>10% des panneaux de contreplaqués produits sont destinés aux emballages</t>
  </si>
  <si>
    <t>Le volume de sciages feuillus utilisés dans l'ameublement est au moins égal à 20% du total des sciages feuillus produits plus 2x le volume de sciages résineux mobilisés par l'ameublement</t>
  </si>
  <si>
    <t>Le volume de sciages utilisés par l'emballage est compris entre 20% et 30% de la production totale de sciages</t>
  </si>
  <si>
    <t>INFORMATIONS SOURCE</t>
  </si>
  <si>
    <t>Donnée</t>
  </si>
  <si>
    <t>Récolte de bois et production de sciages en 2021</t>
  </si>
  <si>
    <t>Période</t>
  </si>
  <si>
    <t>2015-2021</t>
  </si>
  <si>
    <t>Territoire</t>
  </si>
  <si>
    <t>France métropolitaine</t>
  </si>
  <si>
    <t>Unité</t>
  </si>
  <si>
    <t>Source</t>
  </si>
  <si>
    <t>https://agreste.agriculture.gouv.fr/agreste-web/disaron/Chd2303/detail/</t>
  </si>
  <si>
    <t>Fournie par</t>
  </si>
  <si>
    <t>Récolte de bois en France métropolitaine de 2015 à 2021</t>
  </si>
  <si>
    <t>Production de sciages, bois sous rails et merrains en France métropolitaine de 2015 à 2021</t>
  </si>
  <si>
    <t>unité : millier de m3 ronds sur écorce</t>
  </si>
  <si>
    <t>unité : millier de m3 sciage</t>
  </si>
  <si>
    <t>Récolte de bois commercialisé</t>
  </si>
  <si>
    <t>37 201</t>
  </si>
  <si>
    <t>37 687</t>
  </si>
  <si>
    <t>Production de sciages, bois sous rails et merrains</t>
  </si>
  <si>
    <t>7 869</t>
  </si>
  <si>
    <t>dont bois certifié*</t>
  </si>
  <si>
    <t>19 157</t>
  </si>
  <si>
    <t>20 477</t>
  </si>
  <si>
    <t>7 650</t>
  </si>
  <si>
    <t>Bois d’œuvre</t>
  </si>
  <si>
    <t>18 818</t>
  </si>
  <si>
    <t>19 089</t>
  </si>
  <si>
    <t>Dont sciages certifiés*</t>
  </si>
  <si>
    <t>2 560</t>
  </si>
  <si>
    <t>2 732</t>
  </si>
  <si>
    <t>3 353</t>
  </si>
  <si>
    <t>dont grumes certifiées*</t>
  </si>
  <si>
    <t>Dont sciages séchés artificiellement</t>
  </si>
  <si>
    <t>927</t>
  </si>
  <si>
    <t>dont grumes destinées à l'exportation</t>
  </si>
  <si>
    <t>Essences tempérées</t>
  </si>
  <si>
    <t>7 619</t>
  </si>
  <si>
    <t>5 392</t>
  </si>
  <si>
    <t>Chêne</t>
  </si>
  <si>
    <t>2 352</t>
  </si>
  <si>
    <t>Dont feuillus certifiés*</t>
  </si>
  <si>
    <t>Chêne à tranchage et merrain</t>
  </si>
  <si>
    <t>288</t>
  </si>
  <si>
    <t>Dont sciages à palettes</t>
  </si>
  <si>
    <t>Chêne à sciages</t>
  </si>
  <si>
    <t>2 064</t>
  </si>
  <si>
    <t>Hêtre</t>
  </si>
  <si>
    <t>Chêne plots</t>
  </si>
  <si>
    <t>Hêtre à déroulage</t>
  </si>
  <si>
    <t>58</t>
  </si>
  <si>
    <t>Chêne avivés</t>
  </si>
  <si>
    <t>Hêtre à sciages</t>
  </si>
  <si>
    <t>977</t>
  </si>
  <si>
    <t>Chêne autres</t>
  </si>
  <si>
    <t>Châtaignier</t>
  </si>
  <si>
    <t>Feuillus précieux</t>
  </si>
  <si>
    <t>Hêtre plots</t>
  </si>
  <si>
    <t>Peuplier</t>
  </si>
  <si>
    <t>Hêtre avivés</t>
  </si>
  <si>
    <t>Peuplier à déroulage</t>
  </si>
  <si>
    <t>Hêtre autres</t>
  </si>
  <si>
    <t>Peuplier à sciages</t>
  </si>
  <si>
    <t>Autres feuillus</t>
  </si>
  <si>
    <t>313</t>
  </si>
  <si>
    <t>Feuillus précieux**</t>
  </si>
  <si>
    <t>Conifères</t>
  </si>
  <si>
    <t>13 673</t>
  </si>
  <si>
    <t>Sapin</t>
  </si>
  <si>
    <t>6 219</t>
  </si>
  <si>
    <t>Peuplier 1er choix</t>
  </si>
  <si>
    <t>Epicéa</t>
  </si>
  <si>
    <t>Peuplier emballage</t>
  </si>
  <si>
    <t>Douglas</t>
  </si>
  <si>
    <t>2 219</t>
  </si>
  <si>
    <t>2 309</t>
  </si>
  <si>
    <t>Mélèze</t>
  </si>
  <si>
    <t>97</t>
  </si>
  <si>
    <t>6 344</t>
  </si>
  <si>
    <t>Pin maritime</t>
  </si>
  <si>
    <t>Dont conifères certifiés*</t>
  </si>
  <si>
    <t>2 137</t>
  </si>
  <si>
    <t>2 283</t>
  </si>
  <si>
    <t>Pin maritime à placages</t>
  </si>
  <si>
    <t>Pin maritime à sciages</t>
  </si>
  <si>
    <t>Sapin, épicéa</t>
  </si>
  <si>
    <t>3 414</t>
  </si>
  <si>
    <t>Pin sylvestre</t>
  </si>
  <si>
    <t>750</t>
  </si>
  <si>
    <t>727</t>
  </si>
  <si>
    <t>Sapin, épicéa choix oa, ob et 1 (menuiserie)</t>
  </si>
  <si>
    <t>544</t>
  </si>
  <si>
    <t>Autres conifères</t>
  </si>
  <si>
    <t>Sapin, épicéa autres choix</t>
  </si>
  <si>
    <t>2 870</t>
  </si>
  <si>
    <t>10 742</t>
  </si>
  <si>
    <t>10 561</t>
  </si>
  <si>
    <t>901</t>
  </si>
  <si>
    <t>Bois de trituration</t>
  </si>
  <si>
    <t>10 118</t>
  </si>
  <si>
    <t>9 953</t>
  </si>
  <si>
    <t>Douglas choix 0 et 1</t>
  </si>
  <si>
    <t>dont bois de trituration certifié*</t>
  </si>
  <si>
    <t>Douglas autres choix</t>
  </si>
  <si>
    <t>4 327</t>
  </si>
  <si>
    <t>Conifères blancs : sapin, épicéa</t>
  </si>
  <si>
    <t>1 537</t>
  </si>
  <si>
    <t>Pin maritime choix oa, ob et 1 (meilleurs choix)</t>
  </si>
  <si>
    <t>Pins maritimes</t>
  </si>
  <si>
    <t>Pin maritime autres choix</t>
  </si>
  <si>
    <t>Autres conifères rouges</t>
  </si>
  <si>
    <t>1 582</t>
  </si>
  <si>
    <t>Autres bois d'industrie</t>
  </si>
  <si>
    <t>Pin sylvestre choix oa, ob et 1 (menuiserie)</t>
  </si>
  <si>
    <t>dont bois d'industrie certifié*</t>
  </si>
  <si>
    <t>Pin sylvestre autres choix</t>
  </si>
  <si>
    <t>Conifères (dont poteaux)</t>
  </si>
  <si>
    <t>Essences tropicales</t>
  </si>
  <si>
    <t>8 037</t>
  </si>
  <si>
    <t>Bois sous rails et merrains</t>
  </si>
  <si>
    <t>dont bois énergie certifié*</t>
  </si>
  <si>
    <t>Bois sous rails</t>
  </si>
  <si>
    <t>Bois ronds &gt; 2 m (dont carbonisation)</t>
  </si>
  <si>
    <t>Merrains***</t>
  </si>
  <si>
    <t>nd.</t>
  </si>
  <si>
    <t>Bois en rondins et bûches &lt; 2 m</t>
  </si>
  <si>
    <t>Plaquettes forestières</t>
  </si>
  <si>
    <t>2 875</t>
  </si>
  <si>
    <t>* Certifiés : provenant de forêt gérée durablement</t>
  </si>
  <si>
    <t>** Feuillus précieux : noyer, frêne, érable, merisier et autres fruitiers</t>
  </si>
  <si>
    <t>* Certifié : provenant de forêt gérée durablement</t>
  </si>
  <si>
    <t>*** Merrains : une erreur déclarative en 2017 a généré un résultat invalide.</t>
  </si>
  <si>
    <t>Source : Agreste - Enquête annuelle Exploitations forestières et scieries</t>
  </si>
  <si>
    <t>Rapport statistique 2021 de l'industrie papetière française</t>
  </si>
  <si>
    <t>2020-2021</t>
  </si>
  <si>
    <t>https://www.copacel.fr/wp-content/uploads/2022/07/Rapport-Statistique-2021.pdf</t>
  </si>
  <si>
    <t>Pâtes à papier</t>
  </si>
  <si>
    <t>Réception de matières premières (bois)</t>
  </si>
  <si>
    <t>Production</t>
  </si>
  <si>
    <t>Commerce extérieur</t>
  </si>
  <si>
    <t>en milliers de tonnes</t>
  </si>
  <si>
    <t>Bois français</t>
  </si>
  <si>
    <t>TOTAL</t>
  </si>
  <si>
    <t>Importations</t>
  </si>
  <si>
    <t>Sapin/Epicéa</t>
  </si>
  <si>
    <t>Pâte chimique de fibres longues blanchies</t>
  </si>
  <si>
    <t>Pins</t>
  </si>
  <si>
    <t>Pâte chimique de fibres courtes blanchies</t>
  </si>
  <si>
    <t>Total Résineux</t>
  </si>
  <si>
    <t>TOTAL pâte chimique</t>
  </si>
  <si>
    <t>dont % PCS</t>
  </si>
  <si>
    <t>Pâte mécanique et autres pâtes</t>
  </si>
  <si>
    <t>Charme</t>
  </si>
  <si>
    <t>Exportations</t>
  </si>
  <si>
    <t>Tremble, peuplier</t>
  </si>
  <si>
    <t>Total Feuillus</t>
  </si>
  <si>
    <t>Bois étrangers</t>
  </si>
  <si>
    <t>TOTAL GENERAL</t>
  </si>
  <si>
    <t>Réception de matières premières</t>
  </si>
  <si>
    <t>dont</t>
  </si>
  <si>
    <t>Réceptions d'origine française</t>
  </si>
  <si>
    <t>Usages graphiques</t>
  </si>
  <si>
    <t>Emballage et conditionnement</t>
  </si>
  <si>
    <t>Consommation</t>
  </si>
  <si>
    <t>Papiers d'hygiène</t>
  </si>
  <si>
    <t>Papiers et cartons à recycler</t>
  </si>
  <si>
    <t>Charges et divers : consommation</t>
  </si>
  <si>
    <t>Talc</t>
  </si>
  <si>
    <t>Kaolin</t>
  </si>
  <si>
    <t>Autres charges, amidon et divers</t>
  </si>
  <si>
    <t>Volumes en forêt selon l'essence</t>
  </si>
  <si>
    <t>2018-2022</t>
  </si>
  <si>
    <t>Mm3</t>
  </si>
  <si>
    <t>https://ocre-gp.ign.fr/calculpersonnalisenm/afficherFiltrageSupplementaire</t>
  </si>
  <si>
    <t>IGN</t>
  </si>
  <si>
    <t>Memento 2022 + IF 47</t>
  </si>
  <si>
    <t>Essence</t>
  </si>
  <si>
    <t>Volume (Mm3)</t>
  </si>
  <si>
    <t>PROD (Mm3/an)</t>
  </si>
  <si>
    <t>PREL (Mm3/an)</t>
  </si>
  <si>
    <t>MORT (Mm3/an)</t>
  </si>
  <si>
    <t>Memento 2022</t>
  </si>
  <si>
    <t>1000m3/1000t</t>
  </si>
  <si>
    <t>https://www.fcba.fr/wp-content/uploads/2023/01/Memento-2022-WEB.pdf</t>
  </si>
  <si>
    <t>Réception de bois dans les usines de pâte et de panneaux</t>
  </si>
  <si>
    <t>Bois de trituration (milliers de tonnes brutes)</t>
  </si>
  <si>
    <t>Grumes et placages (milliers de m3)</t>
  </si>
  <si>
    <t>Usines de panneaux de process</t>
  </si>
  <si>
    <t>dont bois ronds (%)</t>
  </si>
  <si>
    <t>Production de pâtes à papier, de papiers et cartons, et de panneaux en 2021</t>
  </si>
  <si>
    <t>m3</t>
  </si>
  <si>
    <t>Contreplaqué</t>
  </si>
  <si>
    <t>Masse volumique</t>
  </si>
  <si>
    <t>t/m3</t>
  </si>
  <si>
    <t>Moyenne</t>
  </si>
  <si>
    <t>Forest products conversion factors</t>
  </si>
  <si>
    <t>France</t>
  </si>
  <si>
    <t>https://unece.org/forests/publications/forest-product-conversion-factors</t>
  </si>
  <si>
    <t>FAO, ITTO, ONU</t>
  </si>
  <si>
    <t>Utilisation panneaux (%)</t>
  </si>
  <si>
    <t>Construction</t>
  </si>
  <si>
    <t>Emballage</t>
  </si>
  <si>
    <t>Autre</t>
  </si>
  <si>
    <t>Source : site internet UIPP &amp; calculs</t>
  </si>
  <si>
    <t>Utilisation contreplaqués</t>
  </si>
  <si>
    <t>Source : site internet UIPC</t>
  </si>
  <si>
    <t>Valeur reconciliée</t>
  </si>
  <si>
    <t>Borne inférieure</t>
  </si>
  <si>
    <t>Borne supérieure</t>
  </si>
  <si>
    <t>origin</t>
  </si>
  <si>
    <t>free min</t>
  </si>
  <si>
    <t>free max</t>
  </si>
  <si>
    <t>value in</t>
  </si>
  <si>
    <t>sigma in</t>
  </si>
  <si>
    <t>sigma in %</t>
  </si>
  <si>
    <t>min in</t>
  </si>
  <si>
    <t>max in</t>
  </si>
  <si>
    <t>nb_sigmas</t>
  </si>
  <si>
    <t>classif</t>
  </si>
  <si>
    <t>mesuré</t>
  </si>
  <si>
    <t>déterminé</t>
  </si>
  <si>
    <t>redondant</t>
  </si>
  <si>
    <t>libre</t>
  </si>
  <si>
    <t>oui:non</t>
  </si>
  <si>
    <t>non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</si>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</sst>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&quot; &quot;"/>
    <numFmt numFmtId="165" formatCode="0.0%"/>
    <numFmt numFmtId="166" formatCode="_-* #,##0.00\ _€_-;\-* #,##0.00\ _€_-;_-* &quot;-&quot;??\ _€_-;_-@_-"/>
  </numFmts>
  <fonts count="3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1"/>
      <family val="2"/>
    </font>
    <font>
      <b/>
      <sz val="11"/>
      <color theme="1"/>
      <name val="Arial"/>
      <family val="2"/>
    </font>
    <font>
      <sz val="11"/>
      <color theme="1"/>
      <name val="Liberation Sans"/>
    </font>
    <font>
      <b/>
      <sz val="10"/>
      <color rgb="FF000000"/>
      <name val="Arial1"/>
    </font>
    <font>
      <sz val="11"/>
      <color rgb="FF000000"/>
      <name val="Aptos Narrow"/>
      <family val="2"/>
      <scheme val="minor"/>
    </font>
    <font>
      <sz val="10"/>
      <color rgb="FF000000"/>
      <name val="Arial1"/>
    </font>
    <font>
      <sz val="11"/>
      <color theme="1"/>
      <name val="Calibri"/>
      <family val="2"/>
    </font>
    <font>
      <b/>
      <sz val="11"/>
      <color rgb="FF000000"/>
      <name val="Arial1"/>
    </font>
    <font>
      <sz val="14"/>
      <color rgb="FF000000"/>
      <name val="Arial1"/>
    </font>
    <font>
      <sz val="10"/>
      <color rgb="FFFF0000"/>
      <name val="Arial1"/>
    </font>
    <font>
      <sz val="10"/>
      <color rgb="FF000000"/>
      <name val="Calibri"/>
      <family val="2"/>
    </font>
    <font>
      <i/>
      <sz val="10"/>
      <color rgb="FF000000"/>
      <name val="Arial1"/>
    </font>
    <font>
      <i/>
      <sz val="11"/>
      <color rgb="FF000000"/>
      <name val="Calibri"/>
      <family val="2"/>
    </font>
    <font>
      <b/>
      <i/>
      <sz val="10"/>
      <color rgb="FF000000"/>
      <name val="Arial1"/>
    </font>
    <font>
      <b/>
      <sz val="10"/>
      <color rgb="FFFFFFFF"/>
      <name val="Arial1"/>
    </font>
    <font>
      <sz val="9"/>
      <color rgb="FF000000"/>
      <name val="Arial1"/>
    </font>
    <font>
      <i/>
      <sz val="9"/>
      <color rgb="FF000000"/>
      <name val="Arial1"/>
    </font>
    <font>
      <b/>
      <sz val="10"/>
      <color rgb="FF000000"/>
      <name val="Arial"/>
      <family val="2"/>
    </font>
    <font>
      <i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indexed="8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</fonts>
  <fills count="22">
    <fill>
      <patternFill patternType="none"/>
    </fill>
    <fill>
      <patternFill patternType="gray125"/>
    </fill>
    <fill>
      <patternFill patternType="solid">
        <fgColor rgb="FFB2B2B2"/>
        <bgColor rgb="FFB2B2B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3004D"/>
        <bgColor rgb="FFB3004D"/>
      </patternFill>
    </fill>
    <fill>
      <patternFill patternType="solid">
        <fgColor rgb="FFE8B3C9"/>
        <bgColor rgb="FFE8B3C9"/>
      </patternFill>
    </fill>
    <fill>
      <patternFill patternType="solid">
        <fgColor rgb="FFCCCCCC"/>
        <bgColor rgb="FFCCCCCC"/>
      </patternFill>
    </fill>
    <fill>
      <patternFill patternType="solid">
        <fgColor theme="5"/>
        <bgColor indexed="64"/>
      </patternFill>
    </fill>
    <fill>
      <patternFill patternType="solid">
        <fgColor rgb="FFC65911"/>
        <bgColor rgb="FFC65911"/>
      </patternFill>
    </fill>
    <fill>
      <patternFill patternType="solid">
        <fgColor rgb="FFF4B084"/>
        <bgColor rgb="FFF4B084"/>
      </patternFill>
    </fill>
    <fill>
      <patternFill patternType="solid">
        <fgColor rgb="FFED7D31"/>
        <bgColor rgb="FFED7D31"/>
      </patternFill>
    </fill>
    <fill>
      <patternFill patternType="solid">
        <fgColor rgb="FFFFC000"/>
        <bgColor indexed="64"/>
      </patternFill>
    </fill>
    <fill>
      <patternFill patternType="solid">
        <fgColor rgb="FF9BBB59"/>
      </patternFill>
    </fill>
    <fill>
      <patternFill patternType="solid">
        <fgColor rgb="FFFFFFFF"/>
      </patternFill>
    </fill>
    <fill>
      <patternFill patternType="solid">
        <fgColor rgb="FF4F81BD"/>
      </patternFill>
    </fill>
    <fill>
      <patternFill patternType="solid">
        <fgColor rgb="FFFFFFFF"/>
      </patternFill>
    </fill>
    <fill>
      <patternFill patternType="solid">
        <fgColor rgb="FFC4D5E9"/>
      </patternFill>
    </fill>
    <fill>
      <patternFill patternType="solid">
        <fgColor rgb="FF8AABD3"/>
      </patternFill>
    </fill>
    <fill>
      <patternFill patternType="solid">
        <fgColor rgb="FFCFCFCF"/>
      </patternFill>
    </fill>
    <fill>
      <patternFill patternType="solid">
        <fgColor rgb="FF87A9D2"/>
      </patternFill>
    </fill>
    <fill>
      <patternFill patternType="solid">
        <fgColor rgb="FF8064A2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dashed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ashed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dashed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9">
    <xf numFmtId="0" fontId="0" fillId="0" borderId="0"/>
    <xf numFmtId="0" fontId="1" fillId="0" borderId="0"/>
    <xf numFmtId="9" fontId="1" fillId="0" borderId="0"/>
    <xf numFmtId="43" fontId="1" fillId="0" borderId="0"/>
    <xf numFmtId="0" fontId="8" fillId="0" borderId="1"/>
    <xf numFmtId="0" fontId="9" fillId="2" borderId="1"/>
    <xf numFmtId="0" fontId="10" fillId="0" borderId="0"/>
    <xf numFmtId="0" fontId="7" fillId="0" borderId="0"/>
    <xf numFmtId="0" fontId="12" fillId="0" borderId="0"/>
    <xf numFmtId="166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9" fontId="1" fillId="0" borderId="0"/>
    <xf numFmtId="0" fontId="4" fillId="0" borderId="0"/>
    <xf numFmtId="0" fontId="14" fillId="0" borderId="0"/>
    <xf numFmtId="0" fontId="29" fillId="0" borderId="0"/>
    <xf numFmtId="0" fontId="4" fillId="0" borderId="0"/>
  </cellStyleXfs>
  <cellXfs count="151">
    <xf numFmtId="0" fontId="0" fillId="0" borderId="0" xfId="0"/>
    <xf numFmtId="0" fontId="1" fillId="0" borderId="0" xfId="1"/>
    <xf numFmtId="0" fontId="12" fillId="0" borderId="0" xfId="8"/>
    <xf numFmtId="0" fontId="0" fillId="0" borderId="0" xfId="0" applyAlignment="1">
      <alignment vertical="center" wrapText="1"/>
    </xf>
    <xf numFmtId="0" fontId="3" fillId="0" borderId="0" xfId="0" applyFont="1"/>
    <xf numFmtId="0" fontId="15" fillId="0" borderId="0" xfId="10" applyFont="1" applyAlignment="1" applyProtection="1">
      <alignment horizontal="left" vertical="center"/>
      <protection locked="0"/>
    </xf>
    <xf numFmtId="3" fontId="15" fillId="0" borderId="0" xfId="10" applyNumberFormat="1" applyFont="1" applyAlignment="1" applyProtection="1">
      <alignment horizontal="left" vertical="center"/>
      <protection locked="0"/>
    </xf>
    <xf numFmtId="0" fontId="16" fillId="0" borderId="0" xfId="10" applyFont="1"/>
    <xf numFmtId="0" fontId="15" fillId="0" borderId="0" xfId="11" applyFont="1" applyAlignment="1" applyProtection="1">
      <alignment horizontal="left" vertical="center"/>
      <protection locked="0"/>
    </xf>
    <xf numFmtId="0" fontId="6" fillId="0" borderId="0" xfId="11" applyFont="1" applyProtection="1">
      <protection locked="0"/>
    </xf>
    <xf numFmtId="0" fontId="13" fillId="0" borderId="0" xfId="11" applyFont="1" applyProtection="1">
      <protection locked="0"/>
    </xf>
    <xf numFmtId="0" fontId="17" fillId="0" borderId="0" xfId="11" applyFont="1" applyAlignment="1" applyProtection="1">
      <alignment horizontal="right"/>
      <protection locked="0"/>
    </xf>
    <xf numFmtId="0" fontId="18" fillId="0" borderId="0" xfId="10" applyFont="1"/>
    <xf numFmtId="0" fontId="6" fillId="0" borderId="0" xfId="10" applyFont="1"/>
    <xf numFmtId="3" fontId="19" fillId="0" borderId="0" xfId="10" applyNumberFormat="1" applyFont="1" applyAlignment="1" applyProtection="1">
      <alignment horizontal="right" vertical="center"/>
      <protection locked="0"/>
    </xf>
    <xf numFmtId="0" fontId="20" fillId="0" borderId="0" xfId="11" applyFont="1" applyProtection="1">
      <protection locked="0"/>
    </xf>
    <xf numFmtId="0" fontId="19" fillId="0" borderId="0" xfId="11" applyFont="1" applyProtection="1">
      <protection locked="0"/>
    </xf>
    <xf numFmtId="0" fontId="21" fillId="0" borderId="0" xfId="11" applyFont="1" applyProtection="1">
      <protection locked="0"/>
    </xf>
    <xf numFmtId="0" fontId="19" fillId="0" borderId="0" xfId="11" applyFont="1" applyAlignment="1" applyProtection="1">
      <alignment horizontal="right"/>
      <protection locked="0"/>
    </xf>
    <xf numFmtId="0" fontId="22" fillId="5" borderId="1" xfId="10" applyFont="1" applyFill="1" applyBorder="1" applyAlignment="1" applyProtection="1">
      <alignment horizontal="center" vertical="center"/>
      <protection locked="0"/>
    </xf>
    <xf numFmtId="1" fontId="22" fillId="5" borderId="1" xfId="10" applyNumberFormat="1" applyFont="1" applyFill="1" applyBorder="1" applyAlignment="1" applyProtection="1">
      <alignment horizontal="center" vertical="center"/>
      <protection locked="0"/>
    </xf>
    <xf numFmtId="3" fontId="22" fillId="5" borderId="1" xfId="10" applyNumberFormat="1" applyFont="1" applyFill="1" applyBorder="1" applyAlignment="1" applyProtection="1">
      <alignment horizontal="center" vertical="center"/>
      <protection locked="0"/>
    </xf>
    <xf numFmtId="1" fontId="6" fillId="0" borderId="0" xfId="10" applyNumberFormat="1" applyFont="1"/>
    <xf numFmtId="0" fontId="22" fillId="5" borderId="1" xfId="11" applyFont="1" applyFill="1" applyBorder="1" applyAlignment="1" applyProtection="1">
      <alignment horizontal="center" vertical="center"/>
      <protection locked="0"/>
    </xf>
    <xf numFmtId="1" fontId="22" fillId="5" borderId="1" xfId="11" applyNumberFormat="1" applyFont="1" applyFill="1" applyBorder="1" applyAlignment="1" applyProtection="1">
      <alignment horizontal="center" vertical="center"/>
      <protection locked="0"/>
    </xf>
    <xf numFmtId="3" fontId="11" fillId="6" borderId="1" xfId="10" applyNumberFormat="1" applyFont="1" applyFill="1" applyBorder="1" applyAlignment="1" applyProtection="1">
      <alignment horizontal="right" vertical="top"/>
      <protection locked="0"/>
    </xf>
    <xf numFmtId="164" fontId="11" fillId="6" borderId="1" xfId="10" applyNumberFormat="1" applyFont="1" applyFill="1" applyBorder="1" applyAlignment="1" applyProtection="1">
      <alignment horizontal="right" vertical="top"/>
      <protection locked="0"/>
    </xf>
    <xf numFmtId="165" fontId="6" fillId="0" borderId="0" xfId="10" applyNumberFormat="1" applyFont="1"/>
    <xf numFmtId="3" fontId="11" fillId="6" borderId="1" xfId="11" applyNumberFormat="1" applyFont="1" applyFill="1" applyBorder="1" applyAlignment="1" applyProtection="1">
      <alignment horizontal="right" vertical="top"/>
      <protection locked="0"/>
    </xf>
    <xf numFmtId="3" fontId="19" fillId="0" borderId="1" xfId="10" applyNumberFormat="1" applyFont="1" applyBorder="1" applyAlignment="1" applyProtection="1">
      <alignment horizontal="right"/>
      <protection locked="0"/>
    </xf>
    <xf numFmtId="3" fontId="13" fillId="0" borderId="1" xfId="10" applyNumberFormat="1" applyFont="1" applyBorder="1" applyAlignment="1" applyProtection="1">
      <alignment horizontal="right" vertical="top"/>
      <protection locked="0"/>
    </xf>
    <xf numFmtId="164" fontId="13" fillId="0" borderId="1" xfId="10" applyNumberFormat="1" applyFont="1" applyBorder="1" applyAlignment="1" applyProtection="1">
      <alignment horizontal="right" vertical="top"/>
      <protection locked="0"/>
    </xf>
    <xf numFmtId="0" fontId="6" fillId="6" borderId="6" xfId="11" applyFont="1" applyFill="1" applyBorder="1" applyProtection="1">
      <protection locked="0"/>
    </xf>
    <xf numFmtId="0" fontId="11" fillId="0" borderId="0" xfId="10" applyFont="1"/>
    <xf numFmtId="0" fontId="6" fillId="0" borderId="6" xfId="11" applyFont="1" applyBorder="1" applyProtection="1">
      <protection locked="0"/>
    </xf>
    <xf numFmtId="3" fontId="19" fillId="0" borderId="1" xfId="11" applyNumberFormat="1" applyFont="1" applyBorder="1" applyAlignment="1" applyProtection="1">
      <alignment horizontal="right" vertical="top"/>
      <protection locked="0"/>
    </xf>
    <xf numFmtId="0" fontId="6" fillId="0" borderId="6" xfId="10" applyFont="1" applyBorder="1" applyProtection="1">
      <protection locked="0"/>
    </xf>
    <xf numFmtId="3" fontId="19" fillId="0" borderId="1" xfId="10" applyNumberFormat="1" applyFont="1" applyBorder="1" applyAlignment="1" applyProtection="1">
      <alignment horizontal="right" vertical="top"/>
      <protection locked="0"/>
    </xf>
    <xf numFmtId="164" fontId="19" fillId="0" borderId="1" xfId="10" applyNumberFormat="1" applyFont="1" applyBorder="1" applyAlignment="1" applyProtection="1">
      <alignment horizontal="right" vertical="top"/>
      <protection locked="0"/>
    </xf>
    <xf numFmtId="0" fontId="6" fillId="6" borderId="3" xfId="11" applyFont="1" applyFill="1" applyBorder="1" applyProtection="1">
      <protection locked="0"/>
    </xf>
    <xf numFmtId="0" fontId="6" fillId="6" borderId="6" xfId="10" applyFont="1" applyFill="1" applyBorder="1" applyProtection="1">
      <protection locked="0"/>
    </xf>
    <xf numFmtId="0" fontId="11" fillId="6" borderId="3" xfId="11" applyFont="1" applyFill="1" applyBorder="1" applyAlignment="1" applyProtection="1">
      <alignment horizontal="left" vertical="center"/>
      <protection locked="0"/>
    </xf>
    <xf numFmtId="0" fontId="6" fillId="0" borderId="3" xfId="10" applyFont="1" applyBorder="1" applyProtection="1">
      <protection locked="0"/>
    </xf>
    <xf numFmtId="3" fontId="11" fillId="0" borderId="1" xfId="10" applyNumberFormat="1" applyFont="1" applyBorder="1" applyAlignment="1" applyProtection="1">
      <alignment horizontal="right" vertical="top"/>
      <protection locked="0"/>
    </xf>
    <xf numFmtId="164" fontId="11" fillId="0" borderId="1" xfId="10" applyNumberFormat="1" applyFont="1" applyBorder="1" applyAlignment="1" applyProtection="1">
      <alignment horizontal="right" vertical="top"/>
      <protection locked="0"/>
    </xf>
    <xf numFmtId="0" fontId="6" fillId="0" borderId="3" xfId="11" applyFont="1" applyBorder="1" applyProtection="1">
      <protection locked="0"/>
    </xf>
    <xf numFmtId="0" fontId="13" fillId="0" borderId="2" xfId="10" applyFont="1" applyBorder="1" applyAlignment="1" applyProtection="1">
      <alignment horizontal="left" vertical="top"/>
      <protection locked="0"/>
    </xf>
    <xf numFmtId="3" fontId="19" fillId="7" borderId="1" xfId="11" applyNumberFormat="1" applyFont="1" applyFill="1" applyBorder="1" applyAlignment="1" applyProtection="1">
      <alignment horizontal="right" vertical="top"/>
      <protection locked="0"/>
    </xf>
    <xf numFmtId="3" fontId="11" fillId="0" borderId="1" xfId="11" applyNumberFormat="1" applyFont="1" applyBorder="1" applyAlignment="1" applyProtection="1">
      <alignment horizontal="right" vertical="top"/>
      <protection locked="0"/>
    </xf>
    <xf numFmtId="0" fontId="13" fillId="0" borderId="2" xfId="11" applyFont="1" applyBorder="1" applyAlignment="1" applyProtection="1">
      <alignment horizontal="left" vertical="top"/>
      <protection locked="0"/>
    </xf>
    <xf numFmtId="3" fontId="13" fillId="0" borderId="1" xfId="11" applyNumberFormat="1" applyFont="1" applyBorder="1" applyAlignment="1" applyProtection="1">
      <alignment horizontal="right" vertical="top"/>
      <protection locked="0"/>
    </xf>
    <xf numFmtId="0" fontId="6" fillId="6" borderId="3" xfId="10" applyFont="1" applyFill="1" applyBorder="1" applyProtection="1">
      <protection locked="0"/>
    </xf>
    <xf numFmtId="0" fontId="11" fillId="0" borderId="3" xfId="11" applyFont="1" applyBorder="1" applyAlignment="1" applyProtection="1">
      <alignment horizontal="left" vertical="top"/>
      <protection locked="0"/>
    </xf>
    <xf numFmtId="0" fontId="6" fillId="0" borderId="2" xfId="11" applyFont="1" applyBorder="1" applyAlignment="1" applyProtection="1">
      <alignment horizontal="left"/>
      <protection locked="0"/>
    </xf>
    <xf numFmtId="0" fontId="11" fillId="0" borderId="2" xfId="10" applyFont="1" applyBorder="1" applyAlignment="1" applyProtection="1">
      <alignment horizontal="left" vertical="top"/>
      <protection locked="0"/>
    </xf>
    <xf numFmtId="0" fontId="11" fillId="6" borderId="6" xfId="11" applyFont="1" applyFill="1" applyBorder="1" applyProtection="1">
      <protection locked="0"/>
    </xf>
    <xf numFmtId="0" fontId="11" fillId="6" borderId="3" xfId="11" applyFont="1" applyFill="1" applyBorder="1" applyProtection="1">
      <protection locked="0"/>
    </xf>
    <xf numFmtId="0" fontId="24" fillId="0" borderId="0" xfId="11" applyFont="1" applyAlignment="1" applyProtection="1">
      <alignment horizontal="left" vertical="center"/>
      <protection locked="0"/>
    </xf>
    <xf numFmtId="0" fontId="23" fillId="0" borderId="0" xfId="11" applyFont="1" applyAlignment="1" applyProtection="1">
      <alignment horizontal="left" vertical="center"/>
      <protection locked="0"/>
    </xf>
    <xf numFmtId="0" fontId="23" fillId="0" borderId="0" xfId="10" applyFont="1" applyAlignment="1" applyProtection="1">
      <alignment horizontal="left" vertical="center"/>
      <protection locked="0"/>
    </xf>
    <xf numFmtId="3" fontId="23" fillId="0" borderId="0" xfId="10" applyNumberFormat="1" applyFont="1" applyAlignment="1" applyProtection="1">
      <alignment horizontal="left" vertical="center"/>
      <protection locked="0"/>
    </xf>
    <xf numFmtId="0" fontId="24" fillId="0" borderId="0" xfId="11" applyFont="1" applyProtection="1">
      <protection locked="0"/>
    </xf>
    <xf numFmtId="3" fontId="18" fillId="0" borderId="0" xfId="10" applyNumberFormat="1" applyFont="1"/>
    <xf numFmtId="0" fontId="24" fillId="0" borderId="0" xfId="10" applyFont="1" applyAlignment="1" applyProtection="1">
      <alignment horizontal="left" vertical="center"/>
      <protection locked="0"/>
    </xf>
    <xf numFmtId="3" fontId="24" fillId="0" borderId="0" xfId="10" applyNumberFormat="1" applyFont="1" applyAlignment="1" applyProtection="1">
      <alignment horizontal="left" vertical="center"/>
      <protection locked="0"/>
    </xf>
    <xf numFmtId="0" fontId="26" fillId="8" borderId="0" xfId="0" applyFont="1" applyFill="1"/>
    <xf numFmtId="0" fontId="0" fillId="8" borderId="0" xfId="0" applyFill="1"/>
    <xf numFmtId="0" fontId="3" fillId="8" borderId="0" xfId="0" applyFont="1" applyFill="1"/>
    <xf numFmtId="0" fontId="26" fillId="0" borderId="0" xfId="0" applyFont="1"/>
    <xf numFmtId="0" fontId="1" fillId="0" borderId="0" xfId="13"/>
    <xf numFmtId="0" fontId="3" fillId="3" borderId="0" xfId="13" applyFont="1" applyFill="1"/>
    <xf numFmtId="0" fontId="1" fillId="3" borderId="0" xfId="13" applyFill="1"/>
    <xf numFmtId="0" fontId="0" fillId="0" borderId="0" xfId="13" applyFont="1"/>
    <xf numFmtId="9" fontId="0" fillId="0" borderId="0" xfId="14" applyFont="1"/>
    <xf numFmtId="0" fontId="3" fillId="8" borderId="0" xfId="13" applyFont="1" applyFill="1"/>
    <xf numFmtId="0" fontId="0" fillId="10" borderId="0" xfId="13" applyFont="1" applyFill="1"/>
    <xf numFmtId="9" fontId="1" fillId="0" borderId="0" xfId="14"/>
    <xf numFmtId="0" fontId="27" fillId="11" borderId="0" xfId="13" applyFont="1" applyFill="1"/>
    <xf numFmtId="3" fontId="6" fillId="0" borderId="0" xfId="10" applyNumberFormat="1" applyFont="1"/>
    <xf numFmtId="0" fontId="28" fillId="0" borderId="8" xfId="17" applyFont="1" applyBorder="1"/>
    <xf numFmtId="0" fontId="28" fillId="0" borderId="9" xfId="17" applyFont="1" applyBorder="1"/>
    <xf numFmtId="0" fontId="28" fillId="0" borderId="10" xfId="17" applyFont="1" applyBorder="1"/>
    <xf numFmtId="0" fontId="0" fillId="4" borderId="0" xfId="0" applyFill="1"/>
    <xf numFmtId="0" fontId="26" fillId="4" borderId="0" xfId="0" applyFont="1" applyFill="1"/>
    <xf numFmtId="0" fontId="3" fillId="4" borderId="0" xfId="0" applyFont="1" applyFill="1"/>
    <xf numFmtId="0" fontId="31" fillId="4" borderId="0" xfId="8" applyFont="1" applyFill="1" applyAlignment="1">
      <alignment horizontal="center" vertical="center"/>
    </xf>
    <xf numFmtId="0" fontId="12" fillId="0" borderId="0" xfId="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1" applyFont="1"/>
    <xf numFmtId="0" fontId="4" fillId="0" borderId="0" xfId="18"/>
    <xf numFmtId="0" fontId="0" fillId="3" borderId="0" xfId="0" applyFill="1"/>
    <xf numFmtId="0" fontId="32" fillId="13" borderId="11" xfId="0" applyFont="1" applyFill="1" applyBorder="1" applyAlignment="1">
      <alignment horizontal="left" vertical="center" wrapText="1"/>
    </xf>
    <xf numFmtId="0" fontId="33" fillId="14" borderId="12" xfId="0" applyFont="1" applyFill="1" applyBorder="1" applyAlignment="1">
      <alignment horizontal="left" vertical="center" wrapText="1"/>
    </xf>
    <xf numFmtId="0" fontId="32" fillId="15" borderId="11" xfId="0" applyFont="1" applyFill="1" applyBorder="1" applyAlignment="1">
      <alignment horizontal="left" vertical="center" wrapText="1"/>
    </xf>
    <xf numFmtId="0" fontId="33" fillId="16" borderId="12" xfId="0" applyFont="1" applyFill="1" applyBorder="1" applyAlignment="1">
      <alignment horizontal="left" vertical="center" wrapText="1"/>
    </xf>
    <xf numFmtId="0" fontId="33" fillId="17" borderId="12" xfId="0" applyFont="1" applyFill="1" applyBorder="1" applyAlignment="1">
      <alignment horizontal="left" vertical="center" wrapText="1"/>
    </xf>
    <xf numFmtId="0" fontId="33" fillId="18" borderId="12" xfId="0" applyFont="1" applyFill="1" applyBorder="1" applyAlignment="1">
      <alignment horizontal="left" vertical="center" wrapText="1"/>
    </xf>
    <xf numFmtId="0" fontId="32" fillId="14" borderId="13" xfId="0" applyFont="1" applyFill="1" applyBorder="1" applyAlignment="1">
      <alignment horizontal="left" vertical="center" wrapText="1"/>
    </xf>
    <xf numFmtId="0" fontId="32" fillId="16" borderId="14" xfId="0" applyFont="1" applyFill="1" applyBorder="1" applyAlignment="1">
      <alignment horizontal="left" textRotation="90"/>
    </xf>
    <xf numFmtId="0" fontId="32" fillId="17" borderId="14" xfId="0" applyFont="1" applyFill="1" applyBorder="1" applyAlignment="1">
      <alignment horizontal="left" textRotation="90"/>
    </xf>
    <xf numFmtId="0" fontId="32" fillId="16" borderId="15" xfId="0" applyFont="1" applyFill="1" applyBorder="1" applyAlignment="1">
      <alignment horizontal="right" vertical="center" indent="1"/>
    </xf>
    <xf numFmtId="0" fontId="33" fillId="19" borderId="16" xfId="0" applyFont="1" applyFill="1" applyBorder="1" applyAlignment="1">
      <alignment horizontal="left" vertical="center" wrapText="1"/>
    </xf>
    <xf numFmtId="0" fontId="33" fillId="20" borderId="17" xfId="0" applyFont="1" applyFill="1" applyBorder="1" applyAlignment="1">
      <alignment horizontal="center" vertical="center"/>
    </xf>
    <xf numFmtId="0" fontId="32" fillId="17" borderId="15" xfId="0" applyFont="1" applyFill="1" applyBorder="1" applyAlignment="1">
      <alignment horizontal="right" vertical="center" indent="1"/>
    </xf>
    <xf numFmtId="0" fontId="32" fillId="18" borderId="15" xfId="0" applyFont="1" applyFill="1" applyBorder="1" applyAlignment="1">
      <alignment horizontal="right" vertical="center" indent="1"/>
    </xf>
    <xf numFmtId="0" fontId="32" fillId="21" borderId="11" xfId="0" applyFont="1" applyFill="1" applyBorder="1" applyAlignment="1">
      <alignment horizontal="left" vertical="center" wrapText="1"/>
    </xf>
    <xf numFmtId="0" fontId="33" fillId="14" borderId="18" xfId="0" applyFont="1" applyFill="1" applyBorder="1" applyAlignment="1">
      <alignment horizontal="left" vertical="center" wrapText="1"/>
    </xf>
    <xf numFmtId="0" fontId="23" fillId="0" borderId="0" xfId="1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19" fillId="0" borderId="2" xfId="11" applyFont="1" applyBorder="1" applyAlignment="1" applyProtection="1">
      <alignment horizontal="left" vertical="center"/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1" fillId="0" borderId="2" xfId="11" applyFont="1" applyBorder="1" applyAlignment="1" applyProtection="1">
      <alignment horizontal="left" vertical="center"/>
      <protection locked="0"/>
    </xf>
    <xf numFmtId="0" fontId="11" fillId="6" borderId="1" xfId="10" applyFont="1" applyFill="1" applyBorder="1" applyAlignment="1" applyProtection="1">
      <alignment horizontal="left" vertical="center"/>
      <protection locked="0"/>
    </xf>
    <xf numFmtId="0" fontId="11" fillId="6" borderId="2" xfId="11" applyFont="1" applyFill="1" applyBorder="1" applyAlignment="1" applyProtection="1">
      <alignment horizontal="left" vertical="center"/>
      <protection locked="0"/>
    </xf>
    <xf numFmtId="0" fontId="15" fillId="0" borderId="0" xfId="10" applyFont="1" applyAlignment="1" applyProtection="1">
      <alignment horizontal="left" vertical="center"/>
      <protection locked="0"/>
    </xf>
    <xf numFmtId="0" fontId="6" fillId="5" borderId="4" xfId="11" applyFont="1" applyFill="1" applyBorder="1"/>
    <xf numFmtId="0" fontId="0" fillId="0" borderId="5" xfId="0" applyBorder="1"/>
    <xf numFmtId="3" fontId="13" fillId="0" borderId="1" xfId="10" applyNumberFormat="1" applyFont="1" applyBorder="1" applyAlignment="1" applyProtection="1">
      <alignment horizontal="right" vertical="center"/>
      <protection locked="0"/>
    </xf>
    <xf numFmtId="0" fontId="0" fillId="0" borderId="7" xfId="0" applyBorder="1" applyProtection="1">
      <protection locked="0"/>
    </xf>
    <xf numFmtId="0" fontId="13" fillId="0" borderId="2" xfId="10" applyFont="1" applyBorder="1" applyAlignment="1" applyProtection="1">
      <alignment horizontal="left" vertical="center"/>
      <protection locked="0"/>
    </xf>
    <xf numFmtId="0" fontId="11" fillId="0" borderId="2" xfId="10" applyFont="1" applyBorder="1" applyAlignment="1" applyProtection="1">
      <alignment horizontal="left" vertical="center"/>
      <protection locked="0"/>
    </xf>
    <xf numFmtId="0" fontId="19" fillId="0" borderId="0" xfId="10" applyFont="1" applyAlignment="1" applyProtection="1">
      <alignment horizontal="right" vertical="center"/>
      <protection locked="0"/>
    </xf>
    <xf numFmtId="0" fontId="19" fillId="0" borderId="1" xfId="10" applyFont="1" applyBorder="1" applyAlignment="1" applyProtection="1">
      <alignment horizontal="left" vertical="center"/>
      <protection locked="0"/>
    </xf>
    <xf numFmtId="0" fontId="24" fillId="0" borderId="0" xfId="11" applyFont="1" applyAlignment="1" applyProtection="1">
      <alignment horizontal="left" vertical="center"/>
      <protection locked="0"/>
    </xf>
    <xf numFmtId="0" fontId="25" fillId="0" borderId="2" xfId="10" applyFont="1" applyBorder="1" applyAlignment="1" applyProtection="1">
      <alignment horizontal="left" vertical="center"/>
      <protection locked="0"/>
    </xf>
    <xf numFmtId="0" fontId="6" fillId="0" borderId="0" xfId="10" applyFont="1"/>
    <xf numFmtId="0" fontId="18" fillId="0" borderId="0" xfId="10" applyFont="1"/>
    <xf numFmtId="0" fontId="11" fillId="6" borderId="2" xfId="10" applyFont="1" applyFill="1" applyBorder="1" applyAlignment="1" applyProtection="1">
      <alignment horizontal="left" vertical="center"/>
      <protection locked="0"/>
    </xf>
    <xf numFmtId="0" fontId="24" fillId="0" borderId="0" xfId="10" applyFont="1" applyAlignment="1" applyProtection="1">
      <alignment horizontal="left" vertical="center"/>
      <protection locked="0"/>
    </xf>
    <xf numFmtId="0" fontId="19" fillId="0" borderId="2" xfId="10" applyFont="1" applyBorder="1" applyAlignment="1" applyProtection="1">
      <alignment horizontal="left" vertical="center"/>
      <protection locked="0"/>
    </xf>
    <xf numFmtId="0" fontId="30" fillId="0" borderId="0" xfId="1" applyFont="1" applyAlignment="1">
      <alignment horizontal="center"/>
    </xf>
    <xf numFmtId="0" fontId="6" fillId="0" borderId="0" xfId="10" applyFont="1" applyAlignment="1">
      <alignment horizontal="center"/>
    </xf>
    <xf numFmtId="0" fontId="25" fillId="0" borderId="3" xfId="10" applyFont="1" applyBorder="1" applyAlignment="1" applyProtection="1">
      <alignment horizontal="left" vertical="center"/>
      <protection locked="0"/>
    </xf>
    <xf numFmtId="0" fontId="6" fillId="5" borderId="1" xfId="10" applyFont="1" applyFill="1" applyBorder="1"/>
    <xf numFmtId="0" fontId="0" fillId="0" borderId="3" xfId="0" applyBorder="1"/>
    <xf numFmtId="0" fontId="0" fillId="0" borderId="2" xfId="0" applyBorder="1"/>
    <xf numFmtId="0" fontId="11" fillId="6" borderId="1" xfId="11" applyFont="1" applyFill="1" applyBorder="1" applyAlignment="1" applyProtection="1">
      <alignment horizontal="left" vertical="center"/>
      <protection locked="0"/>
    </xf>
    <xf numFmtId="0" fontId="6" fillId="0" borderId="0" xfId="11" applyFont="1"/>
    <xf numFmtId="0" fontId="3" fillId="12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2" fillId="0" borderId="0" xfId="8" applyAlignment="1">
      <alignment horizontal="center"/>
    </xf>
    <xf numFmtId="0" fontId="31" fillId="4" borderId="0" xfId="8" applyFont="1" applyFill="1" applyAlignment="1">
      <alignment horizontal="center" vertical="center"/>
    </xf>
    <xf numFmtId="0" fontId="12" fillId="0" borderId="0" xfId="8"/>
    <xf numFmtId="0" fontId="3" fillId="4" borderId="0" xfId="0" applyFont="1" applyFill="1" applyAlignment="1">
      <alignment horizontal="center"/>
    </xf>
    <xf numFmtId="0" fontId="1" fillId="0" borderId="0" xfId="13" applyAlignment="1">
      <alignment horizontal="center"/>
    </xf>
    <xf numFmtId="0" fontId="2" fillId="4" borderId="0" xfId="13" applyFont="1" applyFill="1" applyAlignment="1">
      <alignment horizontal="center"/>
    </xf>
    <xf numFmtId="0" fontId="1" fillId="0" borderId="0" xfId="13"/>
    <xf numFmtId="0" fontId="5" fillId="9" borderId="0" xfId="13" applyFont="1" applyFill="1" applyAlignment="1">
      <alignment horizontal="center"/>
    </xf>
    <xf numFmtId="0" fontId="33" fillId="16" borderId="18" xfId="0" applyFont="1" applyFill="1" applyBorder="1" applyAlignment="1">
      <alignment horizontal="left" vertical="center" wrapText="1"/>
    </xf>
  </cellXfs>
  <cellStyles count="19">
    <cellStyle name="Body" xfId="4" xr:uid="{00000000-0005-0000-0000-000004000000}"/>
    <cellStyle name="Header" xfId="5" xr:uid="{00000000-0005-0000-0000-000005000000}"/>
    <cellStyle name="Lien hypertexte" xfId="18" builtinId="8"/>
    <cellStyle name="Lien hypertexte 2" xfId="15" xr:uid="{00000000-0005-0000-0000-00000F000000}"/>
    <cellStyle name="Milliers 2 2" xfId="3" xr:uid="{00000000-0005-0000-0000-000003000000}"/>
    <cellStyle name="Milliers 2 3" xfId="9" xr:uid="{00000000-0005-0000-0000-000009000000}"/>
    <cellStyle name="Normal" xfId="0" builtinId="0"/>
    <cellStyle name="Normal 10" xfId="6" xr:uid="{00000000-0005-0000-0000-000006000000}"/>
    <cellStyle name="Normal 2 2" xfId="13" xr:uid="{00000000-0005-0000-0000-00000D000000}"/>
    <cellStyle name="Normal 2 3" xfId="16" xr:uid="{00000000-0005-0000-0000-000010000000}"/>
    <cellStyle name="Normal 3" xfId="7" xr:uid="{00000000-0005-0000-0000-000007000000}"/>
    <cellStyle name="Normal 4" xfId="10" xr:uid="{00000000-0005-0000-0000-00000A000000}"/>
    <cellStyle name="Normal 5" xfId="11" xr:uid="{00000000-0005-0000-0000-00000B000000}"/>
    <cellStyle name="Normal 6" xfId="12" xr:uid="{00000000-0005-0000-0000-00000C000000}"/>
    <cellStyle name="Normal 7" xfId="8" xr:uid="{00000000-0005-0000-0000-000008000000}"/>
    <cellStyle name="Normal 8" xfId="17" xr:uid="{00000000-0005-0000-0000-000011000000}"/>
    <cellStyle name="Normal 9" xfId="1" xr:uid="{00000000-0005-0000-0000-000001000000}"/>
    <cellStyle name="Pourcentage 2" xfId="14" xr:uid="{00000000-0005-0000-0000-00000E000000}"/>
    <cellStyle name="Pourcentage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es"/>
      <sheetName val="LISEZ-MOI"/>
      <sheetName val="Tableau de bord"/>
      <sheetName val="2020 - Mode automatique"/>
      <sheetName val="2025 - Mode automatique"/>
      <sheetName val="2030 - Mode automatique"/>
      <sheetName val="2035 - Mode automatique"/>
      <sheetName val="2040 - Mode automatique"/>
      <sheetName val="2045 - Mode automatique"/>
      <sheetName val="2050 - Mode automatique"/>
      <sheetName val="2020"/>
      <sheetName val="2025"/>
      <sheetName val="2030"/>
      <sheetName val="2035"/>
      <sheetName val="2040"/>
      <sheetName val="2045"/>
      <sheetName val="2050"/>
      <sheetName val="Résultats - Pilier A"/>
      <sheetName val="Résultats - Pilier B"/>
      <sheetName val="Résultats - Pilier C"/>
      <sheetName val="Résultats - ETP"/>
      <sheetName val="Résultats - VA"/>
      <sheetName val="Baseline"/>
      <sheetName val="Paramètres généraux"/>
      <sheetName val="Pilier A"/>
      <sheetName val="Pilier B Pro-techno"/>
      <sheetName val="Pilier B Sobriété"/>
      <sheetName val="Pilier C Pro-techno"/>
      <sheetName val="Pilier C Sobriété"/>
      <sheetName val="ETP-VA"/>
      <sheetName val="Etiquettes"/>
      <sheetName val="Produits"/>
      <sheetName val="Secteurs"/>
      <sheetName val="Echanges territoires"/>
      <sheetName val="Table emplois ressources"/>
      <sheetName val="Données"/>
      <sheetName val="SDES - 2020"/>
      <sheetName val="COMEXTBOIS - 2020"/>
      <sheetName val="Min Max"/>
      <sheetName val="Contraintes"/>
      <sheetName val="Division"/>
      <sheetName val="Calcul_infradensite"/>
      <sheetName val="VB_Total_2020"/>
      <sheetName val="AGRESTE - Récolte de bois 2021"/>
      <sheetName val="COPACEL - 2021"/>
      <sheetName val="IFN - 2023"/>
      <sheetName val="FCBA - Memento 2022"/>
      <sheetName val="Panneaux"/>
      <sheetName val="Lochu - 2020"/>
      <sheetName val="Palettes"/>
      <sheetName val="Meubles"/>
      <sheetName val="Gallileo - Emballages 2020"/>
    </sheetNames>
    <sheetDataSet>
      <sheetData sheetId="0">
        <row r="5">
          <cell r="D5" t="str">
            <v>Automatique</v>
          </cell>
          <cell r="H5" t="str">
            <v>Pro-techno</v>
          </cell>
          <cell r="J5" t="str">
            <v>Oui</v>
          </cell>
        </row>
        <row r="6">
          <cell r="B6" t="str">
            <v>A1</v>
          </cell>
          <cell r="D6" t="str">
            <v>Manuel</v>
          </cell>
          <cell r="H6" t="str">
            <v>Sobriété</v>
          </cell>
          <cell r="J6" t="str">
            <v>Non</v>
          </cell>
        </row>
        <row r="7">
          <cell r="B7" t="str">
            <v>A2</v>
          </cell>
          <cell r="D7" t="str">
            <v>Remise à zéro</v>
          </cell>
          <cell r="H7" t="str">
            <v>Max</v>
          </cell>
        </row>
        <row r="8">
          <cell r="B8" t="str">
            <v>A3</v>
          </cell>
        </row>
        <row r="9">
          <cell r="B9" t="str">
            <v>B1</v>
          </cell>
        </row>
        <row r="10">
          <cell r="B10" t="str">
            <v>B2</v>
          </cell>
        </row>
        <row r="11">
          <cell r="B11" t="str">
            <v>B3</v>
          </cell>
        </row>
        <row r="13">
          <cell r="B13" t="str">
            <v>R1</v>
          </cell>
        </row>
        <row r="14">
          <cell r="B14" t="str">
            <v>R2</v>
          </cell>
        </row>
        <row r="16">
          <cell r="B16" t="str">
            <v>C1</v>
          </cell>
        </row>
        <row r="17">
          <cell r="B17" t="str">
            <v>C2</v>
          </cell>
        </row>
        <row r="18">
          <cell r="B18" t="str">
            <v>C3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18">
          <cell r="C18">
            <v>2.1970000000000001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>
        <row r="241">
          <cell r="K241">
            <v>0.1</v>
          </cell>
        </row>
      </sheetData>
      <sheetData sheetId="36"/>
      <sheetData sheetId="37"/>
      <sheetData sheetId="38"/>
      <sheetData sheetId="39"/>
      <sheetData sheetId="40"/>
      <sheetData sheetId="41">
        <row r="20">
          <cell r="AK20">
            <v>14.45754189944134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pacel.fr/wp-content/uploads/2022/07/Rapport-Statistique-20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BBB59"/>
  </sheetPr>
  <dimension ref="A1:F9"/>
  <sheetViews>
    <sheetView workbookViewId="0">
      <selection activeCell="A9" sqref="A9"/>
    </sheetView>
  </sheetViews>
  <sheetFormatPr baseColWidth="10" defaultColWidth="9.1796875" defaultRowHeight="14.5"/>
  <cols>
    <col min="1" max="1" width="33" customWidth="1"/>
    <col min="2" max="2" width="24" customWidth="1"/>
    <col min="3" max="3" width="61" customWidth="1"/>
    <col min="4" max="4" width="23" customWidth="1"/>
    <col min="5" max="5" width="26" customWidth="1"/>
    <col min="6" max="6" width="16" customWidth="1"/>
  </cols>
  <sheetData>
    <row r="1" spans="1:6" ht="15" customHeight="1">
      <c r="A1" s="91" t="s">
        <v>0</v>
      </c>
      <c r="B1" s="91" t="s">
        <v>1</v>
      </c>
      <c r="C1" s="91" t="s">
        <v>2</v>
      </c>
      <c r="D1" s="91" t="s">
        <v>3</v>
      </c>
      <c r="E1" s="91" t="s">
        <v>4</v>
      </c>
      <c r="F1" s="91" t="s">
        <v>5</v>
      </c>
    </row>
    <row r="2" spans="1:6" ht="15" customHeight="1">
      <c r="A2" s="92" t="s">
        <v>6</v>
      </c>
      <c r="B2" s="92" t="s">
        <v>7</v>
      </c>
      <c r="C2" s="92" t="s">
        <v>8</v>
      </c>
      <c r="D2" s="92">
        <v>0</v>
      </c>
      <c r="E2" s="92"/>
      <c r="F2" s="92"/>
    </row>
    <row r="3" spans="1:6" ht="15" customHeight="1">
      <c r="A3" s="92" t="s">
        <v>9</v>
      </c>
      <c r="B3" s="92" t="s">
        <v>7</v>
      </c>
      <c r="C3" s="92" t="s">
        <v>10</v>
      </c>
      <c r="D3" s="92">
        <v>0</v>
      </c>
      <c r="E3" s="92"/>
      <c r="F3" s="92"/>
    </row>
    <row r="4" spans="1:6" ht="15" customHeight="1">
      <c r="A4" s="92" t="s">
        <v>11</v>
      </c>
      <c r="B4" s="92" t="s">
        <v>12</v>
      </c>
      <c r="C4" s="92" t="s">
        <v>13</v>
      </c>
      <c r="D4" s="92">
        <v>0</v>
      </c>
      <c r="E4" s="92"/>
      <c r="F4" s="92"/>
    </row>
    <row r="5" spans="1:6" ht="15" customHeight="1">
      <c r="A5" s="92" t="s">
        <v>14</v>
      </c>
      <c r="B5" s="92" t="s">
        <v>12</v>
      </c>
      <c r="C5" s="92" t="s">
        <v>15</v>
      </c>
      <c r="D5" s="92">
        <v>0</v>
      </c>
      <c r="E5" s="92"/>
      <c r="F5" s="92"/>
    </row>
    <row r="6" spans="1:6" ht="15" customHeight="1">
      <c r="A6" s="92" t="s">
        <v>16</v>
      </c>
      <c r="B6" s="92" t="s">
        <v>12</v>
      </c>
      <c r="C6" s="92" t="s">
        <v>17</v>
      </c>
      <c r="D6" s="92">
        <v>0</v>
      </c>
      <c r="E6" s="92"/>
      <c r="F6" s="92"/>
    </row>
    <row r="7" spans="1:6" ht="15" customHeight="1">
      <c r="A7" s="92" t="s">
        <v>18</v>
      </c>
      <c r="B7" s="92" t="s">
        <v>19</v>
      </c>
      <c r="C7" s="92" t="s">
        <v>20</v>
      </c>
      <c r="D7" s="92">
        <v>0</v>
      </c>
      <c r="E7" s="92"/>
      <c r="F7" s="92"/>
    </row>
    <row r="8" spans="1:6" ht="15" customHeight="1">
      <c r="A8" s="92" t="s">
        <v>21</v>
      </c>
      <c r="B8" s="92" t="s">
        <v>22</v>
      </c>
      <c r="C8" s="92" t="s">
        <v>23</v>
      </c>
      <c r="D8" s="92">
        <v>0</v>
      </c>
      <c r="E8" s="92"/>
      <c r="F8" s="92"/>
    </row>
    <row r="9" spans="1:6">
      <c r="A9" s="150" t="s">
        <v>81</v>
      </c>
      <c r="B9" s="150" t="s">
        <v>12</v>
      </c>
      <c r="C9" s="150" t="s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F81BD"/>
  </sheetPr>
  <dimension ref="A1:H33"/>
  <sheetViews>
    <sheetView workbookViewId="0">
      <selection activeCell="D1" sqref="D1"/>
    </sheetView>
  </sheetViews>
  <sheetFormatPr baseColWidth="10" defaultColWidth="9.1796875" defaultRowHeight="14.5"/>
  <cols>
    <col min="1" max="1" width="28" customWidth="1"/>
    <col min="2" max="2" width="43" customWidth="1"/>
    <col min="3" max="4" width="31" customWidth="1"/>
    <col min="5" max="5" width="25" customWidth="1"/>
    <col min="6" max="6" width="22" customWidth="1"/>
    <col min="7" max="8" width="23" customWidth="1"/>
  </cols>
  <sheetData>
    <row r="1" spans="1:8" ht="15" customHeight="1">
      <c r="A1" s="93" t="s">
        <v>24</v>
      </c>
      <c r="B1" s="93" t="s">
        <v>25</v>
      </c>
      <c r="C1" s="93" t="s">
        <v>26</v>
      </c>
      <c r="D1" s="93" t="s">
        <v>81</v>
      </c>
      <c r="E1" s="93" t="s">
        <v>14</v>
      </c>
      <c r="F1" s="93" t="s">
        <v>16</v>
      </c>
      <c r="G1" s="93" t="s">
        <v>6</v>
      </c>
      <c r="H1" s="93" t="s">
        <v>9</v>
      </c>
    </row>
    <row r="2" spans="1:8" ht="15" customHeight="1">
      <c r="A2" s="94">
        <v>1</v>
      </c>
      <c r="B2" s="94" t="s">
        <v>27</v>
      </c>
      <c r="C2" s="92">
        <v>1</v>
      </c>
      <c r="D2" s="92" t="s">
        <v>358</v>
      </c>
      <c r="E2" s="92" t="s">
        <v>28</v>
      </c>
      <c r="F2" s="92" t="s">
        <v>29</v>
      </c>
      <c r="G2" s="92"/>
      <c r="H2" s="92"/>
    </row>
    <row r="3" spans="1:8" ht="15" customHeight="1">
      <c r="A3" s="94">
        <v>1</v>
      </c>
      <c r="B3" s="94" t="s">
        <v>30</v>
      </c>
      <c r="C3" s="92">
        <v>1</v>
      </c>
      <c r="D3" s="92" t="s">
        <v>358</v>
      </c>
      <c r="E3" s="92" t="s">
        <v>28</v>
      </c>
      <c r="F3" s="92" t="s">
        <v>31</v>
      </c>
      <c r="G3" s="92" t="s">
        <v>32</v>
      </c>
      <c r="H3" s="92"/>
    </row>
    <row r="4" spans="1:8" ht="15" customHeight="1">
      <c r="A4" s="95">
        <v>2</v>
      </c>
      <c r="B4" s="95" t="s">
        <v>33</v>
      </c>
      <c r="C4" s="92">
        <v>1</v>
      </c>
      <c r="D4" s="92" t="s">
        <v>358</v>
      </c>
      <c r="E4" s="92" t="s">
        <v>34</v>
      </c>
      <c r="F4" s="92" t="s">
        <v>31</v>
      </c>
      <c r="G4" s="92" t="s">
        <v>35</v>
      </c>
      <c r="H4" s="92"/>
    </row>
    <row r="5" spans="1:8" ht="15" customHeight="1">
      <c r="A5" s="95">
        <v>2</v>
      </c>
      <c r="B5" s="95" t="s">
        <v>36</v>
      </c>
      <c r="C5" s="92">
        <v>1</v>
      </c>
      <c r="D5" s="92" t="s">
        <v>358</v>
      </c>
      <c r="E5" s="92" t="s">
        <v>37</v>
      </c>
      <c r="F5" s="92" t="s">
        <v>31</v>
      </c>
      <c r="G5" s="92" t="s">
        <v>35</v>
      </c>
      <c r="H5" s="92"/>
    </row>
    <row r="6" spans="1:8" ht="15" customHeight="1">
      <c r="A6" s="94">
        <v>1</v>
      </c>
      <c r="B6" s="94" t="s">
        <v>38</v>
      </c>
      <c r="C6" s="92">
        <v>1</v>
      </c>
      <c r="D6" s="92" t="s">
        <v>358</v>
      </c>
      <c r="E6" s="92" t="s">
        <v>28</v>
      </c>
      <c r="F6" s="92" t="s">
        <v>39</v>
      </c>
      <c r="G6" s="92" t="s">
        <v>32</v>
      </c>
      <c r="H6" s="92"/>
    </row>
    <row r="7" spans="1:8" ht="15" customHeight="1">
      <c r="A7" s="95">
        <v>2</v>
      </c>
      <c r="B7" s="95" t="s">
        <v>40</v>
      </c>
      <c r="C7" s="92">
        <v>1</v>
      </c>
      <c r="D7" s="92" t="s">
        <v>358</v>
      </c>
      <c r="E7" s="92" t="s">
        <v>34</v>
      </c>
      <c r="F7" s="92" t="s">
        <v>39</v>
      </c>
      <c r="G7" s="92" t="s">
        <v>35</v>
      </c>
      <c r="H7" s="92"/>
    </row>
    <row r="8" spans="1:8" ht="15" customHeight="1">
      <c r="A8" s="95">
        <v>2</v>
      </c>
      <c r="B8" s="95" t="s">
        <v>41</v>
      </c>
      <c r="C8" s="92">
        <v>1</v>
      </c>
      <c r="D8" s="92" t="s">
        <v>358</v>
      </c>
      <c r="E8" s="92" t="s">
        <v>37</v>
      </c>
      <c r="F8" s="92" t="s">
        <v>39</v>
      </c>
      <c r="G8" s="92" t="s">
        <v>35</v>
      </c>
      <c r="H8" s="92"/>
    </row>
    <row r="9" spans="1:8" ht="15" customHeight="1">
      <c r="A9" s="94">
        <v>1</v>
      </c>
      <c r="B9" s="94" t="s">
        <v>42</v>
      </c>
      <c r="C9" s="92">
        <v>1</v>
      </c>
      <c r="D9" s="92" t="s">
        <v>359</v>
      </c>
      <c r="E9" s="92" t="s">
        <v>28</v>
      </c>
      <c r="F9" s="92" t="s">
        <v>31</v>
      </c>
      <c r="G9" s="92" t="s">
        <v>32</v>
      </c>
      <c r="H9" s="92"/>
    </row>
    <row r="10" spans="1:8" ht="15" customHeight="1">
      <c r="A10" s="95">
        <v>2</v>
      </c>
      <c r="B10" s="95" t="s">
        <v>43</v>
      </c>
      <c r="C10" s="92">
        <v>1</v>
      </c>
      <c r="D10" s="92" t="s">
        <v>359</v>
      </c>
      <c r="E10" s="92" t="s">
        <v>34</v>
      </c>
      <c r="F10" s="92" t="s">
        <v>31</v>
      </c>
      <c r="G10" s="92" t="s">
        <v>35</v>
      </c>
      <c r="H10" s="92"/>
    </row>
    <row r="11" spans="1:8" ht="15" customHeight="1">
      <c r="A11" s="95">
        <v>2</v>
      </c>
      <c r="B11" s="95" t="s">
        <v>44</v>
      </c>
      <c r="C11" s="92">
        <v>1</v>
      </c>
      <c r="D11" s="92" t="s">
        <v>359</v>
      </c>
      <c r="E11" s="92" t="s">
        <v>37</v>
      </c>
      <c r="F11" s="92" t="s">
        <v>31</v>
      </c>
      <c r="G11" s="92" t="s">
        <v>35</v>
      </c>
      <c r="H11" s="92"/>
    </row>
    <row r="12" spans="1:8" ht="15" customHeight="1">
      <c r="A12" s="94">
        <v>1</v>
      </c>
      <c r="B12" s="94" t="s">
        <v>45</v>
      </c>
      <c r="C12" s="92">
        <v>1</v>
      </c>
      <c r="D12" s="92" t="s">
        <v>359</v>
      </c>
      <c r="E12" s="92" t="s">
        <v>28</v>
      </c>
      <c r="F12" s="92" t="s">
        <v>46</v>
      </c>
      <c r="G12" s="92"/>
      <c r="H12" s="92"/>
    </row>
    <row r="13" spans="1:8" ht="15" customHeight="1">
      <c r="A13" s="94">
        <v>1</v>
      </c>
      <c r="B13" s="94" t="s">
        <v>47</v>
      </c>
      <c r="C13" s="92">
        <v>1</v>
      </c>
      <c r="D13" s="92" t="s">
        <v>359</v>
      </c>
      <c r="E13" s="92" t="s">
        <v>28</v>
      </c>
      <c r="F13" s="92" t="s">
        <v>46</v>
      </c>
      <c r="G13" s="92"/>
      <c r="H13" s="92"/>
    </row>
    <row r="14" spans="1:8" ht="15" customHeight="1">
      <c r="A14" s="94">
        <v>1</v>
      </c>
      <c r="B14" s="94" t="s">
        <v>48</v>
      </c>
      <c r="C14" s="92">
        <v>1</v>
      </c>
      <c r="D14" s="92" t="s">
        <v>358</v>
      </c>
      <c r="E14" s="92" t="s">
        <v>28</v>
      </c>
      <c r="F14" s="92" t="s">
        <v>46</v>
      </c>
      <c r="G14" s="92"/>
      <c r="H14" s="92"/>
    </row>
    <row r="15" spans="1:8" ht="15" customHeight="1">
      <c r="A15" s="94">
        <v>1</v>
      </c>
      <c r="B15" s="94" t="s">
        <v>49</v>
      </c>
      <c r="C15" s="92">
        <v>1</v>
      </c>
      <c r="D15" s="92" t="s">
        <v>358</v>
      </c>
      <c r="E15" s="92" t="s">
        <v>28</v>
      </c>
      <c r="F15" s="92" t="s">
        <v>50</v>
      </c>
      <c r="G15" s="92"/>
      <c r="H15" s="92"/>
    </row>
    <row r="16" spans="1:8" ht="15" customHeight="1">
      <c r="A16" s="94">
        <v>1</v>
      </c>
      <c r="B16" s="94" t="s">
        <v>51</v>
      </c>
      <c r="C16" s="92">
        <v>0</v>
      </c>
      <c r="D16" s="92" t="s">
        <v>358</v>
      </c>
      <c r="E16" s="92" t="s">
        <v>28</v>
      </c>
      <c r="F16" s="92" t="s">
        <v>39</v>
      </c>
      <c r="G16" s="92"/>
      <c r="H16" s="92"/>
    </row>
    <row r="17" spans="1:8" ht="15" customHeight="1">
      <c r="A17" s="94">
        <v>1</v>
      </c>
      <c r="B17" s="94" t="s">
        <v>52</v>
      </c>
      <c r="C17" s="92">
        <v>1</v>
      </c>
      <c r="D17" s="92" t="s">
        <v>359</v>
      </c>
      <c r="E17" s="92" t="s">
        <v>28</v>
      </c>
      <c r="F17" s="92" t="s">
        <v>53</v>
      </c>
      <c r="G17" s="92"/>
      <c r="H17" s="92" t="s">
        <v>32</v>
      </c>
    </row>
    <row r="18" spans="1:8" ht="15" customHeight="1">
      <c r="A18" s="95">
        <v>2</v>
      </c>
      <c r="B18" s="95" t="s">
        <v>54</v>
      </c>
      <c r="C18" s="92">
        <v>1</v>
      </c>
      <c r="D18" s="92" t="s">
        <v>359</v>
      </c>
      <c r="E18" s="92" t="s">
        <v>28</v>
      </c>
      <c r="F18" s="92" t="s">
        <v>55</v>
      </c>
      <c r="G18" s="92"/>
      <c r="H18" s="92" t="s">
        <v>35</v>
      </c>
    </row>
    <row r="19" spans="1:8" ht="15" customHeight="1">
      <c r="A19" s="96">
        <v>3</v>
      </c>
      <c r="B19" s="96" t="s">
        <v>56</v>
      </c>
      <c r="C19" s="92">
        <v>1</v>
      </c>
      <c r="D19" s="92" t="s">
        <v>359</v>
      </c>
      <c r="E19" s="92" t="s">
        <v>28</v>
      </c>
      <c r="F19" s="92" t="s">
        <v>55</v>
      </c>
      <c r="G19" s="92"/>
      <c r="H19" s="92" t="s">
        <v>57</v>
      </c>
    </row>
    <row r="20" spans="1:8" ht="15" customHeight="1">
      <c r="A20" s="96">
        <v>3</v>
      </c>
      <c r="B20" s="96" t="s">
        <v>58</v>
      </c>
      <c r="C20" s="92">
        <v>1</v>
      </c>
      <c r="D20" s="92" t="s">
        <v>359</v>
      </c>
      <c r="E20" s="92" t="s">
        <v>28</v>
      </c>
      <c r="F20" s="92" t="s">
        <v>55</v>
      </c>
      <c r="G20" s="92"/>
      <c r="H20" s="92" t="s">
        <v>57</v>
      </c>
    </row>
    <row r="21" spans="1:8" ht="15" customHeight="1">
      <c r="A21" s="95">
        <v>2</v>
      </c>
      <c r="B21" s="95" t="s">
        <v>59</v>
      </c>
      <c r="C21" s="92">
        <v>1</v>
      </c>
      <c r="D21" s="92" t="s">
        <v>359</v>
      </c>
      <c r="E21" s="92" t="s">
        <v>28</v>
      </c>
      <c r="F21" s="92" t="s">
        <v>31</v>
      </c>
      <c r="G21" s="92"/>
      <c r="H21" s="92" t="s">
        <v>60</v>
      </c>
    </row>
    <row r="22" spans="1:8" ht="15" customHeight="1">
      <c r="A22" s="94">
        <v>1</v>
      </c>
      <c r="B22" s="94" t="s">
        <v>61</v>
      </c>
      <c r="C22" s="92">
        <v>1</v>
      </c>
      <c r="D22" s="92" t="s">
        <v>358</v>
      </c>
      <c r="E22" s="92" t="s">
        <v>28</v>
      </c>
      <c r="F22" s="92" t="s">
        <v>62</v>
      </c>
      <c r="G22" s="92"/>
      <c r="H22" s="92" t="s">
        <v>32</v>
      </c>
    </row>
    <row r="23" spans="1:8" ht="15" customHeight="1">
      <c r="A23" s="95">
        <v>2</v>
      </c>
      <c r="B23" s="95" t="s">
        <v>63</v>
      </c>
      <c r="C23" s="92">
        <v>1</v>
      </c>
      <c r="D23" s="92" t="s">
        <v>358</v>
      </c>
      <c r="E23" s="92" t="s">
        <v>28</v>
      </c>
      <c r="F23" s="92" t="s">
        <v>62</v>
      </c>
      <c r="G23" s="92"/>
      <c r="H23" s="92" t="s">
        <v>35</v>
      </c>
    </row>
    <row r="24" spans="1:8" ht="15" customHeight="1">
      <c r="A24" s="96">
        <v>3</v>
      </c>
      <c r="B24" s="96" t="s">
        <v>64</v>
      </c>
      <c r="C24" s="92">
        <v>1</v>
      </c>
      <c r="D24" s="92" t="s">
        <v>358</v>
      </c>
      <c r="E24" s="92" t="s">
        <v>28</v>
      </c>
      <c r="F24" s="92" t="s">
        <v>62</v>
      </c>
      <c r="G24" s="92"/>
      <c r="H24" s="92" t="s">
        <v>57</v>
      </c>
    </row>
    <row r="25" spans="1:8" ht="15" customHeight="1">
      <c r="A25" s="96">
        <v>3</v>
      </c>
      <c r="B25" s="96" t="s">
        <v>65</v>
      </c>
      <c r="C25" s="92">
        <v>1</v>
      </c>
      <c r="D25" s="92" t="s">
        <v>358</v>
      </c>
      <c r="E25" s="92" t="s">
        <v>28</v>
      </c>
      <c r="F25" s="92" t="s">
        <v>62</v>
      </c>
      <c r="G25" s="92"/>
      <c r="H25" s="92" t="s">
        <v>57</v>
      </c>
    </row>
    <row r="26" spans="1:8" ht="15" customHeight="1">
      <c r="A26" s="95">
        <v>2</v>
      </c>
      <c r="B26" s="95" t="s">
        <v>66</v>
      </c>
      <c r="C26" s="92">
        <v>1</v>
      </c>
      <c r="D26" s="92" t="s">
        <v>358</v>
      </c>
      <c r="E26" s="92" t="s">
        <v>28</v>
      </c>
      <c r="F26" s="92" t="s">
        <v>62</v>
      </c>
      <c r="G26" s="92"/>
      <c r="H26" s="92" t="s">
        <v>60</v>
      </c>
    </row>
    <row r="27" spans="1:8" ht="15" customHeight="1">
      <c r="A27" s="94">
        <v>1</v>
      </c>
      <c r="B27" s="94" t="s">
        <v>67</v>
      </c>
      <c r="C27" s="92">
        <v>1</v>
      </c>
      <c r="D27" s="92" t="s">
        <v>358</v>
      </c>
      <c r="E27" s="92" t="s">
        <v>28</v>
      </c>
      <c r="F27" s="92" t="s">
        <v>68</v>
      </c>
      <c r="G27" s="92" t="s">
        <v>69</v>
      </c>
      <c r="H27" s="92"/>
    </row>
    <row r="28" spans="1:8" ht="15" customHeight="1">
      <c r="A28" s="95">
        <v>2</v>
      </c>
      <c r="B28" s="95" t="s">
        <v>34</v>
      </c>
      <c r="C28" s="92">
        <v>1</v>
      </c>
      <c r="D28" s="92" t="s">
        <v>358</v>
      </c>
      <c r="E28" s="92" t="s">
        <v>34</v>
      </c>
      <c r="F28" s="92" t="s">
        <v>68</v>
      </c>
      <c r="G28" s="92" t="s">
        <v>69</v>
      </c>
      <c r="H28" s="92"/>
    </row>
    <row r="29" spans="1:8" ht="15" customHeight="1">
      <c r="A29" s="96">
        <v>3</v>
      </c>
      <c r="B29" s="96" t="s">
        <v>33</v>
      </c>
      <c r="C29" s="92">
        <v>1</v>
      </c>
      <c r="D29" s="92" t="s">
        <v>358</v>
      </c>
      <c r="E29" s="92" t="s">
        <v>34</v>
      </c>
      <c r="F29" s="92" t="s">
        <v>31</v>
      </c>
      <c r="G29" s="92" t="s">
        <v>35</v>
      </c>
      <c r="H29" s="92"/>
    </row>
    <row r="30" spans="1:8" ht="15" customHeight="1">
      <c r="A30" s="96">
        <v>3</v>
      </c>
      <c r="B30" s="96" t="s">
        <v>40</v>
      </c>
      <c r="C30" s="92">
        <v>1</v>
      </c>
      <c r="D30" s="92" t="s">
        <v>358</v>
      </c>
      <c r="E30" s="92" t="s">
        <v>34</v>
      </c>
      <c r="F30" s="92" t="s">
        <v>39</v>
      </c>
      <c r="G30" s="92" t="s">
        <v>35</v>
      </c>
      <c r="H30" s="92"/>
    </row>
    <row r="31" spans="1:8" ht="15" customHeight="1">
      <c r="A31" s="95">
        <v>2</v>
      </c>
      <c r="B31" s="95" t="s">
        <v>37</v>
      </c>
      <c r="C31" s="92">
        <v>1</v>
      </c>
      <c r="D31" s="92" t="s">
        <v>358</v>
      </c>
      <c r="E31" s="92" t="s">
        <v>37</v>
      </c>
      <c r="F31" s="92" t="s">
        <v>68</v>
      </c>
      <c r="G31" s="92" t="s">
        <v>69</v>
      </c>
      <c r="H31" s="92"/>
    </row>
    <row r="32" spans="1:8" ht="15" customHeight="1">
      <c r="A32" s="96">
        <v>3</v>
      </c>
      <c r="B32" s="96" t="s">
        <v>36</v>
      </c>
      <c r="C32" s="92">
        <v>1</v>
      </c>
      <c r="D32" s="92" t="s">
        <v>358</v>
      </c>
      <c r="E32" s="92" t="s">
        <v>37</v>
      </c>
      <c r="F32" s="92" t="s">
        <v>31</v>
      </c>
      <c r="G32" s="92" t="s">
        <v>35</v>
      </c>
      <c r="H32" s="92"/>
    </row>
    <row r="33" spans="1:8" ht="15" customHeight="1">
      <c r="A33" s="96">
        <v>3</v>
      </c>
      <c r="B33" s="96" t="s">
        <v>41</v>
      </c>
      <c r="C33" s="92">
        <v>1</v>
      </c>
      <c r="D33" s="92" t="s">
        <v>358</v>
      </c>
      <c r="E33" s="92" t="s">
        <v>37</v>
      </c>
      <c r="F33" s="92" t="s">
        <v>39</v>
      </c>
      <c r="G33" s="92" t="s">
        <v>35</v>
      </c>
      <c r="H33" s="9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F81BD"/>
  </sheetPr>
  <dimension ref="A1:H19"/>
  <sheetViews>
    <sheetView tabSelected="1" workbookViewId="0">
      <selection activeCell="D2" sqref="D2:D19"/>
    </sheetView>
  </sheetViews>
  <sheetFormatPr baseColWidth="10" defaultColWidth="9.1796875" defaultRowHeight="14.5"/>
  <cols>
    <col min="1" max="1" width="28" customWidth="1"/>
    <col min="2" max="2" width="53" customWidth="1"/>
    <col min="3" max="4" width="31" customWidth="1"/>
    <col min="5" max="5" width="25" customWidth="1"/>
    <col min="6" max="6" width="22" customWidth="1"/>
    <col min="7" max="8" width="23" customWidth="1"/>
  </cols>
  <sheetData>
    <row r="1" spans="1:8" ht="15" customHeight="1">
      <c r="A1" s="93" t="s">
        <v>24</v>
      </c>
      <c r="B1" s="93" t="s">
        <v>25</v>
      </c>
      <c r="C1" s="93" t="s">
        <v>26</v>
      </c>
      <c r="D1" s="93" t="s">
        <v>81</v>
      </c>
      <c r="E1" s="93" t="s">
        <v>14</v>
      </c>
      <c r="F1" s="93" t="s">
        <v>16</v>
      </c>
      <c r="G1" s="93" t="s">
        <v>6</v>
      </c>
      <c r="H1" s="93" t="s">
        <v>9</v>
      </c>
    </row>
    <row r="2" spans="1:8" ht="15" customHeight="1">
      <c r="A2" s="94">
        <v>1</v>
      </c>
      <c r="B2" s="94" t="s">
        <v>70</v>
      </c>
      <c r="C2" s="92">
        <v>1</v>
      </c>
      <c r="D2" s="92" t="s">
        <v>358</v>
      </c>
      <c r="E2" s="92" t="s">
        <v>28</v>
      </c>
      <c r="F2" s="92" t="s">
        <v>29</v>
      </c>
      <c r="G2" s="92"/>
      <c r="H2" s="92"/>
    </row>
    <row r="3" spans="1:8" ht="15" customHeight="1">
      <c r="A3" s="94">
        <v>1</v>
      </c>
      <c r="B3" s="94" t="s">
        <v>71</v>
      </c>
      <c r="C3" s="92">
        <v>0</v>
      </c>
      <c r="D3" s="92" t="s">
        <v>358</v>
      </c>
      <c r="E3" s="92" t="s">
        <v>28</v>
      </c>
      <c r="F3" s="92" t="s">
        <v>29</v>
      </c>
      <c r="G3" s="92"/>
      <c r="H3" s="92"/>
    </row>
    <row r="4" spans="1:8" ht="15" customHeight="1">
      <c r="A4" s="94">
        <v>1</v>
      </c>
      <c r="B4" s="94" t="s">
        <v>72</v>
      </c>
      <c r="C4" s="92">
        <v>0</v>
      </c>
      <c r="D4" s="92" t="s">
        <v>358</v>
      </c>
      <c r="E4" s="92" t="s">
        <v>28</v>
      </c>
      <c r="F4" s="92" t="s">
        <v>29</v>
      </c>
      <c r="G4" s="92"/>
      <c r="H4" s="92"/>
    </row>
    <row r="5" spans="1:8" ht="15" customHeight="1">
      <c r="A5" s="94">
        <v>1</v>
      </c>
      <c r="B5" s="94" t="s">
        <v>73</v>
      </c>
      <c r="C5" s="92">
        <v>0</v>
      </c>
      <c r="D5" s="92" t="s">
        <v>358</v>
      </c>
      <c r="E5" s="92" t="s">
        <v>28</v>
      </c>
      <c r="F5" s="92" t="s">
        <v>29</v>
      </c>
      <c r="G5" s="92"/>
      <c r="H5" s="92"/>
    </row>
    <row r="6" spans="1:8" ht="15" customHeight="1">
      <c r="A6" s="94">
        <v>1</v>
      </c>
      <c r="B6" s="94" t="s">
        <v>74</v>
      </c>
      <c r="C6" s="92">
        <v>0</v>
      </c>
      <c r="D6" s="92" t="s">
        <v>358</v>
      </c>
      <c r="E6" s="92" t="s">
        <v>28</v>
      </c>
      <c r="F6" s="92" t="s">
        <v>29</v>
      </c>
      <c r="G6" s="92"/>
      <c r="H6" s="92"/>
    </row>
    <row r="7" spans="1:8" ht="15" customHeight="1">
      <c r="A7" s="94">
        <v>1</v>
      </c>
      <c r="B7" s="94" t="s">
        <v>75</v>
      </c>
      <c r="C7" s="92">
        <v>1</v>
      </c>
      <c r="D7" s="92" t="s">
        <v>358</v>
      </c>
      <c r="E7" s="92" t="s">
        <v>28</v>
      </c>
      <c r="F7" s="92" t="s">
        <v>31</v>
      </c>
      <c r="G7" s="92" t="s">
        <v>32</v>
      </c>
      <c r="H7" s="92"/>
    </row>
    <row r="8" spans="1:8" ht="15" customHeight="1">
      <c r="A8" s="95">
        <v>2</v>
      </c>
      <c r="B8" s="95" t="s">
        <v>76</v>
      </c>
      <c r="C8" s="92">
        <v>1</v>
      </c>
      <c r="D8" s="92" t="s">
        <v>358</v>
      </c>
      <c r="E8" s="92" t="s">
        <v>34</v>
      </c>
      <c r="F8" s="92" t="s">
        <v>31</v>
      </c>
      <c r="G8" s="92" t="s">
        <v>35</v>
      </c>
      <c r="H8" s="92"/>
    </row>
    <row r="9" spans="1:8" ht="15" customHeight="1">
      <c r="A9" s="95">
        <v>2</v>
      </c>
      <c r="B9" s="95" t="s">
        <v>77</v>
      </c>
      <c r="C9" s="92">
        <v>1</v>
      </c>
      <c r="D9" s="92" t="s">
        <v>358</v>
      </c>
      <c r="E9" s="92" t="s">
        <v>37</v>
      </c>
      <c r="F9" s="92" t="s">
        <v>31</v>
      </c>
      <c r="G9" s="92" t="s">
        <v>35</v>
      </c>
      <c r="H9" s="92"/>
    </row>
    <row r="10" spans="1:8" ht="15" customHeight="1">
      <c r="A10" s="94">
        <v>1</v>
      </c>
      <c r="B10" s="94" t="s">
        <v>78</v>
      </c>
      <c r="C10" s="92">
        <v>1</v>
      </c>
      <c r="D10" s="92" t="s">
        <v>358</v>
      </c>
      <c r="E10" s="92" t="s">
        <v>28</v>
      </c>
      <c r="F10" s="92" t="s">
        <v>46</v>
      </c>
      <c r="G10" s="92"/>
      <c r="H10" s="92"/>
    </row>
    <row r="11" spans="1:8" ht="15" customHeight="1">
      <c r="A11" s="94">
        <v>1</v>
      </c>
      <c r="B11" s="94" t="s">
        <v>79</v>
      </c>
      <c r="C11" s="92">
        <v>1</v>
      </c>
      <c r="D11" s="92" t="s">
        <v>358</v>
      </c>
      <c r="E11" s="92" t="s">
        <v>28</v>
      </c>
      <c r="F11" s="92" t="s">
        <v>46</v>
      </c>
      <c r="G11" s="92"/>
      <c r="H11" s="92"/>
    </row>
    <row r="12" spans="1:8" ht="15" customHeight="1">
      <c r="A12" s="94">
        <v>1</v>
      </c>
      <c r="B12" s="94" t="s">
        <v>80</v>
      </c>
      <c r="C12" s="92">
        <v>0</v>
      </c>
      <c r="D12" s="92" t="s">
        <v>358</v>
      </c>
      <c r="E12" s="92" t="s">
        <v>28</v>
      </c>
      <c r="F12" s="92" t="s">
        <v>81</v>
      </c>
      <c r="G12" s="92"/>
      <c r="H12" s="92"/>
    </row>
    <row r="13" spans="1:8" ht="15" customHeight="1">
      <c r="A13" s="94">
        <v>1</v>
      </c>
      <c r="B13" s="94" t="s">
        <v>82</v>
      </c>
      <c r="C13" s="92">
        <v>0</v>
      </c>
      <c r="D13" s="92" t="s">
        <v>358</v>
      </c>
      <c r="E13" s="92" t="s">
        <v>28</v>
      </c>
      <c r="F13" s="92" t="s">
        <v>81</v>
      </c>
      <c r="G13" s="92"/>
      <c r="H13" s="92"/>
    </row>
    <row r="14" spans="1:8" ht="15" customHeight="1">
      <c r="A14" s="94">
        <v>1</v>
      </c>
      <c r="B14" s="94" t="s">
        <v>83</v>
      </c>
      <c r="C14" s="92">
        <v>0</v>
      </c>
      <c r="D14" s="92" t="s">
        <v>358</v>
      </c>
      <c r="E14" s="92" t="s">
        <v>28</v>
      </c>
      <c r="F14" s="92" t="s">
        <v>81</v>
      </c>
      <c r="G14" s="92"/>
      <c r="H14" s="92"/>
    </row>
    <row r="15" spans="1:8" ht="15" customHeight="1">
      <c r="A15" s="94">
        <v>1</v>
      </c>
      <c r="B15" s="94" t="s">
        <v>84</v>
      </c>
      <c r="C15" s="92">
        <v>0</v>
      </c>
      <c r="D15" s="92" t="s">
        <v>358</v>
      </c>
      <c r="E15" s="92" t="s">
        <v>28</v>
      </c>
      <c r="F15" s="92" t="s">
        <v>81</v>
      </c>
      <c r="G15" s="92"/>
      <c r="H15" s="92"/>
    </row>
    <row r="16" spans="1:8" ht="15" customHeight="1">
      <c r="A16" s="94">
        <v>1</v>
      </c>
      <c r="B16" s="94" t="s">
        <v>85</v>
      </c>
      <c r="C16" s="92">
        <v>0</v>
      </c>
      <c r="D16" s="92" t="s">
        <v>358</v>
      </c>
      <c r="E16" s="92" t="s">
        <v>28</v>
      </c>
      <c r="F16" s="92" t="s">
        <v>62</v>
      </c>
      <c r="G16" s="92"/>
      <c r="H16" s="92"/>
    </row>
    <row r="17" spans="1:8" ht="15" customHeight="1">
      <c r="A17" s="94">
        <v>1</v>
      </c>
      <c r="B17" s="94" t="s">
        <v>86</v>
      </c>
      <c r="C17" s="92">
        <v>1</v>
      </c>
      <c r="D17" s="92" t="s">
        <v>358</v>
      </c>
      <c r="E17" s="92" t="s">
        <v>28</v>
      </c>
      <c r="F17" s="92" t="s">
        <v>87</v>
      </c>
      <c r="G17" s="92"/>
      <c r="H17" s="92" t="s">
        <v>32</v>
      </c>
    </row>
    <row r="18" spans="1:8" ht="15" customHeight="1">
      <c r="A18" s="95">
        <v>2</v>
      </c>
      <c r="B18" s="95" t="s">
        <v>88</v>
      </c>
      <c r="C18" s="92">
        <v>1</v>
      </c>
      <c r="D18" s="92" t="s">
        <v>358</v>
      </c>
      <c r="E18" s="92" t="s">
        <v>28</v>
      </c>
      <c r="F18" s="92" t="s">
        <v>31</v>
      </c>
      <c r="G18" s="92"/>
      <c r="H18" s="92" t="s">
        <v>60</v>
      </c>
    </row>
    <row r="19" spans="1:8" ht="15" customHeight="1">
      <c r="A19" s="95">
        <v>2</v>
      </c>
      <c r="B19" s="95" t="s">
        <v>89</v>
      </c>
      <c r="C19" s="92">
        <v>1</v>
      </c>
      <c r="D19" s="92" t="s">
        <v>358</v>
      </c>
      <c r="E19" s="92" t="s">
        <v>28</v>
      </c>
      <c r="F19" s="92" t="s">
        <v>90</v>
      </c>
      <c r="G19" s="92"/>
      <c r="H19" s="92" t="s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F81BD"/>
  </sheetPr>
  <dimension ref="A1:C2"/>
  <sheetViews>
    <sheetView workbookViewId="0"/>
  </sheetViews>
  <sheetFormatPr baseColWidth="10" defaultColWidth="9.1796875" defaultRowHeight="14.5"/>
  <cols>
    <col min="1" max="1" width="28" customWidth="1"/>
    <col min="2" max="2" width="21" customWidth="1"/>
    <col min="3" max="3" width="19" customWidth="1"/>
  </cols>
  <sheetData>
    <row r="1" spans="1:3" ht="15" customHeight="1">
      <c r="A1" s="93" t="s">
        <v>24</v>
      </c>
      <c r="B1" s="93" t="s">
        <v>25</v>
      </c>
      <c r="C1" s="93" t="s">
        <v>91</v>
      </c>
    </row>
    <row r="2" spans="1:3" ht="15" customHeight="1">
      <c r="A2" s="94">
        <v>1</v>
      </c>
      <c r="B2" s="94" t="s">
        <v>92</v>
      </c>
      <c r="C2" s="9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4F81BD"/>
  </sheetPr>
  <dimension ref="A1:T67"/>
  <sheetViews>
    <sheetView workbookViewId="0"/>
  </sheetViews>
  <sheetFormatPr baseColWidth="10" defaultColWidth="9.1796875" defaultRowHeight="14.5"/>
  <cols>
    <col min="1" max="1" width="38" customWidth="1"/>
    <col min="2" max="20" width="3" customWidth="1"/>
  </cols>
  <sheetData>
    <row r="1" spans="1:20" ht="409.6" customHeight="1">
      <c r="A1" s="97"/>
      <c r="B1" s="98" t="s">
        <v>70</v>
      </c>
      <c r="C1" s="98" t="s">
        <v>71</v>
      </c>
      <c r="D1" s="98" t="s">
        <v>72</v>
      </c>
      <c r="E1" s="98" t="s">
        <v>73</v>
      </c>
      <c r="F1" s="98" t="s">
        <v>74</v>
      </c>
      <c r="G1" s="98" t="s">
        <v>75</v>
      </c>
      <c r="H1" s="99" t="s">
        <v>76</v>
      </c>
      <c r="I1" s="99" t="s">
        <v>77</v>
      </c>
      <c r="J1" s="98" t="s">
        <v>78</v>
      </c>
      <c r="K1" s="98" t="s">
        <v>79</v>
      </c>
      <c r="L1" s="98" t="s">
        <v>80</v>
      </c>
      <c r="M1" s="98" t="s">
        <v>82</v>
      </c>
      <c r="N1" s="98" t="s">
        <v>83</v>
      </c>
      <c r="O1" s="98" t="s">
        <v>84</v>
      </c>
      <c r="P1" s="98" t="s">
        <v>85</v>
      </c>
      <c r="Q1" s="98" t="s">
        <v>86</v>
      </c>
      <c r="R1" s="99" t="s">
        <v>88</v>
      </c>
      <c r="S1" s="99" t="s">
        <v>89</v>
      </c>
      <c r="T1" s="98" t="s">
        <v>92</v>
      </c>
    </row>
    <row r="2" spans="1:20" ht="15" customHeight="1">
      <c r="A2" s="100" t="s">
        <v>27</v>
      </c>
      <c r="B2" s="101"/>
      <c r="C2" s="102" t="s">
        <v>93</v>
      </c>
      <c r="D2" s="101"/>
      <c r="E2" s="102" t="s">
        <v>93</v>
      </c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</row>
    <row r="3" spans="1:20" ht="15" customHeight="1">
      <c r="A3" s="100" t="s">
        <v>30</v>
      </c>
      <c r="B3" s="102" t="s">
        <v>93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</row>
    <row r="4" spans="1:20" ht="15" customHeight="1">
      <c r="A4" s="103" t="s">
        <v>33</v>
      </c>
      <c r="B4" s="102" t="s">
        <v>93</v>
      </c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</row>
    <row r="5" spans="1:20" ht="15" customHeight="1">
      <c r="A5" s="103" t="s">
        <v>36</v>
      </c>
      <c r="B5" s="102" t="s">
        <v>93</v>
      </c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</row>
    <row r="6" spans="1:20" ht="15" customHeight="1">
      <c r="A6" s="100" t="s">
        <v>38</v>
      </c>
      <c r="B6" s="102" t="s">
        <v>93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</row>
    <row r="7" spans="1:20" ht="15" customHeight="1">
      <c r="A7" s="103" t="s">
        <v>40</v>
      </c>
      <c r="B7" s="102" t="s">
        <v>93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</row>
    <row r="8" spans="1:20" ht="15" customHeight="1">
      <c r="A8" s="103" t="s">
        <v>41</v>
      </c>
      <c r="B8" s="102" t="s">
        <v>93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</row>
    <row r="9" spans="1:20" ht="15" customHeight="1">
      <c r="A9" s="100" t="s">
        <v>42</v>
      </c>
      <c r="B9" s="101"/>
      <c r="C9" s="101"/>
      <c r="D9" s="101"/>
      <c r="E9" s="101"/>
      <c r="F9" s="101"/>
      <c r="G9" s="102" t="s">
        <v>93</v>
      </c>
      <c r="H9" s="102" t="s">
        <v>93</v>
      </c>
      <c r="I9" s="102" t="s">
        <v>93</v>
      </c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</row>
    <row r="10" spans="1:20" ht="15" customHeight="1">
      <c r="A10" s="103" t="s">
        <v>43</v>
      </c>
      <c r="B10" s="101"/>
      <c r="C10" s="101"/>
      <c r="D10" s="101"/>
      <c r="E10" s="101"/>
      <c r="F10" s="101"/>
      <c r="G10" s="102" t="s">
        <v>93</v>
      </c>
      <c r="H10" s="102" t="s">
        <v>93</v>
      </c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</row>
    <row r="11" spans="1:20" ht="15" customHeight="1">
      <c r="A11" s="103" t="s">
        <v>44</v>
      </c>
      <c r="B11" s="101"/>
      <c r="C11" s="101"/>
      <c r="D11" s="101"/>
      <c r="E11" s="101"/>
      <c r="F11" s="101"/>
      <c r="G11" s="102" t="s">
        <v>93</v>
      </c>
      <c r="H11" s="101"/>
      <c r="I11" s="102" t="s">
        <v>93</v>
      </c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</row>
    <row r="12" spans="1:20" ht="15" customHeight="1">
      <c r="A12" s="100" t="s">
        <v>45</v>
      </c>
      <c r="B12" s="101"/>
      <c r="C12" s="101"/>
      <c r="D12" s="101"/>
      <c r="E12" s="101"/>
      <c r="F12" s="101"/>
      <c r="G12" s="101"/>
      <c r="H12" s="101"/>
      <c r="I12" s="101"/>
      <c r="J12" s="102" t="s">
        <v>93</v>
      </c>
      <c r="K12" s="101"/>
      <c r="L12" s="101"/>
      <c r="M12" s="101"/>
      <c r="N12" s="101"/>
      <c r="O12" s="101"/>
      <c r="P12" s="101"/>
      <c r="Q12" s="101"/>
      <c r="R12" s="101"/>
      <c r="S12" s="101"/>
      <c r="T12" s="102" t="s">
        <v>93</v>
      </c>
    </row>
    <row r="13" spans="1:20" ht="15" customHeight="1">
      <c r="A13" s="100" t="s">
        <v>47</v>
      </c>
      <c r="B13" s="101"/>
      <c r="C13" s="101"/>
      <c r="D13" s="101"/>
      <c r="E13" s="101"/>
      <c r="F13" s="101"/>
      <c r="G13" s="101"/>
      <c r="H13" s="101"/>
      <c r="I13" s="101"/>
      <c r="J13" s="101"/>
      <c r="K13" s="102" t="s">
        <v>93</v>
      </c>
      <c r="L13" s="101"/>
      <c r="M13" s="101"/>
      <c r="N13" s="101"/>
      <c r="O13" s="101"/>
      <c r="P13" s="101"/>
      <c r="Q13" s="101"/>
      <c r="R13" s="101"/>
      <c r="S13" s="101"/>
      <c r="T13" s="102" t="s">
        <v>93</v>
      </c>
    </row>
    <row r="14" spans="1:20" ht="15" customHeight="1">
      <c r="A14" s="100" t="s">
        <v>48</v>
      </c>
      <c r="B14" s="101"/>
      <c r="C14" s="101"/>
      <c r="D14" s="101"/>
      <c r="E14" s="101"/>
      <c r="F14" s="101"/>
      <c r="G14" s="101"/>
      <c r="H14" s="101"/>
      <c r="I14" s="101"/>
      <c r="J14" s="102" t="s">
        <v>93</v>
      </c>
      <c r="K14" s="101"/>
      <c r="L14" s="101"/>
      <c r="M14" s="101"/>
      <c r="N14" s="101"/>
      <c r="O14" s="101"/>
      <c r="P14" s="101"/>
      <c r="Q14" s="101"/>
      <c r="R14" s="101"/>
      <c r="S14" s="101"/>
      <c r="T14" s="101"/>
    </row>
    <row r="15" spans="1:20" ht="15" customHeight="1">
      <c r="A15" s="100" t="s">
        <v>49</v>
      </c>
      <c r="B15" s="101"/>
      <c r="C15" s="101"/>
      <c r="D15" s="101"/>
      <c r="E15" s="101"/>
      <c r="F15" s="101"/>
      <c r="G15" s="102" t="s">
        <v>93</v>
      </c>
      <c r="H15" s="102" t="s">
        <v>93</v>
      </c>
      <c r="I15" s="102" t="s">
        <v>93</v>
      </c>
      <c r="J15" s="102" t="s">
        <v>93</v>
      </c>
      <c r="K15" s="101"/>
      <c r="L15" s="101"/>
      <c r="M15" s="101"/>
      <c r="N15" s="101"/>
      <c r="O15" s="101"/>
      <c r="P15" s="101"/>
      <c r="Q15" s="102" t="s">
        <v>93</v>
      </c>
      <c r="R15" s="102" t="s">
        <v>93</v>
      </c>
      <c r="S15" s="102" t="s">
        <v>93</v>
      </c>
      <c r="T15" s="101"/>
    </row>
    <row r="16" spans="1:20" ht="15" customHeight="1">
      <c r="A16" s="100" t="s">
        <v>51</v>
      </c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</row>
    <row r="17" spans="1:20" ht="15" customHeight="1">
      <c r="A17" s="100" t="s">
        <v>52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2" t="s">
        <v>93</v>
      </c>
      <c r="R17" s="102" t="s">
        <v>93</v>
      </c>
      <c r="S17" s="102" t="s">
        <v>93</v>
      </c>
      <c r="T17" s="101"/>
    </row>
    <row r="18" spans="1:20" ht="15" customHeight="1">
      <c r="A18" s="103" t="s">
        <v>54</v>
      </c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2" t="s">
        <v>93</v>
      </c>
      <c r="R18" s="101"/>
      <c r="S18" s="102" t="s">
        <v>93</v>
      </c>
      <c r="T18" s="101"/>
    </row>
    <row r="19" spans="1:20" ht="15" customHeight="1">
      <c r="A19" s="104" t="s">
        <v>56</v>
      </c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2" t="s">
        <v>93</v>
      </c>
      <c r="R19" s="101"/>
      <c r="S19" s="102" t="s">
        <v>93</v>
      </c>
      <c r="T19" s="101"/>
    </row>
    <row r="20" spans="1:20" ht="15" customHeight="1">
      <c r="A20" s="104" t="s">
        <v>58</v>
      </c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2" t="s">
        <v>93</v>
      </c>
      <c r="R20" s="101"/>
      <c r="S20" s="102" t="s">
        <v>93</v>
      </c>
      <c r="T20" s="101"/>
    </row>
    <row r="21" spans="1:20" ht="15" customHeight="1">
      <c r="A21" s="103" t="s">
        <v>59</v>
      </c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2" t="s">
        <v>93</v>
      </c>
      <c r="R21" s="102" t="s">
        <v>93</v>
      </c>
      <c r="S21" s="101"/>
      <c r="T21" s="101"/>
    </row>
    <row r="22" spans="1:20" ht="15" customHeight="1">
      <c r="A22" s="100" t="s">
        <v>61</v>
      </c>
      <c r="B22" s="102" t="s">
        <v>93</v>
      </c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</row>
    <row r="23" spans="1:20" ht="15" customHeight="1">
      <c r="A23" s="103" t="s">
        <v>63</v>
      </c>
      <c r="B23" s="102" t="s">
        <v>93</v>
      </c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</row>
    <row r="24" spans="1:20" ht="15" customHeight="1">
      <c r="A24" s="104" t="s">
        <v>64</v>
      </c>
      <c r="B24" s="102" t="s">
        <v>93</v>
      </c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</row>
    <row r="25" spans="1:20" ht="15" customHeight="1">
      <c r="A25" s="104" t="s">
        <v>65</v>
      </c>
      <c r="B25" s="102" t="s">
        <v>93</v>
      </c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</row>
    <row r="26" spans="1:20" ht="15" customHeight="1">
      <c r="A26" s="103" t="s">
        <v>66</v>
      </c>
      <c r="B26" s="102" t="s">
        <v>93</v>
      </c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</row>
    <row r="27" spans="1:20" ht="15" customHeight="1">
      <c r="A27" s="100" t="s">
        <v>67</v>
      </c>
      <c r="B27" s="102" t="s">
        <v>93</v>
      </c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</row>
    <row r="28" spans="1:20" ht="15" customHeight="1">
      <c r="A28" s="103" t="s">
        <v>34</v>
      </c>
      <c r="B28" s="102" t="s">
        <v>93</v>
      </c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</row>
    <row r="29" spans="1:20" ht="15" customHeight="1">
      <c r="A29" s="104" t="s">
        <v>33</v>
      </c>
      <c r="B29" s="102" t="s">
        <v>93</v>
      </c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</row>
    <row r="30" spans="1:20" ht="15" customHeight="1">
      <c r="A30" s="104" t="s">
        <v>40</v>
      </c>
      <c r="B30" s="102" t="s">
        <v>93</v>
      </c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</row>
    <row r="31" spans="1:20" ht="15" customHeight="1">
      <c r="A31" s="103" t="s">
        <v>37</v>
      </c>
      <c r="B31" s="102" t="s">
        <v>93</v>
      </c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</row>
    <row r="32" spans="1:20" ht="15" customHeight="1">
      <c r="A32" s="104" t="s">
        <v>36</v>
      </c>
      <c r="B32" s="102" t="s">
        <v>93</v>
      </c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</row>
    <row r="33" spans="1:20" ht="15" customHeight="1">
      <c r="A33" s="104" t="s">
        <v>41</v>
      </c>
      <c r="B33" s="102" t="s">
        <v>93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</row>
    <row r="34" spans="1:20" ht="15" customHeight="1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</row>
    <row r="35" spans="1:20" ht="409.6" customHeight="1">
      <c r="A35" s="101"/>
      <c r="B35" s="98" t="s">
        <v>70</v>
      </c>
      <c r="C35" s="98" t="s">
        <v>71</v>
      </c>
      <c r="D35" s="98" t="s">
        <v>72</v>
      </c>
      <c r="E35" s="98" t="s">
        <v>73</v>
      </c>
      <c r="F35" s="98" t="s">
        <v>74</v>
      </c>
      <c r="G35" s="98" t="s">
        <v>75</v>
      </c>
      <c r="H35" s="99" t="s">
        <v>76</v>
      </c>
      <c r="I35" s="99" t="s">
        <v>77</v>
      </c>
      <c r="J35" s="98" t="s">
        <v>78</v>
      </c>
      <c r="K35" s="98" t="s">
        <v>79</v>
      </c>
      <c r="L35" s="98" t="s">
        <v>80</v>
      </c>
      <c r="M35" s="98" t="s">
        <v>82</v>
      </c>
      <c r="N35" s="98" t="s">
        <v>83</v>
      </c>
      <c r="O35" s="98" t="s">
        <v>84</v>
      </c>
      <c r="P35" s="98" t="s">
        <v>85</v>
      </c>
      <c r="Q35" s="98" t="s">
        <v>86</v>
      </c>
      <c r="R35" s="99" t="s">
        <v>88</v>
      </c>
      <c r="S35" s="99" t="s">
        <v>89</v>
      </c>
      <c r="T35" s="98" t="s">
        <v>92</v>
      </c>
    </row>
    <row r="36" spans="1:20" ht="15" customHeight="1">
      <c r="A36" s="100" t="s">
        <v>27</v>
      </c>
      <c r="B36" s="102" t="s">
        <v>93</v>
      </c>
      <c r="C36" s="101"/>
      <c r="D36" s="102" t="s">
        <v>93</v>
      </c>
      <c r="E36" s="101"/>
      <c r="F36" s="102" t="s">
        <v>93</v>
      </c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</row>
    <row r="37" spans="1:20" ht="15" customHeight="1">
      <c r="A37" s="100" t="s">
        <v>30</v>
      </c>
      <c r="B37" s="101"/>
      <c r="C37" s="101"/>
      <c r="D37" s="101"/>
      <c r="E37" s="101"/>
      <c r="F37" s="101"/>
      <c r="G37" s="102" t="s">
        <v>93</v>
      </c>
      <c r="H37" s="102" t="s">
        <v>93</v>
      </c>
      <c r="I37" s="102" t="s">
        <v>93</v>
      </c>
      <c r="J37" s="101"/>
      <c r="K37" s="101"/>
      <c r="L37" s="101"/>
      <c r="M37" s="101"/>
      <c r="N37" s="101"/>
      <c r="O37" s="101"/>
      <c r="P37" s="101"/>
      <c r="Q37" s="102" t="s">
        <v>93</v>
      </c>
      <c r="R37" s="102" t="s">
        <v>93</v>
      </c>
      <c r="S37" s="101"/>
      <c r="T37" s="101"/>
    </row>
    <row r="38" spans="1:20" ht="15" customHeight="1">
      <c r="A38" s="103" t="s">
        <v>33</v>
      </c>
      <c r="B38" s="101"/>
      <c r="C38" s="101"/>
      <c r="D38" s="101"/>
      <c r="E38" s="101"/>
      <c r="F38" s="101"/>
      <c r="G38" s="102" t="s">
        <v>93</v>
      </c>
      <c r="H38" s="102" t="s">
        <v>93</v>
      </c>
      <c r="I38" s="101"/>
      <c r="J38" s="101"/>
      <c r="K38" s="101"/>
      <c r="L38" s="101"/>
      <c r="M38" s="101"/>
      <c r="N38" s="101"/>
      <c r="O38" s="101"/>
      <c r="P38" s="101"/>
      <c r="Q38" s="102" t="s">
        <v>93</v>
      </c>
      <c r="R38" s="102" t="s">
        <v>93</v>
      </c>
      <c r="S38" s="101"/>
      <c r="T38" s="101"/>
    </row>
    <row r="39" spans="1:20" ht="15" customHeight="1">
      <c r="A39" s="103" t="s">
        <v>36</v>
      </c>
      <c r="B39" s="101"/>
      <c r="C39" s="101"/>
      <c r="D39" s="101"/>
      <c r="E39" s="101"/>
      <c r="F39" s="101"/>
      <c r="G39" s="102" t="s">
        <v>93</v>
      </c>
      <c r="H39" s="101"/>
      <c r="I39" s="102" t="s">
        <v>93</v>
      </c>
      <c r="J39" s="101"/>
      <c r="K39" s="101"/>
      <c r="L39" s="101"/>
      <c r="M39" s="101"/>
      <c r="N39" s="101"/>
      <c r="O39" s="101"/>
      <c r="P39" s="101"/>
      <c r="Q39" s="102" t="s">
        <v>93</v>
      </c>
      <c r="R39" s="102" t="s">
        <v>93</v>
      </c>
      <c r="S39" s="101"/>
      <c r="T39" s="101"/>
    </row>
    <row r="40" spans="1:20" ht="15" customHeight="1">
      <c r="A40" s="100" t="s">
        <v>38</v>
      </c>
      <c r="B40" s="101"/>
      <c r="C40" s="101"/>
      <c r="D40" s="101"/>
      <c r="E40" s="101"/>
      <c r="F40" s="101"/>
      <c r="G40" s="101"/>
      <c r="H40" s="101"/>
      <c r="I40" s="101"/>
      <c r="J40" s="102" t="s">
        <v>93</v>
      </c>
      <c r="K40" s="101"/>
      <c r="L40" s="101"/>
      <c r="M40" s="101"/>
      <c r="N40" s="101"/>
      <c r="O40" s="101"/>
      <c r="P40" s="101"/>
      <c r="Q40" s="102" t="s">
        <v>93</v>
      </c>
      <c r="R40" s="101"/>
      <c r="S40" s="102" t="s">
        <v>93</v>
      </c>
      <c r="T40" s="101"/>
    </row>
    <row r="41" spans="1:20" ht="15" customHeight="1">
      <c r="A41" s="103" t="s">
        <v>40</v>
      </c>
      <c r="B41" s="101"/>
      <c r="C41" s="101"/>
      <c r="D41" s="101"/>
      <c r="E41" s="101"/>
      <c r="F41" s="101"/>
      <c r="G41" s="101"/>
      <c r="H41" s="101"/>
      <c r="I41" s="101"/>
      <c r="J41" s="102" t="s">
        <v>93</v>
      </c>
      <c r="K41" s="101"/>
      <c r="L41" s="101"/>
      <c r="M41" s="101"/>
      <c r="N41" s="101"/>
      <c r="O41" s="101"/>
      <c r="P41" s="101"/>
      <c r="Q41" s="102" t="s">
        <v>93</v>
      </c>
      <c r="R41" s="101"/>
      <c r="S41" s="102" t="s">
        <v>93</v>
      </c>
      <c r="T41" s="101"/>
    </row>
    <row r="42" spans="1:20" ht="15" customHeight="1">
      <c r="A42" s="103" t="s">
        <v>41</v>
      </c>
      <c r="B42" s="101"/>
      <c r="C42" s="101"/>
      <c r="D42" s="101"/>
      <c r="E42" s="101"/>
      <c r="F42" s="101"/>
      <c r="G42" s="101"/>
      <c r="H42" s="101"/>
      <c r="I42" s="101"/>
      <c r="J42" s="102" t="s">
        <v>93</v>
      </c>
      <c r="K42" s="101"/>
      <c r="L42" s="101"/>
      <c r="M42" s="101"/>
      <c r="N42" s="101"/>
      <c r="O42" s="101"/>
      <c r="P42" s="101"/>
      <c r="Q42" s="102" t="s">
        <v>93</v>
      </c>
      <c r="R42" s="101"/>
      <c r="S42" s="102" t="s">
        <v>93</v>
      </c>
      <c r="T42" s="101"/>
    </row>
    <row r="43" spans="1:20" ht="15" customHeight="1">
      <c r="A43" s="100" t="s">
        <v>42</v>
      </c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2" t="s">
        <v>93</v>
      </c>
      <c r="M43" s="102" t="s">
        <v>93</v>
      </c>
      <c r="N43" s="102" t="s">
        <v>93</v>
      </c>
      <c r="O43" s="102" t="s">
        <v>93</v>
      </c>
      <c r="P43" s="101"/>
      <c r="Q43" s="101"/>
      <c r="R43" s="101"/>
      <c r="S43" s="101"/>
      <c r="T43" s="101"/>
    </row>
    <row r="44" spans="1:20" ht="15" customHeight="1">
      <c r="A44" s="103" t="s">
        <v>43</v>
      </c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2" t="s">
        <v>93</v>
      </c>
      <c r="M44" s="102" t="s">
        <v>93</v>
      </c>
      <c r="N44" s="102" t="s">
        <v>93</v>
      </c>
      <c r="O44" s="102" t="s">
        <v>93</v>
      </c>
      <c r="P44" s="101"/>
      <c r="Q44" s="101"/>
      <c r="R44" s="101"/>
      <c r="S44" s="101"/>
      <c r="T44" s="101"/>
    </row>
    <row r="45" spans="1:20" ht="15" customHeight="1">
      <c r="A45" s="103" t="s">
        <v>44</v>
      </c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2" t="s">
        <v>93</v>
      </c>
      <c r="M45" s="102" t="s">
        <v>93</v>
      </c>
      <c r="N45" s="102" t="s">
        <v>93</v>
      </c>
      <c r="O45" s="102" t="s">
        <v>93</v>
      </c>
      <c r="P45" s="101"/>
      <c r="Q45" s="101"/>
      <c r="R45" s="101"/>
      <c r="S45" s="101"/>
      <c r="T45" s="101"/>
    </row>
    <row r="46" spans="1:20" ht="15" customHeight="1">
      <c r="A46" s="100" t="s">
        <v>45</v>
      </c>
      <c r="B46" s="101"/>
      <c r="C46" s="101"/>
      <c r="D46" s="101"/>
      <c r="E46" s="101"/>
      <c r="F46" s="101"/>
      <c r="G46" s="101"/>
      <c r="H46" s="101"/>
      <c r="I46" s="101"/>
      <c r="J46" s="101"/>
      <c r="K46" s="102" t="s">
        <v>93</v>
      </c>
      <c r="L46" s="101"/>
      <c r="M46" s="101"/>
      <c r="N46" s="102" t="s">
        <v>93</v>
      </c>
      <c r="O46" s="101"/>
      <c r="P46" s="101"/>
      <c r="Q46" s="101"/>
      <c r="R46" s="101"/>
      <c r="S46" s="101"/>
      <c r="T46" s="102" t="s">
        <v>93</v>
      </c>
    </row>
    <row r="47" spans="1:20" ht="15" customHeight="1">
      <c r="A47" s="100" t="s">
        <v>47</v>
      </c>
      <c r="B47" s="101"/>
      <c r="C47" s="101"/>
      <c r="D47" s="101"/>
      <c r="E47" s="101"/>
      <c r="F47" s="101"/>
      <c r="G47" s="101"/>
      <c r="H47" s="101"/>
      <c r="I47" s="101"/>
      <c r="J47" s="101"/>
      <c r="K47" s="102" t="s">
        <v>93</v>
      </c>
      <c r="L47" s="101"/>
      <c r="M47" s="101"/>
      <c r="N47" s="101"/>
      <c r="O47" s="101"/>
      <c r="P47" s="101"/>
      <c r="Q47" s="101"/>
      <c r="R47" s="101"/>
      <c r="S47" s="101"/>
      <c r="T47" s="102" t="s">
        <v>93</v>
      </c>
    </row>
    <row r="48" spans="1:20" ht="15" customHeight="1">
      <c r="A48" s="100" t="s">
        <v>48</v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2" t="s">
        <v>93</v>
      </c>
      <c r="Q48" s="101"/>
      <c r="R48" s="101"/>
      <c r="S48" s="101"/>
      <c r="T48" s="101"/>
    </row>
    <row r="49" spans="1:20" ht="15" customHeight="1">
      <c r="A49" s="100" t="s">
        <v>49</v>
      </c>
      <c r="B49" s="101"/>
      <c r="C49" s="101"/>
      <c r="D49" s="101"/>
      <c r="E49" s="101"/>
      <c r="F49" s="101"/>
      <c r="G49" s="101"/>
      <c r="H49" s="101"/>
      <c r="I49" s="101"/>
      <c r="J49" s="102" t="s">
        <v>93</v>
      </c>
      <c r="K49" s="101"/>
      <c r="L49" s="101"/>
      <c r="M49" s="101"/>
      <c r="N49" s="101"/>
      <c r="O49" s="101"/>
      <c r="P49" s="102" t="s">
        <v>93</v>
      </c>
      <c r="Q49" s="102" t="s">
        <v>93</v>
      </c>
      <c r="R49" s="101"/>
      <c r="S49" s="102" t="s">
        <v>93</v>
      </c>
      <c r="T49" s="101"/>
    </row>
    <row r="50" spans="1:20" ht="15" customHeight="1">
      <c r="A50" s="100" t="s">
        <v>51</v>
      </c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2" t="s">
        <v>93</v>
      </c>
      <c r="R50" s="101"/>
      <c r="S50" s="102" t="s">
        <v>93</v>
      </c>
      <c r="T50" s="101"/>
    </row>
    <row r="51" spans="1:20" ht="15" customHeight="1">
      <c r="A51" s="100" t="s">
        <v>52</v>
      </c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2" t="s">
        <v>93</v>
      </c>
      <c r="M51" s="102" t="s">
        <v>93</v>
      </c>
      <c r="N51" s="102" t="s">
        <v>93</v>
      </c>
      <c r="O51" s="102" t="s">
        <v>93</v>
      </c>
      <c r="P51" s="101"/>
      <c r="Q51" s="101"/>
      <c r="R51" s="101"/>
      <c r="S51" s="101"/>
      <c r="T51" s="101"/>
    </row>
    <row r="52" spans="1:20" ht="15" customHeight="1">
      <c r="A52" s="103" t="s">
        <v>54</v>
      </c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2" t="s">
        <v>93</v>
      </c>
      <c r="M52" s="102" t="s">
        <v>93</v>
      </c>
      <c r="N52" s="101"/>
      <c r="O52" s="102" t="s">
        <v>93</v>
      </c>
      <c r="P52" s="101"/>
      <c r="Q52" s="101"/>
      <c r="R52" s="101"/>
      <c r="S52" s="101"/>
      <c r="T52" s="101"/>
    </row>
    <row r="53" spans="1:20" ht="15" customHeight="1">
      <c r="A53" s="104" t="s">
        <v>56</v>
      </c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2" t="s">
        <v>93</v>
      </c>
      <c r="M53" s="102" t="s">
        <v>93</v>
      </c>
      <c r="N53" s="101"/>
      <c r="O53" s="102" t="s">
        <v>93</v>
      </c>
      <c r="P53" s="101"/>
      <c r="Q53" s="101"/>
      <c r="R53" s="101"/>
      <c r="S53" s="101"/>
      <c r="T53" s="101"/>
    </row>
    <row r="54" spans="1:20" ht="15" customHeight="1">
      <c r="A54" s="104" t="s">
        <v>58</v>
      </c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2" t="s">
        <v>93</v>
      </c>
      <c r="M54" s="102" t="s">
        <v>93</v>
      </c>
      <c r="N54" s="101"/>
      <c r="O54" s="102" t="s">
        <v>93</v>
      </c>
      <c r="P54" s="101"/>
      <c r="Q54" s="101"/>
      <c r="R54" s="101"/>
      <c r="S54" s="101"/>
      <c r="T54" s="101"/>
    </row>
    <row r="55" spans="1:20" ht="15" customHeight="1">
      <c r="A55" s="103" t="s">
        <v>59</v>
      </c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2" t="s">
        <v>93</v>
      </c>
      <c r="M55" s="102" t="s">
        <v>93</v>
      </c>
      <c r="N55" s="102" t="s">
        <v>93</v>
      </c>
      <c r="O55" s="102" t="s">
        <v>93</v>
      </c>
      <c r="P55" s="101"/>
      <c r="Q55" s="101"/>
      <c r="R55" s="101"/>
      <c r="S55" s="101"/>
      <c r="T55" s="101"/>
    </row>
    <row r="56" spans="1:20" ht="15" customHeight="1">
      <c r="A56" s="100" t="s">
        <v>61</v>
      </c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2" t="s">
        <v>93</v>
      </c>
      <c r="Q56" s="101"/>
      <c r="R56" s="101"/>
      <c r="S56" s="101"/>
      <c r="T56" s="101"/>
    </row>
    <row r="57" spans="1:20" ht="15" customHeight="1">
      <c r="A57" s="103" t="s">
        <v>63</v>
      </c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2" t="s">
        <v>93</v>
      </c>
      <c r="Q57" s="101"/>
      <c r="R57" s="101"/>
      <c r="S57" s="101"/>
      <c r="T57" s="101"/>
    </row>
    <row r="58" spans="1:20" ht="15" customHeight="1">
      <c r="A58" s="104" t="s">
        <v>64</v>
      </c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2" t="s">
        <v>93</v>
      </c>
      <c r="Q58" s="101"/>
      <c r="R58" s="101"/>
      <c r="S58" s="101"/>
      <c r="T58" s="101"/>
    </row>
    <row r="59" spans="1:20" ht="15" customHeight="1">
      <c r="A59" s="104" t="s">
        <v>65</v>
      </c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2" t="s">
        <v>93</v>
      </c>
      <c r="Q59" s="101"/>
      <c r="R59" s="101"/>
      <c r="S59" s="101"/>
      <c r="T59" s="101"/>
    </row>
    <row r="60" spans="1:20" ht="15" customHeight="1">
      <c r="A60" s="103" t="s">
        <v>66</v>
      </c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2" t="s">
        <v>93</v>
      </c>
      <c r="Q60" s="101"/>
      <c r="R60" s="101"/>
      <c r="S60" s="101"/>
      <c r="T60" s="101"/>
    </row>
    <row r="61" spans="1:20" ht="15" customHeight="1">
      <c r="A61" s="100" t="s">
        <v>67</v>
      </c>
      <c r="B61" s="101"/>
      <c r="C61" s="101"/>
      <c r="D61" s="101"/>
      <c r="E61" s="101"/>
      <c r="F61" s="101"/>
      <c r="G61" s="102" t="s">
        <v>93</v>
      </c>
      <c r="H61" s="102" t="s">
        <v>93</v>
      </c>
      <c r="I61" s="102" t="s">
        <v>93</v>
      </c>
      <c r="J61" s="102" t="s">
        <v>93</v>
      </c>
      <c r="K61" s="101"/>
      <c r="L61" s="101"/>
      <c r="M61" s="101"/>
      <c r="N61" s="101"/>
      <c r="O61" s="101"/>
      <c r="P61" s="101"/>
      <c r="Q61" s="102" t="s">
        <v>93</v>
      </c>
      <c r="R61" s="102" t="s">
        <v>93</v>
      </c>
      <c r="S61" s="102" t="s">
        <v>93</v>
      </c>
      <c r="T61" s="101"/>
    </row>
    <row r="62" spans="1:20" ht="15" customHeight="1">
      <c r="A62" s="103" t="s">
        <v>34</v>
      </c>
      <c r="B62" s="101"/>
      <c r="C62" s="101"/>
      <c r="D62" s="101"/>
      <c r="E62" s="101"/>
      <c r="F62" s="101"/>
      <c r="G62" s="102" t="s">
        <v>93</v>
      </c>
      <c r="H62" s="102" t="s">
        <v>93</v>
      </c>
      <c r="I62" s="101"/>
      <c r="J62" s="102" t="s">
        <v>93</v>
      </c>
      <c r="K62" s="101"/>
      <c r="L62" s="101"/>
      <c r="M62" s="101"/>
      <c r="N62" s="101"/>
      <c r="O62" s="101"/>
      <c r="P62" s="101"/>
      <c r="Q62" s="102" t="s">
        <v>93</v>
      </c>
      <c r="R62" s="102" t="s">
        <v>93</v>
      </c>
      <c r="S62" s="102" t="s">
        <v>93</v>
      </c>
      <c r="T62" s="101"/>
    </row>
    <row r="63" spans="1:20" ht="15" customHeight="1">
      <c r="A63" s="104" t="s">
        <v>33</v>
      </c>
      <c r="B63" s="101"/>
      <c r="C63" s="101"/>
      <c r="D63" s="101"/>
      <c r="E63" s="101"/>
      <c r="F63" s="101"/>
      <c r="G63" s="102" t="s">
        <v>93</v>
      </c>
      <c r="H63" s="102" t="s">
        <v>93</v>
      </c>
      <c r="I63" s="101"/>
      <c r="J63" s="101"/>
      <c r="K63" s="101"/>
      <c r="L63" s="101"/>
      <c r="M63" s="101"/>
      <c r="N63" s="101"/>
      <c r="O63" s="101"/>
      <c r="P63" s="101"/>
      <c r="Q63" s="102" t="s">
        <v>93</v>
      </c>
      <c r="R63" s="102" t="s">
        <v>93</v>
      </c>
      <c r="S63" s="101"/>
      <c r="T63" s="101"/>
    </row>
    <row r="64" spans="1:20" ht="15" customHeight="1">
      <c r="A64" s="104" t="s">
        <v>40</v>
      </c>
      <c r="B64" s="101"/>
      <c r="C64" s="101"/>
      <c r="D64" s="101"/>
      <c r="E64" s="101"/>
      <c r="F64" s="101"/>
      <c r="G64" s="101"/>
      <c r="H64" s="101"/>
      <c r="I64" s="101"/>
      <c r="J64" s="102" t="s">
        <v>93</v>
      </c>
      <c r="K64" s="101"/>
      <c r="L64" s="101"/>
      <c r="M64" s="101"/>
      <c r="N64" s="101"/>
      <c r="O64" s="101"/>
      <c r="P64" s="101"/>
      <c r="Q64" s="102" t="s">
        <v>93</v>
      </c>
      <c r="R64" s="101"/>
      <c r="S64" s="102" t="s">
        <v>93</v>
      </c>
      <c r="T64" s="101"/>
    </row>
    <row r="65" spans="1:20" ht="15" customHeight="1">
      <c r="A65" s="103" t="s">
        <v>37</v>
      </c>
      <c r="B65" s="101"/>
      <c r="C65" s="101"/>
      <c r="D65" s="101"/>
      <c r="E65" s="101"/>
      <c r="F65" s="101"/>
      <c r="G65" s="102" t="s">
        <v>93</v>
      </c>
      <c r="H65" s="101"/>
      <c r="I65" s="102" t="s">
        <v>93</v>
      </c>
      <c r="J65" s="102" t="s">
        <v>93</v>
      </c>
      <c r="K65" s="101"/>
      <c r="L65" s="101"/>
      <c r="M65" s="101"/>
      <c r="N65" s="101"/>
      <c r="O65" s="101"/>
      <c r="P65" s="101"/>
      <c r="Q65" s="102" t="s">
        <v>93</v>
      </c>
      <c r="R65" s="102" t="s">
        <v>93</v>
      </c>
      <c r="S65" s="102" t="s">
        <v>93</v>
      </c>
      <c r="T65" s="101"/>
    </row>
    <row r="66" spans="1:20" ht="15" customHeight="1">
      <c r="A66" s="104" t="s">
        <v>36</v>
      </c>
      <c r="B66" s="101"/>
      <c r="C66" s="101"/>
      <c r="D66" s="101"/>
      <c r="E66" s="101"/>
      <c r="F66" s="101"/>
      <c r="G66" s="102" t="s">
        <v>93</v>
      </c>
      <c r="H66" s="101"/>
      <c r="I66" s="102" t="s">
        <v>93</v>
      </c>
      <c r="J66" s="101"/>
      <c r="K66" s="101"/>
      <c r="L66" s="101"/>
      <c r="M66" s="101"/>
      <c r="N66" s="101"/>
      <c r="O66" s="101"/>
      <c r="P66" s="101"/>
      <c r="Q66" s="102" t="s">
        <v>93</v>
      </c>
      <c r="R66" s="102" t="s">
        <v>93</v>
      </c>
      <c r="S66" s="101"/>
      <c r="T66" s="101"/>
    </row>
    <row r="67" spans="1:20" ht="15" customHeight="1">
      <c r="A67" s="104" t="s">
        <v>41</v>
      </c>
      <c r="B67" s="101"/>
      <c r="C67" s="101"/>
      <c r="D67" s="101"/>
      <c r="E67" s="101"/>
      <c r="F67" s="101"/>
      <c r="G67" s="101"/>
      <c r="H67" s="101"/>
      <c r="I67" s="101"/>
      <c r="J67" s="102" t="s">
        <v>93</v>
      </c>
      <c r="K67" s="101"/>
      <c r="L67" s="101"/>
      <c r="M67" s="101"/>
      <c r="N67" s="101"/>
      <c r="O67" s="101"/>
      <c r="P67" s="101"/>
      <c r="Q67" s="102" t="s">
        <v>93</v>
      </c>
      <c r="R67" s="101"/>
      <c r="S67" s="102" t="s">
        <v>93</v>
      </c>
      <c r="T67" s="10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8064A2"/>
  </sheetPr>
  <dimension ref="A1:F97"/>
  <sheetViews>
    <sheetView workbookViewId="0"/>
  </sheetViews>
  <sheetFormatPr baseColWidth="10" defaultColWidth="9.1796875" defaultRowHeight="14.5"/>
  <cols>
    <col min="1" max="2" width="36" customWidth="1"/>
    <col min="3" max="3" width="18" customWidth="1"/>
    <col min="4" max="4" width="16" customWidth="1"/>
    <col min="5" max="5" width="17" customWidth="1"/>
    <col min="6" max="6" width="28" customWidth="1"/>
  </cols>
  <sheetData>
    <row r="1" spans="1:6" ht="15" customHeight="1">
      <c r="A1" s="105" t="s">
        <v>94</v>
      </c>
      <c r="B1" s="105" t="s">
        <v>95</v>
      </c>
      <c r="C1" s="105" t="s">
        <v>18</v>
      </c>
      <c r="D1" s="105" t="s">
        <v>21</v>
      </c>
      <c r="E1" s="105" t="s">
        <v>96</v>
      </c>
      <c r="F1" s="105" t="s">
        <v>97</v>
      </c>
    </row>
    <row r="2" spans="1:6" ht="15" customHeight="1">
      <c r="A2" s="92" t="s">
        <v>27</v>
      </c>
      <c r="B2" s="92" t="s">
        <v>70</v>
      </c>
      <c r="C2" s="92" t="s">
        <v>98</v>
      </c>
      <c r="D2" s="92" t="s">
        <v>99</v>
      </c>
      <c r="E2" s="92">
        <v>50900</v>
      </c>
      <c r="F2" s="92">
        <v>0.1</v>
      </c>
    </row>
    <row r="3" spans="1:6" ht="15" customHeight="1">
      <c r="A3" s="92" t="s">
        <v>27</v>
      </c>
      <c r="B3" s="92" t="s">
        <v>72</v>
      </c>
      <c r="C3" s="92" t="s">
        <v>98</v>
      </c>
      <c r="D3" s="92" t="s">
        <v>99</v>
      </c>
      <c r="E3" s="92">
        <v>8700</v>
      </c>
      <c r="F3" s="92">
        <v>0.1</v>
      </c>
    </row>
    <row r="4" spans="1:6" ht="15" customHeight="1">
      <c r="A4" s="92" t="s">
        <v>33</v>
      </c>
      <c r="B4" s="92" t="s">
        <v>88</v>
      </c>
      <c r="C4" s="92" t="s">
        <v>98</v>
      </c>
      <c r="D4" s="92" t="s">
        <v>100</v>
      </c>
      <c r="E4" s="92">
        <v>331</v>
      </c>
      <c r="F4" s="92">
        <v>0.1</v>
      </c>
    </row>
    <row r="5" spans="1:6" ht="15" customHeight="1">
      <c r="A5" s="92" t="s">
        <v>36</v>
      </c>
      <c r="B5" s="92" t="s">
        <v>88</v>
      </c>
      <c r="C5" s="92" t="s">
        <v>98</v>
      </c>
      <c r="D5" s="92" t="s">
        <v>100</v>
      </c>
      <c r="E5" s="92">
        <v>213</v>
      </c>
      <c r="F5" s="92">
        <v>0.1</v>
      </c>
    </row>
    <row r="6" spans="1:6" ht="15" customHeight="1">
      <c r="A6" s="92" t="s">
        <v>40</v>
      </c>
      <c r="B6" s="92" t="s">
        <v>78</v>
      </c>
      <c r="C6" s="92" t="s">
        <v>98</v>
      </c>
      <c r="D6" s="92" t="s">
        <v>101</v>
      </c>
      <c r="E6" s="92">
        <v>1163.58</v>
      </c>
      <c r="F6" s="92">
        <v>0.1</v>
      </c>
    </row>
    <row r="7" spans="1:6" ht="15" customHeight="1">
      <c r="A7" s="92" t="s">
        <v>40</v>
      </c>
      <c r="B7" s="92" t="s">
        <v>89</v>
      </c>
      <c r="C7" s="92" t="s">
        <v>98</v>
      </c>
      <c r="D7" s="92" t="s">
        <v>100</v>
      </c>
      <c r="E7" s="92">
        <v>727.26</v>
      </c>
      <c r="F7" s="92">
        <v>0.1</v>
      </c>
    </row>
    <row r="8" spans="1:6" ht="15" customHeight="1">
      <c r="A8" s="92" t="s">
        <v>41</v>
      </c>
      <c r="B8" s="92" t="s">
        <v>78</v>
      </c>
      <c r="C8" s="92" t="s">
        <v>98</v>
      </c>
      <c r="D8" s="92" t="s">
        <v>101</v>
      </c>
      <c r="E8" s="92">
        <v>2964.6</v>
      </c>
      <c r="F8" s="92">
        <v>0.1</v>
      </c>
    </row>
    <row r="9" spans="1:6" ht="15" customHeight="1">
      <c r="A9" s="92" t="s">
        <v>41</v>
      </c>
      <c r="B9" s="92" t="s">
        <v>89</v>
      </c>
      <c r="C9" s="92" t="s">
        <v>98</v>
      </c>
      <c r="D9" s="92" t="s">
        <v>100</v>
      </c>
      <c r="E9" s="92">
        <v>701.82</v>
      </c>
      <c r="F9" s="92">
        <v>0.1</v>
      </c>
    </row>
    <row r="10" spans="1:6" ht="15" customHeight="1">
      <c r="A10" s="92" t="s">
        <v>45</v>
      </c>
      <c r="B10" s="92" t="s">
        <v>79</v>
      </c>
      <c r="C10" s="92" t="s">
        <v>98</v>
      </c>
      <c r="D10" s="92" t="s">
        <v>101</v>
      </c>
      <c r="E10" s="92">
        <v>2529</v>
      </c>
      <c r="F10" s="92">
        <v>0.1</v>
      </c>
    </row>
    <row r="11" spans="1:6" ht="15" customHeight="1">
      <c r="A11" s="92" t="s">
        <v>45</v>
      </c>
      <c r="B11" s="92" t="s">
        <v>92</v>
      </c>
      <c r="C11" s="92" t="s">
        <v>98</v>
      </c>
      <c r="D11" s="92" t="s">
        <v>101</v>
      </c>
      <c r="E11" s="92">
        <v>414.9</v>
      </c>
      <c r="F11" s="92">
        <v>0.1</v>
      </c>
    </row>
    <row r="12" spans="1:6" ht="15" customHeight="1">
      <c r="A12" s="92" t="s">
        <v>47</v>
      </c>
      <c r="B12" s="92" t="s">
        <v>79</v>
      </c>
      <c r="C12" s="92" t="s">
        <v>98</v>
      </c>
      <c r="D12" s="92" t="s">
        <v>101</v>
      </c>
      <c r="E12" s="92">
        <v>5249.3</v>
      </c>
      <c r="F12" s="92">
        <v>0.1</v>
      </c>
    </row>
    <row r="13" spans="1:6" ht="15" customHeight="1">
      <c r="A13" s="92" t="s">
        <v>47</v>
      </c>
      <c r="B13" s="92" t="s">
        <v>92</v>
      </c>
      <c r="C13" s="92" t="s">
        <v>98</v>
      </c>
      <c r="D13" s="92" t="s">
        <v>101</v>
      </c>
      <c r="E13" s="92">
        <v>4006.7</v>
      </c>
      <c r="F13" s="92">
        <v>0.1</v>
      </c>
    </row>
    <row r="14" spans="1:6" ht="15" customHeight="1">
      <c r="A14" s="92" t="s">
        <v>49</v>
      </c>
      <c r="B14" s="92" t="s">
        <v>78</v>
      </c>
      <c r="C14" s="92" t="s">
        <v>98</v>
      </c>
      <c r="D14" s="92" t="s">
        <v>101</v>
      </c>
      <c r="E14" s="92">
        <v>1635.12</v>
      </c>
      <c r="F14" s="92">
        <v>0.1</v>
      </c>
    </row>
    <row r="15" spans="1:6" ht="15" customHeight="1">
      <c r="A15" s="92" t="s">
        <v>49</v>
      </c>
      <c r="B15" s="92" t="s">
        <v>89</v>
      </c>
      <c r="C15" s="92" t="s">
        <v>98</v>
      </c>
      <c r="D15" s="92" t="s">
        <v>100</v>
      </c>
      <c r="E15" s="92">
        <v>1023.92</v>
      </c>
      <c r="F15" s="92">
        <v>0.1</v>
      </c>
    </row>
    <row r="16" spans="1:6" ht="15" customHeight="1">
      <c r="A16" s="92" t="s">
        <v>51</v>
      </c>
      <c r="B16" s="92" t="s">
        <v>89</v>
      </c>
      <c r="C16" s="92" t="s">
        <v>98</v>
      </c>
      <c r="D16" s="92" t="s">
        <v>100</v>
      </c>
      <c r="E16" s="92">
        <v>882</v>
      </c>
      <c r="F16" s="92">
        <v>0.1</v>
      </c>
    </row>
    <row r="17" spans="1:6" ht="15" customHeight="1">
      <c r="A17" s="92" t="s">
        <v>70</v>
      </c>
      <c r="B17" s="92" t="s">
        <v>33</v>
      </c>
      <c r="C17" s="92" t="s">
        <v>98</v>
      </c>
      <c r="D17" s="92" t="s">
        <v>102</v>
      </c>
      <c r="E17" s="92">
        <v>5015</v>
      </c>
      <c r="F17" s="92">
        <v>0.1</v>
      </c>
    </row>
    <row r="18" spans="1:6" ht="15" customHeight="1">
      <c r="A18" s="92" t="s">
        <v>70</v>
      </c>
      <c r="B18" s="92" t="s">
        <v>36</v>
      </c>
      <c r="C18" s="92" t="s">
        <v>98</v>
      </c>
      <c r="D18" s="92" t="s">
        <v>102</v>
      </c>
      <c r="E18" s="92">
        <v>15839</v>
      </c>
      <c r="F18" s="92">
        <v>0.1</v>
      </c>
    </row>
    <row r="19" spans="1:6" ht="15" customHeight="1">
      <c r="A19" s="92" t="s">
        <v>70</v>
      </c>
      <c r="B19" s="92" t="s">
        <v>40</v>
      </c>
      <c r="C19" s="92" t="s">
        <v>98</v>
      </c>
      <c r="D19" s="92" t="s">
        <v>102</v>
      </c>
      <c r="E19" s="92">
        <v>4037</v>
      </c>
      <c r="F19" s="92">
        <v>0.1</v>
      </c>
    </row>
    <row r="20" spans="1:6" ht="15" customHeight="1">
      <c r="A20" s="92" t="s">
        <v>70</v>
      </c>
      <c r="B20" s="92" t="s">
        <v>41</v>
      </c>
      <c r="C20" s="92" t="s">
        <v>98</v>
      </c>
      <c r="D20" s="92" t="s">
        <v>102</v>
      </c>
      <c r="E20" s="92">
        <v>6087.92</v>
      </c>
      <c r="F20" s="92">
        <v>0.1</v>
      </c>
    </row>
    <row r="21" spans="1:6" ht="15" customHeight="1">
      <c r="A21" s="92" t="s">
        <v>70</v>
      </c>
      <c r="B21" s="92" t="s">
        <v>64</v>
      </c>
      <c r="C21" s="92" t="s">
        <v>98</v>
      </c>
      <c r="D21" s="92" t="s">
        <v>102</v>
      </c>
      <c r="E21" s="92">
        <v>5461</v>
      </c>
      <c r="F21" s="92">
        <v>0.1</v>
      </c>
    </row>
    <row r="22" spans="1:6" ht="15" customHeight="1">
      <c r="A22" s="92" t="s">
        <v>70</v>
      </c>
      <c r="B22" s="92" t="s">
        <v>66</v>
      </c>
      <c r="C22" s="92" t="s">
        <v>98</v>
      </c>
      <c r="D22" s="92" t="s">
        <v>102</v>
      </c>
      <c r="E22" s="92">
        <v>3420</v>
      </c>
      <c r="F22" s="92">
        <v>0.1</v>
      </c>
    </row>
    <row r="23" spans="1:6" ht="15" customHeight="1">
      <c r="A23" s="92" t="s">
        <v>71</v>
      </c>
      <c r="B23" s="92" t="s">
        <v>27</v>
      </c>
      <c r="C23" s="92" t="s">
        <v>98</v>
      </c>
      <c r="D23" s="92" t="s">
        <v>99</v>
      </c>
      <c r="E23" s="92">
        <v>87800</v>
      </c>
      <c r="F23" s="92">
        <v>0.1</v>
      </c>
    </row>
    <row r="24" spans="1:6" ht="15" customHeight="1">
      <c r="A24" s="92" t="s">
        <v>73</v>
      </c>
      <c r="B24" s="92" t="s">
        <v>27</v>
      </c>
      <c r="C24" s="92" t="s">
        <v>98</v>
      </c>
      <c r="D24" s="92" t="s">
        <v>99</v>
      </c>
      <c r="E24" s="92">
        <v>2780000</v>
      </c>
      <c r="F24" s="92">
        <v>0.1</v>
      </c>
    </row>
    <row r="25" spans="1:6" ht="15" customHeight="1">
      <c r="A25" s="92" t="s">
        <v>76</v>
      </c>
      <c r="B25" s="92" t="s">
        <v>43</v>
      </c>
      <c r="C25" s="92" t="s">
        <v>98</v>
      </c>
      <c r="D25" s="92" t="s">
        <v>102</v>
      </c>
      <c r="E25" s="92">
        <v>1288</v>
      </c>
      <c r="F25" s="92">
        <v>0.1</v>
      </c>
    </row>
    <row r="26" spans="1:6" ht="15" customHeight="1">
      <c r="A26" s="92" t="s">
        <v>77</v>
      </c>
      <c r="B26" s="92" t="s">
        <v>44</v>
      </c>
      <c r="C26" s="92" t="s">
        <v>98</v>
      </c>
      <c r="D26" s="92" t="s">
        <v>102</v>
      </c>
      <c r="E26" s="92">
        <v>7273.84</v>
      </c>
      <c r="F26" s="92">
        <v>0.1</v>
      </c>
    </row>
    <row r="27" spans="1:6" ht="15" customHeight="1">
      <c r="A27" s="92" t="s">
        <v>78</v>
      </c>
      <c r="B27" s="92" t="s">
        <v>45</v>
      </c>
      <c r="C27" s="92" t="s">
        <v>98</v>
      </c>
      <c r="D27" s="92" t="s">
        <v>101</v>
      </c>
      <c r="E27" s="92">
        <v>1615.4</v>
      </c>
      <c r="F27" s="92">
        <v>0.1</v>
      </c>
    </row>
    <row r="28" spans="1:6" ht="15" customHeight="1">
      <c r="A28" s="92" t="s">
        <v>79</v>
      </c>
      <c r="B28" s="92" t="s">
        <v>47</v>
      </c>
      <c r="C28" s="92" t="s">
        <v>98</v>
      </c>
      <c r="D28" s="92" t="s">
        <v>101</v>
      </c>
      <c r="E28" s="92">
        <v>7356.9</v>
      </c>
      <c r="F28" s="92">
        <v>0.1</v>
      </c>
    </row>
    <row r="29" spans="1:6" ht="15" customHeight="1">
      <c r="A29" s="92" t="s">
        <v>88</v>
      </c>
      <c r="B29" s="92" t="s">
        <v>59</v>
      </c>
      <c r="C29" s="92" t="s">
        <v>98</v>
      </c>
      <c r="D29" s="92" t="s">
        <v>100</v>
      </c>
      <c r="E29" s="92">
        <v>270.75</v>
      </c>
      <c r="F29" s="92">
        <v>0.1</v>
      </c>
    </row>
    <row r="30" spans="1:6" ht="15" customHeight="1">
      <c r="A30" s="92" t="s">
        <v>89</v>
      </c>
      <c r="B30" s="92" t="s">
        <v>56</v>
      </c>
      <c r="C30" s="92" t="s">
        <v>98</v>
      </c>
      <c r="D30" s="92" t="s">
        <v>100</v>
      </c>
      <c r="E30" s="92">
        <v>3283</v>
      </c>
      <c r="F30" s="92">
        <v>0.1</v>
      </c>
    </row>
    <row r="31" spans="1:6" ht="15" customHeight="1">
      <c r="A31" s="92" t="s">
        <v>89</v>
      </c>
      <c r="B31" s="92" t="s">
        <v>58</v>
      </c>
      <c r="C31" s="92" t="s">
        <v>98</v>
      </c>
      <c r="D31" s="92" t="s">
        <v>100</v>
      </c>
      <c r="E31" s="92">
        <v>925</v>
      </c>
      <c r="F31" s="92">
        <v>0.1</v>
      </c>
    </row>
    <row r="32" spans="1:6" ht="15" customHeight="1">
      <c r="A32" s="92" t="s">
        <v>92</v>
      </c>
      <c r="B32" s="92" t="s">
        <v>45</v>
      </c>
      <c r="C32" s="92" t="s">
        <v>98</v>
      </c>
      <c r="D32" s="92" t="s">
        <v>101</v>
      </c>
      <c r="E32" s="92">
        <v>1622.7</v>
      </c>
      <c r="F32" s="92">
        <v>0.1</v>
      </c>
    </row>
    <row r="33" spans="1:6" ht="15" customHeight="1">
      <c r="A33" s="92" t="s">
        <v>92</v>
      </c>
      <c r="B33" s="92" t="s">
        <v>47</v>
      </c>
      <c r="C33" s="92" t="s">
        <v>98</v>
      </c>
      <c r="D33" s="92" t="s">
        <v>101</v>
      </c>
      <c r="E33" s="92">
        <v>5084.3</v>
      </c>
      <c r="F33" s="92">
        <v>0.1</v>
      </c>
    </row>
    <row r="34" spans="1:6" ht="15" customHeight="1">
      <c r="A34" s="92" t="s">
        <v>27</v>
      </c>
      <c r="B34" s="92" t="s">
        <v>70</v>
      </c>
      <c r="C34" s="92" t="s">
        <v>103</v>
      </c>
      <c r="D34" s="92" t="s">
        <v>99</v>
      </c>
      <c r="E34" s="92">
        <v>50900</v>
      </c>
      <c r="F34" s="92">
        <v>0.1</v>
      </c>
    </row>
    <row r="35" spans="1:6" ht="15" customHeight="1">
      <c r="A35" s="92" t="s">
        <v>27</v>
      </c>
      <c r="B35" s="92" t="s">
        <v>72</v>
      </c>
      <c r="C35" s="92" t="s">
        <v>103</v>
      </c>
      <c r="D35" s="92" t="s">
        <v>99</v>
      </c>
      <c r="E35" s="92">
        <v>8700</v>
      </c>
      <c r="F35" s="92">
        <v>0.1</v>
      </c>
    </row>
    <row r="36" spans="1:6" ht="15" customHeight="1">
      <c r="A36" s="92" t="s">
        <v>33</v>
      </c>
      <c r="B36" s="92" t="s">
        <v>88</v>
      </c>
      <c r="C36" s="92" t="s">
        <v>103</v>
      </c>
      <c r="D36" s="92" t="s">
        <v>100</v>
      </c>
      <c r="E36" s="92">
        <v>331</v>
      </c>
      <c r="F36" s="92">
        <v>0.1</v>
      </c>
    </row>
    <row r="37" spans="1:6" ht="15" customHeight="1">
      <c r="A37" s="92" t="s">
        <v>36</v>
      </c>
      <c r="B37" s="92" t="s">
        <v>88</v>
      </c>
      <c r="C37" s="92" t="s">
        <v>103</v>
      </c>
      <c r="D37" s="92" t="s">
        <v>100</v>
      </c>
      <c r="E37" s="92">
        <v>213</v>
      </c>
      <c r="F37" s="92">
        <v>0.1</v>
      </c>
    </row>
    <row r="38" spans="1:6" ht="15" customHeight="1">
      <c r="A38" s="92" t="s">
        <v>40</v>
      </c>
      <c r="B38" s="92" t="s">
        <v>78</v>
      </c>
      <c r="C38" s="92" t="s">
        <v>103</v>
      </c>
      <c r="D38" s="92" t="s">
        <v>101</v>
      </c>
      <c r="E38" s="92">
        <v>1662.26</v>
      </c>
      <c r="F38" s="92">
        <v>0.1</v>
      </c>
    </row>
    <row r="39" spans="1:6" ht="15" customHeight="1">
      <c r="A39" s="92" t="s">
        <v>40</v>
      </c>
      <c r="B39" s="92" t="s">
        <v>89</v>
      </c>
      <c r="C39" s="92" t="s">
        <v>103</v>
      </c>
      <c r="D39" s="92" t="s">
        <v>100</v>
      </c>
      <c r="E39" s="92">
        <v>727.26</v>
      </c>
      <c r="F39" s="92">
        <v>0.1</v>
      </c>
    </row>
    <row r="40" spans="1:6" ht="15" customHeight="1">
      <c r="A40" s="92" t="s">
        <v>41</v>
      </c>
      <c r="B40" s="92" t="s">
        <v>78</v>
      </c>
      <c r="C40" s="92" t="s">
        <v>103</v>
      </c>
      <c r="D40" s="92" t="s">
        <v>101</v>
      </c>
      <c r="E40" s="92">
        <v>5929.19</v>
      </c>
      <c r="F40" s="92">
        <v>0.1</v>
      </c>
    </row>
    <row r="41" spans="1:6" ht="15" customHeight="1">
      <c r="A41" s="92" t="s">
        <v>41</v>
      </c>
      <c r="B41" s="92" t="s">
        <v>89</v>
      </c>
      <c r="C41" s="92" t="s">
        <v>103</v>
      </c>
      <c r="D41" s="92" t="s">
        <v>100</v>
      </c>
      <c r="E41" s="92">
        <v>701.82</v>
      </c>
      <c r="F41" s="92">
        <v>0.1</v>
      </c>
    </row>
    <row r="42" spans="1:6" ht="15" customHeight="1">
      <c r="A42" s="92" t="s">
        <v>45</v>
      </c>
      <c r="B42" s="92" t="s">
        <v>79</v>
      </c>
      <c r="C42" s="92" t="s">
        <v>103</v>
      </c>
      <c r="D42" s="92" t="s">
        <v>101</v>
      </c>
      <c r="E42" s="92">
        <v>4215</v>
      </c>
      <c r="F42" s="92">
        <v>0.1</v>
      </c>
    </row>
    <row r="43" spans="1:6" ht="15" customHeight="1">
      <c r="A43" s="92" t="s">
        <v>45</v>
      </c>
      <c r="B43" s="92" t="s">
        <v>92</v>
      </c>
      <c r="C43" s="92" t="s">
        <v>103</v>
      </c>
      <c r="D43" s="92" t="s">
        <v>101</v>
      </c>
      <c r="E43" s="92">
        <v>691.5</v>
      </c>
      <c r="F43" s="92">
        <v>0.1</v>
      </c>
    </row>
    <row r="44" spans="1:6" ht="15" customHeight="1">
      <c r="A44" s="92" t="s">
        <v>47</v>
      </c>
      <c r="B44" s="92" t="s">
        <v>79</v>
      </c>
      <c r="C44" s="92" t="s">
        <v>103</v>
      </c>
      <c r="D44" s="92" t="s">
        <v>101</v>
      </c>
      <c r="E44" s="92">
        <v>8748.83</v>
      </c>
      <c r="F44" s="92">
        <v>0.1</v>
      </c>
    </row>
    <row r="45" spans="1:6" ht="15" customHeight="1">
      <c r="A45" s="92" t="s">
        <v>47</v>
      </c>
      <c r="B45" s="92" t="s">
        <v>92</v>
      </c>
      <c r="C45" s="92" t="s">
        <v>103</v>
      </c>
      <c r="D45" s="92" t="s">
        <v>101</v>
      </c>
      <c r="E45" s="92">
        <v>6677.83</v>
      </c>
      <c r="F45" s="92">
        <v>0.1</v>
      </c>
    </row>
    <row r="46" spans="1:6" ht="15" customHeight="1">
      <c r="A46" s="92" t="s">
        <v>49</v>
      </c>
      <c r="B46" s="92" t="s">
        <v>78</v>
      </c>
      <c r="C46" s="92" t="s">
        <v>103</v>
      </c>
      <c r="D46" s="92" t="s">
        <v>101</v>
      </c>
      <c r="E46" s="92">
        <v>2725.2</v>
      </c>
      <c r="F46" s="92">
        <v>0.1</v>
      </c>
    </row>
    <row r="47" spans="1:6" ht="15" customHeight="1">
      <c r="A47" s="92" t="s">
        <v>49</v>
      </c>
      <c r="B47" s="92" t="s">
        <v>89</v>
      </c>
      <c r="C47" s="92" t="s">
        <v>103</v>
      </c>
      <c r="D47" s="92" t="s">
        <v>100</v>
      </c>
      <c r="E47" s="92">
        <v>1023.92</v>
      </c>
      <c r="F47" s="92">
        <v>0.1</v>
      </c>
    </row>
    <row r="48" spans="1:6" ht="15" customHeight="1">
      <c r="A48" s="92" t="s">
        <v>51</v>
      </c>
      <c r="B48" s="92" t="s">
        <v>89</v>
      </c>
      <c r="C48" s="92" t="s">
        <v>103</v>
      </c>
      <c r="D48" s="92" t="s">
        <v>100</v>
      </c>
      <c r="E48" s="92">
        <v>882</v>
      </c>
      <c r="F48" s="92">
        <v>0.1</v>
      </c>
    </row>
    <row r="49" spans="1:6" ht="15" customHeight="1">
      <c r="A49" s="92" t="s">
        <v>70</v>
      </c>
      <c r="B49" s="92" t="s">
        <v>33</v>
      </c>
      <c r="C49" s="92" t="s">
        <v>103</v>
      </c>
      <c r="D49" s="92" t="s">
        <v>102</v>
      </c>
      <c r="E49" s="92">
        <v>5015</v>
      </c>
      <c r="F49" s="92">
        <v>0.1</v>
      </c>
    </row>
    <row r="50" spans="1:6" ht="15" customHeight="1">
      <c r="A50" s="92" t="s">
        <v>70</v>
      </c>
      <c r="B50" s="92" t="s">
        <v>36</v>
      </c>
      <c r="C50" s="92" t="s">
        <v>103</v>
      </c>
      <c r="D50" s="92" t="s">
        <v>102</v>
      </c>
      <c r="E50" s="92">
        <v>15839</v>
      </c>
      <c r="F50" s="92">
        <v>0.1</v>
      </c>
    </row>
    <row r="51" spans="1:6" ht="15" customHeight="1">
      <c r="A51" s="92" t="s">
        <v>70</v>
      </c>
      <c r="B51" s="92" t="s">
        <v>40</v>
      </c>
      <c r="C51" s="92" t="s">
        <v>103</v>
      </c>
      <c r="D51" s="92" t="s">
        <v>102</v>
      </c>
      <c r="E51" s="92">
        <v>4037</v>
      </c>
      <c r="F51" s="92">
        <v>0.1</v>
      </c>
    </row>
    <row r="52" spans="1:6" ht="15" customHeight="1">
      <c r="A52" s="92" t="s">
        <v>70</v>
      </c>
      <c r="B52" s="92" t="s">
        <v>41</v>
      </c>
      <c r="C52" s="92" t="s">
        <v>103</v>
      </c>
      <c r="D52" s="92" t="s">
        <v>102</v>
      </c>
      <c r="E52" s="92">
        <v>6087.92</v>
      </c>
      <c r="F52" s="92">
        <v>0.1</v>
      </c>
    </row>
    <row r="53" spans="1:6" ht="15" customHeight="1">
      <c r="A53" s="92" t="s">
        <v>70</v>
      </c>
      <c r="B53" s="92" t="s">
        <v>64</v>
      </c>
      <c r="C53" s="92" t="s">
        <v>103</v>
      </c>
      <c r="D53" s="92" t="s">
        <v>102</v>
      </c>
      <c r="E53" s="92">
        <v>5461</v>
      </c>
      <c r="F53" s="92">
        <v>0.1</v>
      </c>
    </row>
    <row r="54" spans="1:6" ht="15" customHeight="1">
      <c r="A54" s="92" t="s">
        <v>70</v>
      </c>
      <c r="B54" s="92" t="s">
        <v>66</v>
      </c>
      <c r="C54" s="92" t="s">
        <v>103</v>
      </c>
      <c r="D54" s="92" t="s">
        <v>102</v>
      </c>
      <c r="E54" s="92">
        <v>3420</v>
      </c>
      <c r="F54" s="92">
        <v>0.1</v>
      </c>
    </row>
    <row r="55" spans="1:6" ht="15" customHeight="1">
      <c r="A55" s="92" t="s">
        <v>71</v>
      </c>
      <c r="B55" s="92" t="s">
        <v>27</v>
      </c>
      <c r="C55" s="92" t="s">
        <v>103</v>
      </c>
      <c r="D55" s="92" t="s">
        <v>99</v>
      </c>
      <c r="E55" s="92">
        <v>87800</v>
      </c>
      <c r="F55" s="92">
        <v>0.1</v>
      </c>
    </row>
    <row r="56" spans="1:6" ht="15" customHeight="1">
      <c r="A56" s="92" t="s">
        <v>73</v>
      </c>
      <c r="B56" s="92" t="s">
        <v>27</v>
      </c>
      <c r="C56" s="92" t="s">
        <v>103</v>
      </c>
      <c r="D56" s="92" t="s">
        <v>99</v>
      </c>
      <c r="E56" s="92">
        <v>2780000</v>
      </c>
      <c r="F56" s="92">
        <v>0.1</v>
      </c>
    </row>
    <row r="57" spans="1:6" ht="15" customHeight="1">
      <c r="A57" s="92" t="s">
        <v>76</v>
      </c>
      <c r="B57" s="92" t="s">
        <v>43</v>
      </c>
      <c r="C57" s="92" t="s">
        <v>103</v>
      </c>
      <c r="D57" s="92" t="s">
        <v>102</v>
      </c>
      <c r="E57" s="92">
        <v>1288</v>
      </c>
      <c r="F57" s="92">
        <v>0.1</v>
      </c>
    </row>
    <row r="58" spans="1:6" ht="15" customHeight="1">
      <c r="A58" s="92" t="s">
        <v>77</v>
      </c>
      <c r="B58" s="92" t="s">
        <v>44</v>
      </c>
      <c r="C58" s="92" t="s">
        <v>103</v>
      </c>
      <c r="D58" s="92" t="s">
        <v>102</v>
      </c>
      <c r="E58" s="92">
        <v>7273.84</v>
      </c>
      <c r="F58" s="92">
        <v>0.1</v>
      </c>
    </row>
    <row r="59" spans="1:6" ht="15" customHeight="1">
      <c r="A59" s="92" t="s">
        <v>78</v>
      </c>
      <c r="B59" s="92" t="s">
        <v>45</v>
      </c>
      <c r="C59" s="92" t="s">
        <v>103</v>
      </c>
      <c r="D59" s="92" t="s">
        <v>101</v>
      </c>
      <c r="E59" s="92">
        <v>2692.33</v>
      </c>
      <c r="F59" s="92">
        <v>0.1</v>
      </c>
    </row>
    <row r="60" spans="1:6" ht="15" customHeight="1">
      <c r="A60" s="92" t="s">
        <v>79</v>
      </c>
      <c r="B60" s="92" t="s">
        <v>47</v>
      </c>
      <c r="C60" s="92" t="s">
        <v>103</v>
      </c>
      <c r="D60" s="92" t="s">
        <v>101</v>
      </c>
      <c r="E60" s="92">
        <v>12261.5</v>
      </c>
      <c r="F60" s="92">
        <v>0.1</v>
      </c>
    </row>
    <row r="61" spans="1:6" ht="15" customHeight="1">
      <c r="A61" s="92" t="s">
        <v>88</v>
      </c>
      <c r="B61" s="92" t="s">
        <v>59</v>
      </c>
      <c r="C61" s="92" t="s">
        <v>103</v>
      </c>
      <c r="D61" s="92" t="s">
        <v>100</v>
      </c>
      <c r="E61" s="92">
        <v>270.75</v>
      </c>
      <c r="F61" s="92">
        <v>0.1</v>
      </c>
    </row>
    <row r="62" spans="1:6" ht="15" customHeight="1">
      <c r="A62" s="92" t="s">
        <v>89</v>
      </c>
      <c r="B62" s="92" t="s">
        <v>56</v>
      </c>
      <c r="C62" s="92" t="s">
        <v>103</v>
      </c>
      <c r="D62" s="92" t="s">
        <v>100</v>
      </c>
      <c r="E62" s="92">
        <v>3283</v>
      </c>
      <c r="F62" s="92">
        <v>0.1</v>
      </c>
    </row>
    <row r="63" spans="1:6" ht="15" customHeight="1">
      <c r="A63" s="92" t="s">
        <v>89</v>
      </c>
      <c r="B63" s="92" t="s">
        <v>58</v>
      </c>
      <c r="C63" s="92" t="s">
        <v>103</v>
      </c>
      <c r="D63" s="92" t="s">
        <v>100</v>
      </c>
      <c r="E63" s="92">
        <v>925</v>
      </c>
      <c r="F63" s="92">
        <v>0.1</v>
      </c>
    </row>
    <row r="64" spans="1:6" ht="15" customHeight="1">
      <c r="A64" s="92" t="s">
        <v>92</v>
      </c>
      <c r="B64" s="92" t="s">
        <v>45</v>
      </c>
      <c r="C64" s="92" t="s">
        <v>103</v>
      </c>
      <c r="D64" s="92" t="s">
        <v>101</v>
      </c>
      <c r="E64" s="92">
        <v>2704.5</v>
      </c>
      <c r="F64" s="92">
        <v>0.1</v>
      </c>
    </row>
    <row r="65" spans="1:6" ht="15" customHeight="1">
      <c r="A65" s="92" t="s">
        <v>92</v>
      </c>
      <c r="B65" s="92" t="s">
        <v>47</v>
      </c>
      <c r="C65" s="92" t="s">
        <v>103</v>
      </c>
      <c r="D65" s="92" t="s">
        <v>101</v>
      </c>
      <c r="E65" s="92">
        <v>8473.83</v>
      </c>
      <c r="F65" s="92">
        <v>0.1</v>
      </c>
    </row>
    <row r="66" spans="1:6" ht="15" customHeight="1">
      <c r="A66" s="92" t="s">
        <v>27</v>
      </c>
      <c r="B66" s="92" t="s">
        <v>70</v>
      </c>
      <c r="C66" s="92" t="s">
        <v>104</v>
      </c>
      <c r="D66" s="92" t="s">
        <v>99</v>
      </c>
      <c r="E66" s="92">
        <v>30540</v>
      </c>
      <c r="F66" s="92">
        <v>0.1</v>
      </c>
    </row>
    <row r="67" spans="1:6" ht="15" customHeight="1">
      <c r="A67" s="92" t="s">
        <v>27</v>
      </c>
      <c r="B67" s="92" t="s">
        <v>72</v>
      </c>
      <c r="C67" s="92" t="s">
        <v>104</v>
      </c>
      <c r="D67" s="92" t="s">
        <v>99</v>
      </c>
      <c r="E67" s="92">
        <v>5220</v>
      </c>
      <c r="F67" s="92">
        <v>0.1</v>
      </c>
    </row>
    <row r="68" spans="1:6" ht="15" customHeight="1">
      <c r="A68" s="92" t="s">
        <v>33</v>
      </c>
      <c r="B68" s="92" t="s">
        <v>88</v>
      </c>
      <c r="C68" s="92" t="s">
        <v>104</v>
      </c>
      <c r="D68" s="92" t="s">
        <v>100</v>
      </c>
      <c r="E68" s="92">
        <v>231.7</v>
      </c>
      <c r="F68" s="92">
        <v>0.1</v>
      </c>
    </row>
    <row r="69" spans="1:6" ht="15" customHeight="1">
      <c r="A69" s="92" t="s">
        <v>36</v>
      </c>
      <c r="B69" s="92" t="s">
        <v>88</v>
      </c>
      <c r="C69" s="92" t="s">
        <v>104</v>
      </c>
      <c r="D69" s="92" t="s">
        <v>100</v>
      </c>
      <c r="E69" s="92">
        <v>106.5</v>
      </c>
      <c r="F69" s="92">
        <v>0.1</v>
      </c>
    </row>
    <row r="70" spans="1:6" ht="15" customHeight="1">
      <c r="A70" s="92" t="s">
        <v>40</v>
      </c>
      <c r="B70" s="92" t="s">
        <v>78</v>
      </c>
      <c r="C70" s="92" t="s">
        <v>104</v>
      </c>
      <c r="D70" s="92" t="s">
        <v>101</v>
      </c>
      <c r="E70" s="92">
        <v>1163.58</v>
      </c>
      <c r="F70" s="92">
        <v>0.1</v>
      </c>
    </row>
    <row r="71" spans="1:6" ht="15" customHeight="1">
      <c r="A71" s="92" t="s">
        <v>40</v>
      </c>
      <c r="B71" s="92" t="s">
        <v>89</v>
      </c>
      <c r="C71" s="92" t="s">
        <v>104</v>
      </c>
      <c r="D71" s="92" t="s">
        <v>100</v>
      </c>
      <c r="E71" s="92">
        <v>509.08</v>
      </c>
      <c r="F71" s="92">
        <v>0.1</v>
      </c>
    </row>
    <row r="72" spans="1:6" ht="15" customHeight="1">
      <c r="A72" s="92" t="s">
        <v>41</v>
      </c>
      <c r="B72" s="92" t="s">
        <v>78</v>
      </c>
      <c r="C72" s="92" t="s">
        <v>104</v>
      </c>
      <c r="D72" s="92" t="s">
        <v>101</v>
      </c>
      <c r="E72" s="92">
        <v>2964.6</v>
      </c>
      <c r="F72" s="92">
        <v>0.1</v>
      </c>
    </row>
    <row r="73" spans="1:6" ht="15" customHeight="1">
      <c r="A73" s="92" t="s">
        <v>41</v>
      </c>
      <c r="B73" s="92" t="s">
        <v>89</v>
      </c>
      <c r="C73" s="92" t="s">
        <v>104</v>
      </c>
      <c r="D73" s="92" t="s">
        <v>100</v>
      </c>
      <c r="E73" s="92">
        <v>350.91</v>
      </c>
      <c r="F73" s="92">
        <v>0.1</v>
      </c>
    </row>
    <row r="74" spans="1:6" ht="15" customHeight="1">
      <c r="A74" s="92" t="s">
        <v>45</v>
      </c>
      <c r="B74" s="92" t="s">
        <v>79</v>
      </c>
      <c r="C74" s="92" t="s">
        <v>104</v>
      </c>
      <c r="D74" s="92" t="s">
        <v>101</v>
      </c>
      <c r="E74" s="92">
        <v>2529</v>
      </c>
      <c r="F74" s="92">
        <v>0.1</v>
      </c>
    </row>
    <row r="75" spans="1:6" ht="15" customHeight="1">
      <c r="A75" s="92" t="s">
        <v>45</v>
      </c>
      <c r="B75" s="92" t="s">
        <v>92</v>
      </c>
      <c r="C75" s="92" t="s">
        <v>104</v>
      </c>
      <c r="D75" s="92" t="s">
        <v>101</v>
      </c>
      <c r="E75" s="92">
        <v>414.9</v>
      </c>
      <c r="F75" s="92">
        <v>0.1</v>
      </c>
    </row>
    <row r="76" spans="1:6" ht="15" customHeight="1">
      <c r="A76" s="92" t="s">
        <v>47</v>
      </c>
      <c r="B76" s="92" t="s">
        <v>79</v>
      </c>
      <c r="C76" s="92" t="s">
        <v>104</v>
      </c>
      <c r="D76" s="92" t="s">
        <v>101</v>
      </c>
      <c r="E76" s="92">
        <v>5249.3</v>
      </c>
      <c r="F76" s="92">
        <v>0.1</v>
      </c>
    </row>
    <row r="77" spans="1:6" ht="15" customHeight="1">
      <c r="A77" s="92" t="s">
        <v>47</v>
      </c>
      <c r="B77" s="92" t="s">
        <v>92</v>
      </c>
      <c r="C77" s="92" t="s">
        <v>104</v>
      </c>
      <c r="D77" s="92" t="s">
        <v>101</v>
      </c>
      <c r="E77" s="92">
        <v>4006.7</v>
      </c>
      <c r="F77" s="92">
        <v>0.1</v>
      </c>
    </row>
    <row r="78" spans="1:6" ht="15" customHeight="1">
      <c r="A78" s="92" t="s">
        <v>49</v>
      </c>
      <c r="B78" s="92" t="s">
        <v>78</v>
      </c>
      <c r="C78" s="92" t="s">
        <v>104</v>
      </c>
      <c r="D78" s="92" t="s">
        <v>101</v>
      </c>
      <c r="E78" s="92">
        <v>1635.12</v>
      </c>
      <c r="F78" s="92">
        <v>0.1</v>
      </c>
    </row>
    <row r="79" spans="1:6" ht="15" customHeight="1">
      <c r="A79" s="92" t="s">
        <v>49</v>
      </c>
      <c r="B79" s="92" t="s">
        <v>89</v>
      </c>
      <c r="C79" s="92" t="s">
        <v>104</v>
      </c>
      <c r="D79" s="92" t="s">
        <v>100</v>
      </c>
      <c r="E79" s="92">
        <v>614.35</v>
      </c>
      <c r="F79" s="92">
        <v>0.1</v>
      </c>
    </row>
    <row r="80" spans="1:6" ht="15" customHeight="1">
      <c r="A80" s="92" t="s">
        <v>51</v>
      </c>
      <c r="B80" s="92" t="s">
        <v>89</v>
      </c>
      <c r="C80" s="92" t="s">
        <v>104</v>
      </c>
      <c r="D80" s="92" t="s">
        <v>100</v>
      </c>
      <c r="E80" s="92">
        <v>529.20000000000005</v>
      </c>
      <c r="F80" s="92">
        <v>0.1</v>
      </c>
    </row>
    <row r="81" spans="1:6" ht="15" customHeight="1">
      <c r="A81" s="92" t="s">
        <v>70</v>
      </c>
      <c r="B81" s="92" t="s">
        <v>33</v>
      </c>
      <c r="C81" s="92" t="s">
        <v>104</v>
      </c>
      <c r="D81" s="92" t="s">
        <v>102</v>
      </c>
      <c r="E81" s="92">
        <v>3510.5</v>
      </c>
      <c r="F81" s="92">
        <v>0.1</v>
      </c>
    </row>
    <row r="82" spans="1:6" ht="15" customHeight="1">
      <c r="A82" s="92" t="s">
        <v>70</v>
      </c>
      <c r="B82" s="92" t="s">
        <v>36</v>
      </c>
      <c r="C82" s="92" t="s">
        <v>104</v>
      </c>
      <c r="D82" s="92" t="s">
        <v>102</v>
      </c>
      <c r="E82" s="92">
        <v>7919.5</v>
      </c>
      <c r="F82" s="92">
        <v>0.1</v>
      </c>
    </row>
    <row r="83" spans="1:6" ht="15" customHeight="1">
      <c r="A83" s="92" t="s">
        <v>70</v>
      </c>
      <c r="B83" s="92" t="s">
        <v>40</v>
      </c>
      <c r="C83" s="92" t="s">
        <v>104</v>
      </c>
      <c r="D83" s="92" t="s">
        <v>102</v>
      </c>
      <c r="E83" s="92">
        <v>2825.9</v>
      </c>
      <c r="F83" s="92">
        <v>0.1</v>
      </c>
    </row>
    <row r="84" spans="1:6" ht="15" customHeight="1">
      <c r="A84" s="92" t="s">
        <v>70</v>
      </c>
      <c r="B84" s="92" t="s">
        <v>41</v>
      </c>
      <c r="C84" s="92" t="s">
        <v>104</v>
      </c>
      <c r="D84" s="92" t="s">
        <v>102</v>
      </c>
      <c r="E84" s="92">
        <v>3043.96</v>
      </c>
      <c r="F84" s="92">
        <v>0.1</v>
      </c>
    </row>
    <row r="85" spans="1:6" ht="15" customHeight="1">
      <c r="A85" s="92" t="s">
        <v>70</v>
      </c>
      <c r="B85" s="92" t="s">
        <v>64</v>
      </c>
      <c r="C85" s="92" t="s">
        <v>104</v>
      </c>
      <c r="D85" s="92" t="s">
        <v>102</v>
      </c>
      <c r="E85" s="92">
        <v>3276.6</v>
      </c>
      <c r="F85" s="92">
        <v>0.1</v>
      </c>
    </row>
    <row r="86" spans="1:6" ht="15" customHeight="1">
      <c r="A86" s="92" t="s">
        <v>70</v>
      </c>
      <c r="B86" s="92" t="s">
        <v>66</v>
      </c>
      <c r="C86" s="92" t="s">
        <v>104</v>
      </c>
      <c r="D86" s="92" t="s">
        <v>102</v>
      </c>
      <c r="E86" s="92">
        <v>2052</v>
      </c>
      <c r="F86" s="92">
        <v>0.1</v>
      </c>
    </row>
    <row r="87" spans="1:6" ht="15" customHeight="1">
      <c r="A87" s="92" t="s">
        <v>71</v>
      </c>
      <c r="B87" s="92" t="s">
        <v>27</v>
      </c>
      <c r="C87" s="92" t="s">
        <v>104</v>
      </c>
      <c r="D87" s="92" t="s">
        <v>99</v>
      </c>
      <c r="E87" s="92">
        <v>52680</v>
      </c>
      <c r="F87" s="92">
        <v>0.1</v>
      </c>
    </row>
    <row r="88" spans="1:6" ht="15" customHeight="1">
      <c r="A88" s="92" t="s">
        <v>73</v>
      </c>
      <c r="B88" s="92" t="s">
        <v>27</v>
      </c>
      <c r="C88" s="92" t="s">
        <v>104</v>
      </c>
      <c r="D88" s="92" t="s">
        <v>99</v>
      </c>
      <c r="E88" s="92">
        <v>1668000</v>
      </c>
      <c r="F88" s="92">
        <v>0.1</v>
      </c>
    </row>
    <row r="89" spans="1:6" ht="15" customHeight="1">
      <c r="A89" s="92" t="s">
        <v>76</v>
      </c>
      <c r="B89" s="92" t="s">
        <v>43</v>
      </c>
      <c r="C89" s="92" t="s">
        <v>104</v>
      </c>
      <c r="D89" s="92" t="s">
        <v>102</v>
      </c>
      <c r="E89" s="92">
        <v>901.6</v>
      </c>
      <c r="F89" s="92">
        <v>0.1</v>
      </c>
    </row>
    <row r="90" spans="1:6" ht="15" customHeight="1">
      <c r="A90" s="92" t="s">
        <v>77</v>
      </c>
      <c r="B90" s="92" t="s">
        <v>44</v>
      </c>
      <c r="C90" s="92" t="s">
        <v>104</v>
      </c>
      <c r="D90" s="92" t="s">
        <v>102</v>
      </c>
      <c r="E90" s="92">
        <v>3636.92</v>
      </c>
      <c r="F90" s="92">
        <v>0.1</v>
      </c>
    </row>
    <row r="91" spans="1:6" ht="15" customHeight="1">
      <c r="A91" s="92" t="s">
        <v>78</v>
      </c>
      <c r="B91" s="92" t="s">
        <v>45</v>
      </c>
      <c r="C91" s="92" t="s">
        <v>104</v>
      </c>
      <c r="D91" s="92" t="s">
        <v>101</v>
      </c>
      <c r="E91" s="92">
        <v>1615.4</v>
      </c>
      <c r="F91" s="92">
        <v>0.1</v>
      </c>
    </row>
    <row r="92" spans="1:6" ht="15" customHeight="1">
      <c r="A92" s="92" t="s">
        <v>79</v>
      </c>
      <c r="B92" s="92" t="s">
        <v>47</v>
      </c>
      <c r="C92" s="92" t="s">
        <v>104</v>
      </c>
      <c r="D92" s="92" t="s">
        <v>101</v>
      </c>
      <c r="E92" s="92">
        <v>7356.9</v>
      </c>
      <c r="F92" s="92">
        <v>0.1</v>
      </c>
    </row>
    <row r="93" spans="1:6" ht="15" customHeight="1">
      <c r="A93" s="92" t="s">
        <v>88</v>
      </c>
      <c r="B93" s="92" t="s">
        <v>59</v>
      </c>
      <c r="C93" s="92" t="s">
        <v>104</v>
      </c>
      <c r="D93" s="92" t="s">
        <v>100</v>
      </c>
      <c r="E93" s="92">
        <v>162.44999999999999</v>
      </c>
      <c r="F93" s="92">
        <v>0.1</v>
      </c>
    </row>
    <row r="94" spans="1:6" ht="15" customHeight="1">
      <c r="A94" s="92" t="s">
        <v>89</v>
      </c>
      <c r="B94" s="92" t="s">
        <v>56</v>
      </c>
      <c r="C94" s="92" t="s">
        <v>104</v>
      </c>
      <c r="D94" s="92" t="s">
        <v>100</v>
      </c>
      <c r="E94" s="92">
        <v>1969.8</v>
      </c>
      <c r="F94" s="92">
        <v>0.1</v>
      </c>
    </row>
    <row r="95" spans="1:6" ht="15" customHeight="1">
      <c r="A95" s="92" t="s">
        <v>89</v>
      </c>
      <c r="B95" s="92" t="s">
        <v>58</v>
      </c>
      <c r="C95" s="92" t="s">
        <v>104</v>
      </c>
      <c r="D95" s="92" t="s">
        <v>100</v>
      </c>
      <c r="E95" s="92">
        <v>555</v>
      </c>
      <c r="F95" s="92">
        <v>0.1</v>
      </c>
    </row>
    <row r="96" spans="1:6" ht="15" customHeight="1">
      <c r="A96" s="92" t="s">
        <v>92</v>
      </c>
      <c r="B96" s="92" t="s">
        <v>45</v>
      </c>
      <c r="C96" s="92" t="s">
        <v>104</v>
      </c>
      <c r="D96" s="92" t="s">
        <v>101</v>
      </c>
      <c r="E96" s="92">
        <v>1622.7</v>
      </c>
      <c r="F96" s="92">
        <v>0.1</v>
      </c>
    </row>
    <row r="97" spans="1:6" ht="15" customHeight="1">
      <c r="A97" s="92" t="s">
        <v>92</v>
      </c>
      <c r="B97" s="92" t="s">
        <v>47</v>
      </c>
      <c r="C97" s="92" t="s">
        <v>104</v>
      </c>
      <c r="D97" s="92" t="s">
        <v>101</v>
      </c>
      <c r="E97" s="92">
        <v>5084.3</v>
      </c>
      <c r="F97" s="92">
        <v>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8064A2"/>
  </sheetPr>
  <dimension ref="A1:F7"/>
  <sheetViews>
    <sheetView workbookViewId="0"/>
  </sheetViews>
  <sheetFormatPr baseColWidth="10" defaultColWidth="9.1796875" defaultRowHeight="14.5"/>
  <cols>
    <col min="1" max="1" width="17" customWidth="1"/>
    <col min="2" max="2" width="31" customWidth="1"/>
    <col min="3" max="3" width="18" customWidth="1"/>
    <col min="4" max="5" width="40" customWidth="1"/>
    <col min="6" max="6" width="14" customWidth="1"/>
  </cols>
  <sheetData>
    <row r="1" spans="1:6" ht="15" customHeight="1">
      <c r="A1" s="105" t="s">
        <v>105</v>
      </c>
      <c r="B1" s="105" t="s">
        <v>106</v>
      </c>
      <c r="C1" s="105" t="s">
        <v>18</v>
      </c>
      <c r="D1" s="105" t="s">
        <v>107</v>
      </c>
      <c r="E1" s="105" t="s">
        <v>108</v>
      </c>
      <c r="F1" s="105" t="s">
        <v>109</v>
      </c>
    </row>
    <row r="2" spans="1:6" ht="15" customHeight="1">
      <c r="A2" s="92" t="s">
        <v>43</v>
      </c>
      <c r="B2" s="92" t="s">
        <v>82</v>
      </c>
      <c r="C2" s="92" t="s">
        <v>98</v>
      </c>
      <c r="D2" s="92">
        <v>200</v>
      </c>
      <c r="E2" s="92">
        <v>500</v>
      </c>
      <c r="F2" s="92" t="s">
        <v>110</v>
      </c>
    </row>
    <row r="3" spans="1:6" ht="15" customHeight="1">
      <c r="A3" s="92" t="s">
        <v>44</v>
      </c>
      <c r="B3" s="92" t="s">
        <v>82</v>
      </c>
      <c r="C3" s="92" t="s">
        <v>98</v>
      </c>
      <c r="D3" s="92">
        <v>1000</v>
      </c>
      <c r="E3" s="92"/>
      <c r="F3" s="92" t="s">
        <v>110</v>
      </c>
    </row>
    <row r="4" spans="1:6" ht="15" customHeight="1">
      <c r="A4" s="92" t="s">
        <v>43</v>
      </c>
      <c r="B4" s="92" t="s">
        <v>82</v>
      </c>
      <c r="C4" s="92" t="s">
        <v>103</v>
      </c>
      <c r="D4" s="92">
        <v>200</v>
      </c>
      <c r="E4" s="92">
        <v>500</v>
      </c>
      <c r="F4" s="92" t="s">
        <v>110</v>
      </c>
    </row>
    <row r="5" spans="1:6" ht="15" customHeight="1">
      <c r="A5" s="92" t="s">
        <v>44</v>
      </c>
      <c r="B5" s="92" t="s">
        <v>82</v>
      </c>
      <c r="C5" s="92" t="s">
        <v>103</v>
      </c>
      <c r="D5" s="92">
        <v>1000</v>
      </c>
      <c r="E5" s="92"/>
      <c r="F5" s="92" t="s">
        <v>110</v>
      </c>
    </row>
    <row r="6" spans="1:6" ht="15" customHeight="1">
      <c r="A6" s="92" t="s">
        <v>43</v>
      </c>
      <c r="B6" s="92" t="s">
        <v>82</v>
      </c>
      <c r="C6" s="92" t="s">
        <v>104</v>
      </c>
      <c r="D6" s="92">
        <v>140</v>
      </c>
      <c r="E6" s="92">
        <v>350</v>
      </c>
      <c r="F6" s="92" t="s">
        <v>110</v>
      </c>
    </row>
    <row r="7" spans="1:6" ht="15" customHeight="1">
      <c r="A7" s="92" t="s">
        <v>44</v>
      </c>
      <c r="B7" s="92" t="s">
        <v>82</v>
      </c>
      <c r="C7" s="92" t="s">
        <v>104</v>
      </c>
      <c r="D7" s="92">
        <v>700</v>
      </c>
      <c r="E7" s="92"/>
      <c r="F7" s="92" t="s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8064A2"/>
  </sheetPr>
  <dimension ref="A1:H34"/>
  <sheetViews>
    <sheetView workbookViewId="0"/>
  </sheetViews>
  <sheetFormatPr baseColWidth="10" defaultColWidth="9.1796875" defaultRowHeight="14.5"/>
  <cols>
    <col min="1" max="1" width="19" customWidth="1"/>
    <col min="2" max="2" width="36" customWidth="1"/>
    <col min="3" max="3" width="32" customWidth="1"/>
    <col min="4" max="4" width="35" customWidth="1"/>
    <col min="5" max="6" width="50" customWidth="1"/>
    <col min="7" max="7" width="194" customWidth="1"/>
    <col min="8" max="8" width="19" customWidth="1"/>
  </cols>
  <sheetData>
    <row r="1" spans="1:8" ht="15" customHeight="1">
      <c r="A1" s="105" t="s">
        <v>111</v>
      </c>
      <c r="B1" s="105" t="s">
        <v>105</v>
      </c>
      <c r="C1" s="105" t="s">
        <v>106</v>
      </c>
      <c r="D1" s="105" t="s">
        <v>112</v>
      </c>
      <c r="E1" s="105" t="s">
        <v>113</v>
      </c>
      <c r="F1" s="105" t="s">
        <v>114</v>
      </c>
      <c r="G1" s="105" t="s">
        <v>115</v>
      </c>
      <c r="H1" s="105" t="s">
        <v>109</v>
      </c>
    </row>
    <row r="2" spans="1:8" ht="15" customHeight="1">
      <c r="A2" s="106">
        <v>1</v>
      </c>
      <c r="B2" s="106" t="s">
        <v>33</v>
      </c>
      <c r="C2" s="106" t="s">
        <v>76</v>
      </c>
      <c r="D2" s="106">
        <v>0.47</v>
      </c>
      <c r="E2" s="106"/>
      <c r="F2" s="106"/>
      <c r="G2" s="106"/>
      <c r="H2" s="106"/>
    </row>
    <row r="3" spans="1:8" ht="15" customHeight="1">
      <c r="A3" s="92">
        <v>1</v>
      </c>
      <c r="B3" s="92" t="s">
        <v>76</v>
      </c>
      <c r="C3" s="92" t="s">
        <v>43</v>
      </c>
      <c r="D3" s="92">
        <v>-1</v>
      </c>
      <c r="E3" s="92"/>
      <c r="F3" s="92"/>
      <c r="G3" s="92" t="s">
        <v>116</v>
      </c>
      <c r="H3" s="92" t="s">
        <v>117</v>
      </c>
    </row>
    <row r="4" spans="1:8" ht="15" customHeight="1">
      <c r="A4" s="106">
        <v>2</v>
      </c>
      <c r="B4" s="106" t="s">
        <v>36</v>
      </c>
      <c r="C4" s="106" t="s">
        <v>77</v>
      </c>
      <c r="D4" s="106">
        <v>0.55000000000000004</v>
      </c>
      <c r="E4" s="106"/>
      <c r="F4" s="106"/>
      <c r="G4" s="106"/>
      <c r="H4" s="106"/>
    </row>
    <row r="5" spans="1:8" ht="15" customHeight="1">
      <c r="A5" s="92">
        <v>2</v>
      </c>
      <c r="B5" s="92" t="s">
        <v>77</v>
      </c>
      <c r="C5" s="92" t="s">
        <v>44</v>
      </c>
      <c r="D5" s="92">
        <v>-1</v>
      </c>
      <c r="E5" s="92"/>
      <c r="F5" s="92"/>
      <c r="G5" s="92" t="s">
        <v>118</v>
      </c>
      <c r="H5" s="92" t="s">
        <v>117</v>
      </c>
    </row>
    <row r="6" spans="1:8" ht="15" customHeight="1">
      <c r="A6" s="106">
        <v>3</v>
      </c>
      <c r="B6" s="106" t="s">
        <v>78</v>
      </c>
      <c r="C6" s="106" t="s">
        <v>48</v>
      </c>
      <c r="D6" s="106">
        <v>-1</v>
      </c>
      <c r="E6" s="106"/>
      <c r="F6" s="106"/>
      <c r="G6" s="106" t="s">
        <v>119</v>
      </c>
      <c r="H6" s="106" t="s">
        <v>120</v>
      </c>
    </row>
    <row r="7" spans="1:8" ht="15" customHeight="1">
      <c r="A7" s="92">
        <v>3</v>
      </c>
      <c r="B7" s="92" t="s">
        <v>78</v>
      </c>
      <c r="C7" s="92" t="s">
        <v>45</v>
      </c>
      <c r="D7" s="92">
        <v>1.05</v>
      </c>
      <c r="E7" s="92"/>
      <c r="F7" s="92"/>
      <c r="G7" s="92"/>
      <c r="H7" s="92"/>
    </row>
    <row r="8" spans="1:8" ht="15" customHeight="1">
      <c r="A8" s="106">
        <v>4</v>
      </c>
      <c r="B8" s="106" t="s">
        <v>89</v>
      </c>
      <c r="C8" s="106" t="s">
        <v>56</v>
      </c>
      <c r="D8" s="106">
        <v>0.4</v>
      </c>
      <c r="E8" s="106"/>
      <c r="F8" s="106"/>
      <c r="G8" s="106"/>
      <c r="H8" s="106"/>
    </row>
    <row r="9" spans="1:8" ht="15" customHeight="1">
      <c r="A9" s="92">
        <v>4</v>
      </c>
      <c r="B9" s="92" t="s">
        <v>56</v>
      </c>
      <c r="C9" s="92" t="s">
        <v>82</v>
      </c>
      <c r="D9" s="92">
        <v>-1</v>
      </c>
      <c r="E9" s="92"/>
      <c r="F9" s="92"/>
      <c r="G9" s="92" t="s">
        <v>121</v>
      </c>
      <c r="H9" s="92" t="s">
        <v>122</v>
      </c>
    </row>
    <row r="10" spans="1:8" ht="15" customHeight="1">
      <c r="A10" s="106">
        <v>5</v>
      </c>
      <c r="B10" s="106" t="s">
        <v>89</v>
      </c>
      <c r="C10" s="106" t="s">
        <v>56</v>
      </c>
      <c r="D10" s="106">
        <v>0.15</v>
      </c>
      <c r="E10" s="106"/>
      <c r="F10" s="106"/>
      <c r="G10" s="106"/>
      <c r="H10" s="106"/>
    </row>
    <row r="11" spans="1:8" ht="15" customHeight="1">
      <c r="A11" s="92">
        <v>5</v>
      </c>
      <c r="B11" s="92" t="s">
        <v>56</v>
      </c>
      <c r="C11" s="92" t="s">
        <v>84</v>
      </c>
      <c r="D11" s="92">
        <v>-1</v>
      </c>
      <c r="E11" s="92"/>
      <c r="F11" s="92"/>
      <c r="G11" s="92" t="s">
        <v>123</v>
      </c>
      <c r="H11" s="92" t="s">
        <v>122</v>
      </c>
    </row>
    <row r="12" spans="1:8" ht="15" customHeight="1">
      <c r="A12" s="106">
        <v>6</v>
      </c>
      <c r="B12" s="106" t="s">
        <v>89</v>
      </c>
      <c r="C12" s="106" t="s">
        <v>56</v>
      </c>
      <c r="D12" s="106">
        <v>0.45</v>
      </c>
      <c r="E12" s="106"/>
      <c r="F12" s="106"/>
      <c r="G12" s="106"/>
      <c r="H12" s="106"/>
    </row>
    <row r="13" spans="1:8" ht="15" customHeight="1">
      <c r="A13" s="92">
        <v>6</v>
      </c>
      <c r="B13" s="92" t="s">
        <v>56</v>
      </c>
      <c r="C13" s="92" t="s">
        <v>80</v>
      </c>
      <c r="D13" s="92">
        <v>-1</v>
      </c>
      <c r="E13" s="92"/>
      <c r="F13" s="92"/>
      <c r="G13" s="92" t="s">
        <v>124</v>
      </c>
      <c r="H13" s="92" t="s">
        <v>122</v>
      </c>
    </row>
    <row r="14" spans="1:8" ht="15" customHeight="1">
      <c r="A14" s="106">
        <v>7</v>
      </c>
      <c r="B14" s="106" t="s">
        <v>89</v>
      </c>
      <c r="C14" s="106" t="s">
        <v>58</v>
      </c>
      <c r="D14" s="106">
        <v>0.65</v>
      </c>
      <c r="E14" s="106"/>
      <c r="F14" s="106"/>
      <c r="G14" s="106"/>
      <c r="H14" s="106"/>
    </row>
    <row r="15" spans="1:8" ht="15" customHeight="1">
      <c r="A15" s="92">
        <v>7</v>
      </c>
      <c r="B15" s="92" t="s">
        <v>58</v>
      </c>
      <c r="C15" s="92" t="s">
        <v>82</v>
      </c>
      <c r="D15" s="92">
        <v>-1</v>
      </c>
      <c r="E15" s="92"/>
      <c r="F15" s="92"/>
      <c r="G15" s="92" t="s">
        <v>125</v>
      </c>
      <c r="H15" s="92" t="s">
        <v>122</v>
      </c>
    </row>
    <row r="16" spans="1:8" ht="15" customHeight="1">
      <c r="A16" s="106">
        <v>8</v>
      </c>
      <c r="B16" s="106" t="s">
        <v>58</v>
      </c>
      <c r="C16" s="106" t="s">
        <v>84</v>
      </c>
      <c r="D16" s="106">
        <v>-1</v>
      </c>
      <c r="E16" s="106"/>
      <c r="F16" s="106"/>
      <c r="G16" s="106"/>
      <c r="H16" s="106"/>
    </row>
    <row r="17" spans="1:8" ht="15" customHeight="1">
      <c r="A17" s="92">
        <v>8</v>
      </c>
      <c r="B17" s="92" t="s">
        <v>89</v>
      </c>
      <c r="C17" s="92" t="s">
        <v>58</v>
      </c>
      <c r="D17" s="92">
        <v>0.09</v>
      </c>
      <c r="E17" s="92"/>
      <c r="F17" s="92"/>
      <c r="G17" s="92" t="s">
        <v>126</v>
      </c>
      <c r="H17" s="92" t="s">
        <v>122</v>
      </c>
    </row>
    <row r="18" spans="1:8" ht="15" customHeight="1">
      <c r="A18" s="106">
        <v>9</v>
      </c>
      <c r="B18" s="106" t="s">
        <v>89</v>
      </c>
      <c r="C18" s="106" t="s">
        <v>58</v>
      </c>
      <c r="D18" s="106">
        <v>0.26</v>
      </c>
      <c r="E18" s="106"/>
      <c r="F18" s="106"/>
      <c r="G18" s="106" t="s">
        <v>127</v>
      </c>
      <c r="H18" s="106" t="s">
        <v>122</v>
      </c>
    </row>
    <row r="19" spans="1:8" ht="15" customHeight="1">
      <c r="A19" s="92">
        <v>9</v>
      </c>
      <c r="B19" s="92" t="s">
        <v>58</v>
      </c>
      <c r="C19" s="92" t="s">
        <v>80</v>
      </c>
      <c r="D19" s="92">
        <v>-1</v>
      </c>
      <c r="E19" s="92"/>
      <c r="F19" s="92"/>
      <c r="G19" s="92"/>
      <c r="H19" s="92"/>
    </row>
    <row r="20" spans="1:8" ht="15" customHeight="1">
      <c r="A20" s="106">
        <v>10</v>
      </c>
      <c r="B20" s="106" t="s">
        <v>59</v>
      </c>
      <c r="C20" s="106" t="s">
        <v>82</v>
      </c>
      <c r="D20" s="106">
        <v>-1</v>
      </c>
      <c r="E20" s="106"/>
      <c r="F20" s="106"/>
      <c r="G20" s="106"/>
      <c r="H20" s="106"/>
    </row>
    <row r="21" spans="1:8" ht="15" customHeight="1">
      <c r="A21" s="92">
        <v>10</v>
      </c>
      <c r="B21" s="92" t="s">
        <v>88</v>
      </c>
      <c r="C21" s="92" t="s">
        <v>59</v>
      </c>
      <c r="D21" s="92">
        <v>0.4</v>
      </c>
      <c r="E21" s="92"/>
      <c r="F21" s="92"/>
      <c r="G21" s="92" t="s">
        <v>128</v>
      </c>
      <c r="H21" s="92" t="s">
        <v>129</v>
      </c>
    </row>
    <row r="22" spans="1:8" ht="15" customHeight="1">
      <c r="A22" s="106">
        <v>11</v>
      </c>
      <c r="B22" s="106" t="s">
        <v>59</v>
      </c>
      <c r="C22" s="106" t="s">
        <v>84</v>
      </c>
      <c r="D22" s="106">
        <v>-1</v>
      </c>
      <c r="E22" s="106"/>
      <c r="F22" s="106"/>
      <c r="G22" s="106" t="s">
        <v>130</v>
      </c>
      <c r="H22" s="106" t="s">
        <v>129</v>
      </c>
    </row>
    <row r="23" spans="1:8" ht="15" customHeight="1">
      <c r="A23" s="92">
        <v>11</v>
      </c>
      <c r="B23" s="92" t="s">
        <v>88</v>
      </c>
      <c r="C23" s="92" t="s">
        <v>59</v>
      </c>
      <c r="D23" s="92">
        <v>0.25</v>
      </c>
      <c r="E23" s="92"/>
      <c r="F23" s="92"/>
      <c r="G23" s="92"/>
      <c r="H23" s="92"/>
    </row>
    <row r="24" spans="1:8" ht="15" customHeight="1">
      <c r="A24" s="106">
        <v>12</v>
      </c>
      <c r="B24" s="106" t="s">
        <v>59</v>
      </c>
      <c r="C24" s="106" t="s">
        <v>80</v>
      </c>
      <c r="D24" s="106">
        <v>-1</v>
      </c>
      <c r="E24" s="106"/>
      <c r="F24" s="106"/>
      <c r="G24" s="106" t="s">
        <v>131</v>
      </c>
      <c r="H24" s="106" t="s">
        <v>129</v>
      </c>
    </row>
    <row r="25" spans="1:8" ht="15" customHeight="1">
      <c r="A25" s="92">
        <v>12</v>
      </c>
      <c r="B25" s="92" t="s">
        <v>88</v>
      </c>
      <c r="C25" s="92" t="s">
        <v>59</v>
      </c>
      <c r="D25" s="92">
        <v>0.25</v>
      </c>
      <c r="E25" s="92"/>
      <c r="F25" s="92"/>
      <c r="G25" s="92"/>
      <c r="H25" s="92"/>
    </row>
    <row r="26" spans="1:8" ht="15" customHeight="1">
      <c r="A26" s="106">
        <v>13</v>
      </c>
      <c r="B26" s="106" t="s">
        <v>88</v>
      </c>
      <c r="C26" s="106" t="s">
        <v>59</v>
      </c>
      <c r="D26" s="106">
        <v>0.1</v>
      </c>
      <c r="E26" s="106"/>
      <c r="F26" s="106"/>
      <c r="G26" s="106"/>
      <c r="H26" s="106"/>
    </row>
    <row r="27" spans="1:8" ht="15" customHeight="1">
      <c r="A27" s="92">
        <v>13</v>
      </c>
      <c r="B27" s="92" t="s">
        <v>59</v>
      </c>
      <c r="C27" s="92" t="s">
        <v>83</v>
      </c>
      <c r="D27" s="92">
        <v>-1</v>
      </c>
      <c r="E27" s="92"/>
      <c r="F27" s="92"/>
      <c r="G27" s="92" t="s">
        <v>132</v>
      </c>
      <c r="H27" s="92" t="s">
        <v>129</v>
      </c>
    </row>
    <row r="28" spans="1:8" ht="15" customHeight="1">
      <c r="A28" s="106">
        <v>14</v>
      </c>
      <c r="B28" s="106" t="s">
        <v>76</v>
      </c>
      <c r="C28" s="106" t="s">
        <v>43</v>
      </c>
      <c r="D28" s="106"/>
      <c r="E28" s="106"/>
      <c r="F28" s="106">
        <v>-0.2</v>
      </c>
      <c r="G28" s="106"/>
      <c r="H28" s="106"/>
    </row>
    <row r="29" spans="1:8" ht="15" customHeight="1">
      <c r="A29" s="106">
        <v>14</v>
      </c>
      <c r="B29" s="106" t="s">
        <v>44</v>
      </c>
      <c r="C29" s="106" t="s">
        <v>80</v>
      </c>
      <c r="D29" s="106"/>
      <c r="E29" s="106"/>
      <c r="F29" s="106">
        <v>-2</v>
      </c>
      <c r="G29" s="106"/>
      <c r="H29" s="106"/>
    </row>
    <row r="30" spans="1:8" ht="15" customHeight="1">
      <c r="A30" s="92">
        <v>14</v>
      </c>
      <c r="B30" s="92" t="s">
        <v>43</v>
      </c>
      <c r="C30" s="92" t="s">
        <v>80</v>
      </c>
      <c r="D30" s="92"/>
      <c r="E30" s="92"/>
      <c r="F30" s="92">
        <v>1</v>
      </c>
      <c r="G30" s="92" t="s">
        <v>133</v>
      </c>
      <c r="H30" s="92" t="s">
        <v>110</v>
      </c>
    </row>
    <row r="31" spans="1:8" ht="15" customHeight="1">
      <c r="A31" s="106">
        <v>15</v>
      </c>
      <c r="B31" s="106" t="s">
        <v>42</v>
      </c>
      <c r="C31" s="106" t="s">
        <v>83</v>
      </c>
      <c r="D31" s="106"/>
      <c r="E31" s="106"/>
      <c r="F31" s="106">
        <v>1</v>
      </c>
      <c r="G31" s="106" t="s">
        <v>134</v>
      </c>
      <c r="H31" s="106" t="s">
        <v>110</v>
      </c>
    </row>
    <row r="32" spans="1:8" ht="15" customHeight="1">
      <c r="A32" s="92">
        <v>15</v>
      </c>
      <c r="B32" s="92" t="s">
        <v>75</v>
      </c>
      <c r="C32" s="92" t="s">
        <v>42</v>
      </c>
      <c r="D32" s="92"/>
      <c r="E32" s="92"/>
      <c r="F32" s="92">
        <v>-0.2</v>
      </c>
      <c r="G32" s="92"/>
      <c r="H32" s="92"/>
    </row>
    <row r="33" spans="1:8" ht="15" customHeight="1">
      <c r="A33" s="106">
        <v>16</v>
      </c>
      <c r="B33" s="106" t="s">
        <v>75</v>
      </c>
      <c r="C33" s="106" t="s">
        <v>42</v>
      </c>
      <c r="D33" s="106"/>
      <c r="E33" s="106">
        <v>-0.3</v>
      </c>
      <c r="F33" s="106"/>
      <c r="G33" s="106"/>
      <c r="H33" s="106"/>
    </row>
    <row r="34" spans="1:8" ht="15" customHeight="1">
      <c r="A34" s="92">
        <v>16</v>
      </c>
      <c r="B34" s="92" t="s">
        <v>42</v>
      </c>
      <c r="C34" s="92" t="s">
        <v>83</v>
      </c>
      <c r="D34" s="92"/>
      <c r="E34" s="92">
        <v>1</v>
      </c>
      <c r="F34" s="92"/>
      <c r="G34" s="92" t="s">
        <v>134</v>
      </c>
      <c r="H34" s="92" t="s">
        <v>110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  <pageSetUpPr fitToPage="1"/>
  </sheetPr>
  <dimension ref="A1:AKY59"/>
  <sheetViews>
    <sheetView topLeftCell="A9" workbookViewId="0">
      <selection activeCell="K60" sqref="K60"/>
    </sheetView>
  </sheetViews>
  <sheetFormatPr baseColWidth="10" defaultColWidth="11.453125" defaultRowHeight="14.5"/>
  <cols>
    <col min="1" max="1" width="11.453125" style="13" customWidth="1"/>
    <col min="2" max="2" width="20.54296875" style="13" bestFit="1" customWidth="1"/>
    <col min="3" max="5" width="1.54296875" style="13" customWidth="1"/>
    <col min="6" max="6" width="30.7265625" style="12" customWidth="1"/>
    <col min="7" max="11" width="8.26953125" style="12" customWidth="1"/>
    <col min="12" max="13" width="9.1796875" style="62" customWidth="1"/>
    <col min="14" max="218" width="12.1796875" style="12" customWidth="1"/>
    <col min="219" max="1015" width="12.1796875" style="13" customWidth="1"/>
    <col min="1016" max="1017" width="11.453125" style="13" customWidth="1"/>
    <col min="1018" max="16384" width="11.453125" style="13"/>
  </cols>
  <sheetData>
    <row r="1" spans="1:987" s="132" customFormat="1" ht="15.75" customHeight="1" thickBot="1">
      <c r="A1" s="131" t="s">
        <v>135</v>
      </c>
    </row>
    <row r="2" spans="1:987" s="132" customFormat="1">
      <c r="A2" s="79" t="s">
        <v>136</v>
      </c>
      <c r="B2" s="1" t="s">
        <v>137</v>
      </c>
    </row>
    <row r="3" spans="1:987" s="132" customFormat="1">
      <c r="A3" s="80" t="s">
        <v>138</v>
      </c>
      <c r="B3" s="1" t="s">
        <v>139</v>
      </c>
    </row>
    <row r="4" spans="1:987" s="132" customFormat="1">
      <c r="A4" s="80" t="s">
        <v>140</v>
      </c>
      <c r="B4" s="1" t="s">
        <v>141</v>
      </c>
    </row>
    <row r="5" spans="1:987" s="132" customFormat="1">
      <c r="A5" s="80" t="s">
        <v>142</v>
      </c>
      <c r="B5" s="1" t="s">
        <v>103</v>
      </c>
    </row>
    <row r="6" spans="1:987" s="132" customFormat="1">
      <c r="A6" s="80" t="s">
        <v>143</v>
      </c>
      <c r="B6" s="1" t="s">
        <v>144</v>
      </c>
    </row>
    <row r="7" spans="1:987" s="132" customFormat="1" ht="15.75" customHeight="1" thickBot="1">
      <c r="A7" s="81" t="s">
        <v>145</v>
      </c>
      <c r="B7" s="1" t="s">
        <v>102</v>
      </c>
    </row>
    <row r="8" spans="1:987" ht="18" customHeight="1">
      <c r="C8" s="115" t="s">
        <v>146</v>
      </c>
      <c r="D8" s="108"/>
      <c r="E8" s="108"/>
      <c r="F8" s="108"/>
      <c r="G8" s="108"/>
      <c r="H8" s="108"/>
      <c r="I8" s="108"/>
      <c r="J8" s="108"/>
      <c r="K8" s="5"/>
      <c r="L8" s="6"/>
      <c r="M8" s="6"/>
      <c r="N8" s="7"/>
      <c r="O8" s="7"/>
      <c r="P8" s="8" t="s">
        <v>147</v>
      </c>
      <c r="Q8" s="9"/>
      <c r="R8" s="9"/>
      <c r="S8" s="9"/>
      <c r="T8" s="9"/>
      <c r="U8" s="9"/>
      <c r="V8" s="10"/>
      <c r="W8" s="11"/>
      <c r="X8" s="11"/>
      <c r="Y8" s="11"/>
      <c r="Z8" s="11"/>
      <c r="AA8" s="11"/>
      <c r="AB8" s="11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</row>
    <row r="9" spans="1:987" ht="25.4" customHeight="1">
      <c r="C9" s="122" t="s">
        <v>148</v>
      </c>
      <c r="D9" s="108"/>
      <c r="E9" s="108"/>
      <c r="F9" s="108"/>
      <c r="G9" s="108"/>
      <c r="H9" s="108"/>
      <c r="I9" s="108"/>
      <c r="J9" s="108"/>
      <c r="K9" s="108"/>
      <c r="L9" s="108"/>
      <c r="M9" s="14"/>
      <c r="N9" s="13"/>
      <c r="O9" s="13"/>
      <c r="P9" s="15"/>
      <c r="Q9" s="15"/>
      <c r="R9" s="15"/>
      <c r="S9" s="15"/>
      <c r="T9" s="15"/>
      <c r="U9" s="16"/>
      <c r="V9" s="17"/>
      <c r="W9" s="18"/>
      <c r="X9" s="16"/>
      <c r="Y9" s="18"/>
      <c r="Z9" s="18"/>
      <c r="AA9" s="18"/>
      <c r="AB9" s="18" t="s">
        <v>149</v>
      </c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</row>
    <row r="10" spans="1:987" ht="17.25" customHeight="1">
      <c r="C10" s="134"/>
      <c r="D10" s="135"/>
      <c r="E10" s="135"/>
      <c r="F10" s="136"/>
      <c r="G10" s="19">
        <v>2015</v>
      </c>
      <c r="H10" s="19">
        <v>2016</v>
      </c>
      <c r="I10" s="19">
        <v>2017</v>
      </c>
      <c r="J10" s="19">
        <v>2018</v>
      </c>
      <c r="K10" s="20">
        <v>2019</v>
      </c>
      <c r="L10" s="21">
        <v>2020</v>
      </c>
      <c r="M10" s="21">
        <v>2021</v>
      </c>
      <c r="N10" s="22"/>
      <c r="O10" s="13"/>
      <c r="P10" s="116"/>
      <c r="Q10" s="117"/>
      <c r="R10" s="117"/>
      <c r="S10" s="117"/>
      <c r="T10" s="117"/>
      <c r="U10" s="117"/>
      <c r="V10" s="23">
        <v>2015</v>
      </c>
      <c r="W10" s="23">
        <v>2016</v>
      </c>
      <c r="X10" s="23">
        <v>2017</v>
      </c>
      <c r="Y10" s="23">
        <v>2018</v>
      </c>
      <c r="Z10" s="23">
        <v>2019</v>
      </c>
      <c r="AA10" s="24">
        <v>2020</v>
      </c>
      <c r="AB10" s="24">
        <v>2021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</row>
    <row r="11" spans="1:987" ht="14.65" customHeight="1">
      <c r="C11" s="113" t="s">
        <v>150</v>
      </c>
      <c r="D11" s="110"/>
      <c r="E11" s="110"/>
      <c r="F11" s="111"/>
      <c r="G11" s="25" t="s">
        <v>151</v>
      </c>
      <c r="H11" s="25" t="s">
        <v>152</v>
      </c>
      <c r="I11" s="25">
        <v>38341</v>
      </c>
      <c r="J11" s="25">
        <v>38894</v>
      </c>
      <c r="K11" s="26">
        <f>K13+K39+K51</f>
        <v>38152.060689999991</v>
      </c>
      <c r="L11" s="26">
        <f>L13+L39+L51</f>
        <v>36618.794620000001</v>
      </c>
      <c r="M11" s="26">
        <v>39863</v>
      </c>
      <c r="N11" s="27"/>
      <c r="O11" s="13"/>
      <c r="P11" s="137" t="s">
        <v>153</v>
      </c>
      <c r="Q11" s="110"/>
      <c r="R11" s="110"/>
      <c r="S11" s="110"/>
      <c r="T11" s="110"/>
      <c r="U11" s="111"/>
      <c r="V11" s="28" t="s">
        <v>154</v>
      </c>
      <c r="W11" s="28">
        <v>7971</v>
      </c>
      <c r="X11" s="28">
        <v>8252</v>
      </c>
      <c r="Y11" s="28">
        <v>8300</v>
      </c>
      <c r="Z11" s="28">
        <f>Z12+Z51</f>
        <v>7931</v>
      </c>
      <c r="AA11" s="28">
        <f>AA12+AA51</f>
        <v>7756.4870000000001</v>
      </c>
      <c r="AB11" s="28">
        <v>8757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</row>
    <row r="12" spans="1:987" ht="14.65" customHeight="1">
      <c r="C12" s="123" t="s">
        <v>155</v>
      </c>
      <c r="D12" s="110"/>
      <c r="E12" s="110"/>
      <c r="F12" s="111"/>
      <c r="G12" s="29" t="s">
        <v>156</v>
      </c>
      <c r="H12" s="29" t="s">
        <v>157</v>
      </c>
      <c r="I12" s="30">
        <v>21282</v>
      </c>
      <c r="J12" s="30">
        <f>J14+J41+J48+J52</f>
        <v>21297</v>
      </c>
      <c r="K12" s="31">
        <f>K14+K41+K48+K52</f>
        <v>20889.229391953326</v>
      </c>
      <c r="L12" s="31">
        <v>20516</v>
      </c>
      <c r="M12" s="31">
        <f>M14+M41+M52+M48</f>
        <v>21224</v>
      </c>
      <c r="N12" s="27"/>
      <c r="O12" s="13"/>
      <c r="P12" s="32"/>
      <c r="Q12" s="114" t="s">
        <v>42</v>
      </c>
      <c r="R12" s="110"/>
      <c r="S12" s="110"/>
      <c r="T12" s="110"/>
      <c r="U12" s="111"/>
      <c r="V12" s="28" t="s">
        <v>158</v>
      </c>
      <c r="W12" s="28">
        <v>7742</v>
      </c>
      <c r="X12" s="28">
        <v>8006</v>
      </c>
      <c r="Y12" s="28">
        <v>8094</v>
      </c>
      <c r="Z12" s="28">
        <f>Z15+Z50</f>
        <v>7724</v>
      </c>
      <c r="AA12" s="28">
        <f>AA15+AA50</f>
        <v>7575.1769999999997</v>
      </c>
      <c r="AB12" s="28">
        <v>8587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</row>
    <row r="13" spans="1:987" ht="14.65" customHeight="1">
      <c r="C13" s="113" t="s">
        <v>159</v>
      </c>
      <c r="D13" s="110"/>
      <c r="E13" s="110"/>
      <c r="F13" s="111"/>
      <c r="G13" s="25" t="s">
        <v>160</v>
      </c>
      <c r="H13" s="25" t="s">
        <v>161</v>
      </c>
      <c r="I13" s="25">
        <v>19431</v>
      </c>
      <c r="J13" s="25">
        <v>20042</v>
      </c>
      <c r="K13" s="26">
        <f>K16+K29</f>
        <v>19558.113000000005</v>
      </c>
      <c r="L13" s="26">
        <v>18463</v>
      </c>
      <c r="M13" s="26">
        <f>M16+M29</f>
        <v>20854</v>
      </c>
      <c r="N13" s="27"/>
      <c r="O13" s="33"/>
      <c r="P13" s="34"/>
      <c r="Q13" s="109" t="s">
        <v>162</v>
      </c>
      <c r="R13" s="110"/>
      <c r="S13" s="110"/>
      <c r="T13" s="110"/>
      <c r="U13" s="111"/>
      <c r="V13" s="35" t="s">
        <v>163</v>
      </c>
      <c r="W13" s="35" t="s">
        <v>164</v>
      </c>
      <c r="X13" s="35" t="s">
        <v>165</v>
      </c>
      <c r="Y13" s="35">
        <v>3443</v>
      </c>
      <c r="Z13" s="35">
        <v>3157</v>
      </c>
      <c r="AA13" s="35">
        <f>AA17+AA34</f>
        <v>3330.721</v>
      </c>
      <c r="AB13" s="35">
        <v>3257</v>
      </c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3"/>
      <c r="FH13" s="33"/>
      <c r="FI13" s="33"/>
      <c r="FJ13" s="33"/>
      <c r="FK13" s="33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  <c r="GD13" s="33"/>
      <c r="GE13" s="33"/>
      <c r="GF13" s="33"/>
      <c r="GG13" s="33"/>
      <c r="GH13" s="33"/>
      <c r="GI13" s="33"/>
      <c r="GJ13" s="33"/>
      <c r="GK13" s="33"/>
      <c r="GL13" s="33"/>
      <c r="GM13" s="33"/>
      <c r="GN13" s="33"/>
      <c r="GO13" s="33"/>
      <c r="GP13" s="33"/>
      <c r="GQ13" s="33"/>
      <c r="GR13" s="33"/>
      <c r="GS13" s="33"/>
      <c r="GT13" s="33"/>
      <c r="GU13" s="33"/>
      <c r="GV13" s="33"/>
      <c r="GW13" s="33"/>
      <c r="GX13" s="33"/>
      <c r="GY13" s="33"/>
      <c r="GZ13" s="33"/>
      <c r="HA13" s="33"/>
      <c r="HB13" s="33"/>
      <c r="HC13" s="33"/>
      <c r="HD13" s="33"/>
      <c r="HE13" s="33"/>
      <c r="HF13" s="33"/>
      <c r="HG13" s="33"/>
      <c r="HH13" s="33"/>
      <c r="HI13" s="33"/>
      <c r="HJ13" s="33"/>
      <c r="HK13" s="33"/>
      <c r="HL13" s="33"/>
      <c r="HM13" s="33"/>
      <c r="HN13" s="33"/>
      <c r="HO13" s="33"/>
      <c r="HP13" s="33"/>
      <c r="HQ13" s="33"/>
      <c r="HR13" s="33"/>
      <c r="HS13" s="33"/>
      <c r="HT13" s="33"/>
      <c r="HU13" s="33"/>
      <c r="HV13" s="33"/>
      <c r="HW13" s="33"/>
      <c r="HX13" s="33"/>
      <c r="HY13" s="33"/>
      <c r="HZ13" s="33"/>
      <c r="IA13" s="33"/>
      <c r="IB13" s="33"/>
      <c r="IC13" s="33"/>
      <c r="ID13" s="33"/>
      <c r="IE13" s="33"/>
      <c r="IF13" s="33"/>
      <c r="IG13" s="33"/>
      <c r="IH13" s="33"/>
      <c r="II13" s="33"/>
      <c r="IJ13" s="33"/>
      <c r="IK13" s="33"/>
      <c r="IL13" s="33"/>
      <c r="IM13" s="33"/>
      <c r="IN13" s="33"/>
      <c r="IO13" s="33"/>
      <c r="IP13" s="33"/>
      <c r="IQ13" s="33"/>
      <c r="IR13" s="33"/>
      <c r="IS13" s="33"/>
      <c r="IT13" s="33"/>
      <c r="IU13" s="33"/>
      <c r="IV13" s="33"/>
      <c r="IW13" s="33"/>
      <c r="IX13" s="33"/>
      <c r="IY13" s="33"/>
      <c r="IZ13" s="33"/>
      <c r="JA13" s="33"/>
      <c r="JB13" s="33"/>
      <c r="JC13" s="33"/>
      <c r="JD13" s="33"/>
      <c r="JE13" s="33"/>
      <c r="JF13" s="33"/>
      <c r="JG13" s="33"/>
      <c r="JH13" s="33"/>
      <c r="JI13" s="33"/>
      <c r="JJ13" s="33"/>
      <c r="JK13" s="33"/>
      <c r="JL13" s="33"/>
      <c r="JM13" s="33"/>
      <c r="JN13" s="33"/>
      <c r="JO13" s="33"/>
      <c r="JP13" s="33"/>
      <c r="JQ13" s="33"/>
      <c r="JR13" s="33"/>
      <c r="JS13" s="33"/>
      <c r="JT13" s="33"/>
      <c r="JU13" s="33"/>
      <c r="JV13" s="33"/>
      <c r="JW13" s="33"/>
      <c r="JX13" s="33"/>
      <c r="JY13" s="33"/>
      <c r="JZ13" s="33"/>
      <c r="KA13" s="33"/>
      <c r="KB13" s="33"/>
      <c r="KC13" s="33"/>
      <c r="KD13" s="33"/>
      <c r="KE13" s="33"/>
      <c r="KF13" s="33"/>
      <c r="KG13" s="33"/>
      <c r="KH13" s="33"/>
      <c r="KI13" s="33"/>
      <c r="KJ13" s="33"/>
      <c r="KK13" s="33"/>
      <c r="KL13" s="33"/>
      <c r="KM13" s="33"/>
      <c r="KN13" s="33"/>
      <c r="KO13" s="33"/>
      <c r="KP13" s="33"/>
      <c r="KQ13" s="33"/>
      <c r="KR13" s="33"/>
      <c r="KS13" s="33"/>
      <c r="KT13" s="33"/>
      <c r="KU13" s="33"/>
      <c r="KV13" s="33"/>
      <c r="KW13" s="33"/>
      <c r="KX13" s="33"/>
      <c r="KY13" s="33"/>
      <c r="KZ13" s="33"/>
      <c r="LA13" s="33"/>
      <c r="LB13" s="33"/>
      <c r="LC13" s="33"/>
      <c r="LD13" s="33"/>
      <c r="LE13" s="33"/>
      <c r="LF13" s="33"/>
      <c r="LG13" s="33"/>
      <c r="LH13" s="33"/>
      <c r="LI13" s="33"/>
      <c r="LJ13" s="33"/>
      <c r="LK13" s="33"/>
      <c r="LL13" s="33"/>
      <c r="LM13" s="33"/>
      <c r="LN13" s="33"/>
      <c r="LO13" s="33"/>
      <c r="LP13" s="33"/>
      <c r="LQ13" s="33"/>
      <c r="LR13" s="33"/>
      <c r="LS13" s="33"/>
      <c r="LT13" s="33"/>
      <c r="LU13" s="33"/>
      <c r="LV13" s="33"/>
      <c r="LW13" s="33"/>
      <c r="LX13" s="33"/>
      <c r="LY13" s="33"/>
      <c r="LZ13" s="33"/>
      <c r="MA13" s="33"/>
      <c r="MB13" s="33"/>
      <c r="MC13" s="33"/>
      <c r="MD13" s="33"/>
      <c r="ME13" s="33"/>
      <c r="MF13" s="33"/>
      <c r="MG13" s="33"/>
      <c r="MH13" s="33"/>
      <c r="MI13" s="33"/>
      <c r="MJ13" s="33"/>
      <c r="MK13" s="33"/>
      <c r="ML13" s="33"/>
      <c r="MM13" s="33"/>
      <c r="MN13" s="33"/>
      <c r="MO13" s="33"/>
      <c r="MP13" s="33"/>
      <c r="MQ13" s="33"/>
      <c r="MR13" s="33"/>
      <c r="MS13" s="33"/>
      <c r="MT13" s="33"/>
      <c r="MU13" s="33"/>
      <c r="MV13" s="33"/>
      <c r="MW13" s="33"/>
      <c r="MX13" s="33"/>
      <c r="MY13" s="33"/>
      <c r="MZ13" s="33"/>
      <c r="NA13" s="33"/>
      <c r="NB13" s="33"/>
      <c r="NC13" s="33"/>
      <c r="ND13" s="33"/>
      <c r="NE13" s="33"/>
      <c r="NF13" s="33"/>
      <c r="NG13" s="33"/>
      <c r="NH13" s="33"/>
      <c r="NI13" s="33"/>
      <c r="NJ13" s="33"/>
      <c r="NK13" s="33"/>
      <c r="NL13" s="33"/>
      <c r="NM13" s="33"/>
      <c r="NN13" s="33"/>
      <c r="NO13" s="33"/>
      <c r="NP13" s="33"/>
      <c r="NQ13" s="33"/>
      <c r="NR13" s="33"/>
      <c r="NS13" s="33"/>
      <c r="NT13" s="33"/>
      <c r="NU13" s="33"/>
      <c r="NV13" s="33"/>
      <c r="NW13" s="33"/>
      <c r="NX13" s="33"/>
      <c r="NY13" s="33"/>
      <c r="NZ13" s="33"/>
      <c r="OA13" s="33"/>
      <c r="OB13" s="33"/>
      <c r="OC13" s="33"/>
      <c r="OD13" s="33"/>
      <c r="OE13" s="33"/>
      <c r="OF13" s="33"/>
      <c r="OG13" s="33"/>
      <c r="OH13" s="33"/>
      <c r="OI13" s="33"/>
      <c r="OJ13" s="33"/>
      <c r="OK13" s="33"/>
      <c r="OL13" s="33"/>
      <c r="OM13" s="33"/>
      <c r="ON13" s="33"/>
      <c r="OO13" s="33"/>
      <c r="OP13" s="33"/>
      <c r="OQ13" s="33"/>
      <c r="OR13" s="33"/>
      <c r="OS13" s="33"/>
      <c r="OT13" s="33"/>
      <c r="OU13" s="33"/>
      <c r="OV13" s="33"/>
      <c r="OW13" s="33"/>
      <c r="OX13" s="33"/>
      <c r="OY13" s="33"/>
      <c r="OZ13" s="33"/>
      <c r="PA13" s="33"/>
      <c r="PB13" s="33"/>
      <c r="PC13" s="33"/>
      <c r="PD13" s="33"/>
      <c r="PE13" s="33"/>
      <c r="PF13" s="33"/>
      <c r="PG13" s="33"/>
      <c r="PH13" s="33"/>
      <c r="PI13" s="33"/>
      <c r="PJ13" s="33"/>
      <c r="PK13" s="33"/>
      <c r="PL13" s="33"/>
      <c r="PM13" s="33"/>
      <c r="PN13" s="33"/>
      <c r="PO13" s="33"/>
      <c r="PP13" s="33"/>
      <c r="PQ13" s="33"/>
      <c r="PR13" s="33"/>
      <c r="PS13" s="33"/>
      <c r="PT13" s="33"/>
      <c r="PU13" s="33"/>
      <c r="PV13" s="33"/>
      <c r="PW13" s="33"/>
      <c r="PX13" s="33"/>
      <c r="PY13" s="33"/>
      <c r="PZ13" s="33"/>
      <c r="QA13" s="33"/>
      <c r="QB13" s="33"/>
      <c r="QC13" s="33"/>
      <c r="QD13" s="33"/>
      <c r="QE13" s="33"/>
      <c r="QF13" s="33"/>
      <c r="QG13" s="33"/>
      <c r="QH13" s="33"/>
      <c r="QI13" s="33"/>
      <c r="QJ13" s="33"/>
      <c r="QK13" s="33"/>
      <c r="QL13" s="33"/>
      <c r="QM13" s="33"/>
      <c r="QN13" s="33"/>
      <c r="QO13" s="33"/>
      <c r="QP13" s="33"/>
      <c r="QQ13" s="33"/>
      <c r="QR13" s="33"/>
      <c r="QS13" s="33"/>
      <c r="QT13" s="33"/>
      <c r="QU13" s="33"/>
      <c r="QV13" s="33"/>
      <c r="QW13" s="33"/>
      <c r="QX13" s="33"/>
      <c r="QY13" s="33"/>
      <c r="QZ13" s="33"/>
      <c r="RA13" s="33"/>
      <c r="RB13" s="33"/>
      <c r="RC13" s="33"/>
      <c r="RD13" s="33"/>
      <c r="RE13" s="33"/>
      <c r="RF13" s="33"/>
      <c r="RG13" s="33"/>
      <c r="RH13" s="33"/>
      <c r="RI13" s="33"/>
      <c r="RJ13" s="33"/>
      <c r="RK13" s="33"/>
      <c r="RL13" s="33"/>
      <c r="RM13" s="33"/>
      <c r="RN13" s="33"/>
      <c r="RO13" s="33"/>
      <c r="RP13" s="33"/>
      <c r="RQ13" s="33"/>
      <c r="RR13" s="33"/>
      <c r="RS13" s="33"/>
      <c r="RT13" s="33"/>
      <c r="RU13" s="33"/>
      <c r="RV13" s="33"/>
      <c r="RW13" s="33"/>
      <c r="RX13" s="33"/>
      <c r="RY13" s="33"/>
      <c r="RZ13" s="33"/>
      <c r="SA13" s="33"/>
      <c r="SB13" s="33"/>
      <c r="SC13" s="33"/>
      <c r="SD13" s="33"/>
      <c r="SE13" s="33"/>
      <c r="SF13" s="33"/>
      <c r="SG13" s="33"/>
      <c r="SH13" s="33"/>
      <c r="SI13" s="33"/>
      <c r="SJ13" s="33"/>
      <c r="SK13" s="33"/>
      <c r="SL13" s="33"/>
      <c r="SM13" s="33"/>
      <c r="SN13" s="33"/>
      <c r="SO13" s="33"/>
      <c r="SP13" s="33"/>
      <c r="SQ13" s="33"/>
      <c r="SR13" s="33"/>
      <c r="SS13" s="33"/>
      <c r="ST13" s="33"/>
      <c r="SU13" s="33"/>
      <c r="SV13" s="33"/>
      <c r="SW13" s="33"/>
      <c r="SX13" s="33"/>
      <c r="SY13" s="33"/>
      <c r="SZ13" s="33"/>
      <c r="TA13" s="33"/>
      <c r="TB13" s="33"/>
      <c r="TC13" s="33"/>
      <c r="TD13" s="33"/>
      <c r="TE13" s="33"/>
      <c r="TF13" s="33"/>
      <c r="TG13" s="33"/>
      <c r="TH13" s="33"/>
      <c r="TI13" s="33"/>
      <c r="TJ13" s="33"/>
      <c r="TK13" s="33"/>
      <c r="TL13" s="33"/>
      <c r="TM13" s="33"/>
      <c r="TN13" s="33"/>
      <c r="TO13" s="33"/>
      <c r="TP13" s="33"/>
      <c r="TQ13" s="33"/>
      <c r="TR13" s="33"/>
      <c r="TS13" s="33"/>
      <c r="TT13" s="33"/>
      <c r="TU13" s="33"/>
      <c r="TV13" s="33"/>
      <c r="TW13" s="33"/>
      <c r="TX13" s="33"/>
      <c r="TY13" s="33"/>
      <c r="TZ13" s="33"/>
      <c r="UA13" s="33"/>
      <c r="UB13" s="33"/>
      <c r="UC13" s="33"/>
      <c r="UD13" s="33"/>
      <c r="UE13" s="33"/>
      <c r="UF13" s="33"/>
      <c r="UG13" s="33"/>
      <c r="UH13" s="33"/>
      <c r="UI13" s="33"/>
      <c r="UJ13" s="33"/>
      <c r="UK13" s="33"/>
      <c r="UL13" s="33"/>
      <c r="UM13" s="33"/>
      <c r="UN13" s="33"/>
      <c r="UO13" s="33"/>
      <c r="UP13" s="33"/>
      <c r="UQ13" s="33"/>
      <c r="UR13" s="33"/>
      <c r="US13" s="33"/>
      <c r="UT13" s="33"/>
      <c r="UU13" s="33"/>
      <c r="UV13" s="33"/>
      <c r="UW13" s="33"/>
      <c r="UX13" s="33"/>
      <c r="UY13" s="33"/>
      <c r="UZ13" s="33"/>
      <c r="VA13" s="33"/>
      <c r="VB13" s="33"/>
      <c r="VC13" s="33"/>
      <c r="VD13" s="33"/>
      <c r="VE13" s="33"/>
      <c r="VF13" s="33"/>
      <c r="VG13" s="33"/>
      <c r="VH13" s="33"/>
      <c r="VI13" s="33"/>
      <c r="VJ13" s="33"/>
      <c r="VK13" s="33"/>
      <c r="VL13" s="33"/>
      <c r="VM13" s="33"/>
      <c r="VN13" s="33"/>
      <c r="VO13" s="33"/>
      <c r="VP13" s="33"/>
      <c r="VQ13" s="33"/>
      <c r="VR13" s="33"/>
      <c r="VS13" s="33"/>
      <c r="VT13" s="33"/>
      <c r="VU13" s="33"/>
      <c r="VV13" s="33"/>
      <c r="VW13" s="33"/>
      <c r="VX13" s="33"/>
      <c r="VY13" s="33"/>
      <c r="VZ13" s="33"/>
      <c r="WA13" s="33"/>
      <c r="WB13" s="33"/>
      <c r="WC13" s="33"/>
      <c r="WD13" s="33"/>
      <c r="WE13" s="33"/>
      <c r="WF13" s="33"/>
      <c r="WG13" s="33"/>
      <c r="WH13" s="33"/>
      <c r="WI13" s="33"/>
      <c r="WJ13" s="33"/>
      <c r="WK13" s="33"/>
      <c r="WL13" s="33"/>
      <c r="WM13" s="33"/>
      <c r="WN13" s="33"/>
      <c r="WO13" s="33"/>
      <c r="WP13" s="33"/>
      <c r="WQ13" s="33"/>
      <c r="WR13" s="33"/>
      <c r="WS13" s="33"/>
      <c r="WT13" s="33"/>
      <c r="WU13" s="33"/>
      <c r="WV13" s="33"/>
      <c r="WW13" s="33"/>
      <c r="WX13" s="33"/>
      <c r="WY13" s="33"/>
      <c r="WZ13" s="33"/>
      <c r="XA13" s="33"/>
      <c r="XB13" s="33"/>
      <c r="XC13" s="33"/>
      <c r="XD13" s="33"/>
      <c r="XE13" s="33"/>
      <c r="XF13" s="33"/>
      <c r="XG13" s="33"/>
      <c r="XH13" s="33"/>
      <c r="XI13" s="33"/>
      <c r="XJ13" s="33"/>
      <c r="XK13" s="33"/>
      <c r="XL13" s="33"/>
      <c r="XM13" s="33"/>
      <c r="XN13" s="33"/>
      <c r="XO13" s="33"/>
      <c r="XP13" s="33"/>
      <c r="XQ13" s="33"/>
      <c r="XR13" s="33"/>
      <c r="XS13" s="33"/>
      <c r="XT13" s="33"/>
      <c r="XU13" s="33"/>
      <c r="XV13" s="33"/>
      <c r="XW13" s="33"/>
      <c r="XX13" s="33"/>
      <c r="XY13" s="33"/>
      <c r="XZ13" s="33"/>
      <c r="YA13" s="33"/>
      <c r="YB13" s="33"/>
      <c r="YC13" s="33"/>
      <c r="YD13" s="33"/>
      <c r="YE13" s="33"/>
      <c r="YF13" s="33"/>
      <c r="YG13" s="33"/>
      <c r="YH13" s="33"/>
      <c r="YI13" s="33"/>
      <c r="YJ13" s="33"/>
      <c r="YK13" s="33"/>
      <c r="YL13" s="33"/>
      <c r="YM13" s="33"/>
      <c r="YN13" s="33"/>
      <c r="YO13" s="33"/>
      <c r="YP13" s="33"/>
      <c r="YQ13" s="33"/>
      <c r="YR13" s="33"/>
      <c r="YS13" s="33"/>
      <c r="YT13" s="33"/>
      <c r="YU13" s="33"/>
      <c r="YV13" s="33"/>
      <c r="YW13" s="33"/>
      <c r="YX13" s="33"/>
      <c r="YY13" s="33"/>
      <c r="YZ13" s="33"/>
      <c r="ZA13" s="33"/>
      <c r="ZB13" s="33"/>
      <c r="ZC13" s="33"/>
      <c r="ZD13" s="33"/>
      <c r="ZE13" s="33"/>
      <c r="ZF13" s="33"/>
      <c r="ZG13" s="33"/>
      <c r="ZH13" s="33"/>
      <c r="ZI13" s="33"/>
      <c r="ZJ13" s="33"/>
      <c r="ZK13" s="33"/>
      <c r="ZL13" s="33"/>
      <c r="ZM13" s="33"/>
      <c r="ZN13" s="33"/>
      <c r="ZO13" s="33"/>
      <c r="ZP13" s="33"/>
      <c r="ZQ13" s="33"/>
      <c r="ZR13" s="33"/>
      <c r="ZS13" s="33"/>
      <c r="ZT13" s="33"/>
      <c r="ZU13" s="33"/>
      <c r="ZV13" s="33"/>
      <c r="ZW13" s="33"/>
      <c r="ZX13" s="33"/>
      <c r="ZY13" s="33"/>
      <c r="ZZ13" s="33"/>
      <c r="AAA13" s="33"/>
      <c r="AAB13" s="33"/>
      <c r="AAC13" s="33"/>
      <c r="AAD13" s="33"/>
      <c r="AAE13" s="33"/>
      <c r="AAF13" s="33"/>
      <c r="AAG13" s="33"/>
      <c r="AAH13" s="33"/>
      <c r="AAI13" s="33"/>
      <c r="AAJ13" s="33"/>
      <c r="AAK13" s="33"/>
      <c r="AAL13" s="33"/>
      <c r="AAM13" s="33"/>
      <c r="AAN13" s="33"/>
      <c r="AAO13" s="33"/>
      <c r="AAP13" s="33"/>
      <c r="AAQ13" s="33"/>
      <c r="AAR13" s="33"/>
      <c r="AAS13" s="33"/>
      <c r="AAT13" s="33"/>
      <c r="AAU13" s="33"/>
      <c r="AAV13" s="33"/>
      <c r="AAW13" s="33"/>
      <c r="AAX13" s="33"/>
      <c r="AAY13" s="33"/>
      <c r="AAZ13" s="33"/>
      <c r="ABA13" s="33"/>
      <c r="ABB13" s="33"/>
      <c r="ABC13" s="33"/>
      <c r="ABD13" s="33"/>
      <c r="ABE13" s="33"/>
      <c r="ABF13" s="33"/>
      <c r="ABG13" s="33"/>
      <c r="ABH13" s="33"/>
      <c r="ABI13" s="33"/>
      <c r="ABJ13" s="33"/>
      <c r="ABK13" s="33"/>
      <c r="ABL13" s="33"/>
      <c r="ABM13" s="33"/>
      <c r="ABN13" s="33"/>
      <c r="ABO13" s="33"/>
      <c r="ABP13" s="33"/>
      <c r="ABQ13" s="33"/>
      <c r="ABR13" s="33"/>
      <c r="ABS13" s="33"/>
      <c r="ABT13" s="33"/>
      <c r="ABU13" s="33"/>
      <c r="ABV13" s="33"/>
      <c r="ABW13" s="33"/>
      <c r="ABX13" s="33"/>
      <c r="ABY13" s="33"/>
      <c r="ABZ13" s="33"/>
      <c r="ACA13" s="33"/>
      <c r="ACB13" s="33"/>
      <c r="ACC13" s="33"/>
      <c r="ACD13" s="33"/>
      <c r="ACE13" s="33"/>
      <c r="ACF13" s="33"/>
      <c r="ACG13" s="33"/>
      <c r="ACH13" s="33"/>
      <c r="ACI13" s="33"/>
      <c r="ACJ13" s="33"/>
      <c r="ACK13" s="33"/>
      <c r="ACL13" s="33"/>
      <c r="ACM13" s="33"/>
      <c r="ACN13" s="33"/>
      <c r="ACO13" s="33"/>
      <c r="ACP13" s="33"/>
      <c r="ACQ13" s="33"/>
      <c r="ACR13" s="33"/>
      <c r="ACS13" s="33"/>
      <c r="ACT13" s="33"/>
      <c r="ACU13" s="33"/>
      <c r="ACV13" s="33"/>
      <c r="ACW13" s="33"/>
      <c r="ACX13" s="33"/>
      <c r="ACY13" s="33"/>
      <c r="ACZ13" s="33"/>
      <c r="ADA13" s="33"/>
      <c r="ADB13" s="33"/>
      <c r="ADC13" s="33"/>
      <c r="ADD13" s="33"/>
      <c r="ADE13" s="33"/>
      <c r="ADF13" s="33"/>
      <c r="ADG13" s="33"/>
      <c r="ADH13" s="33"/>
      <c r="ADI13" s="33"/>
      <c r="ADJ13" s="33"/>
      <c r="ADK13" s="33"/>
      <c r="ADL13" s="33"/>
      <c r="ADM13" s="33"/>
      <c r="ADN13" s="33"/>
      <c r="ADO13" s="33"/>
      <c r="ADP13" s="33"/>
      <c r="ADQ13" s="33"/>
      <c r="ADR13" s="33"/>
      <c r="ADS13" s="33"/>
      <c r="ADT13" s="33"/>
      <c r="ADU13" s="33"/>
      <c r="ADV13" s="33"/>
      <c r="ADW13" s="33"/>
      <c r="ADX13" s="33"/>
      <c r="ADY13" s="33"/>
      <c r="ADZ13" s="33"/>
      <c r="AEA13" s="33"/>
      <c r="AEB13" s="33"/>
      <c r="AEC13" s="33"/>
      <c r="AED13" s="33"/>
      <c r="AEE13" s="33"/>
      <c r="AEF13" s="33"/>
      <c r="AEG13" s="33"/>
      <c r="AEH13" s="33"/>
      <c r="AEI13" s="33"/>
      <c r="AEJ13" s="33"/>
      <c r="AEK13" s="33"/>
      <c r="AEL13" s="33"/>
      <c r="AEM13" s="33"/>
      <c r="AEN13" s="33"/>
      <c r="AEO13" s="33"/>
      <c r="AEP13" s="33"/>
      <c r="AEQ13" s="33"/>
      <c r="AER13" s="33"/>
      <c r="AES13" s="33"/>
      <c r="AET13" s="33"/>
      <c r="AEU13" s="33"/>
      <c r="AEV13" s="33"/>
      <c r="AEW13" s="33"/>
      <c r="AEX13" s="33"/>
      <c r="AEY13" s="33"/>
      <c r="AEZ13" s="33"/>
      <c r="AFA13" s="33"/>
      <c r="AFB13" s="33"/>
      <c r="AFC13" s="33"/>
      <c r="AFD13" s="33"/>
      <c r="AFE13" s="33"/>
      <c r="AFF13" s="33"/>
      <c r="AFG13" s="33"/>
      <c r="AFH13" s="33"/>
      <c r="AFI13" s="33"/>
      <c r="AFJ13" s="33"/>
      <c r="AFK13" s="33"/>
      <c r="AFL13" s="33"/>
      <c r="AFM13" s="33"/>
      <c r="AFN13" s="33"/>
      <c r="AFO13" s="33"/>
      <c r="AFP13" s="33"/>
      <c r="AFQ13" s="33"/>
      <c r="AFR13" s="33"/>
      <c r="AFS13" s="33"/>
      <c r="AFT13" s="33"/>
      <c r="AFU13" s="33"/>
      <c r="AFV13" s="33"/>
      <c r="AFW13" s="33"/>
      <c r="AFX13" s="33"/>
      <c r="AFY13" s="33"/>
      <c r="AFZ13" s="33"/>
      <c r="AGA13" s="33"/>
      <c r="AGB13" s="33"/>
      <c r="AGC13" s="33"/>
      <c r="AGD13" s="33"/>
      <c r="AGE13" s="33"/>
      <c r="AGF13" s="33"/>
      <c r="AGG13" s="33"/>
      <c r="AGH13" s="33"/>
      <c r="AGI13" s="33"/>
      <c r="AGJ13" s="33"/>
      <c r="AGK13" s="33"/>
      <c r="AGL13" s="33"/>
      <c r="AGM13" s="33"/>
      <c r="AGN13" s="33"/>
      <c r="AGO13" s="33"/>
      <c r="AGP13" s="33"/>
      <c r="AGQ13" s="33"/>
      <c r="AGR13" s="33"/>
      <c r="AGS13" s="33"/>
      <c r="AGT13" s="33"/>
      <c r="AGU13" s="33"/>
      <c r="AGV13" s="33"/>
      <c r="AGW13" s="33"/>
      <c r="AGX13" s="33"/>
      <c r="AGY13" s="33"/>
      <c r="AGZ13" s="33"/>
      <c r="AHA13" s="33"/>
      <c r="AHB13" s="33"/>
      <c r="AHC13" s="33"/>
      <c r="AHD13" s="33"/>
      <c r="AHE13" s="33"/>
      <c r="AHF13" s="33"/>
      <c r="AHG13" s="33"/>
      <c r="AHH13" s="33"/>
      <c r="AHI13" s="33"/>
      <c r="AHJ13" s="33"/>
      <c r="AHK13" s="33"/>
      <c r="AHL13" s="33"/>
      <c r="AHM13" s="33"/>
      <c r="AHN13" s="33"/>
      <c r="AHO13" s="33"/>
      <c r="AHP13" s="33"/>
      <c r="AHQ13" s="33"/>
      <c r="AHR13" s="33"/>
      <c r="AHS13" s="33"/>
      <c r="AHT13" s="33"/>
      <c r="AHU13" s="33"/>
      <c r="AHV13" s="33"/>
      <c r="AHW13" s="33"/>
      <c r="AHX13" s="33"/>
      <c r="AHY13" s="33"/>
      <c r="AHZ13" s="33"/>
      <c r="AIA13" s="33"/>
      <c r="AIB13" s="33"/>
      <c r="AIC13" s="33"/>
      <c r="AID13" s="33"/>
      <c r="AIE13" s="33"/>
      <c r="AIF13" s="33"/>
      <c r="AIG13" s="33"/>
      <c r="AIH13" s="33"/>
      <c r="AII13" s="33"/>
      <c r="AIJ13" s="33"/>
      <c r="AIK13" s="33"/>
      <c r="AIL13" s="33"/>
      <c r="AIM13" s="33"/>
      <c r="AIN13" s="33"/>
      <c r="AIO13" s="33"/>
      <c r="AIP13" s="33"/>
      <c r="AIQ13" s="33"/>
      <c r="AIR13" s="33"/>
      <c r="AIS13" s="33"/>
      <c r="AIT13" s="33"/>
      <c r="AIU13" s="33"/>
      <c r="AIV13" s="33"/>
      <c r="AIW13" s="33"/>
      <c r="AIX13" s="33"/>
      <c r="AIY13" s="33"/>
      <c r="AIZ13" s="33"/>
      <c r="AJA13" s="33"/>
      <c r="AJB13" s="33"/>
      <c r="AJC13" s="33"/>
      <c r="AJD13" s="33"/>
      <c r="AJE13" s="33"/>
      <c r="AJF13" s="33"/>
      <c r="AJG13" s="33"/>
      <c r="AJH13" s="33"/>
      <c r="AJI13" s="33"/>
      <c r="AJJ13" s="33"/>
      <c r="AJK13" s="33"/>
      <c r="AJL13" s="33"/>
      <c r="AJM13" s="33"/>
      <c r="AJN13" s="33"/>
      <c r="AJO13" s="33"/>
      <c r="AJP13" s="33"/>
      <c r="AJQ13" s="33"/>
      <c r="AJR13" s="33"/>
      <c r="AJS13" s="33"/>
      <c r="AJT13" s="33"/>
      <c r="AJU13" s="33"/>
      <c r="AJV13" s="33"/>
      <c r="AJW13" s="33"/>
      <c r="AJX13" s="33"/>
      <c r="AJY13" s="33"/>
      <c r="AJZ13" s="33"/>
      <c r="AKA13" s="33"/>
      <c r="AKB13" s="33"/>
      <c r="AKC13" s="33"/>
      <c r="AKD13" s="33"/>
      <c r="AKE13" s="33"/>
      <c r="AKF13" s="33"/>
      <c r="AKG13" s="33"/>
      <c r="AKH13" s="33"/>
      <c r="AKI13" s="33"/>
      <c r="AKJ13" s="33"/>
      <c r="AKK13" s="33"/>
      <c r="AKL13" s="33"/>
      <c r="AKM13" s="33"/>
      <c r="AKN13" s="33"/>
      <c r="AKO13" s="33"/>
      <c r="AKP13" s="33"/>
      <c r="AKQ13" s="33"/>
      <c r="AKR13" s="33"/>
      <c r="AKS13" s="33"/>
      <c r="AKT13" s="33"/>
      <c r="AKU13" s="33"/>
      <c r="AKV13" s="33"/>
      <c r="AKW13" s="33"/>
      <c r="AKX13" s="33"/>
      <c r="AKY13" s="33"/>
    </row>
    <row r="14" spans="1:987" ht="14.65" customHeight="1">
      <c r="C14" s="36"/>
      <c r="D14" s="130" t="s">
        <v>166</v>
      </c>
      <c r="E14" s="110"/>
      <c r="F14" s="111"/>
      <c r="G14" s="37">
        <v>9839</v>
      </c>
      <c r="H14" s="37">
        <v>10766</v>
      </c>
      <c r="I14" s="37">
        <v>11055</v>
      </c>
      <c r="J14" s="37">
        <v>10985</v>
      </c>
      <c r="K14" s="38">
        <v>10639.495999999999</v>
      </c>
      <c r="L14" s="38">
        <v>10077</v>
      </c>
      <c r="M14" s="31">
        <v>10641</v>
      </c>
      <c r="N14" s="27"/>
      <c r="O14" s="13"/>
      <c r="P14" s="34"/>
      <c r="Q14" s="109" t="s">
        <v>167</v>
      </c>
      <c r="R14" s="110"/>
      <c r="S14" s="110"/>
      <c r="T14" s="110"/>
      <c r="U14" s="111"/>
      <c r="V14" s="35" t="s">
        <v>168</v>
      </c>
      <c r="W14" s="35">
        <v>903</v>
      </c>
      <c r="X14" s="35">
        <v>1066</v>
      </c>
      <c r="Y14" s="35">
        <v>1203</v>
      </c>
      <c r="Z14" s="35">
        <v>1144</v>
      </c>
      <c r="AA14" s="35">
        <v>1153</v>
      </c>
      <c r="AB14" s="35">
        <v>1309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</row>
    <row r="15" spans="1:987" ht="14.65" customHeight="1">
      <c r="C15" s="36"/>
      <c r="D15" s="130" t="s">
        <v>169</v>
      </c>
      <c r="E15" s="110"/>
      <c r="F15" s="111"/>
      <c r="G15" s="37">
        <v>1169</v>
      </c>
      <c r="H15" s="37">
        <v>1217</v>
      </c>
      <c r="I15" s="37">
        <v>1155</v>
      </c>
      <c r="J15" s="37">
        <v>1231</v>
      </c>
      <c r="K15" s="38">
        <v>1217.575</v>
      </c>
      <c r="L15" s="38">
        <v>1212</v>
      </c>
      <c r="M15" s="31">
        <v>1364</v>
      </c>
      <c r="N15" s="27"/>
      <c r="O15" s="13"/>
      <c r="P15" s="32"/>
      <c r="Q15" s="39"/>
      <c r="R15" s="114" t="s">
        <v>170</v>
      </c>
      <c r="S15" s="110"/>
      <c r="T15" s="110"/>
      <c r="U15" s="111"/>
      <c r="V15" s="28" t="s">
        <v>171</v>
      </c>
      <c r="W15" s="28">
        <v>7711</v>
      </c>
      <c r="X15" s="28">
        <f>X16+X33</f>
        <v>7986</v>
      </c>
      <c r="Y15" s="28">
        <f>Y16+Y33</f>
        <v>8076</v>
      </c>
      <c r="Z15" s="28">
        <f>Z16+Z33</f>
        <v>7708</v>
      </c>
      <c r="AA15" s="28">
        <f>AA16+AA33</f>
        <v>7565.1269999999995</v>
      </c>
      <c r="AB15" s="28">
        <v>8561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</row>
    <row r="16" spans="1:987" ht="14.65" customHeight="1">
      <c r="C16" s="40"/>
      <c r="D16" s="128" t="s">
        <v>34</v>
      </c>
      <c r="E16" s="110"/>
      <c r="F16" s="111"/>
      <c r="G16" s="25">
        <v>5145</v>
      </c>
      <c r="H16" s="25" t="s">
        <v>172</v>
      </c>
      <c r="I16" s="25">
        <v>5304</v>
      </c>
      <c r="J16" s="25">
        <v>5443</v>
      </c>
      <c r="K16" s="26">
        <f>K17+K20+K23+K24+K25+K28</f>
        <v>5313.3530000000028</v>
      </c>
      <c r="L16" s="26">
        <f>L17+L20+L23+L24+L25+L28</f>
        <v>4751.3559999999998</v>
      </c>
      <c r="M16" s="26">
        <v>5015</v>
      </c>
      <c r="N16" s="27"/>
      <c r="O16" s="33"/>
      <c r="P16" s="32"/>
      <c r="Q16" s="39"/>
      <c r="R16" s="41"/>
      <c r="S16" s="114" t="s">
        <v>34</v>
      </c>
      <c r="T16" s="110"/>
      <c r="U16" s="111"/>
      <c r="V16" s="28">
        <v>1275</v>
      </c>
      <c r="W16" s="28">
        <v>1312</v>
      </c>
      <c r="X16" s="28">
        <v>1333</v>
      </c>
      <c r="Y16" s="28">
        <v>1348</v>
      </c>
      <c r="Z16" s="28">
        <f>Z19+Z23+Z27+Z28+Z29+Z32</f>
        <v>1252</v>
      </c>
      <c r="AA16" s="28">
        <f>AA19+AA23+AA27+AA28+AA29+AA32</f>
        <v>1123.3970000000002</v>
      </c>
      <c r="AB16" s="28">
        <f>AB19+AB23+AB27+AB28+AB29+AB32</f>
        <v>1288.002</v>
      </c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  <c r="EM16" s="33"/>
      <c r="EN16" s="33"/>
      <c r="EO16" s="33"/>
      <c r="EP16" s="33"/>
      <c r="EQ16" s="33"/>
      <c r="ER16" s="33"/>
      <c r="ES16" s="33"/>
      <c r="ET16" s="33"/>
      <c r="EU16" s="33"/>
      <c r="EV16" s="33"/>
      <c r="EW16" s="33"/>
      <c r="EX16" s="33"/>
      <c r="EY16" s="33"/>
      <c r="EZ16" s="33"/>
      <c r="FA16" s="33"/>
      <c r="FB16" s="33"/>
      <c r="FC16" s="33"/>
      <c r="FD16" s="33"/>
      <c r="FE16" s="33"/>
      <c r="FF16" s="33"/>
      <c r="FG16" s="33"/>
      <c r="FH16" s="33"/>
      <c r="FI16" s="33"/>
      <c r="FJ16" s="33"/>
      <c r="FK16" s="33"/>
      <c r="FL16" s="33"/>
      <c r="FM16" s="33"/>
      <c r="FN16" s="33"/>
      <c r="FO16" s="33"/>
      <c r="FP16" s="33"/>
      <c r="FQ16" s="33"/>
      <c r="FR16" s="33"/>
      <c r="FS16" s="33"/>
      <c r="FT16" s="33"/>
      <c r="FU16" s="33"/>
      <c r="FV16" s="33"/>
      <c r="FW16" s="33"/>
      <c r="FX16" s="33"/>
      <c r="FY16" s="33"/>
      <c r="FZ16" s="33"/>
      <c r="GA16" s="33"/>
      <c r="GB16" s="33"/>
      <c r="GC16" s="33"/>
      <c r="GD16" s="33"/>
      <c r="GE16" s="33"/>
      <c r="GF16" s="33"/>
      <c r="GG16" s="33"/>
      <c r="GH16" s="33"/>
      <c r="GI16" s="33"/>
      <c r="GJ16" s="33"/>
      <c r="GK16" s="33"/>
      <c r="GL16" s="33"/>
      <c r="GM16" s="33"/>
      <c r="GN16" s="33"/>
      <c r="GO16" s="33"/>
      <c r="GP16" s="33"/>
      <c r="GQ16" s="33"/>
      <c r="GR16" s="33"/>
      <c r="GS16" s="33"/>
      <c r="GT16" s="33"/>
      <c r="GU16" s="33"/>
      <c r="GV16" s="33"/>
      <c r="GW16" s="33"/>
      <c r="GX16" s="33"/>
      <c r="GY16" s="33"/>
      <c r="GZ16" s="33"/>
      <c r="HA16" s="33"/>
      <c r="HB16" s="33"/>
      <c r="HC16" s="33"/>
      <c r="HD16" s="33"/>
      <c r="HE16" s="33"/>
      <c r="HF16" s="33"/>
      <c r="HG16" s="33"/>
      <c r="HH16" s="33"/>
      <c r="HI16" s="33"/>
      <c r="HJ16" s="33"/>
      <c r="HK16" s="33"/>
      <c r="HL16" s="33"/>
      <c r="HM16" s="33"/>
      <c r="HN16" s="33"/>
      <c r="HO16" s="33"/>
      <c r="HP16" s="33"/>
      <c r="HQ16" s="33"/>
      <c r="HR16" s="33"/>
      <c r="HS16" s="33"/>
      <c r="HT16" s="33"/>
      <c r="HU16" s="33"/>
      <c r="HV16" s="33"/>
      <c r="HW16" s="33"/>
      <c r="HX16" s="33"/>
      <c r="HY16" s="33"/>
      <c r="HZ16" s="33"/>
      <c r="IA16" s="33"/>
      <c r="IB16" s="33"/>
      <c r="IC16" s="33"/>
      <c r="ID16" s="33"/>
      <c r="IE16" s="33"/>
      <c r="IF16" s="33"/>
      <c r="IG16" s="33"/>
      <c r="IH16" s="33"/>
      <c r="II16" s="33"/>
      <c r="IJ16" s="33"/>
      <c r="IK16" s="33"/>
      <c r="IL16" s="33"/>
      <c r="IM16" s="33"/>
      <c r="IN16" s="33"/>
      <c r="IO16" s="33"/>
      <c r="IP16" s="33"/>
      <c r="IQ16" s="33"/>
      <c r="IR16" s="33"/>
      <c r="IS16" s="33"/>
      <c r="IT16" s="33"/>
      <c r="IU16" s="33"/>
      <c r="IV16" s="33"/>
      <c r="IW16" s="33"/>
      <c r="IX16" s="33"/>
      <c r="IY16" s="33"/>
      <c r="IZ16" s="33"/>
      <c r="JA16" s="33"/>
      <c r="JB16" s="33"/>
      <c r="JC16" s="33"/>
      <c r="JD16" s="33"/>
      <c r="JE16" s="33"/>
      <c r="JF16" s="33"/>
      <c r="JG16" s="33"/>
      <c r="JH16" s="33"/>
      <c r="JI16" s="33"/>
      <c r="JJ16" s="33"/>
      <c r="JK16" s="33"/>
      <c r="JL16" s="33"/>
      <c r="JM16" s="33"/>
      <c r="JN16" s="33"/>
      <c r="JO16" s="33"/>
      <c r="JP16" s="33"/>
      <c r="JQ16" s="33"/>
      <c r="JR16" s="33"/>
      <c r="JS16" s="33"/>
      <c r="JT16" s="33"/>
      <c r="JU16" s="33"/>
      <c r="JV16" s="33"/>
      <c r="JW16" s="33"/>
      <c r="JX16" s="33"/>
      <c r="JY16" s="33"/>
      <c r="JZ16" s="33"/>
      <c r="KA16" s="33"/>
      <c r="KB16" s="33"/>
      <c r="KC16" s="33"/>
      <c r="KD16" s="33"/>
      <c r="KE16" s="33"/>
      <c r="KF16" s="33"/>
      <c r="KG16" s="33"/>
      <c r="KH16" s="33"/>
      <c r="KI16" s="33"/>
      <c r="KJ16" s="33"/>
      <c r="KK16" s="33"/>
      <c r="KL16" s="33"/>
      <c r="KM16" s="33"/>
      <c r="KN16" s="33"/>
      <c r="KO16" s="33"/>
      <c r="KP16" s="33"/>
      <c r="KQ16" s="33"/>
      <c r="KR16" s="33"/>
      <c r="KS16" s="33"/>
      <c r="KT16" s="33"/>
      <c r="KU16" s="33"/>
      <c r="KV16" s="33"/>
      <c r="KW16" s="33"/>
      <c r="KX16" s="33"/>
      <c r="KY16" s="33"/>
      <c r="KZ16" s="33"/>
      <c r="LA16" s="33"/>
      <c r="LB16" s="33"/>
      <c r="LC16" s="33"/>
      <c r="LD16" s="33"/>
      <c r="LE16" s="33"/>
      <c r="LF16" s="33"/>
      <c r="LG16" s="33"/>
      <c r="LH16" s="33"/>
      <c r="LI16" s="33"/>
      <c r="LJ16" s="33"/>
      <c r="LK16" s="33"/>
      <c r="LL16" s="33"/>
      <c r="LM16" s="33"/>
      <c r="LN16" s="33"/>
      <c r="LO16" s="33"/>
      <c r="LP16" s="33"/>
      <c r="LQ16" s="33"/>
      <c r="LR16" s="33"/>
      <c r="LS16" s="33"/>
      <c r="LT16" s="33"/>
      <c r="LU16" s="33"/>
      <c r="LV16" s="33"/>
      <c r="LW16" s="33"/>
      <c r="LX16" s="33"/>
      <c r="LY16" s="33"/>
      <c r="LZ16" s="33"/>
      <c r="MA16" s="33"/>
      <c r="MB16" s="33"/>
      <c r="MC16" s="33"/>
      <c r="MD16" s="33"/>
      <c r="ME16" s="33"/>
      <c r="MF16" s="33"/>
      <c r="MG16" s="33"/>
      <c r="MH16" s="33"/>
      <c r="MI16" s="33"/>
      <c r="MJ16" s="33"/>
      <c r="MK16" s="33"/>
      <c r="ML16" s="33"/>
      <c r="MM16" s="33"/>
      <c r="MN16" s="33"/>
      <c r="MO16" s="33"/>
      <c r="MP16" s="33"/>
      <c r="MQ16" s="33"/>
      <c r="MR16" s="33"/>
      <c r="MS16" s="33"/>
      <c r="MT16" s="33"/>
      <c r="MU16" s="33"/>
      <c r="MV16" s="33"/>
      <c r="MW16" s="33"/>
      <c r="MX16" s="33"/>
      <c r="MY16" s="33"/>
      <c r="MZ16" s="33"/>
      <c r="NA16" s="33"/>
      <c r="NB16" s="33"/>
      <c r="NC16" s="33"/>
      <c r="ND16" s="33"/>
      <c r="NE16" s="33"/>
      <c r="NF16" s="33"/>
      <c r="NG16" s="33"/>
      <c r="NH16" s="33"/>
      <c r="NI16" s="33"/>
      <c r="NJ16" s="33"/>
      <c r="NK16" s="33"/>
      <c r="NL16" s="33"/>
      <c r="NM16" s="33"/>
      <c r="NN16" s="33"/>
      <c r="NO16" s="33"/>
      <c r="NP16" s="33"/>
      <c r="NQ16" s="33"/>
      <c r="NR16" s="33"/>
      <c r="NS16" s="33"/>
      <c r="NT16" s="33"/>
      <c r="NU16" s="33"/>
      <c r="NV16" s="33"/>
      <c r="NW16" s="33"/>
      <c r="NX16" s="33"/>
      <c r="NY16" s="33"/>
      <c r="NZ16" s="33"/>
      <c r="OA16" s="33"/>
      <c r="OB16" s="33"/>
      <c r="OC16" s="33"/>
      <c r="OD16" s="33"/>
      <c r="OE16" s="33"/>
      <c r="OF16" s="33"/>
      <c r="OG16" s="33"/>
      <c r="OH16" s="33"/>
      <c r="OI16" s="33"/>
      <c r="OJ16" s="33"/>
      <c r="OK16" s="33"/>
      <c r="OL16" s="33"/>
      <c r="OM16" s="33"/>
      <c r="ON16" s="33"/>
      <c r="OO16" s="33"/>
      <c r="OP16" s="33"/>
      <c r="OQ16" s="33"/>
      <c r="OR16" s="33"/>
      <c r="OS16" s="33"/>
      <c r="OT16" s="33"/>
      <c r="OU16" s="33"/>
      <c r="OV16" s="33"/>
      <c r="OW16" s="33"/>
      <c r="OX16" s="33"/>
      <c r="OY16" s="33"/>
      <c r="OZ16" s="33"/>
      <c r="PA16" s="33"/>
      <c r="PB16" s="33"/>
      <c r="PC16" s="33"/>
      <c r="PD16" s="33"/>
      <c r="PE16" s="33"/>
      <c r="PF16" s="33"/>
      <c r="PG16" s="33"/>
      <c r="PH16" s="33"/>
      <c r="PI16" s="33"/>
      <c r="PJ16" s="33"/>
      <c r="PK16" s="33"/>
      <c r="PL16" s="33"/>
      <c r="PM16" s="33"/>
      <c r="PN16" s="33"/>
      <c r="PO16" s="33"/>
      <c r="PP16" s="33"/>
      <c r="PQ16" s="33"/>
      <c r="PR16" s="33"/>
      <c r="PS16" s="33"/>
      <c r="PT16" s="33"/>
      <c r="PU16" s="33"/>
      <c r="PV16" s="33"/>
      <c r="PW16" s="33"/>
      <c r="PX16" s="33"/>
      <c r="PY16" s="33"/>
      <c r="PZ16" s="33"/>
      <c r="QA16" s="33"/>
      <c r="QB16" s="33"/>
      <c r="QC16" s="33"/>
      <c r="QD16" s="33"/>
      <c r="QE16" s="33"/>
      <c r="QF16" s="33"/>
      <c r="QG16" s="33"/>
      <c r="QH16" s="33"/>
      <c r="QI16" s="33"/>
      <c r="QJ16" s="33"/>
      <c r="QK16" s="33"/>
      <c r="QL16" s="33"/>
      <c r="QM16" s="33"/>
      <c r="QN16" s="33"/>
      <c r="QO16" s="33"/>
      <c r="QP16" s="33"/>
      <c r="QQ16" s="33"/>
      <c r="QR16" s="33"/>
      <c r="QS16" s="33"/>
      <c r="QT16" s="33"/>
      <c r="QU16" s="33"/>
      <c r="QV16" s="33"/>
      <c r="QW16" s="33"/>
      <c r="QX16" s="33"/>
      <c r="QY16" s="33"/>
      <c r="QZ16" s="33"/>
      <c r="RA16" s="33"/>
      <c r="RB16" s="33"/>
      <c r="RC16" s="33"/>
      <c r="RD16" s="33"/>
      <c r="RE16" s="33"/>
      <c r="RF16" s="33"/>
      <c r="RG16" s="33"/>
      <c r="RH16" s="33"/>
      <c r="RI16" s="33"/>
      <c r="RJ16" s="33"/>
      <c r="RK16" s="33"/>
      <c r="RL16" s="33"/>
      <c r="RM16" s="33"/>
      <c r="RN16" s="33"/>
      <c r="RO16" s="33"/>
      <c r="RP16" s="33"/>
      <c r="RQ16" s="33"/>
      <c r="RR16" s="33"/>
      <c r="RS16" s="33"/>
      <c r="RT16" s="33"/>
      <c r="RU16" s="33"/>
      <c r="RV16" s="33"/>
      <c r="RW16" s="33"/>
      <c r="RX16" s="33"/>
      <c r="RY16" s="33"/>
      <c r="RZ16" s="33"/>
      <c r="SA16" s="33"/>
      <c r="SB16" s="33"/>
      <c r="SC16" s="33"/>
      <c r="SD16" s="33"/>
      <c r="SE16" s="33"/>
      <c r="SF16" s="33"/>
      <c r="SG16" s="33"/>
      <c r="SH16" s="33"/>
      <c r="SI16" s="33"/>
      <c r="SJ16" s="33"/>
      <c r="SK16" s="33"/>
      <c r="SL16" s="33"/>
      <c r="SM16" s="33"/>
      <c r="SN16" s="33"/>
      <c r="SO16" s="33"/>
      <c r="SP16" s="33"/>
      <c r="SQ16" s="33"/>
      <c r="SR16" s="33"/>
      <c r="SS16" s="33"/>
      <c r="ST16" s="33"/>
      <c r="SU16" s="33"/>
      <c r="SV16" s="33"/>
      <c r="SW16" s="33"/>
      <c r="SX16" s="33"/>
      <c r="SY16" s="33"/>
      <c r="SZ16" s="33"/>
      <c r="TA16" s="33"/>
      <c r="TB16" s="33"/>
      <c r="TC16" s="33"/>
      <c r="TD16" s="33"/>
      <c r="TE16" s="33"/>
      <c r="TF16" s="33"/>
      <c r="TG16" s="33"/>
      <c r="TH16" s="33"/>
      <c r="TI16" s="33"/>
      <c r="TJ16" s="33"/>
      <c r="TK16" s="33"/>
      <c r="TL16" s="33"/>
      <c r="TM16" s="33"/>
      <c r="TN16" s="33"/>
      <c r="TO16" s="33"/>
      <c r="TP16" s="33"/>
      <c r="TQ16" s="33"/>
      <c r="TR16" s="33"/>
      <c r="TS16" s="33"/>
      <c r="TT16" s="33"/>
      <c r="TU16" s="33"/>
      <c r="TV16" s="33"/>
      <c r="TW16" s="33"/>
      <c r="TX16" s="33"/>
      <c r="TY16" s="33"/>
      <c r="TZ16" s="33"/>
      <c r="UA16" s="33"/>
      <c r="UB16" s="33"/>
      <c r="UC16" s="33"/>
      <c r="UD16" s="33"/>
      <c r="UE16" s="33"/>
      <c r="UF16" s="33"/>
      <c r="UG16" s="33"/>
      <c r="UH16" s="33"/>
      <c r="UI16" s="33"/>
      <c r="UJ16" s="33"/>
      <c r="UK16" s="33"/>
      <c r="UL16" s="33"/>
      <c r="UM16" s="33"/>
      <c r="UN16" s="33"/>
      <c r="UO16" s="33"/>
      <c r="UP16" s="33"/>
      <c r="UQ16" s="33"/>
      <c r="UR16" s="33"/>
      <c r="US16" s="33"/>
      <c r="UT16" s="33"/>
      <c r="UU16" s="33"/>
      <c r="UV16" s="33"/>
      <c r="UW16" s="33"/>
      <c r="UX16" s="33"/>
      <c r="UY16" s="33"/>
      <c r="UZ16" s="33"/>
      <c r="VA16" s="33"/>
      <c r="VB16" s="33"/>
      <c r="VC16" s="33"/>
      <c r="VD16" s="33"/>
      <c r="VE16" s="33"/>
      <c r="VF16" s="33"/>
      <c r="VG16" s="33"/>
      <c r="VH16" s="33"/>
      <c r="VI16" s="33"/>
      <c r="VJ16" s="33"/>
      <c r="VK16" s="33"/>
      <c r="VL16" s="33"/>
      <c r="VM16" s="33"/>
      <c r="VN16" s="33"/>
      <c r="VO16" s="33"/>
      <c r="VP16" s="33"/>
      <c r="VQ16" s="33"/>
      <c r="VR16" s="33"/>
      <c r="VS16" s="33"/>
      <c r="VT16" s="33"/>
      <c r="VU16" s="33"/>
      <c r="VV16" s="33"/>
      <c r="VW16" s="33"/>
      <c r="VX16" s="33"/>
      <c r="VY16" s="33"/>
      <c r="VZ16" s="33"/>
      <c r="WA16" s="33"/>
      <c r="WB16" s="33"/>
      <c r="WC16" s="33"/>
      <c r="WD16" s="33"/>
      <c r="WE16" s="33"/>
      <c r="WF16" s="33"/>
      <c r="WG16" s="33"/>
      <c r="WH16" s="33"/>
      <c r="WI16" s="33"/>
      <c r="WJ16" s="33"/>
      <c r="WK16" s="33"/>
      <c r="WL16" s="33"/>
      <c r="WM16" s="33"/>
      <c r="WN16" s="33"/>
      <c r="WO16" s="33"/>
      <c r="WP16" s="33"/>
      <c r="WQ16" s="33"/>
      <c r="WR16" s="33"/>
      <c r="WS16" s="33"/>
      <c r="WT16" s="33"/>
      <c r="WU16" s="33"/>
      <c r="WV16" s="33"/>
      <c r="WW16" s="33"/>
      <c r="WX16" s="33"/>
      <c r="WY16" s="33"/>
      <c r="WZ16" s="33"/>
      <c r="XA16" s="33"/>
      <c r="XB16" s="33"/>
      <c r="XC16" s="33"/>
      <c r="XD16" s="33"/>
      <c r="XE16" s="33"/>
      <c r="XF16" s="33"/>
      <c r="XG16" s="33"/>
      <c r="XH16" s="33"/>
      <c r="XI16" s="33"/>
      <c r="XJ16" s="33"/>
      <c r="XK16" s="33"/>
      <c r="XL16" s="33"/>
      <c r="XM16" s="33"/>
      <c r="XN16" s="33"/>
      <c r="XO16" s="33"/>
      <c r="XP16" s="33"/>
      <c r="XQ16" s="33"/>
      <c r="XR16" s="33"/>
      <c r="XS16" s="33"/>
      <c r="XT16" s="33"/>
      <c r="XU16" s="33"/>
      <c r="XV16" s="33"/>
      <c r="XW16" s="33"/>
      <c r="XX16" s="33"/>
      <c r="XY16" s="33"/>
      <c r="XZ16" s="33"/>
      <c r="YA16" s="33"/>
      <c r="YB16" s="33"/>
      <c r="YC16" s="33"/>
      <c r="YD16" s="33"/>
      <c r="YE16" s="33"/>
      <c r="YF16" s="33"/>
      <c r="YG16" s="33"/>
      <c r="YH16" s="33"/>
      <c r="YI16" s="33"/>
      <c r="YJ16" s="33"/>
      <c r="YK16" s="33"/>
      <c r="YL16" s="33"/>
      <c r="YM16" s="33"/>
      <c r="YN16" s="33"/>
      <c r="YO16" s="33"/>
      <c r="YP16" s="33"/>
      <c r="YQ16" s="33"/>
      <c r="YR16" s="33"/>
      <c r="YS16" s="33"/>
      <c r="YT16" s="33"/>
      <c r="YU16" s="33"/>
      <c r="YV16" s="33"/>
      <c r="YW16" s="33"/>
      <c r="YX16" s="33"/>
      <c r="YY16" s="33"/>
      <c r="YZ16" s="33"/>
      <c r="ZA16" s="33"/>
      <c r="ZB16" s="33"/>
      <c r="ZC16" s="33"/>
      <c r="ZD16" s="33"/>
      <c r="ZE16" s="33"/>
      <c r="ZF16" s="33"/>
      <c r="ZG16" s="33"/>
      <c r="ZH16" s="33"/>
      <c r="ZI16" s="33"/>
      <c r="ZJ16" s="33"/>
      <c r="ZK16" s="33"/>
      <c r="ZL16" s="33"/>
      <c r="ZM16" s="33"/>
      <c r="ZN16" s="33"/>
      <c r="ZO16" s="33"/>
      <c r="ZP16" s="33"/>
      <c r="ZQ16" s="33"/>
      <c r="ZR16" s="33"/>
      <c r="ZS16" s="33"/>
      <c r="ZT16" s="33"/>
      <c r="ZU16" s="33"/>
      <c r="ZV16" s="33"/>
      <c r="ZW16" s="33"/>
      <c r="ZX16" s="33"/>
      <c r="ZY16" s="33"/>
      <c r="ZZ16" s="33"/>
      <c r="AAA16" s="33"/>
      <c r="AAB16" s="33"/>
      <c r="AAC16" s="33"/>
      <c r="AAD16" s="33"/>
      <c r="AAE16" s="33"/>
      <c r="AAF16" s="33"/>
      <c r="AAG16" s="33"/>
      <c r="AAH16" s="33"/>
      <c r="AAI16" s="33"/>
      <c r="AAJ16" s="33"/>
      <c r="AAK16" s="33"/>
      <c r="AAL16" s="33"/>
      <c r="AAM16" s="33"/>
      <c r="AAN16" s="33"/>
      <c r="AAO16" s="33"/>
      <c r="AAP16" s="33"/>
      <c r="AAQ16" s="33"/>
      <c r="AAR16" s="33"/>
      <c r="AAS16" s="33"/>
      <c r="AAT16" s="33"/>
      <c r="AAU16" s="33"/>
      <c r="AAV16" s="33"/>
      <c r="AAW16" s="33"/>
      <c r="AAX16" s="33"/>
      <c r="AAY16" s="33"/>
      <c r="AAZ16" s="33"/>
      <c r="ABA16" s="33"/>
      <c r="ABB16" s="33"/>
      <c r="ABC16" s="33"/>
      <c r="ABD16" s="33"/>
      <c r="ABE16" s="33"/>
      <c r="ABF16" s="33"/>
      <c r="ABG16" s="33"/>
      <c r="ABH16" s="33"/>
      <c r="ABI16" s="33"/>
      <c r="ABJ16" s="33"/>
      <c r="ABK16" s="33"/>
      <c r="ABL16" s="33"/>
      <c r="ABM16" s="33"/>
      <c r="ABN16" s="33"/>
      <c r="ABO16" s="33"/>
      <c r="ABP16" s="33"/>
      <c r="ABQ16" s="33"/>
      <c r="ABR16" s="33"/>
      <c r="ABS16" s="33"/>
      <c r="ABT16" s="33"/>
      <c r="ABU16" s="33"/>
      <c r="ABV16" s="33"/>
      <c r="ABW16" s="33"/>
      <c r="ABX16" s="33"/>
      <c r="ABY16" s="33"/>
      <c r="ABZ16" s="33"/>
      <c r="ACA16" s="33"/>
      <c r="ACB16" s="33"/>
      <c r="ACC16" s="33"/>
      <c r="ACD16" s="33"/>
      <c r="ACE16" s="33"/>
      <c r="ACF16" s="33"/>
      <c r="ACG16" s="33"/>
      <c r="ACH16" s="33"/>
      <c r="ACI16" s="33"/>
      <c r="ACJ16" s="33"/>
      <c r="ACK16" s="33"/>
      <c r="ACL16" s="33"/>
      <c r="ACM16" s="33"/>
      <c r="ACN16" s="33"/>
      <c r="ACO16" s="33"/>
      <c r="ACP16" s="33"/>
      <c r="ACQ16" s="33"/>
      <c r="ACR16" s="33"/>
      <c r="ACS16" s="33"/>
      <c r="ACT16" s="33"/>
      <c r="ACU16" s="33"/>
      <c r="ACV16" s="33"/>
      <c r="ACW16" s="33"/>
      <c r="ACX16" s="33"/>
      <c r="ACY16" s="33"/>
      <c r="ACZ16" s="33"/>
      <c r="ADA16" s="33"/>
      <c r="ADB16" s="33"/>
      <c r="ADC16" s="33"/>
      <c r="ADD16" s="33"/>
      <c r="ADE16" s="33"/>
      <c r="ADF16" s="33"/>
      <c r="ADG16" s="33"/>
      <c r="ADH16" s="33"/>
      <c r="ADI16" s="33"/>
      <c r="ADJ16" s="33"/>
      <c r="ADK16" s="33"/>
      <c r="ADL16" s="33"/>
      <c r="ADM16" s="33"/>
      <c r="ADN16" s="33"/>
      <c r="ADO16" s="33"/>
      <c r="ADP16" s="33"/>
      <c r="ADQ16" s="33"/>
      <c r="ADR16" s="33"/>
      <c r="ADS16" s="33"/>
      <c r="ADT16" s="33"/>
      <c r="ADU16" s="33"/>
      <c r="ADV16" s="33"/>
      <c r="ADW16" s="33"/>
      <c r="ADX16" s="33"/>
      <c r="ADY16" s="33"/>
      <c r="ADZ16" s="33"/>
      <c r="AEA16" s="33"/>
      <c r="AEB16" s="33"/>
      <c r="AEC16" s="33"/>
      <c r="AED16" s="33"/>
      <c r="AEE16" s="33"/>
      <c r="AEF16" s="33"/>
      <c r="AEG16" s="33"/>
      <c r="AEH16" s="33"/>
      <c r="AEI16" s="33"/>
      <c r="AEJ16" s="33"/>
      <c r="AEK16" s="33"/>
      <c r="AEL16" s="33"/>
      <c r="AEM16" s="33"/>
      <c r="AEN16" s="33"/>
      <c r="AEO16" s="33"/>
      <c r="AEP16" s="33"/>
      <c r="AEQ16" s="33"/>
      <c r="AER16" s="33"/>
      <c r="AES16" s="33"/>
      <c r="AET16" s="33"/>
      <c r="AEU16" s="33"/>
      <c r="AEV16" s="33"/>
      <c r="AEW16" s="33"/>
      <c r="AEX16" s="33"/>
      <c r="AEY16" s="33"/>
      <c r="AEZ16" s="33"/>
      <c r="AFA16" s="33"/>
      <c r="AFB16" s="33"/>
      <c r="AFC16" s="33"/>
      <c r="AFD16" s="33"/>
      <c r="AFE16" s="33"/>
      <c r="AFF16" s="33"/>
      <c r="AFG16" s="33"/>
      <c r="AFH16" s="33"/>
      <c r="AFI16" s="33"/>
      <c r="AFJ16" s="33"/>
      <c r="AFK16" s="33"/>
      <c r="AFL16" s="33"/>
      <c r="AFM16" s="33"/>
      <c r="AFN16" s="33"/>
      <c r="AFO16" s="33"/>
      <c r="AFP16" s="33"/>
      <c r="AFQ16" s="33"/>
      <c r="AFR16" s="33"/>
      <c r="AFS16" s="33"/>
      <c r="AFT16" s="33"/>
      <c r="AFU16" s="33"/>
      <c r="AFV16" s="33"/>
      <c r="AFW16" s="33"/>
      <c r="AFX16" s="33"/>
      <c r="AFY16" s="33"/>
      <c r="AFZ16" s="33"/>
      <c r="AGA16" s="33"/>
      <c r="AGB16" s="33"/>
      <c r="AGC16" s="33"/>
      <c r="AGD16" s="33"/>
      <c r="AGE16" s="33"/>
      <c r="AGF16" s="33"/>
      <c r="AGG16" s="33"/>
      <c r="AGH16" s="33"/>
      <c r="AGI16" s="33"/>
      <c r="AGJ16" s="33"/>
      <c r="AGK16" s="33"/>
      <c r="AGL16" s="33"/>
      <c r="AGM16" s="33"/>
      <c r="AGN16" s="33"/>
      <c r="AGO16" s="33"/>
      <c r="AGP16" s="33"/>
      <c r="AGQ16" s="33"/>
      <c r="AGR16" s="33"/>
      <c r="AGS16" s="33"/>
      <c r="AGT16" s="33"/>
      <c r="AGU16" s="33"/>
      <c r="AGV16" s="33"/>
      <c r="AGW16" s="33"/>
      <c r="AGX16" s="33"/>
      <c r="AGY16" s="33"/>
      <c r="AGZ16" s="33"/>
      <c r="AHA16" s="33"/>
      <c r="AHB16" s="33"/>
      <c r="AHC16" s="33"/>
      <c r="AHD16" s="33"/>
      <c r="AHE16" s="33"/>
      <c r="AHF16" s="33"/>
      <c r="AHG16" s="33"/>
      <c r="AHH16" s="33"/>
      <c r="AHI16" s="33"/>
      <c r="AHJ16" s="33"/>
      <c r="AHK16" s="33"/>
      <c r="AHL16" s="33"/>
      <c r="AHM16" s="33"/>
      <c r="AHN16" s="33"/>
      <c r="AHO16" s="33"/>
      <c r="AHP16" s="33"/>
      <c r="AHQ16" s="33"/>
      <c r="AHR16" s="33"/>
      <c r="AHS16" s="33"/>
      <c r="AHT16" s="33"/>
      <c r="AHU16" s="33"/>
      <c r="AHV16" s="33"/>
      <c r="AHW16" s="33"/>
      <c r="AHX16" s="33"/>
      <c r="AHY16" s="33"/>
      <c r="AHZ16" s="33"/>
      <c r="AIA16" s="33"/>
      <c r="AIB16" s="33"/>
      <c r="AIC16" s="33"/>
      <c r="AID16" s="33"/>
      <c r="AIE16" s="33"/>
      <c r="AIF16" s="33"/>
      <c r="AIG16" s="33"/>
      <c r="AIH16" s="33"/>
      <c r="AII16" s="33"/>
      <c r="AIJ16" s="33"/>
      <c r="AIK16" s="33"/>
      <c r="AIL16" s="33"/>
      <c r="AIM16" s="33"/>
      <c r="AIN16" s="33"/>
      <c r="AIO16" s="33"/>
      <c r="AIP16" s="33"/>
      <c r="AIQ16" s="33"/>
      <c r="AIR16" s="33"/>
      <c r="AIS16" s="33"/>
      <c r="AIT16" s="33"/>
      <c r="AIU16" s="33"/>
      <c r="AIV16" s="33"/>
      <c r="AIW16" s="33"/>
      <c r="AIX16" s="33"/>
      <c r="AIY16" s="33"/>
      <c r="AIZ16" s="33"/>
      <c r="AJA16" s="33"/>
      <c r="AJB16" s="33"/>
      <c r="AJC16" s="33"/>
      <c r="AJD16" s="33"/>
      <c r="AJE16" s="33"/>
      <c r="AJF16" s="33"/>
      <c r="AJG16" s="33"/>
      <c r="AJH16" s="33"/>
      <c r="AJI16" s="33"/>
      <c r="AJJ16" s="33"/>
      <c r="AJK16" s="33"/>
      <c r="AJL16" s="33"/>
      <c r="AJM16" s="33"/>
      <c r="AJN16" s="33"/>
      <c r="AJO16" s="33"/>
      <c r="AJP16" s="33"/>
      <c r="AJQ16" s="33"/>
      <c r="AJR16" s="33"/>
      <c r="AJS16" s="33"/>
      <c r="AJT16" s="33"/>
      <c r="AJU16" s="33"/>
      <c r="AJV16" s="33"/>
      <c r="AJW16" s="33"/>
      <c r="AJX16" s="33"/>
      <c r="AJY16" s="33"/>
      <c r="AJZ16" s="33"/>
      <c r="AKA16" s="33"/>
      <c r="AKB16" s="33"/>
      <c r="AKC16" s="33"/>
      <c r="AKD16" s="33"/>
      <c r="AKE16" s="33"/>
      <c r="AKF16" s="33"/>
      <c r="AKG16" s="33"/>
      <c r="AKH16" s="33"/>
      <c r="AKI16" s="33"/>
      <c r="AKJ16" s="33"/>
      <c r="AKK16" s="33"/>
      <c r="AKL16" s="33"/>
      <c r="AKM16" s="33"/>
      <c r="AKN16" s="33"/>
      <c r="AKO16" s="33"/>
      <c r="AKP16" s="33"/>
      <c r="AKQ16" s="33"/>
      <c r="AKR16" s="33"/>
      <c r="AKS16" s="33"/>
      <c r="AKT16" s="33"/>
      <c r="AKU16" s="33"/>
      <c r="AKV16" s="33"/>
      <c r="AKW16" s="33"/>
      <c r="AKX16" s="33"/>
      <c r="AKY16" s="33"/>
    </row>
    <row r="17" spans="3:987" ht="14.65" customHeight="1">
      <c r="C17" s="36"/>
      <c r="D17" s="42"/>
      <c r="E17" s="121" t="s">
        <v>173</v>
      </c>
      <c r="F17" s="111"/>
      <c r="G17" s="43">
        <v>2239</v>
      </c>
      <c r="H17" s="43" t="s">
        <v>174</v>
      </c>
      <c r="I17" s="43">
        <v>2348</v>
      </c>
      <c r="J17" s="43">
        <v>2392</v>
      </c>
      <c r="K17" s="44">
        <f>K18+K19</f>
        <v>2331.8410000000003</v>
      </c>
      <c r="L17" s="44">
        <f>L18+L19</f>
        <v>2164</v>
      </c>
      <c r="M17" s="44">
        <f>M18+M19</f>
        <v>2165</v>
      </c>
      <c r="N17" s="27"/>
      <c r="O17" s="33"/>
      <c r="P17" s="34"/>
      <c r="Q17" s="45"/>
      <c r="R17" s="45"/>
      <c r="S17" s="109" t="s">
        <v>175</v>
      </c>
      <c r="T17" s="110"/>
      <c r="U17" s="111"/>
      <c r="V17" s="35">
        <v>415</v>
      </c>
      <c r="W17" s="35">
        <v>441</v>
      </c>
      <c r="X17" s="35">
        <v>654</v>
      </c>
      <c r="Y17" s="35">
        <v>659</v>
      </c>
      <c r="Z17" s="35">
        <v>628</v>
      </c>
      <c r="AA17" s="35">
        <v>589.61400000000003</v>
      </c>
      <c r="AB17" s="35">
        <v>602</v>
      </c>
      <c r="AC17" s="3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</row>
    <row r="18" spans="3:987">
      <c r="C18" s="36"/>
      <c r="D18" s="42"/>
      <c r="E18" s="42"/>
      <c r="F18" s="46" t="s">
        <v>176</v>
      </c>
      <c r="G18" s="30">
        <v>268</v>
      </c>
      <c r="H18" s="30" t="s">
        <v>177</v>
      </c>
      <c r="I18" s="30">
        <v>302</v>
      </c>
      <c r="J18" s="30">
        <v>350</v>
      </c>
      <c r="K18" s="31">
        <v>317.41300000000001</v>
      </c>
      <c r="L18" s="31">
        <v>256</v>
      </c>
      <c r="M18" s="31">
        <v>262</v>
      </c>
      <c r="N18" s="27"/>
      <c r="O18" s="13"/>
      <c r="P18" s="34"/>
      <c r="Q18" s="45"/>
      <c r="R18" s="45"/>
      <c r="S18" s="109" t="s">
        <v>178</v>
      </c>
      <c r="T18" s="110"/>
      <c r="U18" s="111"/>
      <c r="V18" s="47"/>
      <c r="W18" s="47"/>
      <c r="X18" s="47"/>
      <c r="Y18" s="47"/>
      <c r="Z18" s="35">
        <v>76</v>
      </c>
      <c r="AA18" s="35">
        <v>111.004</v>
      </c>
      <c r="AB18" s="35">
        <v>122.19199999999999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</row>
    <row r="19" spans="3:987" ht="36" customHeight="1">
      <c r="C19" s="36"/>
      <c r="D19" s="42"/>
      <c r="E19" s="42"/>
      <c r="F19" s="46" t="s">
        <v>179</v>
      </c>
      <c r="G19" s="30">
        <v>1971</v>
      </c>
      <c r="H19" s="30" t="s">
        <v>180</v>
      </c>
      <c r="I19" s="30">
        <v>2046</v>
      </c>
      <c r="J19" s="30">
        <v>2042</v>
      </c>
      <c r="K19" s="31">
        <v>2014.4280000000001</v>
      </c>
      <c r="L19" s="31">
        <v>1908</v>
      </c>
      <c r="M19" s="31">
        <v>1903</v>
      </c>
      <c r="N19" s="27"/>
      <c r="O19" s="13"/>
      <c r="P19" s="34"/>
      <c r="Q19" s="45"/>
      <c r="R19" s="45"/>
      <c r="S19" s="45"/>
      <c r="T19" s="112" t="s">
        <v>173</v>
      </c>
      <c r="U19" s="111"/>
      <c r="V19" s="48">
        <v>577</v>
      </c>
      <c r="W19" s="48">
        <v>608</v>
      </c>
      <c r="X19" s="48">
        <v>635</v>
      </c>
      <c r="Y19" s="48">
        <v>631</v>
      </c>
      <c r="Z19" s="48">
        <f>Z20+Z21+Z22</f>
        <v>577</v>
      </c>
      <c r="AA19" s="48">
        <f>AA20+AA21+AA22</f>
        <v>567.41100000000006</v>
      </c>
      <c r="AB19" s="48">
        <f>AB20+AB21+AB22</f>
        <v>641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</row>
    <row r="20" spans="3:987" ht="14.65" customHeight="1">
      <c r="C20" s="36"/>
      <c r="D20" s="42"/>
      <c r="E20" s="121" t="s">
        <v>181</v>
      </c>
      <c r="F20" s="111"/>
      <c r="G20" s="43">
        <v>1109</v>
      </c>
      <c r="H20" s="43">
        <v>1035</v>
      </c>
      <c r="I20" s="43">
        <v>983</v>
      </c>
      <c r="J20" s="43">
        <v>1042</v>
      </c>
      <c r="K20" s="44">
        <f>K21+K22</f>
        <v>935.93000000000109</v>
      </c>
      <c r="L20" s="44">
        <f>L21+L22</f>
        <v>837.35599999999999</v>
      </c>
      <c r="M20" s="44">
        <f>M21+M22</f>
        <v>894.73299999999995</v>
      </c>
      <c r="N20" s="27"/>
      <c r="O20" s="33"/>
      <c r="P20" s="34"/>
      <c r="Q20" s="45"/>
      <c r="R20" s="45"/>
      <c r="S20" s="45"/>
      <c r="T20" s="45"/>
      <c r="U20" s="49" t="s">
        <v>182</v>
      </c>
      <c r="V20" s="50">
        <v>130</v>
      </c>
      <c r="W20" s="50">
        <v>137</v>
      </c>
      <c r="X20" s="50">
        <v>136</v>
      </c>
      <c r="Y20" s="50">
        <v>126</v>
      </c>
      <c r="Z20" s="50">
        <v>116</v>
      </c>
      <c r="AA20" s="50">
        <v>117.398</v>
      </c>
      <c r="AB20" s="50">
        <v>138</v>
      </c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  <c r="EN20" s="33"/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  <c r="EZ20" s="33"/>
      <c r="FA20" s="33"/>
      <c r="FB20" s="33"/>
      <c r="FC20" s="33"/>
      <c r="FD20" s="33"/>
      <c r="FE20" s="33"/>
      <c r="FF20" s="33"/>
      <c r="FG20" s="33"/>
      <c r="FH20" s="33"/>
      <c r="FI20" s="33"/>
      <c r="FJ20" s="33"/>
      <c r="FK20" s="33"/>
      <c r="FL20" s="33"/>
      <c r="FM20" s="33"/>
      <c r="FN20" s="33"/>
      <c r="FO20" s="33"/>
      <c r="FP20" s="33"/>
      <c r="FQ20" s="33"/>
      <c r="FR20" s="33"/>
      <c r="FS20" s="33"/>
      <c r="FT20" s="33"/>
      <c r="FU20" s="33"/>
      <c r="FV20" s="33"/>
      <c r="FW20" s="33"/>
      <c r="FX20" s="33"/>
      <c r="FY20" s="33"/>
      <c r="FZ20" s="33"/>
      <c r="GA20" s="33"/>
      <c r="GB20" s="33"/>
      <c r="GC20" s="33"/>
      <c r="GD20" s="33"/>
      <c r="GE20" s="33"/>
      <c r="GF20" s="33"/>
      <c r="GG20" s="33"/>
      <c r="GH20" s="33"/>
      <c r="GI20" s="33"/>
      <c r="GJ20" s="33"/>
      <c r="GK20" s="33"/>
      <c r="GL20" s="33"/>
      <c r="GM20" s="33"/>
      <c r="GN20" s="33"/>
      <c r="GO20" s="33"/>
      <c r="GP20" s="33"/>
      <c r="GQ20" s="33"/>
      <c r="GR20" s="33"/>
      <c r="GS20" s="33"/>
      <c r="GT20" s="33"/>
      <c r="GU20" s="33"/>
      <c r="GV20" s="33"/>
      <c r="GW20" s="33"/>
      <c r="GX20" s="33"/>
      <c r="GY20" s="33"/>
      <c r="GZ20" s="33"/>
      <c r="HA20" s="33"/>
      <c r="HB20" s="33"/>
      <c r="HC20" s="33"/>
      <c r="HD20" s="33"/>
      <c r="HE20" s="33"/>
      <c r="HF20" s="33"/>
      <c r="HG20" s="33"/>
      <c r="HH20" s="33"/>
      <c r="HI20" s="33"/>
      <c r="HJ20" s="33"/>
      <c r="HK20" s="33"/>
      <c r="HL20" s="33"/>
      <c r="HM20" s="33"/>
      <c r="HN20" s="33"/>
      <c r="HO20" s="33"/>
      <c r="HP20" s="33"/>
      <c r="HQ20" s="33"/>
      <c r="HR20" s="33"/>
      <c r="HS20" s="33"/>
      <c r="HT20" s="33"/>
      <c r="HU20" s="33"/>
      <c r="HV20" s="33"/>
      <c r="HW20" s="33"/>
      <c r="HX20" s="33"/>
      <c r="HY20" s="33"/>
      <c r="HZ20" s="33"/>
      <c r="IA20" s="33"/>
      <c r="IB20" s="33"/>
      <c r="IC20" s="33"/>
      <c r="ID20" s="33"/>
      <c r="IE20" s="33"/>
      <c r="IF20" s="33"/>
      <c r="IG20" s="33"/>
      <c r="IH20" s="33"/>
      <c r="II20" s="33"/>
      <c r="IJ20" s="33"/>
      <c r="IK20" s="33"/>
      <c r="IL20" s="33"/>
      <c r="IM20" s="33"/>
      <c r="IN20" s="33"/>
      <c r="IO20" s="33"/>
      <c r="IP20" s="33"/>
      <c r="IQ20" s="33"/>
      <c r="IR20" s="33"/>
      <c r="IS20" s="33"/>
      <c r="IT20" s="33"/>
      <c r="IU20" s="33"/>
      <c r="IV20" s="33"/>
      <c r="IW20" s="33"/>
      <c r="IX20" s="33"/>
      <c r="IY20" s="33"/>
      <c r="IZ20" s="33"/>
      <c r="JA20" s="33"/>
      <c r="JB20" s="33"/>
      <c r="JC20" s="33"/>
      <c r="JD20" s="33"/>
      <c r="JE20" s="33"/>
      <c r="JF20" s="33"/>
      <c r="JG20" s="33"/>
      <c r="JH20" s="33"/>
      <c r="JI20" s="33"/>
      <c r="JJ20" s="33"/>
      <c r="JK20" s="33"/>
      <c r="JL20" s="33"/>
      <c r="JM20" s="33"/>
      <c r="JN20" s="33"/>
      <c r="JO20" s="33"/>
      <c r="JP20" s="33"/>
      <c r="JQ20" s="33"/>
      <c r="JR20" s="33"/>
      <c r="JS20" s="33"/>
      <c r="JT20" s="33"/>
      <c r="JU20" s="33"/>
      <c r="JV20" s="33"/>
      <c r="JW20" s="33"/>
      <c r="JX20" s="33"/>
      <c r="JY20" s="33"/>
      <c r="JZ20" s="33"/>
      <c r="KA20" s="33"/>
      <c r="KB20" s="33"/>
      <c r="KC20" s="33"/>
      <c r="KD20" s="33"/>
      <c r="KE20" s="33"/>
      <c r="KF20" s="33"/>
      <c r="KG20" s="33"/>
      <c r="KH20" s="33"/>
      <c r="KI20" s="33"/>
      <c r="KJ20" s="33"/>
      <c r="KK20" s="33"/>
      <c r="KL20" s="33"/>
      <c r="KM20" s="33"/>
      <c r="KN20" s="33"/>
      <c r="KO20" s="33"/>
      <c r="KP20" s="33"/>
      <c r="KQ20" s="33"/>
      <c r="KR20" s="33"/>
      <c r="KS20" s="33"/>
      <c r="KT20" s="33"/>
      <c r="KU20" s="33"/>
      <c r="KV20" s="33"/>
      <c r="KW20" s="33"/>
      <c r="KX20" s="33"/>
      <c r="KY20" s="33"/>
      <c r="KZ20" s="33"/>
      <c r="LA20" s="33"/>
      <c r="LB20" s="33"/>
      <c r="LC20" s="33"/>
      <c r="LD20" s="33"/>
      <c r="LE20" s="33"/>
      <c r="LF20" s="33"/>
      <c r="LG20" s="33"/>
      <c r="LH20" s="33"/>
      <c r="LI20" s="33"/>
      <c r="LJ20" s="33"/>
      <c r="LK20" s="33"/>
      <c r="LL20" s="33"/>
      <c r="LM20" s="33"/>
      <c r="LN20" s="33"/>
      <c r="LO20" s="33"/>
      <c r="LP20" s="33"/>
      <c r="LQ20" s="33"/>
      <c r="LR20" s="33"/>
      <c r="LS20" s="33"/>
      <c r="LT20" s="33"/>
      <c r="LU20" s="33"/>
      <c r="LV20" s="33"/>
      <c r="LW20" s="33"/>
      <c r="LX20" s="33"/>
      <c r="LY20" s="33"/>
      <c r="LZ20" s="33"/>
      <c r="MA20" s="33"/>
      <c r="MB20" s="33"/>
      <c r="MC20" s="33"/>
      <c r="MD20" s="33"/>
      <c r="ME20" s="33"/>
      <c r="MF20" s="33"/>
      <c r="MG20" s="33"/>
      <c r="MH20" s="33"/>
      <c r="MI20" s="33"/>
      <c r="MJ20" s="33"/>
      <c r="MK20" s="33"/>
      <c r="ML20" s="33"/>
      <c r="MM20" s="33"/>
      <c r="MN20" s="33"/>
      <c r="MO20" s="33"/>
      <c r="MP20" s="33"/>
      <c r="MQ20" s="33"/>
      <c r="MR20" s="33"/>
      <c r="MS20" s="33"/>
      <c r="MT20" s="33"/>
      <c r="MU20" s="33"/>
      <c r="MV20" s="33"/>
      <c r="MW20" s="33"/>
      <c r="MX20" s="33"/>
      <c r="MY20" s="33"/>
      <c r="MZ20" s="33"/>
      <c r="NA20" s="33"/>
      <c r="NB20" s="33"/>
      <c r="NC20" s="33"/>
      <c r="ND20" s="33"/>
      <c r="NE20" s="33"/>
      <c r="NF20" s="33"/>
      <c r="NG20" s="33"/>
      <c r="NH20" s="33"/>
      <c r="NI20" s="33"/>
      <c r="NJ20" s="33"/>
      <c r="NK20" s="33"/>
      <c r="NL20" s="33"/>
      <c r="NM20" s="33"/>
      <c r="NN20" s="33"/>
      <c r="NO20" s="33"/>
      <c r="NP20" s="33"/>
      <c r="NQ20" s="33"/>
      <c r="NR20" s="33"/>
      <c r="NS20" s="33"/>
      <c r="NT20" s="33"/>
      <c r="NU20" s="33"/>
      <c r="NV20" s="33"/>
      <c r="NW20" s="33"/>
      <c r="NX20" s="33"/>
      <c r="NY20" s="33"/>
      <c r="NZ20" s="33"/>
      <c r="OA20" s="33"/>
      <c r="OB20" s="33"/>
      <c r="OC20" s="33"/>
      <c r="OD20" s="33"/>
      <c r="OE20" s="33"/>
      <c r="OF20" s="33"/>
      <c r="OG20" s="33"/>
      <c r="OH20" s="33"/>
      <c r="OI20" s="33"/>
      <c r="OJ20" s="33"/>
      <c r="OK20" s="33"/>
      <c r="OL20" s="33"/>
      <c r="OM20" s="33"/>
      <c r="ON20" s="33"/>
      <c r="OO20" s="33"/>
      <c r="OP20" s="33"/>
      <c r="OQ20" s="33"/>
      <c r="OR20" s="33"/>
      <c r="OS20" s="33"/>
      <c r="OT20" s="33"/>
      <c r="OU20" s="33"/>
      <c r="OV20" s="33"/>
      <c r="OW20" s="33"/>
      <c r="OX20" s="33"/>
      <c r="OY20" s="33"/>
      <c r="OZ20" s="33"/>
      <c r="PA20" s="33"/>
      <c r="PB20" s="33"/>
      <c r="PC20" s="33"/>
      <c r="PD20" s="33"/>
      <c r="PE20" s="33"/>
      <c r="PF20" s="33"/>
      <c r="PG20" s="33"/>
      <c r="PH20" s="33"/>
      <c r="PI20" s="33"/>
      <c r="PJ20" s="33"/>
      <c r="PK20" s="33"/>
      <c r="PL20" s="33"/>
      <c r="PM20" s="33"/>
      <c r="PN20" s="33"/>
      <c r="PO20" s="33"/>
      <c r="PP20" s="33"/>
      <c r="PQ20" s="33"/>
      <c r="PR20" s="33"/>
      <c r="PS20" s="33"/>
      <c r="PT20" s="33"/>
      <c r="PU20" s="33"/>
      <c r="PV20" s="33"/>
      <c r="PW20" s="33"/>
      <c r="PX20" s="33"/>
      <c r="PY20" s="33"/>
      <c r="PZ20" s="33"/>
      <c r="QA20" s="33"/>
      <c r="QB20" s="33"/>
      <c r="QC20" s="33"/>
      <c r="QD20" s="33"/>
      <c r="QE20" s="33"/>
      <c r="QF20" s="33"/>
      <c r="QG20" s="33"/>
      <c r="QH20" s="33"/>
      <c r="QI20" s="33"/>
      <c r="QJ20" s="33"/>
      <c r="QK20" s="33"/>
      <c r="QL20" s="33"/>
      <c r="QM20" s="33"/>
      <c r="QN20" s="33"/>
      <c r="QO20" s="33"/>
      <c r="QP20" s="33"/>
      <c r="QQ20" s="33"/>
      <c r="QR20" s="33"/>
      <c r="QS20" s="33"/>
      <c r="QT20" s="33"/>
      <c r="QU20" s="33"/>
      <c r="QV20" s="33"/>
      <c r="QW20" s="33"/>
      <c r="QX20" s="33"/>
      <c r="QY20" s="33"/>
      <c r="QZ20" s="33"/>
      <c r="RA20" s="33"/>
      <c r="RB20" s="33"/>
      <c r="RC20" s="33"/>
      <c r="RD20" s="33"/>
      <c r="RE20" s="33"/>
      <c r="RF20" s="33"/>
      <c r="RG20" s="33"/>
      <c r="RH20" s="33"/>
      <c r="RI20" s="33"/>
      <c r="RJ20" s="33"/>
      <c r="RK20" s="33"/>
      <c r="RL20" s="33"/>
      <c r="RM20" s="33"/>
      <c r="RN20" s="33"/>
      <c r="RO20" s="33"/>
      <c r="RP20" s="33"/>
      <c r="RQ20" s="33"/>
      <c r="RR20" s="33"/>
      <c r="RS20" s="33"/>
      <c r="RT20" s="33"/>
      <c r="RU20" s="33"/>
      <c r="RV20" s="33"/>
      <c r="RW20" s="33"/>
      <c r="RX20" s="33"/>
      <c r="RY20" s="33"/>
      <c r="RZ20" s="33"/>
      <c r="SA20" s="33"/>
      <c r="SB20" s="33"/>
      <c r="SC20" s="33"/>
      <c r="SD20" s="33"/>
      <c r="SE20" s="33"/>
      <c r="SF20" s="33"/>
      <c r="SG20" s="33"/>
      <c r="SH20" s="33"/>
      <c r="SI20" s="33"/>
      <c r="SJ20" s="33"/>
      <c r="SK20" s="33"/>
      <c r="SL20" s="33"/>
      <c r="SM20" s="33"/>
      <c r="SN20" s="33"/>
      <c r="SO20" s="33"/>
      <c r="SP20" s="33"/>
      <c r="SQ20" s="33"/>
      <c r="SR20" s="33"/>
      <c r="SS20" s="33"/>
      <c r="ST20" s="33"/>
      <c r="SU20" s="33"/>
      <c r="SV20" s="33"/>
      <c r="SW20" s="33"/>
      <c r="SX20" s="33"/>
      <c r="SY20" s="33"/>
      <c r="SZ20" s="33"/>
      <c r="TA20" s="33"/>
      <c r="TB20" s="33"/>
      <c r="TC20" s="33"/>
      <c r="TD20" s="33"/>
      <c r="TE20" s="33"/>
      <c r="TF20" s="33"/>
      <c r="TG20" s="33"/>
      <c r="TH20" s="33"/>
      <c r="TI20" s="33"/>
      <c r="TJ20" s="33"/>
      <c r="TK20" s="33"/>
      <c r="TL20" s="33"/>
      <c r="TM20" s="33"/>
      <c r="TN20" s="33"/>
      <c r="TO20" s="33"/>
      <c r="TP20" s="33"/>
      <c r="TQ20" s="33"/>
      <c r="TR20" s="33"/>
      <c r="TS20" s="33"/>
      <c r="TT20" s="33"/>
      <c r="TU20" s="33"/>
      <c r="TV20" s="33"/>
      <c r="TW20" s="33"/>
      <c r="TX20" s="33"/>
      <c r="TY20" s="33"/>
      <c r="TZ20" s="33"/>
      <c r="UA20" s="33"/>
      <c r="UB20" s="33"/>
      <c r="UC20" s="33"/>
      <c r="UD20" s="33"/>
      <c r="UE20" s="33"/>
      <c r="UF20" s="33"/>
      <c r="UG20" s="33"/>
      <c r="UH20" s="33"/>
      <c r="UI20" s="33"/>
      <c r="UJ20" s="33"/>
      <c r="UK20" s="33"/>
      <c r="UL20" s="33"/>
      <c r="UM20" s="33"/>
      <c r="UN20" s="33"/>
      <c r="UO20" s="33"/>
      <c r="UP20" s="33"/>
      <c r="UQ20" s="33"/>
      <c r="UR20" s="33"/>
      <c r="US20" s="33"/>
      <c r="UT20" s="33"/>
      <c r="UU20" s="33"/>
      <c r="UV20" s="33"/>
      <c r="UW20" s="33"/>
      <c r="UX20" s="33"/>
      <c r="UY20" s="33"/>
      <c r="UZ20" s="33"/>
      <c r="VA20" s="33"/>
      <c r="VB20" s="33"/>
      <c r="VC20" s="33"/>
      <c r="VD20" s="33"/>
      <c r="VE20" s="33"/>
      <c r="VF20" s="33"/>
      <c r="VG20" s="33"/>
      <c r="VH20" s="33"/>
      <c r="VI20" s="33"/>
      <c r="VJ20" s="33"/>
      <c r="VK20" s="33"/>
      <c r="VL20" s="33"/>
      <c r="VM20" s="33"/>
      <c r="VN20" s="33"/>
      <c r="VO20" s="33"/>
      <c r="VP20" s="33"/>
      <c r="VQ20" s="33"/>
      <c r="VR20" s="33"/>
      <c r="VS20" s="33"/>
      <c r="VT20" s="33"/>
      <c r="VU20" s="33"/>
      <c r="VV20" s="33"/>
      <c r="VW20" s="33"/>
      <c r="VX20" s="33"/>
      <c r="VY20" s="33"/>
      <c r="VZ20" s="33"/>
      <c r="WA20" s="33"/>
      <c r="WB20" s="33"/>
      <c r="WC20" s="33"/>
      <c r="WD20" s="33"/>
      <c r="WE20" s="33"/>
      <c r="WF20" s="33"/>
      <c r="WG20" s="33"/>
      <c r="WH20" s="33"/>
      <c r="WI20" s="33"/>
      <c r="WJ20" s="33"/>
      <c r="WK20" s="33"/>
      <c r="WL20" s="33"/>
      <c r="WM20" s="33"/>
      <c r="WN20" s="33"/>
      <c r="WO20" s="33"/>
      <c r="WP20" s="33"/>
      <c r="WQ20" s="33"/>
      <c r="WR20" s="33"/>
      <c r="WS20" s="33"/>
      <c r="WT20" s="33"/>
      <c r="WU20" s="33"/>
      <c r="WV20" s="33"/>
      <c r="WW20" s="33"/>
      <c r="WX20" s="33"/>
      <c r="WY20" s="33"/>
      <c r="WZ20" s="33"/>
      <c r="XA20" s="33"/>
      <c r="XB20" s="33"/>
      <c r="XC20" s="33"/>
      <c r="XD20" s="33"/>
      <c r="XE20" s="33"/>
      <c r="XF20" s="33"/>
      <c r="XG20" s="33"/>
      <c r="XH20" s="33"/>
      <c r="XI20" s="33"/>
      <c r="XJ20" s="33"/>
      <c r="XK20" s="33"/>
      <c r="XL20" s="33"/>
      <c r="XM20" s="33"/>
      <c r="XN20" s="33"/>
      <c r="XO20" s="33"/>
      <c r="XP20" s="33"/>
      <c r="XQ20" s="33"/>
      <c r="XR20" s="33"/>
      <c r="XS20" s="33"/>
      <c r="XT20" s="33"/>
      <c r="XU20" s="33"/>
      <c r="XV20" s="33"/>
      <c r="XW20" s="33"/>
      <c r="XX20" s="33"/>
      <c r="XY20" s="33"/>
      <c r="XZ20" s="33"/>
      <c r="YA20" s="33"/>
      <c r="YB20" s="33"/>
      <c r="YC20" s="33"/>
      <c r="YD20" s="33"/>
      <c r="YE20" s="33"/>
      <c r="YF20" s="33"/>
      <c r="YG20" s="33"/>
      <c r="YH20" s="33"/>
      <c r="YI20" s="33"/>
      <c r="YJ20" s="33"/>
      <c r="YK20" s="33"/>
      <c r="YL20" s="33"/>
      <c r="YM20" s="33"/>
      <c r="YN20" s="33"/>
      <c r="YO20" s="33"/>
      <c r="YP20" s="33"/>
      <c r="YQ20" s="33"/>
      <c r="YR20" s="33"/>
      <c r="YS20" s="33"/>
      <c r="YT20" s="33"/>
      <c r="YU20" s="33"/>
      <c r="YV20" s="33"/>
      <c r="YW20" s="33"/>
      <c r="YX20" s="33"/>
      <c r="YY20" s="33"/>
      <c r="YZ20" s="33"/>
      <c r="ZA20" s="33"/>
      <c r="ZB20" s="33"/>
      <c r="ZC20" s="33"/>
      <c r="ZD20" s="33"/>
      <c r="ZE20" s="33"/>
      <c r="ZF20" s="33"/>
      <c r="ZG20" s="33"/>
      <c r="ZH20" s="33"/>
      <c r="ZI20" s="33"/>
      <c r="ZJ20" s="33"/>
      <c r="ZK20" s="33"/>
      <c r="ZL20" s="33"/>
      <c r="ZM20" s="33"/>
      <c r="ZN20" s="33"/>
      <c r="ZO20" s="33"/>
      <c r="ZP20" s="33"/>
      <c r="ZQ20" s="33"/>
      <c r="ZR20" s="33"/>
      <c r="ZS20" s="33"/>
      <c r="ZT20" s="33"/>
      <c r="ZU20" s="33"/>
      <c r="ZV20" s="33"/>
      <c r="ZW20" s="33"/>
      <c r="ZX20" s="33"/>
      <c r="ZY20" s="33"/>
      <c r="ZZ20" s="33"/>
      <c r="AAA20" s="33"/>
      <c r="AAB20" s="33"/>
      <c r="AAC20" s="33"/>
      <c r="AAD20" s="33"/>
      <c r="AAE20" s="33"/>
      <c r="AAF20" s="33"/>
      <c r="AAG20" s="33"/>
      <c r="AAH20" s="33"/>
      <c r="AAI20" s="33"/>
      <c r="AAJ20" s="33"/>
      <c r="AAK20" s="33"/>
      <c r="AAL20" s="33"/>
      <c r="AAM20" s="33"/>
      <c r="AAN20" s="33"/>
      <c r="AAO20" s="33"/>
      <c r="AAP20" s="33"/>
      <c r="AAQ20" s="33"/>
      <c r="AAR20" s="33"/>
      <c r="AAS20" s="33"/>
      <c r="AAT20" s="33"/>
      <c r="AAU20" s="33"/>
      <c r="AAV20" s="33"/>
      <c r="AAW20" s="33"/>
      <c r="AAX20" s="33"/>
      <c r="AAY20" s="33"/>
      <c r="AAZ20" s="33"/>
      <c r="ABA20" s="33"/>
      <c r="ABB20" s="33"/>
      <c r="ABC20" s="33"/>
      <c r="ABD20" s="33"/>
      <c r="ABE20" s="33"/>
      <c r="ABF20" s="33"/>
      <c r="ABG20" s="33"/>
      <c r="ABH20" s="33"/>
      <c r="ABI20" s="33"/>
      <c r="ABJ20" s="33"/>
      <c r="ABK20" s="33"/>
      <c r="ABL20" s="33"/>
      <c r="ABM20" s="33"/>
      <c r="ABN20" s="33"/>
      <c r="ABO20" s="33"/>
      <c r="ABP20" s="33"/>
      <c r="ABQ20" s="33"/>
      <c r="ABR20" s="33"/>
      <c r="ABS20" s="33"/>
      <c r="ABT20" s="33"/>
      <c r="ABU20" s="33"/>
      <c r="ABV20" s="33"/>
      <c r="ABW20" s="33"/>
      <c r="ABX20" s="33"/>
      <c r="ABY20" s="33"/>
      <c r="ABZ20" s="33"/>
      <c r="ACA20" s="33"/>
      <c r="ACB20" s="33"/>
      <c r="ACC20" s="33"/>
      <c r="ACD20" s="33"/>
      <c r="ACE20" s="33"/>
      <c r="ACF20" s="33"/>
      <c r="ACG20" s="33"/>
      <c r="ACH20" s="33"/>
      <c r="ACI20" s="33"/>
      <c r="ACJ20" s="33"/>
      <c r="ACK20" s="33"/>
      <c r="ACL20" s="33"/>
      <c r="ACM20" s="33"/>
      <c r="ACN20" s="33"/>
      <c r="ACO20" s="33"/>
      <c r="ACP20" s="33"/>
      <c r="ACQ20" s="33"/>
      <c r="ACR20" s="33"/>
      <c r="ACS20" s="33"/>
      <c r="ACT20" s="33"/>
      <c r="ACU20" s="33"/>
      <c r="ACV20" s="33"/>
      <c r="ACW20" s="33"/>
      <c r="ACX20" s="33"/>
      <c r="ACY20" s="33"/>
      <c r="ACZ20" s="33"/>
      <c r="ADA20" s="33"/>
      <c r="ADB20" s="33"/>
      <c r="ADC20" s="33"/>
      <c r="ADD20" s="33"/>
      <c r="ADE20" s="33"/>
      <c r="ADF20" s="33"/>
      <c r="ADG20" s="33"/>
      <c r="ADH20" s="33"/>
      <c r="ADI20" s="33"/>
      <c r="ADJ20" s="33"/>
      <c r="ADK20" s="33"/>
      <c r="ADL20" s="33"/>
      <c r="ADM20" s="33"/>
      <c r="ADN20" s="33"/>
      <c r="ADO20" s="33"/>
      <c r="ADP20" s="33"/>
      <c r="ADQ20" s="33"/>
      <c r="ADR20" s="33"/>
      <c r="ADS20" s="33"/>
      <c r="ADT20" s="33"/>
      <c r="ADU20" s="33"/>
      <c r="ADV20" s="33"/>
      <c r="ADW20" s="33"/>
      <c r="ADX20" s="33"/>
      <c r="ADY20" s="33"/>
      <c r="ADZ20" s="33"/>
      <c r="AEA20" s="33"/>
      <c r="AEB20" s="33"/>
      <c r="AEC20" s="33"/>
      <c r="AED20" s="33"/>
      <c r="AEE20" s="33"/>
      <c r="AEF20" s="33"/>
      <c r="AEG20" s="33"/>
      <c r="AEH20" s="33"/>
      <c r="AEI20" s="33"/>
      <c r="AEJ20" s="33"/>
      <c r="AEK20" s="33"/>
      <c r="AEL20" s="33"/>
      <c r="AEM20" s="33"/>
      <c r="AEN20" s="33"/>
      <c r="AEO20" s="33"/>
      <c r="AEP20" s="33"/>
      <c r="AEQ20" s="33"/>
      <c r="AER20" s="33"/>
      <c r="AES20" s="33"/>
      <c r="AET20" s="33"/>
      <c r="AEU20" s="33"/>
      <c r="AEV20" s="33"/>
      <c r="AEW20" s="33"/>
      <c r="AEX20" s="33"/>
      <c r="AEY20" s="33"/>
      <c r="AEZ20" s="33"/>
      <c r="AFA20" s="33"/>
      <c r="AFB20" s="33"/>
      <c r="AFC20" s="33"/>
      <c r="AFD20" s="33"/>
      <c r="AFE20" s="33"/>
      <c r="AFF20" s="33"/>
      <c r="AFG20" s="33"/>
      <c r="AFH20" s="33"/>
      <c r="AFI20" s="33"/>
      <c r="AFJ20" s="33"/>
      <c r="AFK20" s="33"/>
      <c r="AFL20" s="33"/>
      <c r="AFM20" s="33"/>
      <c r="AFN20" s="33"/>
      <c r="AFO20" s="33"/>
      <c r="AFP20" s="33"/>
      <c r="AFQ20" s="33"/>
      <c r="AFR20" s="33"/>
      <c r="AFS20" s="33"/>
      <c r="AFT20" s="33"/>
      <c r="AFU20" s="33"/>
      <c r="AFV20" s="33"/>
      <c r="AFW20" s="33"/>
      <c r="AFX20" s="33"/>
      <c r="AFY20" s="33"/>
      <c r="AFZ20" s="33"/>
      <c r="AGA20" s="33"/>
      <c r="AGB20" s="33"/>
      <c r="AGC20" s="33"/>
      <c r="AGD20" s="33"/>
      <c r="AGE20" s="33"/>
      <c r="AGF20" s="33"/>
      <c r="AGG20" s="33"/>
      <c r="AGH20" s="33"/>
      <c r="AGI20" s="33"/>
      <c r="AGJ20" s="33"/>
      <c r="AGK20" s="33"/>
      <c r="AGL20" s="33"/>
      <c r="AGM20" s="33"/>
      <c r="AGN20" s="33"/>
      <c r="AGO20" s="33"/>
      <c r="AGP20" s="33"/>
      <c r="AGQ20" s="33"/>
      <c r="AGR20" s="33"/>
      <c r="AGS20" s="33"/>
      <c r="AGT20" s="33"/>
      <c r="AGU20" s="33"/>
      <c r="AGV20" s="33"/>
      <c r="AGW20" s="33"/>
      <c r="AGX20" s="33"/>
      <c r="AGY20" s="33"/>
      <c r="AGZ20" s="33"/>
      <c r="AHA20" s="33"/>
      <c r="AHB20" s="33"/>
      <c r="AHC20" s="33"/>
      <c r="AHD20" s="33"/>
      <c r="AHE20" s="33"/>
      <c r="AHF20" s="33"/>
      <c r="AHG20" s="33"/>
      <c r="AHH20" s="33"/>
      <c r="AHI20" s="33"/>
      <c r="AHJ20" s="33"/>
      <c r="AHK20" s="33"/>
      <c r="AHL20" s="33"/>
      <c r="AHM20" s="33"/>
      <c r="AHN20" s="33"/>
      <c r="AHO20" s="33"/>
      <c r="AHP20" s="33"/>
      <c r="AHQ20" s="33"/>
      <c r="AHR20" s="33"/>
      <c r="AHS20" s="33"/>
      <c r="AHT20" s="33"/>
      <c r="AHU20" s="33"/>
      <c r="AHV20" s="33"/>
      <c r="AHW20" s="33"/>
      <c r="AHX20" s="33"/>
      <c r="AHY20" s="33"/>
      <c r="AHZ20" s="33"/>
      <c r="AIA20" s="33"/>
      <c r="AIB20" s="33"/>
      <c r="AIC20" s="33"/>
      <c r="AID20" s="33"/>
      <c r="AIE20" s="33"/>
      <c r="AIF20" s="33"/>
      <c r="AIG20" s="33"/>
      <c r="AIH20" s="33"/>
      <c r="AII20" s="33"/>
      <c r="AIJ20" s="33"/>
      <c r="AIK20" s="33"/>
      <c r="AIL20" s="33"/>
      <c r="AIM20" s="33"/>
      <c r="AIN20" s="33"/>
      <c r="AIO20" s="33"/>
      <c r="AIP20" s="33"/>
      <c r="AIQ20" s="33"/>
      <c r="AIR20" s="33"/>
      <c r="AIS20" s="33"/>
      <c r="AIT20" s="33"/>
      <c r="AIU20" s="33"/>
      <c r="AIV20" s="33"/>
      <c r="AIW20" s="33"/>
      <c r="AIX20" s="33"/>
      <c r="AIY20" s="33"/>
      <c r="AIZ20" s="33"/>
      <c r="AJA20" s="33"/>
      <c r="AJB20" s="33"/>
      <c r="AJC20" s="33"/>
      <c r="AJD20" s="33"/>
      <c r="AJE20" s="33"/>
      <c r="AJF20" s="33"/>
      <c r="AJG20" s="33"/>
      <c r="AJH20" s="33"/>
      <c r="AJI20" s="33"/>
      <c r="AJJ20" s="33"/>
      <c r="AJK20" s="33"/>
      <c r="AJL20" s="33"/>
      <c r="AJM20" s="33"/>
      <c r="AJN20" s="33"/>
      <c r="AJO20" s="33"/>
      <c r="AJP20" s="33"/>
      <c r="AJQ20" s="33"/>
      <c r="AJR20" s="33"/>
      <c r="AJS20" s="33"/>
      <c r="AJT20" s="33"/>
      <c r="AJU20" s="33"/>
      <c r="AJV20" s="33"/>
      <c r="AJW20" s="33"/>
      <c r="AJX20" s="33"/>
      <c r="AJY20" s="33"/>
      <c r="AJZ20" s="33"/>
      <c r="AKA20" s="33"/>
      <c r="AKB20" s="33"/>
      <c r="AKC20" s="33"/>
      <c r="AKD20" s="33"/>
      <c r="AKE20" s="33"/>
      <c r="AKF20" s="33"/>
      <c r="AKG20" s="33"/>
      <c r="AKH20" s="33"/>
      <c r="AKI20" s="33"/>
      <c r="AKJ20" s="33"/>
      <c r="AKK20" s="33"/>
      <c r="AKL20" s="33"/>
      <c r="AKM20" s="33"/>
      <c r="AKN20" s="33"/>
      <c r="AKO20" s="33"/>
      <c r="AKP20" s="33"/>
      <c r="AKQ20" s="33"/>
      <c r="AKR20" s="33"/>
      <c r="AKS20" s="33"/>
      <c r="AKT20" s="33"/>
      <c r="AKU20" s="33"/>
      <c r="AKV20" s="33"/>
      <c r="AKW20" s="33"/>
      <c r="AKX20" s="33"/>
      <c r="AKY20" s="33"/>
    </row>
    <row r="21" spans="3:987">
      <c r="C21" s="36"/>
      <c r="D21" s="42"/>
      <c r="E21" s="42"/>
      <c r="F21" s="46" t="s">
        <v>183</v>
      </c>
      <c r="G21" s="30">
        <v>78</v>
      </c>
      <c r="H21" s="30" t="s">
        <v>184</v>
      </c>
      <c r="I21" s="30">
        <v>60</v>
      </c>
      <c r="J21" s="30">
        <v>83</v>
      </c>
      <c r="K21" s="31">
        <v>65.412000000000006</v>
      </c>
      <c r="L21" s="31">
        <v>48.356000000000002</v>
      </c>
      <c r="M21" s="31">
        <v>45.732999999999997</v>
      </c>
      <c r="N21" s="27"/>
      <c r="O21" s="13"/>
      <c r="P21" s="34"/>
      <c r="Q21" s="45"/>
      <c r="R21" s="45"/>
      <c r="S21" s="45"/>
      <c r="T21" s="45"/>
      <c r="U21" s="49" t="s">
        <v>185</v>
      </c>
      <c r="V21" s="50">
        <v>243</v>
      </c>
      <c r="W21" s="50">
        <v>272</v>
      </c>
      <c r="X21" s="50">
        <v>267</v>
      </c>
      <c r="Y21" s="50">
        <v>260</v>
      </c>
      <c r="Z21" s="50">
        <v>235</v>
      </c>
      <c r="AA21" s="50">
        <v>226.643</v>
      </c>
      <c r="AB21" s="50">
        <v>249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</row>
    <row r="22" spans="3:987" ht="84" customHeight="1">
      <c r="C22" s="36"/>
      <c r="D22" s="42"/>
      <c r="E22" s="42"/>
      <c r="F22" s="46" t="s">
        <v>186</v>
      </c>
      <c r="G22" s="30">
        <v>1031</v>
      </c>
      <c r="H22" s="30" t="s">
        <v>187</v>
      </c>
      <c r="I22" s="30">
        <v>923</v>
      </c>
      <c r="J22" s="30">
        <v>959</v>
      </c>
      <c r="K22" s="31">
        <v>870.51800000000105</v>
      </c>
      <c r="L22" s="31">
        <v>789</v>
      </c>
      <c r="M22" s="31">
        <v>849</v>
      </c>
      <c r="N22" s="27"/>
      <c r="O22" s="13"/>
      <c r="P22" s="34"/>
      <c r="Q22" s="45"/>
      <c r="R22" s="45"/>
      <c r="S22" s="45"/>
      <c r="T22" s="45"/>
      <c r="U22" s="49" t="s">
        <v>188</v>
      </c>
      <c r="V22" s="50">
        <v>204</v>
      </c>
      <c r="W22" s="50">
        <v>199</v>
      </c>
      <c r="X22" s="50">
        <v>232</v>
      </c>
      <c r="Y22" s="50">
        <v>246</v>
      </c>
      <c r="Z22" s="50">
        <v>226</v>
      </c>
      <c r="AA22" s="50">
        <v>223.37</v>
      </c>
      <c r="AB22" s="50">
        <v>254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</row>
    <row r="23" spans="3:987" ht="14.65" customHeight="1">
      <c r="C23" s="36"/>
      <c r="D23" s="42"/>
      <c r="E23" s="121" t="s">
        <v>189</v>
      </c>
      <c r="F23" s="111"/>
      <c r="G23" s="43">
        <v>87</v>
      </c>
      <c r="H23" s="43">
        <v>104</v>
      </c>
      <c r="I23" s="43">
        <v>93</v>
      </c>
      <c r="J23" s="43">
        <v>91</v>
      </c>
      <c r="K23" s="44">
        <v>105.66800000000001</v>
      </c>
      <c r="L23" s="44">
        <v>88</v>
      </c>
      <c r="M23" s="44">
        <f>104981/1000</f>
        <v>104.98099999999999</v>
      </c>
      <c r="N23" s="27"/>
      <c r="O23" s="13"/>
      <c r="P23" s="34"/>
      <c r="Q23" s="45"/>
      <c r="R23" s="45"/>
      <c r="S23" s="45"/>
      <c r="T23" s="112" t="s">
        <v>181</v>
      </c>
      <c r="U23" s="111"/>
      <c r="V23" s="48">
        <v>344</v>
      </c>
      <c r="W23" s="48">
        <v>364</v>
      </c>
      <c r="X23" s="48">
        <v>362</v>
      </c>
      <c r="Y23" s="48">
        <v>357</v>
      </c>
      <c r="Z23" s="48">
        <f>Z24+Z25+Z26</f>
        <v>345</v>
      </c>
      <c r="AA23" s="48">
        <f>AA24+AA25+AA26</f>
        <v>273.44299999999998</v>
      </c>
      <c r="AB23" s="48">
        <f>AB24+AB25+AB26</f>
        <v>329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</row>
    <row r="24" spans="3:987" ht="14.65" customHeight="1">
      <c r="C24" s="36"/>
      <c r="D24" s="42"/>
      <c r="E24" s="121" t="s">
        <v>190</v>
      </c>
      <c r="F24" s="111"/>
      <c r="G24" s="43">
        <v>185</v>
      </c>
      <c r="H24" s="43">
        <v>225</v>
      </c>
      <c r="I24" s="43">
        <v>219</v>
      </c>
      <c r="J24" s="43">
        <v>252</v>
      </c>
      <c r="K24" s="44">
        <v>274.43200000000002</v>
      </c>
      <c r="L24" s="44">
        <v>224</v>
      </c>
      <c r="M24" s="44">
        <f>242238/1000</f>
        <v>242.238</v>
      </c>
      <c r="N24" s="27"/>
      <c r="O24" s="13"/>
      <c r="P24" s="34"/>
      <c r="Q24" s="45"/>
      <c r="R24" s="45"/>
      <c r="S24" s="45"/>
      <c r="T24" s="45"/>
      <c r="U24" s="49" t="s">
        <v>191</v>
      </c>
      <c r="V24" s="50">
        <v>107</v>
      </c>
      <c r="W24" s="50">
        <v>111</v>
      </c>
      <c r="X24" s="50">
        <v>109</v>
      </c>
      <c r="Y24" s="50">
        <v>104</v>
      </c>
      <c r="Z24" s="50">
        <v>103</v>
      </c>
      <c r="AA24" s="50">
        <v>69.763999999999996</v>
      </c>
      <c r="AB24" s="50">
        <v>85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</row>
    <row r="25" spans="3:987" ht="14.65" customHeight="1">
      <c r="C25" s="36"/>
      <c r="D25" s="42"/>
      <c r="E25" s="121" t="s">
        <v>192</v>
      </c>
      <c r="F25" s="111"/>
      <c r="G25" s="43">
        <v>1263</v>
      </c>
      <c r="H25" s="43">
        <v>1363</v>
      </c>
      <c r="I25" s="43">
        <v>1404</v>
      </c>
      <c r="J25" s="43">
        <v>1456</v>
      </c>
      <c r="K25" s="44">
        <f>K26+K27</f>
        <v>1449.5210000000009</v>
      </c>
      <c r="L25" s="44">
        <f>L26+L27</f>
        <v>1281</v>
      </c>
      <c r="M25" s="44">
        <f>M26+M27</f>
        <v>1419</v>
      </c>
      <c r="N25" s="27"/>
      <c r="O25" s="13"/>
      <c r="P25" s="34"/>
      <c r="Q25" s="45"/>
      <c r="R25" s="45"/>
      <c r="S25" s="45"/>
      <c r="T25" s="45"/>
      <c r="U25" s="49" t="s">
        <v>193</v>
      </c>
      <c r="V25" s="50">
        <v>109</v>
      </c>
      <c r="W25" s="50">
        <v>113</v>
      </c>
      <c r="X25" s="50">
        <v>107</v>
      </c>
      <c r="Y25" s="50">
        <v>102</v>
      </c>
      <c r="Z25" s="50">
        <v>88</v>
      </c>
      <c r="AA25" s="50">
        <v>75.302000000000007</v>
      </c>
      <c r="AB25" s="50">
        <v>103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</row>
    <row r="26" spans="3:987" ht="14.65" customHeight="1">
      <c r="C26" s="36"/>
      <c r="D26" s="42"/>
      <c r="E26" s="42"/>
      <c r="F26" s="46" t="s">
        <v>194</v>
      </c>
      <c r="G26" s="30">
        <v>784</v>
      </c>
      <c r="H26" s="30">
        <v>890</v>
      </c>
      <c r="I26" s="30">
        <v>963</v>
      </c>
      <c r="J26" s="30">
        <v>1046</v>
      </c>
      <c r="K26" s="31">
        <v>1041.3689999999999</v>
      </c>
      <c r="L26" s="31">
        <v>973</v>
      </c>
      <c r="M26" s="31">
        <v>1071</v>
      </c>
      <c r="N26" s="27"/>
      <c r="O26" s="13"/>
      <c r="P26" s="34"/>
      <c r="Q26" s="45"/>
      <c r="R26" s="45"/>
      <c r="S26" s="45"/>
      <c r="T26" s="45"/>
      <c r="U26" s="49" t="s">
        <v>195</v>
      </c>
      <c r="V26" s="50">
        <v>128</v>
      </c>
      <c r="W26" s="50">
        <v>140</v>
      </c>
      <c r="X26" s="50">
        <v>146</v>
      </c>
      <c r="Y26" s="50">
        <v>150</v>
      </c>
      <c r="Z26" s="50">
        <v>154</v>
      </c>
      <c r="AA26" s="50">
        <v>128.37700000000001</v>
      </c>
      <c r="AB26" s="50">
        <v>141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</row>
    <row r="27" spans="3:987" ht="14.65" customHeight="1">
      <c r="C27" s="36"/>
      <c r="D27" s="42"/>
      <c r="E27" s="42"/>
      <c r="F27" s="46" t="s">
        <v>196</v>
      </c>
      <c r="G27" s="30">
        <v>479</v>
      </c>
      <c r="H27" s="30">
        <v>473</v>
      </c>
      <c r="I27" s="30">
        <v>441</v>
      </c>
      <c r="J27" s="30">
        <v>410</v>
      </c>
      <c r="K27" s="31">
        <v>408.15200000000101</v>
      </c>
      <c r="L27" s="31">
        <v>308</v>
      </c>
      <c r="M27" s="31">
        <v>348</v>
      </c>
      <c r="N27" s="27"/>
      <c r="O27" s="13"/>
      <c r="P27" s="34"/>
      <c r="Q27" s="45"/>
      <c r="R27" s="45"/>
      <c r="S27" s="45"/>
      <c r="T27" s="112" t="s">
        <v>189</v>
      </c>
      <c r="U27" s="111"/>
      <c r="V27" s="48">
        <v>25</v>
      </c>
      <c r="W27" s="48">
        <v>24</v>
      </c>
      <c r="X27" s="48">
        <v>25</v>
      </c>
      <c r="Y27" s="48">
        <v>40</v>
      </c>
      <c r="Z27" s="48">
        <v>25</v>
      </c>
      <c r="AA27" s="48">
        <v>24.166</v>
      </c>
      <c r="AB27" s="48">
        <v>27.388000000000002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</row>
    <row r="28" spans="3:987" ht="14.65" customHeight="1">
      <c r="C28" s="36"/>
      <c r="D28" s="42"/>
      <c r="E28" s="121" t="s">
        <v>197</v>
      </c>
      <c r="F28" s="111"/>
      <c r="G28" s="43">
        <v>262</v>
      </c>
      <c r="H28" s="43" t="s">
        <v>198</v>
      </c>
      <c r="I28" s="43">
        <v>257</v>
      </c>
      <c r="J28" s="43">
        <v>211</v>
      </c>
      <c r="K28" s="44">
        <v>215.96100000000001</v>
      </c>
      <c r="L28" s="44">
        <v>157</v>
      </c>
      <c r="M28" s="44">
        <f>189428/1000</f>
        <v>189.428</v>
      </c>
      <c r="N28" s="27"/>
      <c r="O28" s="13"/>
      <c r="P28" s="34"/>
      <c r="Q28" s="45"/>
      <c r="R28" s="45"/>
      <c r="S28" s="45"/>
      <c r="T28" s="112" t="s">
        <v>199</v>
      </c>
      <c r="U28" s="111"/>
      <c r="V28" s="48">
        <v>21</v>
      </c>
      <c r="W28" s="48">
        <v>28</v>
      </c>
      <c r="X28" s="48">
        <v>26</v>
      </c>
      <c r="Y28" s="48">
        <v>38</v>
      </c>
      <c r="Z28" s="48">
        <v>38</v>
      </c>
      <c r="AA28" s="48">
        <v>26.841000000000001</v>
      </c>
      <c r="AB28" s="48">
        <v>29.614000000000001</v>
      </c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</row>
    <row r="29" spans="3:987" ht="14.65" customHeight="1">
      <c r="C29" s="40"/>
      <c r="D29" s="128" t="s">
        <v>200</v>
      </c>
      <c r="E29" s="110"/>
      <c r="F29" s="111"/>
      <c r="G29" s="25" t="s">
        <v>201</v>
      </c>
      <c r="H29" s="25">
        <v>13698</v>
      </c>
      <c r="I29" s="25">
        <v>14127</v>
      </c>
      <c r="J29" s="25">
        <v>14599</v>
      </c>
      <c r="K29" s="26">
        <f>K30+K31+K32+K33+K34+K37+K38</f>
        <v>14244.76</v>
      </c>
      <c r="L29" s="26">
        <f>L30+L31+L32+L33+L34+L37+L38</f>
        <v>13713</v>
      </c>
      <c r="M29" s="26">
        <v>15839</v>
      </c>
      <c r="N29" s="27"/>
      <c r="O29" s="33"/>
      <c r="P29" s="34"/>
      <c r="Q29" s="45"/>
      <c r="R29" s="45"/>
      <c r="S29" s="45"/>
      <c r="T29" s="112" t="s">
        <v>192</v>
      </c>
      <c r="U29" s="111"/>
      <c r="V29" s="48">
        <v>258</v>
      </c>
      <c r="W29" s="48">
        <v>248</v>
      </c>
      <c r="X29" s="48">
        <v>249</v>
      </c>
      <c r="Y29" s="48">
        <v>246</v>
      </c>
      <c r="Z29" s="48">
        <f>Z30+Z31</f>
        <v>229</v>
      </c>
      <c r="AA29" s="48">
        <f>AA30+AA31</f>
        <v>189.863</v>
      </c>
      <c r="AB29" s="48">
        <f>AB30+AB31</f>
        <v>217</v>
      </c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  <c r="DK29" s="33"/>
      <c r="DL29" s="33"/>
      <c r="DM29" s="33"/>
      <c r="DN29" s="33"/>
      <c r="DO29" s="33"/>
      <c r="DP29" s="33"/>
      <c r="DQ29" s="33"/>
      <c r="DR29" s="33"/>
      <c r="DS29" s="33"/>
      <c r="DT29" s="33"/>
      <c r="DU29" s="33"/>
      <c r="DV29" s="33"/>
      <c r="DW29" s="33"/>
      <c r="DX29" s="33"/>
      <c r="DY29" s="33"/>
      <c r="DZ29" s="33"/>
      <c r="EA29" s="33"/>
      <c r="EB29" s="33"/>
      <c r="EC29" s="33"/>
      <c r="ED29" s="33"/>
      <c r="EE29" s="33"/>
      <c r="EF29" s="33"/>
      <c r="EG29" s="33"/>
      <c r="EH29" s="33"/>
      <c r="EI29" s="33"/>
      <c r="EJ29" s="33"/>
      <c r="EK29" s="33"/>
      <c r="EL29" s="33"/>
      <c r="EM29" s="33"/>
      <c r="EN29" s="33"/>
      <c r="EO29" s="33"/>
      <c r="EP29" s="33"/>
      <c r="EQ29" s="33"/>
      <c r="ER29" s="33"/>
      <c r="ES29" s="33"/>
      <c r="ET29" s="33"/>
      <c r="EU29" s="33"/>
      <c r="EV29" s="33"/>
      <c r="EW29" s="33"/>
      <c r="EX29" s="33"/>
      <c r="EY29" s="33"/>
      <c r="EZ29" s="33"/>
      <c r="FA29" s="33"/>
      <c r="FB29" s="33"/>
      <c r="FC29" s="33"/>
      <c r="FD29" s="33"/>
      <c r="FE29" s="33"/>
      <c r="FF29" s="33"/>
      <c r="FG29" s="33"/>
      <c r="FH29" s="33"/>
      <c r="FI29" s="33"/>
      <c r="FJ29" s="33"/>
      <c r="FK29" s="33"/>
      <c r="FL29" s="33"/>
      <c r="FM29" s="33"/>
      <c r="FN29" s="33"/>
      <c r="FO29" s="33"/>
      <c r="FP29" s="33"/>
      <c r="FQ29" s="33"/>
      <c r="FR29" s="33"/>
      <c r="FS29" s="33"/>
      <c r="FT29" s="33"/>
      <c r="FU29" s="33"/>
      <c r="FV29" s="33"/>
      <c r="FW29" s="33"/>
      <c r="FX29" s="33"/>
      <c r="FY29" s="33"/>
      <c r="FZ29" s="33"/>
      <c r="GA29" s="33"/>
      <c r="GB29" s="33"/>
      <c r="GC29" s="33"/>
      <c r="GD29" s="33"/>
      <c r="GE29" s="33"/>
      <c r="GF29" s="33"/>
      <c r="GG29" s="33"/>
      <c r="GH29" s="33"/>
      <c r="GI29" s="33"/>
      <c r="GJ29" s="33"/>
      <c r="GK29" s="33"/>
      <c r="GL29" s="33"/>
      <c r="GM29" s="33"/>
      <c r="GN29" s="33"/>
      <c r="GO29" s="33"/>
      <c r="GP29" s="33"/>
      <c r="GQ29" s="33"/>
      <c r="GR29" s="33"/>
      <c r="GS29" s="33"/>
      <c r="GT29" s="33"/>
      <c r="GU29" s="33"/>
      <c r="GV29" s="33"/>
      <c r="GW29" s="33"/>
      <c r="GX29" s="33"/>
      <c r="GY29" s="33"/>
      <c r="GZ29" s="33"/>
      <c r="HA29" s="33"/>
      <c r="HB29" s="33"/>
      <c r="HC29" s="33"/>
      <c r="HD29" s="33"/>
      <c r="HE29" s="33"/>
      <c r="HF29" s="33"/>
      <c r="HG29" s="33"/>
      <c r="HH29" s="33"/>
      <c r="HI29" s="33"/>
      <c r="HJ29" s="33"/>
      <c r="HK29" s="33"/>
      <c r="HL29" s="33"/>
      <c r="HM29" s="33"/>
      <c r="HN29" s="33"/>
      <c r="HO29" s="33"/>
      <c r="HP29" s="33"/>
      <c r="HQ29" s="33"/>
      <c r="HR29" s="33"/>
      <c r="HS29" s="33"/>
      <c r="HT29" s="33"/>
      <c r="HU29" s="33"/>
      <c r="HV29" s="33"/>
      <c r="HW29" s="33"/>
      <c r="HX29" s="33"/>
      <c r="HY29" s="33"/>
      <c r="HZ29" s="33"/>
      <c r="IA29" s="33"/>
      <c r="IB29" s="33"/>
      <c r="IC29" s="33"/>
      <c r="ID29" s="33"/>
      <c r="IE29" s="33"/>
      <c r="IF29" s="33"/>
      <c r="IG29" s="33"/>
      <c r="IH29" s="33"/>
      <c r="II29" s="33"/>
      <c r="IJ29" s="33"/>
      <c r="IK29" s="33"/>
      <c r="IL29" s="33"/>
      <c r="IM29" s="33"/>
      <c r="IN29" s="33"/>
      <c r="IO29" s="33"/>
      <c r="IP29" s="33"/>
      <c r="IQ29" s="33"/>
      <c r="IR29" s="33"/>
      <c r="IS29" s="33"/>
      <c r="IT29" s="33"/>
      <c r="IU29" s="33"/>
      <c r="IV29" s="33"/>
      <c r="IW29" s="33"/>
      <c r="IX29" s="33"/>
      <c r="IY29" s="33"/>
      <c r="IZ29" s="33"/>
      <c r="JA29" s="33"/>
      <c r="JB29" s="33"/>
      <c r="JC29" s="33"/>
      <c r="JD29" s="33"/>
      <c r="JE29" s="33"/>
      <c r="JF29" s="33"/>
      <c r="JG29" s="33"/>
      <c r="JH29" s="33"/>
      <c r="JI29" s="33"/>
      <c r="JJ29" s="33"/>
      <c r="JK29" s="33"/>
      <c r="JL29" s="33"/>
      <c r="JM29" s="33"/>
      <c r="JN29" s="33"/>
      <c r="JO29" s="33"/>
      <c r="JP29" s="33"/>
      <c r="JQ29" s="33"/>
      <c r="JR29" s="33"/>
      <c r="JS29" s="33"/>
      <c r="JT29" s="33"/>
      <c r="JU29" s="33"/>
      <c r="JV29" s="33"/>
      <c r="JW29" s="33"/>
      <c r="JX29" s="33"/>
      <c r="JY29" s="33"/>
      <c r="JZ29" s="33"/>
      <c r="KA29" s="33"/>
      <c r="KB29" s="33"/>
      <c r="KC29" s="33"/>
      <c r="KD29" s="33"/>
      <c r="KE29" s="33"/>
      <c r="KF29" s="33"/>
      <c r="KG29" s="33"/>
      <c r="KH29" s="33"/>
      <c r="KI29" s="33"/>
      <c r="KJ29" s="33"/>
      <c r="KK29" s="33"/>
      <c r="KL29" s="33"/>
      <c r="KM29" s="33"/>
      <c r="KN29" s="33"/>
      <c r="KO29" s="33"/>
      <c r="KP29" s="33"/>
      <c r="KQ29" s="33"/>
      <c r="KR29" s="33"/>
      <c r="KS29" s="33"/>
      <c r="KT29" s="33"/>
      <c r="KU29" s="33"/>
      <c r="KV29" s="33"/>
      <c r="KW29" s="33"/>
      <c r="KX29" s="33"/>
      <c r="KY29" s="33"/>
      <c r="KZ29" s="33"/>
      <c r="LA29" s="33"/>
      <c r="LB29" s="33"/>
      <c r="LC29" s="33"/>
      <c r="LD29" s="33"/>
      <c r="LE29" s="33"/>
      <c r="LF29" s="33"/>
      <c r="LG29" s="33"/>
      <c r="LH29" s="33"/>
      <c r="LI29" s="33"/>
      <c r="LJ29" s="33"/>
      <c r="LK29" s="33"/>
      <c r="LL29" s="33"/>
      <c r="LM29" s="33"/>
      <c r="LN29" s="33"/>
      <c r="LO29" s="33"/>
      <c r="LP29" s="33"/>
      <c r="LQ29" s="33"/>
      <c r="LR29" s="33"/>
      <c r="LS29" s="33"/>
      <c r="LT29" s="33"/>
      <c r="LU29" s="33"/>
      <c r="LV29" s="33"/>
      <c r="LW29" s="33"/>
      <c r="LX29" s="33"/>
      <c r="LY29" s="33"/>
      <c r="LZ29" s="33"/>
      <c r="MA29" s="33"/>
      <c r="MB29" s="33"/>
      <c r="MC29" s="33"/>
      <c r="MD29" s="33"/>
      <c r="ME29" s="33"/>
      <c r="MF29" s="33"/>
      <c r="MG29" s="33"/>
      <c r="MH29" s="33"/>
      <c r="MI29" s="33"/>
      <c r="MJ29" s="33"/>
      <c r="MK29" s="33"/>
      <c r="ML29" s="33"/>
      <c r="MM29" s="33"/>
      <c r="MN29" s="33"/>
      <c r="MO29" s="33"/>
      <c r="MP29" s="33"/>
      <c r="MQ29" s="33"/>
      <c r="MR29" s="33"/>
      <c r="MS29" s="33"/>
      <c r="MT29" s="33"/>
      <c r="MU29" s="33"/>
      <c r="MV29" s="33"/>
      <c r="MW29" s="33"/>
      <c r="MX29" s="33"/>
      <c r="MY29" s="33"/>
      <c r="MZ29" s="33"/>
      <c r="NA29" s="33"/>
      <c r="NB29" s="33"/>
      <c r="NC29" s="33"/>
      <c r="ND29" s="33"/>
      <c r="NE29" s="33"/>
      <c r="NF29" s="33"/>
      <c r="NG29" s="33"/>
      <c r="NH29" s="33"/>
      <c r="NI29" s="33"/>
      <c r="NJ29" s="33"/>
      <c r="NK29" s="33"/>
      <c r="NL29" s="33"/>
      <c r="NM29" s="33"/>
      <c r="NN29" s="33"/>
      <c r="NO29" s="33"/>
      <c r="NP29" s="33"/>
      <c r="NQ29" s="33"/>
      <c r="NR29" s="33"/>
      <c r="NS29" s="33"/>
      <c r="NT29" s="33"/>
      <c r="NU29" s="33"/>
      <c r="NV29" s="33"/>
      <c r="NW29" s="33"/>
      <c r="NX29" s="33"/>
      <c r="NY29" s="33"/>
      <c r="NZ29" s="33"/>
      <c r="OA29" s="33"/>
      <c r="OB29" s="33"/>
      <c r="OC29" s="33"/>
      <c r="OD29" s="33"/>
      <c r="OE29" s="33"/>
      <c r="OF29" s="33"/>
      <c r="OG29" s="33"/>
      <c r="OH29" s="33"/>
      <c r="OI29" s="33"/>
      <c r="OJ29" s="33"/>
      <c r="OK29" s="33"/>
      <c r="OL29" s="33"/>
      <c r="OM29" s="33"/>
      <c r="ON29" s="33"/>
      <c r="OO29" s="33"/>
      <c r="OP29" s="33"/>
      <c r="OQ29" s="33"/>
      <c r="OR29" s="33"/>
      <c r="OS29" s="33"/>
      <c r="OT29" s="33"/>
      <c r="OU29" s="33"/>
      <c r="OV29" s="33"/>
      <c r="OW29" s="33"/>
      <c r="OX29" s="33"/>
      <c r="OY29" s="33"/>
      <c r="OZ29" s="33"/>
      <c r="PA29" s="33"/>
      <c r="PB29" s="33"/>
      <c r="PC29" s="33"/>
      <c r="PD29" s="33"/>
      <c r="PE29" s="33"/>
      <c r="PF29" s="33"/>
      <c r="PG29" s="33"/>
      <c r="PH29" s="33"/>
      <c r="PI29" s="33"/>
      <c r="PJ29" s="33"/>
      <c r="PK29" s="33"/>
      <c r="PL29" s="33"/>
      <c r="PM29" s="33"/>
      <c r="PN29" s="33"/>
      <c r="PO29" s="33"/>
      <c r="PP29" s="33"/>
      <c r="PQ29" s="33"/>
      <c r="PR29" s="33"/>
      <c r="PS29" s="33"/>
      <c r="PT29" s="33"/>
      <c r="PU29" s="33"/>
      <c r="PV29" s="33"/>
      <c r="PW29" s="33"/>
      <c r="PX29" s="33"/>
      <c r="PY29" s="33"/>
      <c r="PZ29" s="33"/>
      <c r="QA29" s="33"/>
      <c r="QB29" s="33"/>
      <c r="QC29" s="33"/>
      <c r="QD29" s="33"/>
      <c r="QE29" s="33"/>
      <c r="QF29" s="33"/>
      <c r="QG29" s="33"/>
      <c r="QH29" s="33"/>
      <c r="QI29" s="33"/>
      <c r="QJ29" s="33"/>
      <c r="QK29" s="33"/>
      <c r="QL29" s="33"/>
      <c r="QM29" s="33"/>
      <c r="QN29" s="33"/>
      <c r="QO29" s="33"/>
      <c r="QP29" s="33"/>
      <c r="QQ29" s="33"/>
      <c r="QR29" s="33"/>
      <c r="QS29" s="33"/>
      <c r="QT29" s="33"/>
      <c r="QU29" s="33"/>
      <c r="QV29" s="33"/>
      <c r="QW29" s="33"/>
      <c r="QX29" s="33"/>
      <c r="QY29" s="33"/>
      <c r="QZ29" s="33"/>
      <c r="RA29" s="33"/>
      <c r="RB29" s="33"/>
      <c r="RC29" s="33"/>
      <c r="RD29" s="33"/>
      <c r="RE29" s="33"/>
      <c r="RF29" s="33"/>
      <c r="RG29" s="33"/>
      <c r="RH29" s="33"/>
      <c r="RI29" s="33"/>
      <c r="RJ29" s="33"/>
      <c r="RK29" s="33"/>
      <c r="RL29" s="33"/>
      <c r="RM29" s="33"/>
      <c r="RN29" s="33"/>
      <c r="RO29" s="33"/>
      <c r="RP29" s="33"/>
      <c r="RQ29" s="33"/>
      <c r="RR29" s="33"/>
      <c r="RS29" s="33"/>
      <c r="RT29" s="33"/>
      <c r="RU29" s="33"/>
      <c r="RV29" s="33"/>
      <c r="RW29" s="33"/>
      <c r="RX29" s="33"/>
      <c r="RY29" s="33"/>
      <c r="RZ29" s="33"/>
      <c r="SA29" s="33"/>
      <c r="SB29" s="33"/>
      <c r="SC29" s="33"/>
      <c r="SD29" s="33"/>
      <c r="SE29" s="33"/>
      <c r="SF29" s="33"/>
      <c r="SG29" s="33"/>
      <c r="SH29" s="33"/>
      <c r="SI29" s="33"/>
      <c r="SJ29" s="33"/>
      <c r="SK29" s="33"/>
      <c r="SL29" s="33"/>
      <c r="SM29" s="33"/>
      <c r="SN29" s="33"/>
      <c r="SO29" s="33"/>
      <c r="SP29" s="33"/>
      <c r="SQ29" s="33"/>
      <c r="SR29" s="33"/>
      <c r="SS29" s="33"/>
      <c r="ST29" s="33"/>
      <c r="SU29" s="33"/>
      <c r="SV29" s="33"/>
      <c r="SW29" s="33"/>
      <c r="SX29" s="33"/>
      <c r="SY29" s="33"/>
      <c r="SZ29" s="33"/>
      <c r="TA29" s="33"/>
      <c r="TB29" s="33"/>
      <c r="TC29" s="33"/>
      <c r="TD29" s="33"/>
      <c r="TE29" s="33"/>
      <c r="TF29" s="33"/>
      <c r="TG29" s="33"/>
      <c r="TH29" s="33"/>
      <c r="TI29" s="33"/>
      <c r="TJ29" s="33"/>
      <c r="TK29" s="33"/>
      <c r="TL29" s="33"/>
      <c r="TM29" s="33"/>
      <c r="TN29" s="33"/>
      <c r="TO29" s="33"/>
      <c r="TP29" s="33"/>
      <c r="TQ29" s="33"/>
      <c r="TR29" s="33"/>
      <c r="TS29" s="33"/>
      <c r="TT29" s="33"/>
      <c r="TU29" s="33"/>
      <c r="TV29" s="33"/>
      <c r="TW29" s="33"/>
      <c r="TX29" s="33"/>
      <c r="TY29" s="33"/>
      <c r="TZ29" s="33"/>
      <c r="UA29" s="33"/>
      <c r="UB29" s="33"/>
      <c r="UC29" s="33"/>
      <c r="UD29" s="33"/>
      <c r="UE29" s="33"/>
      <c r="UF29" s="33"/>
      <c r="UG29" s="33"/>
      <c r="UH29" s="33"/>
      <c r="UI29" s="33"/>
      <c r="UJ29" s="33"/>
      <c r="UK29" s="33"/>
      <c r="UL29" s="33"/>
      <c r="UM29" s="33"/>
      <c r="UN29" s="33"/>
      <c r="UO29" s="33"/>
      <c r="UP29" s="33"/>
      <c r="UQ29" s="33"/>
      <c r="UR29" s="33"/>
      <c r="US29" s="33"/>
      <c r="UT29" s="33"/>
      <c r="UU29" s="33"/>
      <c r="UV29" s="33"/>
      <c r="UW29" s="33"/>
      <c r="UX29" s="33"/>
      <c r="UY29" s="33"/>
      <c r="UZ29" s="33"/>
      <c r="VA29" s="33"/>
      <c r="VB29" s="33"/>
      <c r="VC29" s="33"/>
      <c r="VD29" s="33"/>
      <c r="VE29" s="33"/>
      <c r="VF29" s="33"/>
      <c r="VG29" s="33"/>
      <c r="VH29" s="33"/>
      <c r="VI29" s="33"/>
      <c r="VJ29" s="33"/>
      <c r="VK29" s="33"/>
      <c r="VL29" s="33"/>
      <c r="VM29" s="33"/>
      <c r="VN29" s="33"/>
      <c r="VO29" s="33"/>
      <c r="VP29" s="33"/>
      <c r="VQ29" s="33"/>
      <c r="VR29" s="33"/>
      <c r="VS29" s="33"/>
      <c r="VT29" s="33"/>
      <c r="VU29" s="33"/>
      <c r="VV29" s="33"/>
      <c r="VW29" s="33"/>
      <c r="VX29" s="33"/>
      <c r="VY29" s="33"/>
      <c r="VZ29" s="33"/>
      <c r="WA29" s="33"/>
      <c r="WB29" s="33"/>
      <c r="WC29" s="33"/>
      <c r="WD29" s="33"/>
      <c r="WE29" s="33"/>
      <c r="WF29" s="33"/>
      <c r="WG29" s="33"/>
      <c r="WH29" s="33"/>
      <c r="WI29" s="33"/>
      <c r="WJ29" s="33"/>
      <c r="WK29" s="33"/>
      <c r="WL29" s="33"/>
      <c r="WM29" s="33"/>
      <c r="WN29" s="33"/>
      <c r="WO29" s="33"/>
      <c r="WP29" s="33"/>
      <c r="WQ29" s="33"/>
      <c r="WR29" s="33"/>
      <c r="WS29" s="33"/>
      <c r="WT29" s="33"/>
      <c r="WU29" s="33"/>
      <c r="WV29" s="33"/>
      <c r="WW29" s="33"/>
      <c r="WX29" s="33"/>
      <c r="WY29" s="33"/>
      <c r="WZ29" s="33"/>
      <c r="XA29" s="33"/>
      <c r="XB29" s="33"/>
      <c r="XC29" s="33"/>
      <c r="XD29" s="33"/>
      <c r="XE29" s="33"/>
      <c r="XF29" s="33"/>
      <c r="XG29" s="33"/>
      <c r="XH29" s="33"/>
      <c r="XI29" s="33"/>
      <c r="XJ29" s="33"/>
      <c r="XK29" s="33"/>
      <c r="XL29" s="33"/>
      <c r="XM29" s="33"/>
      <c r="XN29" s="33"/>
      <c r="XO29" s="33"/>
      <c r="XP29" s="33"/>
      <c r="XQ29" s="33"/>
      <c r="XR29" s="33"/>
      <c r="XS29" s="33"/>
      <c r="XT29" s="33"/>
      <c r="XU29" s="33"/>
      <c r="XV29" s="33"/>
      <c r="XW29" s="33"/>
      <c r="XX29" s="33"/>
      <c r="XY29" s="33"/>
      <c r="XZ29" s="33"/>
      <c r="YA29" s="33"/>
      <c r="YB29" s="33"/>
      <c r="YC29" s="33"/>
      <c r="YD29" s="33"/>
      <c r="YE29" s="33"/>
      <c r="YF29" s="33"/>
      <c r="YG29" s="33"/>
      <c r="YH29" s="33"/>
      <c r="YI29" s="33"/>
      <c r="YJ29" s="33"/>
      <c r="YK29" s="33"/>
      <c r="YL29" s="33"/>
      <c r="YM29" s="33"/>
      <c r="YN29" s="33"/>
      <c r="YO29" s="33"/>
      <c r="YP29" s="33"/>
      <c r="YQ29" s="33"/>
      <c r="YR29" s="33"/>
      <c r="YS29" s="33"/>
      <c r="YT29" s="33"/>
      <c r="YU29" s="33"/>
      <c r="YV29" s="33"/>
      <c r="YW29" s="33"/>
      <c r="YX29" s="33"/>
      <c r="YY29" s="33"/>
      <c r="YZ29" s="33"/>
      <c r="ZA29" s="33"/>
      <c r="ZB29" s="33"/>
      <c r="ZC29" s="33"/>
      <c r="ZD29" s="33"/>
      <c r="ZE29" s="33"/>
      <c r="ZF29" s="33"/>
      <c r="ZG29" s="33"/>
      <c r="ZH29" s="33"/>
      <c r="ZI29" s="33"/>
      <c r="ZJ29" s="33"/>
      <c r="ZK29" s="33"/>
      <c r="ZL29" s="33"/>
      <c r="ZM29" s="33"/>
      <c r="ZN29" s="33"/>
      <c r="ZO29" s="33"/>
      <c r="ZP29" s="33"/>
      <c r="ZQ29" s="33"/>
      <c r="ZR29" s="33"/>
      <c r="ZS29" s="33"/>
      <c r="ZT29" s="33"/>
      <c r="ZU29" s="33"/>
      <c r="ZV29" s="33"/>
      <c r="ZW29" s="33"/>
      <c r="ZX29" s="33"/>
      <c r="ZY29" s="33"/>
      <c r="ZZ29" s="33"/>
      <c r="AAA29" s="33"/>
      <c r="AAB29" s="33"/>
      <c r="AAC29" s="33"/>
      <c r="AAD29" s="33"/>
      <c r="AAE29" s="33"/>
      <c r="AAF29" s="33"/>
      <c r="AAG29" s="33"/>
      <c r="AAH29" s="33"/>
      <c r="AAI29" s="33"/>
      <c r="AAJ29" s="33"/>
      <c r="AAK29" s="33"/>
      <c r="AAL29" s="33"/>
      <c r="AAM29" s="33"/>
      <c r="AAN29" s="33"/>
      <c r="AAO29" s="33"/>
      <c r="AAP29" s="33"/>
      <c r="AAQ29" s="33"/>
      <c r="AAR29" s="33"/>
      <c r="AAS29" s="33"/>
      <c r="AAT29" s="33"/>
      <c r="AAU29" s="33"/>
      <c r="AAV29" s="33"/>
      <c r="AAW29" s="33"/>
      <c r="AAX29" s="33"/>
      <c r="AAY29" s="33"/>
      <c r="AAZ29" s="33"/>
      <c r="ABA29" s="33"/>
      <c r="ABB29" s="33"/>
      <c r="ABC29" s="33"/>
      <c r="ABD29" s="33"/>
      <c r="ABE29" s="33"/>
      <c r="ABF29" s="33"/>
      <c r="ABG29" s="33"/>
      <c r="ABH29" s="33"/>
      <c r="ABI29" s="33"/>
      <c r="ABJ29" s="33"/>
      <c r="ABK29" s="33"/>
      <c r="ABL29" s="33"/>
      <c r="ABM29" s="33"/>
      <c r="ABN29" s="33"/>
      <c r="ABO29" s="33"/>
      <c r="ABP29" s="33"/>
      <c r="ABQ29" s="33"/>
      <c r="ABR29" s="33"/>
      <c r="ABS29" s="33"/>
      <c r="ABT29" s="33"/>
      <c r="ABU29" s="33"/>
      <c r="ABV29" s="33"/>
      <c r="ABW29" s="33"/>
      <c r="ABX29" s="33"/>
      <c r="ABY29" s="33"/>
      <c r="ABZ29" s="33"/>
      <c r="ACA29" s="33"/>
      <c r="ACB29" s="33"/>
      <c r="ACC29" s="33"/>
      <c r="ACD29" s="33"/>
      <c r="ACE29" s="33"/>
      <c r="ACF29" s="33"/>
      <c r="ACG29" s="33"/>
      <c r="ACH29" s="33"/>
      <c r="ACI29" s="33"/>
      <c r="ACJ29" s="33"/>
      <c r="ACK29" s="33"/>
      <c r="ACL29" s="33"/>
      <c r="ACM29" s="33"/>
      <c r="ACN29" s="33"/>
      <c r="ACO29" s="33"/>
      <c r="ACP29" s="33"/>
      <c r="ACQ29" s="33"/>
      <c r="ACR29" s="33"/>
      <c r="ACS29" s="33"/>
      <c r="ACT29" s="33"/>
      <c r="ACU29" s="33"/>
      <c r="ACV29" s="33"/>
      <c r="ACW29" s="33"/>
      <c r="ACX29" s="33"/>
      <c r="ACY29" s="33"/>
      <c r="ACZ29" s="33"/>
      <c r="ADA29" s="33"/>
      <c r="ADB29" s="33"/>
      <c r="ADC29" s="33"/>
      <c r="ADD29" s="33"/>
      <c r="ADE29" s="33"/>
      <c r="ADF29" s="33"/>
      <c r="ADG29" s="33"/>
      <c r="ADH29" s="33"/>
      <c r="ADI29" s="33"/>
      <c r="ADJ29" s="33"/>
      <c r="ADK29" s="33"/>
      <c r="ADL29" s="33"/>
      <c r="ADM29" s="33"/>
      <c r="ADN29" s="33"/>
      <c r="ADO29" s="33"/>
      <c r="ADP29" s="33"/>
      <c r="ADQ29" s="33"/>
      <c r="ADR29" s="33"/>
      <c r="ADS29" s="33"/>
      <c r="ADT29" s="33"/>
      <c r="ADU29" s="33"/>
      <c r="ADV29" s="33"/>
      <c r="ADW29" s="33"/>
      <c r="ADX29" s="33"/>
      <c r="ADY29" s="33"/>
      <c r="ADZ29" s="33"/>
      <c r="AEA29" s="33"/>
      <c r="AEB29" s="33"/>
      <c r="AEC29" s="33"/>
      <c r="AED29" s="33"/>
      <c r="AEE29" s="33"/>
      <c r="AEF29" s="33"/>
      <c r="AEG29" s="33"/>
      <c r="AEH29" s="33"/>
      <c r="AEI29" s="33"/>
      <c r="AEJ29" s="33"/>
      <c r="AEK29" s="33"/>
      <c r="AEL29" s="33"/>
      <c r="AEM29" s="33"/>
      <c r="AEN29" s="33"/>
      <c r="AEO29" s="33"/>
      <c r="AEP29" s="33"/>
      <c r="AEQ29" s="33"/>
      <c r="AER29" s="33"/>
      <c r="AES29" s="33"/>
      <c r="AET29" s="33"/>
      <c r="AEU29" s="33"/>
      <c r="AEV29" s="33"/>
      <c r="AEW29" s="33"/>
      <c r="AEX29" s="33"/>
      <c r="AEY29" s="33"/>
      <c r="AEZ29" s="33"/>
      <c r="AFA29" s="33"/>
      <c r="AFB29" s="33"/>
      <c r="AFC29" s="33"/>
      <c r="AFD29" s="33"/>
      <c r="AFE29" s="33"/>
      <c r="AFF29" s="33"/>
      <c r="AFG29" s="33"/>
      <c r="AFH29" s="33"/>
      <c r="AFI29" s="33"/>
      <c r="AFJ29" s="33"/>
      <c r="AFK29" s="33"/>
      <c r="AFL29" s="33"/>
      <c r="AFM29" s="33"/>
      <c r="AFN29" s="33"/>
      <c r="AFO29" s="33"/>
      <c r="AFP29" s="33"/>
      <c r="AFQ29" s="33"/>
      <c r="AFR29" s="33"/>
      <c r="AFS29" s="33"/>
      <c r="AFT29" s="33"/>
      <c r="AFU29" s="33"/>
      <c r="AFV29" s="33"/>
      <c r="AFW29" s="33"/>
      <c r="AFX29" s="33"/>
      <c r="AFY29" s="33"/>
      <c r="AFZ29" s="33"/>
      <c r="AGA29" s="33"/>
      <c r="AGB29" s="33"/>
      <c r="AGC29" s="33"/>
      <c r="AGD29" s="33"/>
      <c r="AGE29" s="33"/>
      <c r="AGF29" s="33"/>
      <c r="AGG29" s="33"/>
      <c r="AGH29" s="33"/>
      <c r="AGI29" s="33"/>
      <c r="AGJ29" s="33"/>
      <c r="AGK29" s="33"/>
      <c r="AGL29" s="33"/>
      <c r="AGM29" s="33"/>
      <c r="AGN29" s="33"/>
      <c r="AGO29" s="33"/>
      <c r="AGP29" s="33"/>
      <c r="AGQ29" s="33"/>
      <c r="AGR29" s="33"/>
      <c r="AGS29" s="33"/>
      <c r="AGT29" s="33"/>
      <c r="AGU29" s="33"/>
      <c r="AGV29" s="33"/>
      <c r="AGW29" s="33"/>
      <c r="AGX29" s="33"/>
      <c r="AGY29" s="33"/>
      <c r="AGZ29" s="33"/>
      <c r="AHA29" s="33"/>
      <c r="AHB29" s="33"/>
      <c r="AHC29" s="33"/>
      <c r="AHD29" s="33"/>
      <c r="AHE29" s="33"/>
      <c r="AHF29" s="33"/>
      <c r="AHG29" s="33"/>
      <c r="AHH29" s="33"/>
      <c r="AHI29" s="33"/>
      <c r="AHJ29" s="33"/>
      <c r="AHK29" s="33"/>
      <c r="AHL29" s="33"/>
      <c r="AHM29" s="33"/>
      <c r="AHN29" s="33"/>
      <c r="AHO29" s="33"/>
      <c r="AHP29" s="33"/>
      <c r="AHQ29" s="33"/>
      <c r="AHR29" s="33"/>
      <c r="AHS29" s="33"/>
      <c r="AHT29" s="33"/>
      <c r="AHU29" s="33"/>
      <c r="AHV29" s="33"/>
      <c r="AHW29" s="33"/>
      <c r="AHX29" s="33"/>
      <c r="AHY29" s="33"/>
      <c r="AHZ29" s="33"/>
      <c r="AIA29" s="33"/>
      <c r="AIB29" s="33"/>
      <c r="AIC29" s="33"/>
      <c r="AID29" s="33"/>
      <c r="AIE29" s="33"/>
      <c r="AIF29" s="33"/>
      <c r="AIG29" s="33"/>
      <c r="AIH29" s="33"/>
      <c r="AII29" s="33"/>
      <c r="AIJ29" s="33"/>
      <c r="AIK29" s="33"/>
      <c r="AIL29" s="33"/>
      <c r="AIM29" s="33"/>
      <c r="AIN29" s="33"/>
      <c r="AIO29" s="33"/>
      <c r="AIP29" s="33"/>
      <c r="AIQ29" s="33"/>
      <c r="AIR29" s="33"/>
      <c r="AIS29" s="33"/>
      <c r="AIT29" s="33"/>
      <c r="AIU29" s="33"/>
      <c r="AIV29" s="33"/>
      <c r="AIW29" s="33"/>
      <c r="AIX29" s="33"/>
      <c r="AIY29" s="33"/>
      <c r="AIZ29" s="33"/>
      <c r="AJA29" s="33"/>
      <c r="AJB29" s="33"/>
      <c r="AJC29" s="33"/>
      <c r="AJD29" s="33"/>
      <c r="AJE29" s="33"/>
      <c r="AJF29" s="33"/>
      <c r="AJG29" s="33"/>
      <c r="AJH29" s="33"/>
      <c r="AJI29" s="33"/>
      <c r="AJJ29" s="33"/>
      <c r="AJK29" s="33"/>
      <c r="AJL29" s="33"/>
      <c r="AJM29" s="33"/>
      <c r="AJN29" s="33"/>
      <c r="AJO29" s="33"/>
      <c r="AJP29" s="33"/>
      <c r="AJQ29" s="33"/>
      <c r="AJR29" s="33"/>
      <c r="AJS29" s="33"/>
      <c r="AJT29" s="33"/>
      <c r="AJU29" s="33"/>
      <c r="AJV29" s="33"/>
      <c r="AJW29" s="33"/>
      <c r="AJX29" s="33"/>
      <c r="AJY29" s="33"/>
      <c r="AJZ29" s="33"/>
      <c r="AKA29" s="33"/>
      <c r="AKB29" s="33"/>
      <c r="AKC29" s="33"/>
      <c r="AKD29" s="33"/>
      <c r="AKE29" s="33"/>
      <c r="AKF29" s="33"/>
      <c r="AKG29" s="33"/>
      <c r="AKH29" s="33"/>
      <c r="AKI29" s="33"/>
      <c r="AKJ29" s="33"/>
      <c r="AKK29" s="33"/>
      <c r="AKL29" s="33"/>
      <c r="AKM29" s="33"/>
      <c r="AKN29" s="33"/>
      <c r="AKO29" s="33"/>
      <c r="AKP29" s="33"/>
      <c r="AKQ29" s="33"/>
      <c r="AKR29" s="33"/>
      <c r="AKS29" s="33"/>
      <c r="AKT29" s="33"/>
      <c r="AKU29" s="33"/>
      <c r="AKV29" s="33"/>
      <c r="AKW29" s="33"/>
      <c r="AKX29" s="33"/>
      <c r="AKY29" s="33"/>
    </row>
    <row r="30" spans="3:987">
      <c r="C30" s="36"/>
      <c r="D30" s="42"/>
      <c r="E30" s="120" t="s">
        <v>202</v>
      </c>
      <c r="F30" s="111"/>
      <c r="G30" s="118">
        <v>6348</v>
      </c>
      <c r="H30" s="118" t="s">
        <v>203</v>
      </c>
      <c r="I30" s="118">
        <v>6494</v>
      </c>
      <c r="J30" s="118">
        <v>6664</v>
      </c>
      <c r="K30" s="31">
        <v>3377.47033333333</v>
      </c>
      <c r="L30" s="31">
        <v>2184</v>
      </c>
      <c r="M30" s="31">
        <v>2919</v>
      </c>
      <c r="N30" s="27"/>
      <c r="O30" s="13"/>
      <c r="P30" s="34"/>
      <c r="Q30" s="45"/>
      <c r="R30" s="45"/>
      <c r="S30" s="45"/>
      <c r="T30" s="45"/>
      <c r="U30" s="49" t="s">
        <v>204</v>
      </c>
      <c r="V30" s="50">
        <v>84</v>
      </c>
      <c r="W30" s="50">
        <v>80</v>
      </c>
      <c r="X30" s="50">
        <v>69</v>
      </c>
      <c r="Y30" s="50">
        <v>69</v>
      </c>
      <c r="Z30" s="50">
        <v>66</v>
      </c>
      <c r="AA30" s="50">
        <v>49.863</v>
      </c>
      <c r="AB30" s="50">
        <v>60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</row>
    <row r="31" spans="3:987">
      <c r="C31" s="36"/>
      <c r="D31" s="42"/>
      <c r="E31" s="120" t="s">
        <v>205</v>
      </c>
      <c r="F31" s="111"/>
      <c r="G31" s="119"/>
      <c r="H31" s="119"/>
      <c r="I31" s="119"/>
      <c r="J31" s="119"/>
      <c r="K31" s="31">
        <v>3420.19066666667</v>
      </c>
      <c r="L31" s="31">
        <v>4620</v>
      </c>
      <c r="M31" s="31">
        <v>5359</v>
      </c>
      <c r="N31" s="27"/>
      <c r="O31" s="13"/>
      <c r="P31" s="34"/>
      <c r="Q31" s="45"/>
      <c r="R31" s="45"/>
      <c r="S31" s="45"/>
      <c r="T31" s="45"/>
      <c r="U31" s="49" t="s">
        <v>206</v>
      </c>
      <c r="V31" s="50">
        <v>174</v>
      </c>
      <c r="W31" s="50">
        <v>168</v>
      </c>
      <c r="X31" s="50">
        <v>179</v>
      </c>
      <c r="Y31" s="50">
        <v>176</v>
      </c>
      <c r="Z31" s="50">
        <v>163</v>
      </c>
      <c r="AA31" s="50">
        <v>140</v>
      </c>
      <c r="AB31" s="50">
        <v>157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</row>
    <row r="32" spans="3:987">
      <c r="C32" s="36"/>
      <c r="D32" s="42"/>
      <c r="E32" s="120" t="s">
        <v>207</v>
      </c>
      <c r="F32" s="111"/>
      <c r="G32" s="30" t="s">
        <v>208</v>
      </c>
      <c r="H32" s="30" t="s">
        <v>209</v>
      </c>
      <c r="I32" s="30">
        <v>2662</v>
      </c>
      <c r="J32" s="30">
        <v>2919</v>
      </c>
      <c r="K32" s="31">
        <v>2967.0990000000002</v>
      </c>
      <c r="L32" s="31">
        <v>3131</v>
      </c>
      <c r="M32" s="31">
        <v>3179</v>
      </c>
      <c r="N32" s="27"/>
      <c r="O32" s="13"/>
      <c r="P32" s="34"/>
      <c r="Q32" s="45"/>
      <c r="R32" s="45"/>
      <c r="S32" s="45"/>
      <c r="T32" s="112" t="s">
        <v>197</v>
      </c>
      <c r="U32" s="111"/>
      <c r="V32" s="48">
        <v>49</v>
      </c>
      <c r="W32" s="48">
        <v>40</v>
      </c>
      <c r="X32" s="48">
        <v>36</v>
      </c>
      <c r="Y32" s="48">
        <v>35</v>
      </c>
      <c r="Z32" s="48">
        <v>38</v>
      </c>
      <c r="AA32" s="48">
        <v>41.673000000000002</v>
      </c>
      <c r="AB32" s="48">
        <v>44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</row>
    <row r="33" spans="3:987">
      <c r="C33" s="36"/>
      <c r="D33" s="42"/>
      <c r="E33" s="120" t="s">
        <v>210</v>
      </c>
      <c r="F33" s="111"/>
      <c r="G33" s="30">
        <v>90</v>
      </c>
      <c r="H33" s="30" t="s">
        <v>211</v>
      </c>
      <c r="I33" s="30">
        <v>104</v>
      </c>
      <c r="J33" s="30">
        <v>106</v>
      </c>
      <c r="K33" s="31">
        <v>97.463999999999999</v>
      </c>
      <c r="L33" s="31">
        <v>84</v>
      </c>
      <c r="M33" s="31">
        <f>110406/1000</f>
        <v>110.40600000000001</v>
      </c>
      <c r="N33" s="27"/>
      <c r="O33" s="13"/>
      <c r="P33" s="32"/>
      <c r="Q33" s="39"/>
      <c r="R33" s="39"/>
      <c r="S33" s="114" t="s">
        <v>200</v>
      </c>
      <c r="T33" s="110"/>
      <c r="U33" s="111"/>
      <c r="V33" s="28" t="s">
        <v>212</v>
      </c>
      <c r="W33" s="28">
        <v>6398</v>
      </c>
      <c r="X33" s="28">
        <v>6653</v>
      </c>
      <c r="Y33" s="28">
        <v>6728</v>
      </c>
      <c r="Z33" s="28">
        <f>Z36+Z39+Z42+Z43+Z46+Z49</f>
        <v>6456</v>
      </c>
      <c r="AA33" s="28">
        <f>AA36+AA39+AA42+AA43+AA46+AA49</f>
        <v>6441.73</v>
      </c>
      <c r="AB33" s="28">
        <f>AB36+AB39+AB42+AB43+AB46+AB49</f>
        <v>7273.84</v>
      </c>
      <c r="AC33" s="78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</row>
    <row r="34" spans="3:987" ht="14.65" customHeight="1">
      <c r="C34" s="36"/>
      <c r="D34" s="42"/>
      <c r="E34" s="121" t="s">
        <v>213</v>
      </c>
      <c r="F34" s="111"/>
      <c r="G34" s="43">
        <v>3734</v>
      </c>
      <c r="H34" s="43">
        <v>3757</v>
      </c>
      <c r="I34" s="43">
        <v>3629</v>
      </c>
      <c r="J34" s="43">
        <v>3601</v>
      </c>
      <c r="K34" s="44">
        <f>K35+K36</f>
        <v>3202.5260000000003</v>
      </c>
      <c r="L34" s="44">
        <v>2607</v>
      </c>
      <c r="M34" s="44">
        <f>M35+M36</f>
        <v>3078.5299999999997</v>
      </c>
      <c r="N34" s="27"/>
      <c r="O34" s="13"/>
      <c r="P34" s="34"/>
      <c r="Q34" s="45"/>
      <c r="R34" s="45"/>
      <c r="S34" s="109" t="s">
        <v>214</v>
      </c>
      <c r="T34" s="110"/>
      <c r="U34" s="111"/>
      <c r="V34" s="35" t="s">
        <v>215</v>
      </c>
      <c r="W34" s="35" t="s">
        <v>216</v>
      </c>
      <c r="X34" s="35">
        <v>2694</v>
      </c>
      <c r="Y34" s="35">
        <v>2769</v>
      </c>
      <c r="Z34" s="35">
        <v>2527</v>
      </c>
      <c r="AA34" s="35">
        <v>2741.107</v>
      </c>
      <c r="AB34" s="35">
        <v>2658</v>
      </c>
      <c r="AC34" s="78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</row>
    <row r="35" spans="3:987" ht="14.65" customHeight="1">
      <c r="C35" s="36"/>
      <c r="D35" s="42"/>
      <c r="E35" s="42"/>
      <c r="F35" s="46" t="s">
        <v>217</v>
      </c>
      <c r="G35" s="30">
        <v>289</v>
      </c>
      <c r="H35" s="30">
        <v>291</v>
      </c>
      <c r="I35" s="30">
        <v>308</v>
      </c>
      <c r="J35" s="30">
        <v>275</v>
      </c>
      <c r="K35" s="31">
        <v>265.08800000000002</v>
      </c>
      <c r="L35" s="31">
        <v>252.416</v>
      </c>
      <c r="M35" s="31">
        <f>276530/1000</f>
        <v>276.52999999999997</v>
      </c>
      <c r="N35" s="27"/>
      <c r="O35" s="13"/>
      <c r="P35" s="34"/>
      <c r="Q35" s="45"/>
      <c r="R35" s="45"/>
      <c r="S35" s="109" t="s">
        <v>178</v>
      </c>
      <c r="T35" s="110"/>
      <c r="U35" s="111"/>
      <c r="V35" s="47"/>
      <c r="W35" s="47"/>
      <c r="X35" s="47"/>
      <c r="Y35" s="47"/>
      <c r="Z35" s="35">
        <v>682</v>
      </c>
      <c r="AA35" s="35">
        <v>911.22199999999998</v>
      </c>
      <c r="AB35" s="35">
        <v>1298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</row>
    <row r="36" spans="3:987" ht="14.65" customHeight="1">
      <c r="C36" s="36"/>
      <c r="D36" s="42"/>
      <c r="E36" s="42"/>
      <c r="F36" s="46" t="s">
        <v>218</v>
      </c>
      <c r="G36" s="30">
        <v>3445</v>
      </c>
      <c r="H36" s="30">
        <v>3466</v>
      </c>
      <c r="I36" s="30">
        <v>3321</v>
      </c>
      <c r="J36" s="30">
        <v>3326</v>
      </c>
      <c r="K36" s="31">
        <v>2937.4380000000001</v>
      </c>
      <c r="L36" s="31">
        <v>2354</v>
      </c>
      <c r="M36" s="31">
        <v>2802</v>
      </c>
      <c r="N36" s="27"/>
      <c r="O36" s="13"/>
      <c r="P36" s="34"/>
      <c r="Q36" s="45"/>
      <c r="R36" s="45"/>
      <c r="S36" s="45"/>
      <c r="T36" s="112" t="s">
        <v>219</v>
      </c>
      <c r="U36" s="111"/>
      <c r="V36" s="48" t="s">
        <v>220</v>
      </c>
      <c r="W36" s="48">
        <v>3554</v>
      </c>
      <c r="X36" s="48">
        <v>3629</v>
      </c>
      <c r="Y36" s="48">
        <v>3699</v>
      </c>
      <c r="Z36" s="48">
        <f>Z37+Z38</f>
        <v>3553</v>
      </c>
      <c r="AA36" s="48">
        <f>AA37+AA38</f>
        <v>3499</v>
      </c>
      <c r="AB36" s="48">
        <f>AB37+AB38</f>
        <v>4117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</row>
    <row r="37" spans="3:987">
      <c r="C37" s="36"/>
      <c r="D37" s="42"/>
      <c r="E37" s="120" t="s">
        <v>221</v>
      </c>
      <c r="F37" s="111"/>
      <c r="G37" s="30" t="s">
        <v>222</v>
      </c>
      <c r="H37" s="30" t="s">
        <v>223</v>
      </c>
      <c r="I37" s="30">
        <v>701</v>
      </c>
      <c r="J37" s="30">
        <v>674</v>
      </c>
      <c r="K37" s="31">
        <v>591.33900000000006</v>
      </c>
      <c r="L37" s="31">
        <v>551</v>
      </c>
      <c r="M37" s="31">
        <v>648</v>
      </c>
      <c r="N37" s="27"/>
      <c r="O37" s="13"/>
      <c r="P37" s="34"/>
      <c r="Q37" s="45"/>
      <c r="R37" s="45"/>
      <c r="S37" s="45"/>
      <c r="T37" s="45"/>
      <c r="U37" s="49" t="s">
        <v>224</v>
      </c>
      <c r="V37" s="50" t="s">
        <v>225</v>
      </c>
      <c r="W37" s="50">
        <v>584</v>
      </c>
      <c r="X37" s="50">
        <v>614</v>
      </c>
      <c r="Y37" s="50">
        <v>634</v>
      </c>
      <c r="Z37" s="50">
        <v>574</v>
      </c>
      <c r="AA37" s="50">
        <v>519</v>
      </c>
      <c r="AB37" s="50">
        <v>586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</row>
    <row r="38" spans="3:987">
      <c r="C38" s="36"/>
      <c r="D38" s="42"/>
      <c r="E38" s="120" t="s">
        <v>226</v>
      </c>
      <c r="F38" s="111"/>
      <c r="G38" s="30">
        <v>531</v>
      </c>
      <c r="H38" s="30">
        <v>587</v>
      </c>
      <c r="I38" s="30">
        <v>537</v>
      </c>
      <c r="J38" s="30">
        <v>635</v>
      </c>
      <c r="K38" s="31">
        <v>588.67100000000005</v>
      </c>
      <c r="L38" s="31">
        <v>536</v>
      </c>
      <c r="M38" s="31">
        <v>545</v>
      </c>
      <c r="N38" s="27"/>
      <c r="O38" s="13"/>
      <c r="P38" s="34"/>
      <c r="Q38" s="45"/>
      <c r="R38" s="45"/>
      <c r="S38" s="45"/>
      <c r="T38" s="45"/>
      <c r="U38" s="49" t="s">
        <v>227</v>
      </c>
      <c r="V38" s="50" t="s">
        <v>228</v>
      </c>
      <c r="W38" s="50">
        <v>2970</v>
      </c>
      <c r="X38" s="50">
        <v>3015</v>
      </c>
      <c r="Y38" s="50">
        <v>3064</v>
      </c>
      <c r="Z38" s="50">
        <v>2979</v>
      </c>
      <c r="AA38" s="50">
        <v>2980</v>
      </c>
      <c r="AB38" s="50">
        <v>3531</v>
      </c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</row>
    <row r="39" spans="3:987" ht="14.65" customHeight="1">
      <c r="C39" s="113" t="s">
        <v>38</v>
      </c>
      <c r="D39" s="110"/>
      <c r="E39" s="110"/>
      <c r="F39" s="111"/>
      <c r="G39" s="25" t="s">
        <v>229</v>
      </c>
      <c r="H39" s="25" t="s">
        <v>230</v>
      </c>
      <c r="I39" s="25">
        <v>10542</v>
      </c>
      <c r="J39" s="25">
        <v>10340</v>
      </c>
      <c r="K39" s="26">
        <f>K40+K47</f>
        <v>10532.65676</v>
      </c>
      <c r="L39" s="26">
        <f>L40+L47</f>
        <v>10021.794619999999</v>
      </c>
      <c r="M39" s="26">
        <v>10126</v>
      </c>
      <c r="N39" s="27"/>
      <c r="O39" s="13"/>
      <c r="P39" s="34"/>
      <c r="Q39" s="45"/>
      <c r="R39" s="45"/>
      <c r="S39" s="45"/>
      <c r="T39" s="112" t="s">
        <v>207</v>
      </c>
      <c r="U39" s="111"/>
      <c r="V39" s="48" t="s">
        <v>231</v>
      </c>
      <c r="W39" s="48">
        <v>949</v>
      </c>
      <c r="X39" s="48">
        <v>1117</v>
      </c>
      <c r="Y39" s="48">
        <v>1181</v>
      </c>
      <c r="Z39" s="48">
        <f>Z40+Z41</f>
        <v>1279</v>
      </c>
      <c r="AA39" s="48">
        <f>AA40+AA41</f>
        <v>1330</v>
      </c>
      <c r="AB39" s="48">
        <f>AB40+AB41</f>
        <v>1360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</row>
    <row r="40" spans="3:987" ht="14.65" customHeight="1">
      <c r="C40" s="40"/>
      <c r="D40" s="128" t="s">
        <v>232</v>
      </c>
      <c r="E40" s="110"/>
      <c r="F40" s="111"/>
      <c r="G40" s="25" t="s">
        <v>233</v>
      </c>
      <c r="H40" s="25" t="s">
        <v>234</v>
      </c>
      <c r="I40" s="25">
        <v>9853</v>
      </c>
      <c r="J40" s="25">
        <v>9584</v>
      </c>
      <c r="K40" s="26">
        <f>K42+K43</f>
        <v>9854.2637599999998</v>
      </c>
      <c r="L40" s="26">
        <f>L42+L43</f>
        <v>9475.9766199999995</v>
      </c>
      <c r="M40" s="26">
        <v>9470</v>
      </c>
      <c r="N40" s="27"/>
      <c r="O40" s="33"/>
      <c r="P40" s="34"/>
      <c r="Q40" s="45"/>
      <c r="R40" s="45"/>
      <c r="S40" s="45"/>
      <c r="T40" s="45"/>
      <c r="U40" s="49" t="s">
        <v>235</v>
      </c>
      <c r="V40" s="50">
        <v>182</v>
      </c>
      <c r="W40" s="50">
        <v>195</v>
      </c>
      <c r="X40" s="50">
        <v>247</v>
      </c>
      <c r="Y40" s="50">
        <v>281</v>
      </c>
      <c r="Z40" s="50">
        <v>319</v>
      </c>
      <c r="AA40" s="50">
        <v>278</v>
      </c>
      <c r="AB40" s="50">
        <v>338</v>
      </c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/>
      <c r="DM40" s="33"/>
      <c r="DN40" s="33"/>
      <c r="DO40" s="33"/>
      <c r="DP40" s="33"/>
      <c r="DQ40" s="33"/>
      <c r="DR40" s="33"/>
      <c r="DS40" s="33"/>
      <c r="DT40" s="33"/>
      <c r="DU40" s="33"/>
      <c r="DV40" s="33"/>
      <c r="DW40" s="33"/>
      <c r="DX40" s="33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/>
      <c r="EN40" s="33"/>
      <c r="EO40" s="33"/>
      <c r="EP40" s="33"/>
      <c r="EQ40" s="33"/>
      <c r="ER40" s="33"/>
      <c r="ES40" s="33"/>
      <c r="ET40" s="33"/>
      <c r="EU40" s="33"/>
      <c r="EV40" s="33"/>
      <c r="EW40" s="33"/>
      <c r="EX40" s="33"/>
      <c r="EY40" s="33"/>
      <c r="EZ40" s="33"/>
      <c r="FA40" s="33"/>
      <c r="FB40" s="33"/>
      <c r="FC40" s="33"/>
      <c r="FD40" s="33"/>
      <c r="FE40" s="33"/>
      <c r="FF40" s="33"/>
      <c r="FG40" s="33"/>
      <c r="FH40" s="33"/>
      <c r="FI40" s="33"/>
      <c r="FJ40" s="33"/>
      <c r="FK40" s="33"/>
      <c r="FL40" s="33"/>
      <c r="FM40" s="33"/>
      <c r="FN40" s="33"/>
      <c r="FO40" s="33"/>
      <c r="FP40" s="33"/>
      <c r="FQ40" s="33"/>
      <c r="FR40" s="33"/>
      <c r="FS40" s="33"/>
      <c r="FT40" s="33"/>
      <c r="FU40" s="33"/>
      <c r="FV40" s="33"/>
      <c r="FW40" s="33"/>
      <c r="FX40" s="33"/>
      <c r="FY40" s="33"/>
      <c r="FZ40" s="33"/>
      <c r="GA40" s="33"/>
      <c r="GB40" s="33"/>
      <c r="GC40" s="33"/>
      <c r="GD40" s="33"/>
      <c r="GE40" s="33"/>
      <c r="GF40" s="33"/>
      <c r="GG40" s="33"/>
      <c r="GH40" s="33"/>
      <c r="GI40" s="33"/>
      <c r="GJ40" s="33"/>
      <c r="GK40" s="33"/>
      <c r="GL40" s="33"/>
      <c r="GM40" s="33"/>
      <c r="GN40" s="33"/>
      <c r="GO40" s="33"/>
      <c r="GP40" s="33"/>
      <c r="GQ40" s="33"/>
      <c r="GR40" s="33"/>
      <c r="GS40" s="33"/>
      <c r="GT40" s="33"/>
      <c r="GU40" s="33"/>
      <c r="GV40" s="33"/>
      <c r="GW40" s="33"/>
      <c r="GX40" s="33"/>
      <c r="GY40" s="33"/>
      <c r="GZ40" s="33"/>
      <c r="HA40" s="33"/>
      <c r="HB40" s="33"/>
      <c r="HC40" s="33"/>
      <c r="HD40" s="33"/>
      <c r="HE40" s="33"/>
      <c r="HF40" s="33"/>
      <c r="HG40" s="33"/>
      <c r="HH40" s="33"/>
      <c r="HI40" s="33"/>
      <c r="HJ40" s="33"/>
      <c r="HK40" s="33"/>
      <c r="HL40" s="33"/>
      <c r="HM40" s="33"/>
      <c r="HN40" s="33"/>
      <c r="HO40" s="33"/>
      <c r="HP40" s="33"/>
      <c r="HQ40" s="33"/>
      <c r="HR40" s="33"/>
      <c r="HS40" s="33"/>
      <c r="HT40" s="33"/>
      <c r="HU40" s="33"/>
      <c r="HV40" s="33"/>
      <c r="HW40" s="33"/>
      <c r="HX40" s="33"/>
      <c r="HY40" s="33"/>
      <c r="HZ40" s="33"/>
      <c r="IA40" s="33"/>
      <c r="IB40" s="33"/>
      <c r="IC40" s="33"/>
      <c r="ID40" s="33"/>
      <c r="IE40" s="33"/>
      <c r="IF40" s="33"/>
      <c r="IG40" s="33"/>
      <c r="IH40" s="33"/>
      <c r="II40" s="33"/>
      <c r="IJ40" s="33"/>
      <c r="IK40" s="33"/>
      <c r="IL40" s="33"/>
      <c r="IM40" s="33"/>
      <c r="IN40" s="33"/>
      <c r="IO40" s="33"/>
      <c r="IP40" s="33"/>
      <c r="IQ40" s="33"/>
      <c r="IR40" s="33"/>
      <c r="IS40" s="33"/>
      <c r="IT40" s="33"/>
      <c r="IU40" s="33"/>
      <c r="IV40" s="33"/>
      <c r="IW40" s="33"/>
      <c r="IX40" s="33"/>
      <c r="IY40" s="33"/>
      <c r="IZ40" s="33"/>
      <c r="JA40" s="33"/>
      <c r="JB40" s="33"/>
      <c r="JC40" s="33"/>
      <c r="JD40" s="33"/>
      <c r="JE40" s="33"/>
      <c r="JF40" s="33"/>
      <c r="JG40" s="33"/>
      <c r="JH40" s="33"/>
      <c r="JI40" s="33"/>
      <c r="JJ40" s="33"/>
      <c r="JK40" s="33"/>
      <c r="JL40" s="33"/>
      <c r="JM40" s="33"/>
      <c r="JN40" s="33"/>
      <c r="JO40" s="33"/>
      <c r="JP40" s="33"/>
      <c r="JQ40" s="33"/>
      <c r="JR40" s="33"/>
      <c r="JS40" s="33"/>
      <c r="JT40" s="33"/>
      <c r="JU40" s="33"/>
      <c r="JV40" s="33"/>
      <c r="JW40" s="33"/>
      <c r="JX40" s="33"/>
      <c r="JY40" s="33"/>
      <c r="JZ40" s="33"/>
      <c r="KA40" s="33"/>
      <c r="KB40" s="33"/>
      <c r="KC40" s="33"/>
      <c r="KD40" s="33"/>
      <c r="KE40" s="33"/>
      <c r="KF40" s="33"/>
      <c r="KG40" s="33"/>
      <c r="KH40" s="33"/>
      <c r="KI40" s="33"/>
      <c r="KJ40" s="33"/>
      <c r="KK40" s="33"/>
      <c r="KL40" s="33"/>
      <c r="KM40" s="33"/>
      <c r="KN40" s="33"/>
      <c r="KO40" s="33"/>
      <c r="KP40" s="33"/>
      <c r="KQ40" s="33"/>
      <c r="KR40" s="33"/>
      <c r="KS40" s="33"/>
      <c r="KT40" s="33"/>
      <c r="KU40" s="33"/>
      <c r="KV40" s="33"/>
      <c r="KW40" s="33"/>
      <c r="KX40" s="33"/>
      <c r="KY40" s="33"/>
      <c r="KZ40" s="33"/>
      <c r="LA40" s="33"/>
      <c r="LB40" s="33"/>
      <c r="LC40" s="33"/>
      <c r="LD40" s="33"/>
      <c r="LE40" s="33"/>
      <c r="LF40" s="33"/>
      <c r="LG40" s="33"/>
      <c r="LH40" s="33"/>
      <c r="LI40" s="33"/>
      <c r="LJ40" s="33"/>
      <c r="LK40" s="33"/>
      <c r="LL40" s="33"/>
      <c r="LM40" s="33"/>
      <c r="LN40" s="33"/>
      <c r="LO40" s="33"/>
      <c r="LP40" s="33"/>
      <c r="LQ40" s="33"/>
      <c r="LR40" s="33"/>
      <c r="LS40" s="33"/>
      <c r="LT40" s="33"/>
      <c r="LU40" s="33"/>
      <c r="LV40" s="33"/>
      <c r="LW40" s="33"/>
      <c r="LX40" s="33"/>
      <c r="LY40" s="33"/>
      <c r="LZ40" s="33"/>
      <c r="MA40" s="33"/>
      <c r="MB40" s="33"/>
      <c r="MC40" s="33"/>
      <c r="MD40" s="33"/>
      <c r="ME40" s="33"/>
      <c r="MF40" s="33"/>
      <c r="MG40" s="33"/>
      <c r="MH40" s="33"/>
      <c r="MI40" s="33"/>
      <c r="MJ40" s="33"/>
      <c r="MK40" s="33"/>
      <c r="ML40" s="33"/>
      <c r="MM40" s="33"/>
      <c r="MN40" s="33"/>
      <c r="MO40" s="33"/>
      <c r="MP40" s="33"/>
      <c r="MQ40" s="33"/>
      <c r="MR40" s="33"/>
      <c r="MS40" s="33"/>
      <c r="MT40" s="33"/>
      <c r="MU40" s="33"/>
      <c r="MV40" s="33"/>
      <c r="MW40" s="33"/>
      <c r="MX40" s="33"/>
      <c r="MY40" s="33"/>
      <c r="MZ40" s="33"/>
      <c r="NA40" s="33"/>
      <c r="NB40" s="33"/>
      <c r="NC40" s="33"/>
      <c r="ND40" s="33"/>
      <c r="NE40" s="33"/>
      <c r="NF40" s="33"/>
      <c r="NG40" s="33"/>
      <c r="NH40" s="33"/>
      <c r="NI40" s="33"/>
      <c r="NJ40" s="33"/>
      <c r="NK40" s="33"/>
      <c r="NL40" s="33"/>
      <c r="NM40" s="33"/>
      <c r="NN40" s="33"/>
      <c r="NO40" s="33"/>
      <c r="NP40" s="33"/>
      <c r="NQ40" s="33"/>
      <c r="NR40" s="33"/>
      <c r="NS40" s="33"/>
      <c r="NT40" s="33"/>
      <c r="NU40" s="33"/>
      <c r="NV40" s="33"/>
      <c r="NW40" s="33"/>
      <c r="NX40" s="33"/>
      <c r="NY40" s="33"/>
      <c r="NZ40" s="33"/>
      <c r="OA40" s="33"/>
      <c r="OB40" s="33"/>
      <c r="OC40" s="33"/>
      <c r="OD40" s="33"/>
      <c r="OE40" s="33"/>
      <c r="OF40" s="33"/>
      <c r="OG40" s="33"/>
      <c r="OH40" s="33"/>
      <c r="OI40" s="33"/>
      <c r="OJ40" s="33"/>
      <c r="OK40" s="33"/>
      <c r="OL40" s="33"/>
      <c r="OM40" s="33"/>
      <c r="ON40" s="33"/>
      <c r="OO40" s="33"/>
      <c r="OP40" s="33"/>
      <c r="OQ40" s="33"/>
      <c r="OR40" s="33"/>
      <c r="OS40" s="33"/>
      <c r="OT40" s="33"/>
      <c r="OU40" s="33"/>
      <c r="OV40" s="33"/>
      <c r="OW40" s="33"/>
      <c r="OX40" s="33"/>
      <c r="OY40" s="33"/>
      <c r="OZ40" s="33"/>
      <c r="PA40" s="33"/>
      <c r="PB40" s="33"/>
      <c r="PC40" s="33"/>
      <c r="PD40" s="33"/>
      <c r="PE40" s="33"/>
      <c r="PF40" s="33"/>
      <c r="PG40" s="33"/>
      <c r="PH40" s="33"/>
      <c r="PI40" s="33"/>
      <c r="PJ40" s="33"/>
      <c r="PK40" s="33"/>
      <c r="PL40" s="33"/>
      <c r="PM40" s="33"/>
      <c r="PN40" s="33"/>
      <c r="PO40" s="33"/>
      <c r="PP40" s="33"/>
      <c r="PQ40" s="33"/>
      <c r="PR40" s="33"/>
      <c r="PS40" s="33"/>
      <c r="PT40" s="33"/>
      <c r="PU40" s="33"/>
      <c r="PV40" s="33"/>
      <c r="PW40" s="33"/>
      <c r="PX40" s="33"/>
      <c r="PY40" s="33"/>
      <c r="PZ40" s="33"/>
      <c r="QA40" s="33"/>
      <c r="QB40" s="33"/>
      <c r="QC40" s="33"/>
      <c r="QD40" s="33"/>
      <c r="QE40" s="33"/>
      <c r="QF40" s="33"/>
      <c r="QG40" s="33"/>
      <c r="QH40" s="33"/>
      <c r="QI40" s="33"/>
      <c r="QJ40" s="33"/>
      <c r="QK40" s="33"/>
      <c r="QL40" s="33"/>
      <c r="QM40" s="33"/>
      <c r="QN40" s="33"/>
      <c r="QO40" s="33"/>
      <c r="QP40" s="33"/>
      <c r="QQ40" s="33"/>
      <c r="QR40" s="33"/>
      <c r="QS40" s="33"/>
      <c r="QT40" s="33"/>
      <c r="QU40" s="33"/>
      <c r="QV40" s="33"/>
      <c r="QW40" s="33"/>
      <c r="QX40" s="33"/>
      <c r="QY40" s="33"/>
      <c r="QZ40" s="33"/>
      <c r="RA40" s="33"/>
      <c r="RB40" s="33"/>
      <c r="RC40" s="33"/>
      <c r="RD40" s="33"/>
      <c r="RE40" s="33"/>
      <c r="RF40" s="33"/>
      <c r="RG40" s="33"/>
      <c r="RH40" s="33"/>
      <c r="RI40" s="33"/>
      <c r="RJ40" s="33"/>
      <c r="RK40" s="33"/>
      <c r="RL40" s="33"/>
      <c r="RM40" s="33"/>
      <c r="RN40" s="33"/>
      <c r="RO40" s="33"/>
      <c r="RP40" s="33"/>
      <c r="RQ40" s="33"/>
      <c r="RR40" s="33"/>
      <c r="RS40" s="33"/>
      <c r="RT40" s="33"/>
      <c r="RU40" s="33"/>
      <c r="RV40" s="33"/>
      <c r="RW40" s="33"/>
      <c r="RX40" s="33"/>
      <c r="RY40" s="33"/>
      <c r="RZ40" s="33"/>
      <c r="SA40" s="33"/>
      <c r="SB40" s="33"/>
      <c r="SC40" s="33"/>
      <c r="SD40" s="33"/>
      <c r="SE40" s="33"/>
      <c r="SF40" s="33"/>
      <c r="SG40" s="33"/>
      <c r="SH40" s="33"/>
      <c r="SI40" s="33"/>
      <c r="SJ40" s="33"/>
      <c r="SK40" s="33"/>
      <c r="SL40" s="33"/>
      <c r="SM40" s="33"/>
      <c r="SN40" s="33"/>
      <c r="SO40" s="33"/>
      <c r="SP40" s="33"/>
      <c r="SQ40" s="33"/>
      <c r="SR40" s="33"/>
      <c r="SS40" s="33"/>
      <c r="ST40" s="33"/>
      <c r="SU40" s="33"/>
      <c r="SV40" s="33"/>
      <c r="SW40" s="33"/>
      <c r="SX40" s="33"/>
      <c r="SY40" s="33"/>
      <c r="SZ40" s="33"/>
      <c r="TA40" s="33"/>
      <c r="TB40" s="33"/>
      <c r="TC40" s="33"/>
      <c r="TD40" s="33"/>
      <c r="TE40" s="33"/>
      <c r="TF40" s="33"/>
      <c r="TG40" s="33"/>
      <c r="TH40" s="33"/>
      <c r="TI40" s="33"/>
      <c r="TJ40" s="33"/>
      <c r="TK40" s="33"/>
      <c r="TL40" s="33"/>
      <c r="TM40" s="33"/>
      <c r="TN40" s="33"/>
      <c r="TO40" s="33"/>
      <c r="TP40" s="33"/>
      <c r="TQ40" s="33"/>
      <c r="TR40" s="33"/>
      <c r="TS40" s="33"/>
      <c r="TT40" s="33"/>
      <c r="TU40" s="33"/>
      <c r="TV40" s="33"/>
      <c r="TW40" s="33"/>
      <c r="TX40" s="33"/>
      <c r="TY40" s="33"/>
      <c r="TZ40" s="33"/>
      <c r="UA40" s="33"/>
      <c r="UB40" s="33"/>
      <c r="UC40" s="33"/>
      <c r="UD40" s="33"/>
      <c r="UE40" s="33"/>
      <c r="UF40" s="33"/>
      <c r="UG40" s="33"/>
      <c r="UH40" s="33"/>
      <c r="UI40" s="33"/>
      <c r="UJ40" s="33"/>
      <c r="UK40" s="33"/>
      <c r="UL40" s="33"/>
      <c r="UM40" s="33"/>
      <c r="UN40" s="33"/>
      <c r="UO40" s="33"/>
      <c r="UP40" s="33"/>
      <c r="UQ40" s="33"/>
      <c r="UR40" s="33"/>
      <c r="US40" s="33"/>
      <c r="UT40" s="33"/>
      <c r="UU40" s="33"/>
      <c r="UV40" s="33"/>
      <c r="UW40" s="33"/>
      <c r="UX40" s="33"/>
      <c r="UY40" s="33"/>
      <c r="UZ40" s="33"/>
      <c r="VA40" s="33"/>
      <c r="VB40" s="33"/>
      <c r="VC40" s="33"/>
      <c r="VD40" s="33"/>
      <c r="VE40" s="33"/>
      <c r="VF40" s="33"/>
      <c r="VG40" s="33"/>
      <c r="VH40" s="33"/>
      <c r="VI40" s="33"/>
      <c r="VJ40" s="33"/>
      <c r="VK40" s="33"/>
      <c r="VL40" s="33"/>
      <c r="VM40" s="33"/>
      <c r="VN40" s="33"/>
      <c r="VO40" s="33"/>
      <c r="VP40" s="33"/>
      <c r="VQ40" s="33"/>
      <c r="VR40" s="33"/>
      <c r="VS40" s="33"/>
      <c r="VT40" s="33"/>
      <c r="VU40" s="33"/>
      <c r="VV40" s="33"/>
      <c r="VW40" s="33"/>
      <c r="VX40" s="33"/>
      <c r="VY40" s="33"/>
      <c r="VZ40" s="33"/>
      <c r="WA40" s="33"/>
      <c r="WB40" s="33"/>
      <c r="WC40" s="33"/>
      <c r="WD40" s="33"/>
      <c r="WE40" s="33"/>
      <c r="WF40" s="33"/>
      <c r="WG40" s="33"/>
      <c r="WH40" s="33"/>
      <c r="WI40" s="33"/>
      <c r="WJ40" s="33"/>
      <c r="WK40" s="33"/>
      <c r="WL40" s="33"/>
      <c r="WM40" s="33"/>
      <c r="WN40" s="33"/>
      <c r="WO40" s="33"/>
      <c r="WP40" s="33"/>
      <c r="WQ40" s="33"/>
      <c r="WR40" s="33"/>
      <c r="WS40" s="33"/>
      <c r="WT40" s="33"/>
      <c r="WU40" s="33"/>
      <c r="WV40" s="33"/>
      <c r="WW40" s="33"/>
      <c r="WX40" s="33"/>
      <c r="WY40" s="33"/>
      <c r="WZ40" s="33"/>
      <c r="XA40" s="33"/>
      <c r="XB40" s="33"/>
      <c r="XC40" s="33"/>
      <c r="XD40" s="33"/>
      <c r="XE40" s="33"/>
      <c r="XF40" s="33"/>
      <c r="XG40" s="33"/>
      <c r="XH40" s="33"/>
      <c r="XI40" s="33"/>
      <c r="XJ40" s="33"/>
      <c r="XK40" s="33"/>
      <c r="XL40" s="33"/>
      <c r="XM40" s="33"/>
      <c r="XN40" s="33"/>
      <c r="XO40" s="33"/>
      <c r="XP40" s="33"/>
      <c r="XQ40" s="33"/>
      <c r="XR40" s="33"/>
      <c r="XS40" s="33"/>
      <c r="XT40" s="33"/>
      <c r="XU40" s="33"/>
      <c r="XV40" s="33"/>
      <c r="XW40" s="33"/>
      <c r="XX40" s="33"/>
      <c r="XY40" s="33"/>
      <c r="XZ40" s="33"/>
      <c r="YA40" s="33"/>
      <c r="YB40" s="33"/>
      <c r="YC40" s="33"/>
      <c r="YD40" s="33"/>
      <c r="YE40" s="33"/>
      <c r="YF40" s="33"/>
      <c r="YG40" s="33"/>
      <c r="YH40" s="33"/>
      <c r="YI40" s="33"/>
      <c r="YJ40" s="33"/>
      <c r="YK40" s="33"/>
      <c r="YL40" s="33"/>
      <c r="YM40" s="33"/>
      <c r="YN40" s="33"/>
      <c r="YO40" s="33"/>
      <c r="YP40" s="33"/>
      <c r="YQ40" s="33"/>
      <c r="YR40" s="33"/>
      <c r="YS40" s="33"/>
      <c r="YT40" s="33"/>
      <c r="YU40" s="33"/>
      <c r="YV40" s="33"/>
      <c r="YW40" s="33"/>
      <c r="YX40" s="33"/>
      <c r="YY40" s="33"/>
      <c r="YZ40" s="33"/>
      <c r="ZA40" s="33"/>
      <c r="ZB40" s="33"/>
      <c r="ZC40" s="33"/>
      <c r="ZD40" s="33"/>
      <c r="ZE40" s="33"/>
      <c r="ZF40" s="33"/>
      <c r="ZG40" s="33"/>
      <c r="ZH40" s="33"/>
      <c r="ZI40" s="33"/>
      <c r="ZJ40" s="33"/>
      <c r="ZK40" s="33"/>
      <c r="ZL40" s="33"/>
      <c r="ZM40" s="33"/>
      <c r="ZN40" s="33"/>
      <c r="ZO40" s="33"/>
      <c r="ZP40" s="33"/>
      <c r="ZQ40" s="33"/>
      <c r="ZR40" s="33"/>
      <c r="ZS40" s="33"/>
      <c r="ZT40" s="33"/>
      <c r="ZU40" s="33"/>
      <c r="ZV40" s="33"/>
      <c r="ZW40" s="33"/>
      <c r="ZX40" s="33"/>
      <c r="ZY40" s="33"/>
      <c r="ZZ40" s="33"/>
      <c r="AAA40" s="33"/>
      <c r="AAB40" s="33"/>
      <c r="AAC40" s="33"/>
      <c r="AAD40" s="33"/>
      <c r="AAE40" s="33"/>
      <c r="AAF40" s="33"/>
      <c r="AAG40" s="33"/>
      <c r="AAH40" s="33"/>
      <c r="AAI40" s="33"/>
      <c r="AAJ40" s="33"/>
      <c r="AAK40" s="33"/>
      <c r="AAL40" s="33"/>
      <c r="AAM40" s="33"/>
      <c r="AAN40" s="33"/>
      <c r="AAO40" s="33"/>
      <c r="AAP40" s="33"/>
      <c r="AAQ40" s="33"/>
      <c r="AAR40" s="33"/>
      <c r="AAS40" s="33"/>
      <c r="AAT40" s="33"/>
      <c r="AAU40" s="33"/>
      <c r="AAV40" s="33"/>
      <c r="AAW40" s="33"/>
      <c r="AAX40" s="33"/>
      <c r="AAY40" s="33"/>
      <c r="AAZ40" s="33"/>
      <c r="ABA40" s="33"/>
      <c r="ABB40" s="33"/>
      <c r="ABC40" s="33"/>
      <c r="ABD40" s="33"/>
      <c r="ABE40" s="33"/>
      <c r="ABF40" s="33"/>
      <c r="ABG40" s="33"/>
      <c r="ABH40" s="33"/>
      <c r="ABI40" s="33"/>
      <c r="ABJ40" s="33"/>
      <c r="ABK40" s="33"/>
      <c r="ABL40" s="33"/>
      <c r="ABM40" s="33"/>
      <c r="ABN40" s="33"/>
      <c r="ABO40" s="33"/>
      <c r="ABP40" s="33"/>
      <c r="ABQ40" s="33"/>
      <c r="ABR40" s="33"/>
      <c r="ABS40" s="33"/>
      <c r="ABT40" s="33"/>
      <c r="ABU40" s="33"/>
      <c r="ABV40" s="33"/>
      <c r="ABW40" s="33"/>
      <c r="ABX40" s="33"/>
      <c r="ABY40" s="33"/>
      <c r="ABZ40" s="33"/>
      <c r="ACA40" s="33"/>
      <c r="ACB40" s="33"/>
      <c r="ACC40" s="33"/>
      <c r="ACD40" s="33"/>
      <c r="ACE40" s="33"/>
      <c r="ACF40" s="33"/>
      <c r="ACG40" s="33"/>
      <c r="ACH40" s="33"/>
      <c r="ACI40" s="33"/>
      <c r="ACJ40" s="33"/>
      <c r="ACK40" s="33"/>
      <c r="ACL40" s="33"/>
      <c r="ACM40" s="33"/>
      <c r="ACN40" s="33"/>
      <c r="ACO40" s="33"/>
      <c r="ACP40" s="33"/>
      <c r="ACQ40" s="33"/>
      <c r="ACR40" s="33"/>
      <c r="ACS40" s="33"/>
      <c r="ACT40" s="33"/>
      <c r="ACU40" s="33"/>
      <c r="ACV40" s="33"/>
      <c r="ACW40" s="33"/>
      <c r="ACX40" s="33"/>
      <c r="ACY40" s="33"/>
      <c r="ACZ40" s="33"/>
      <c r="ADA40" s="33"/>
      <c r="ADB40" s="33"/>
      <c r="ADC40" s="33"/>
      <c r="ADD40" s="33"/>
      <c r="ADE40" s="33"/>
      <c r="ADF40" s="33"/>
      <c r="ADG40" s="33"/>
      <c r="ADH40" s="33"/>
      <c r="ADI40" s="33"/>
      <c r="ADJ40" s="33"/>
      <c r="ADK40" s="33"/>
      <c r="ADL40" s="33"/>
      <c r="ADM40" s="33"/>
      <c r="ADN40" s="33"/>
      <c r="ADO40" s="33"/>
      <c r="ADP40" s="33"/>
      <c r="ADQ40" s="33"/>
      <c r="ADR40" s="33"/>
      <c r="ADS40" s="33"/>
      <c r="ADT40" s="33"/>
      <c r="ADU40" s="33"/>
      <c r="ADV40" s="33"/>
      <c r="ADW40" s="33"/>
      <c r="ADX40" s="33"/>
      <c r="ADY40" s="33"/>
      <c r="ADZ40" s="33"/>
      <c r="AEA40" s="33"/>
      <c r="AEB40" s="33"/>
      <c r="AEC40" s="33"/>
      <c r="AED40" s="33"/>
      <c r="AEE40" s="33"/>
      <c r="AEF40" s="33"/>
      <c r="AEG40" s="33"/>
      <c r="AEH40" s="33"/>
      <c r="AEI40" s="33"/>
      <c r="AEJ40" s="33"/>
      <c r="AEK40" s="33"/>
      <c r="AEL40" s="33"/>
      <c r="AEM40" s="33"/>
      <c r="AEN40" s="33"/>
      <c r="AEO40" s="33"/>
      <c r="AEP40" s="33"/>
      <c r="AEQ40" s="33"/>
      <c r="AER40" s="33"/>
      <c r="AES40" s="33"/>
      <c r="AET40" s="33"/>
      <c r="AEU40" s="33"/>
      <c r="AEV40" s="33"/>
      <c r="AEW40" s="33"/>
      <c r="AEX40" s="33"/>
      <c r="AEY40" s="33"/>
      <c r="AEZ40" s="33"/>
      <c r="AFA40" s="33"/>
      <c r="AFB40" s="33"/>
      <c r="AFC40" s="33"/>
      <c r="AFD40" s="33"/>
      <c r="AFE40" s="33"/>
      <c r="AFF40" s="33"/>
      <c r="AFG40" s="33"/>
      <c r="AFH40" s="33"/>
      <c r="AFI40" s="33"/>
      <c r="AFJ40" s="33"/>
      <c r="AFK40" s="33"/>
      <c r="AFL40" s="33"/>
      <c r="AFM40" s="33"/>
      <c r="AFN40" s="33"/>
      <c r="AFO40" s="33"/>
      <c r="AFP40" s="33"/>
      <c r="AFQ40" s="33"/>
      <c r="AFR40" s="33"/>
      <c r="AFS40" s="33"/>
      <c r="AFT40" s="33"/>
      <c r="AFU40" s="33"/>
      <c r="AFV40" s="33"/>
      <c r="AFW40" s="33"/>
      <c r="AFX40" s="33"/>
      <c r="AFY40" s="33"/>
      <c r="AFZ40" s="33"/>
      <c r="AGA40" s="33"/>
      <c r="AGB40" s="33"/>
      <c r="AGC40" s="33"/>
      <c r="AGD40" s="33"/>
      <c r="AGE40" s="33"/>
      <c r="AGF40" s="33"/>
      <c r="AGG40" s="33"/>
      <c r="AGH40" s="33"/>
      <c r="AGI40" s="33"/>
      <c r="AGJ40" s="33"/>
      <c r="AGK40" s="33"/>
      <c r="AGL40" s="33"/>
      <c r="AGM40" s="33"/>
      <c r="AGN40" s="33"/>
      <c r="AGO40" s="33"/>
      <c r="AGP40" s="33"/>
      <c r="AGQ40" s="33"/>
      <c r="AGR40" s="33"/>
      <c r="AGS40" s="33"/>
      <c r="AGT40" s="33"/>
      <c r="AGU40" s="33"/>
      <c r="AGV40" s="33"/>
      <c r="AGW40" s="33"/>
      <c r="AGX40" s="33"/>
      <c r="AGY40" s="33"/>
      <c r="AGZ40" s="33"/>
      <c r="AHA40" s="33"/>
      <c r="AHB40" s="33"/>
      <c r="AHC40" s="33"/>
      <c r="AHD40" s="33"/>
      <c r="AHE40" s="33"/>
      <c r="AHF40" s="33"/>
      <c r="AHG40" s="33"/>
      <c r="AHH40" s="33"/>
      <c r="AHI40" s="33"/>
      <c r="AHJ40" s="33"/>
      <c r="AHK40" s="33"/>
      <c r="AHL40" s="33"/>
      <c r="AHM40" s="33"/>
      <c r="AHN40" s="33"/>
      <c r="AHO40" s="33"/>
      <c r="AHP40" s="33"/>
      <c r="AHQ40" s="33"/>
      <c r="AHR40" s="33"/>
      <c r="AHS40" s="33"/>
      <c r="AHT40" s="33"/>
      <c r="AHU40" s="33"/>
      <c r="AHV40" s="33"/>
      <c r="AHW40" s="33"/>
      <c r="AHX40" s="33"/>
      <c r="AHY40" s="33"/>
      <c r="AHZ40" s="33"/>
      <c r="AIA40" s="33"/>
      <c r="AIB40" s="33"/>
      <c r="AIC40" s="33"/>
      <c r="AID40" s="33"/>
      <c r="AIE40" s="33"/>
      <c r="AIF40" s="33"/>
      <c r="AIG40" s="33"/>
      <c r="AIH40" s="33"/>
      <c r="AII40" s="33"/>
      <c r="AIJ40" s="33"/>
      <c r="AIK40" s="33"/>
      <c r="AIL40" s="33"/>
      <c r="AIM40" s="33"/>
      <c r="AIN40" s="33"/>
      <c r="AIO40" s="33"/>
      <c r="AIP40" s="33"/>
      <c r="AIQ40" s="33"/>
      <c r="AIR40" s="33"/>
      <c r="AIS40" s="33"/>
      <c r="AIT40" s="33"/>
      <c r="AIU40" s="33"/>
      <c r="AIV40" s="33"/>
      <c r="AIW40" s="33"/>
      <c r="AIX40" s="33"/>
      <c r="AIY40" s="33"/>
      <c r="AIZ40" s="33"/>
      <c r="AJA40" s="33"/>
      <c r="AJB40" s="33"/>
      <c r="AJC40" s="33"/>
      <c r="AJD40" s="33"/>
      <c r="AJE40" s="33"/>
      <c r="AJF40" s="33"/>
      <c r="AJG40" s="33"/>
      <c r="AJH40" s="33"/>
      <c r="AJI40" s="33"/>
      <c r="AJJ40" s="33"/>
      <c r="AJK40" s="33"/>
      <c r="AJL40" s="33"/>
      <c r="AJM40" s="33"/>
      <c r="AJN40" s="33"/>
      <c r="AJO40" s="33"/>
      <c r="AJP40" s="33"/>
      <c r="AJQ40" s="33"/>
      <c r="AJR40" s="33"/>
      <c r="AJS40" s="33"/>
      <c r="AJT40" s="33"/>
      <c r="AJU40" s="33"/>
      <c r="AJV40" s="33"/>
      <c r="AJW40" s="33"/>
      <c r="AJX40" s="33"/>
      <c r="AJY40" s="33"/>
      <c r="AJZ40" s="33"/>
      <c r="AKA40" s="33"/>
      <c r="AKB40" s="33"/>
      <c r="AKC40" s="33"/>
      <c r="AKD40" s="33"/>
      <c r="AKE40" s="33"/>
      <c r="AKF40" s="33"/>
      <c r="AKG40" s="33"/>
      <c r="AKH40" s="33"/>
      <c r="AKI40" s="33"/>
      <c r="AKJ40" s="33"/>
      <c r="AKK40" s="33"/>
      <c r="AKL40" s="33"/>
      <c r="AKM40" s="33"/>
      <c r="AKN40" s="33"/>
      <c r="AKO40" s="33"/>
      <c r="AKP40" s="33"/>
      <c r="AKQ40" s="33"/>
      <c r="AKR40" s="33"/>
      <c r="AKS40" s="33"/>
      <c r="AKT40" s="33"/>
      <c r="AKU40" s="33"/>
      <c r="AKV40" s="33"/>
      <c r="AKW40" s="33"/>
      <c r="AKX40" s="33"/>
      <c r="AKY40" s="33"/>
    </row>
    <row r="41" spans="3:987">
      <c r="C41" s="36"/>
      <c r="D41" s="42"/>
      <c r="E41" s="130" t="s">
        <v>236</v>
      </c>
      <c r="F41" s="111"/>
      <c r="G41" s="37">
        <v>5660</v>
      </c>
      <c r="H41" s="37">
        <v>5633</v>
      </c>
      <c r="I41" s="37">
        <v>5690</v>
      </c>
      <c r="J41" s="37">
        <v>5652</v>
      </c>
      <c r="K41" s="38">
        <v>5884.46749195333</v>
      </c>
      <c r="L41" s="38">
        <v>5985</v>
      </c>
      <c r="M41" s="38">
        <v>5812</v>
      </c>
      <c r="N41" s="27"/>
      <c r="O41" s="13"/>
      <c r="P41" s="34"/>
      <c r="Q41" s="45"/>
      <c r="R41" s="45"/>
      <c r="S41" s="45"/>
      <c r="T41" s="45"/>
      <c r="U41" s="49" t="s">
        <v>237</v>
      </c>
      <c r="V41" s="50">
        <v>718</v>
      </c>
      <c r="W41" s="50">
        <v>754</v>
      </c>
      <c r="X41" s="50">
        <v>870</v>
      </c>
      <c r="Y41" s="50">
        <v>900</v>
      </c>
      <c r="Z41" s="50">
        <v>960</v>
      </c>
      <c r="AA41" s="50">
        <v>1052</v>
      </c>
      <c r="AB41" s="50">
        <v>1022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</row>
    <row r="42" spans="3:987" ht="14.65" customHeight="1">
      <c r="C42" s="40"/>
      <c r="D42" s="51"/>
      <c r="E42" s="128" t="s">
        <v>34</v>
      </c>
      <c r="F42" s="111"/>
      <c r="G42" s="25">
        <v>4442</v>
      </c>
      <c r="H42" s="25" t="s">
        <v>238</v>
      </c>
      <c r="I42" s="25">
        <v>4257</v>
      </c>
      <c r="J42" s="25">
        <v>4133</v>
      </c>
      <c r="K42" s="26">
        <v>4048.62408</v>
      </c>
      <c r="L42" s="26">
        <v>3795.9494399999999</v>
      </c>
      <c r="M42" s="26">
        <v>3724</v>
      </c>
      <c r="N42" s="27"/>
      <c r="O42" s="33"/>
      <c r="P42" s="34"/>
      <c r="Q42" s="45"/>
      <c r="R42" s="45"/>
      <c r="S42" s="45"/>
      <c r="T42" s="112" t="s">
        <v>210</v>
      </c>
      <c r="U42" s="111"/>
      <c r="V42" s="48">
        <v>54</v>
      </c>
      <c r="W42" s="48">
        <v>27</v>
      </c>
      <c r="X42" s="48">
        <v>33</v>
      </c>
      <c r="Y42" s="48">
        <v>33</v>
      </c>
      <c r="Z42" s="48">
        <v>38</v>
      </c>
      <c r="AA42" s="48">
        <v>33.512</v>
      </c>
      <c r="AB42" s="48">
        <v>34</v>
      </c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33"/>
      <c r="GY42" s="33"/>
      <c r="GZ42" s="33"/>
      <c r="HA42" s="33"/>
      <c r="HB42" s="33"/>
      <c r="HC42" s="33"/>
      <c r="HD42" s="33"/>
      <c r="HE42" s="33"/>
      <c r="HF42" s="33"/>
      <c r="HG42" s="33"/>
      <c r="HH42" s="33"/>
      <c r="HI42" s="33"/>
      <c r="HJ42" s="33"/>
      <c r="HK42" s="33"/>
      <c r="HL42" s="33"/>
      <c r="HM42" s="33"/>
      <c r="HN42" s="33"/>
      <c r="HO42" s="33"/>
      <c r="HP42" s="33"/>
      <c r="HQ42" s="33"/>
      <c r="HR42" s="33"/>
      <c r="HS42" s="33"/>
      <c r="HT42" s="33"/>
      <c r="HU42" s="33"/>
      <c r="HV42" s="33"/>
      <c r="HW42" s="33"/>
      <c r="HX42" s="33"/>
      <c r="HY42" s="33"/>
      <c r="HZ42" s="33"/>
      <c r="IA42" s="33"/>
      <c r="IB42" s="33"/>
      <c r="IC42" s="33"/>
      <c r="ID42" s="33"/>
      <c r="IE42" s="33"/>
      <c r="IF42" s="33"/>
      <c r="IG42" s="33"/>
      <c r="IH42" s="33"/>
      <c r="II42" s="33"/>
      <c r="IJ42" s="33"/>
      <c r="IK42" s="33"/>
      <c r="IL42" s="33"/>
      <c r="IM42" s="33"/>
      <c r="IN42" s="33"/>
      <c r="IO42" s="33"/>
      <c r="IP42" s="33"/>
      <c r="IQ42" s="33"/>
      <c r="IR42" s="33"/>
      <c r="IS42" s="33"/>
      <c r="IT42" s="33"/>
      <c r="IU42" s="33"/>
      <c r="IV42" s="33"/>
      <c r="IW42" s="33"/>
      <c r="IX42" s="33"/>
      <c r="IY42" s="33"/>
      <c r="IZ42" s="33"/>
      <c r="JA42" s="33"/>
      <c r="JB42" s="33"/>
      <c r="JC42" s="33"/>
      <c r="JD42" s="33"/>
      <c r="JE42" s="33"/>
      <c r="JF42" s="33"/>
      <c r="JG42" s="33"/>
      <c r="JH42" s="33"/>
      <c r="JI42" s="33"/>
      <c r="JJ42" s="33"/>
      <c r="JK42" s="33"/>
      <c r="JL42" s="33"/>
      <c r="JM42" s="33"/>
      <c r="JN42" s="33"/>
      <c r="JO42" s="33"/>
      <c r="JP42" s="33"/>
      <c r="JQ42" s="33"/>
      <c r="JR42" s="33"/>
      <c r="JS42" s="33"/>
      <c r="JT42" s="33"/>
      <c r="JU42" s="33"/>
      <c r="JV42" s="33"/>
      <c r="JW42" s="33"/>
      <c r="JX42" s="33"/>
      <c r="JY42" s="33"/>
      <c r="JZ42" s="33"/>
      <c r="KA42" s="33"/>
      <c r="KB42" s="33"/>
      <c r="KC42" s="33"/>
      <c r="KD42" s="33"/>
      <c r="KE42" s="33"/>
      <c r="KF42" s="33"/>
      <c r="KG42" s="33"/>
      <c r="KH42" s="33"/>
      <c r="KI42" s="33"/>
      <c r="KJ42" s="33"/>
      <c r="KK42" s="33"/>
      <c r="KL42" s="33"/>
      <c r="KM42" s="33"/>
      <c r="KN42" s="33"/>
      <c r="KO42" s="33"/>
      <c r="KP42" s="33"/>
      <c r="KQ42" s="33"/>
      <c r="KR42" s="33"/>
      <c r="KS42" s="33"/>
      <c r="KT42" s="33"/>
      <c r="KU42" s="33"/>
      <c r="KV42" s="33"/>
      <c r="KW42" s="33"/>
      <c r="KX42" s="33"/>
      <c r="KY42" s="33"/>
      <c r="KZ42" s="33"/>
      <c r="LA42" s="33"/>
      <c r="LB42" s="33"/>
      <c r="LC42" s="33"/>
      <c r="LD42" s="33"/>
      <c r="LE42" s="33"/>
      <c r="LF42" s="33"/>
      <c r="LG42" s="33"/>
      <c r="LH42" s="33"/>
      <c r="LI42" s="33"/>
      <c r="LJ42" s="33"/>
      <c r="LK42" s="33"/>
      <c r="LL42" s="33"/>
      <c r="LM42" s="33"/>
      <c r="LN42" s="33"/>
      <c r="LO42" s="33"/>
      <c r="LP42" s="33"/>
      <c r="LQ42" s="33"/>
      <c r="LR42" s="33"/>
      <c r="LS42" s="33"/>
      <c r="LT42" s="33"/>
      <c r="LU42" s="33"/>
      <c r="LV42" s="33"/>
      <c r="LW42" s="33"/>
      <c r="LX42" s="33"/>
      <c r="LY42" s="33"/>
      <c r="LZ42" s="33"/>
      <c r="MA42" s="33"/>
      <c r="MB42" s="33"/>
      <c r="MC42" s="33"/>
      <c r="MD42" s="33"/>
      <c r="ME42" s="33"/>
      <c r="MF42" s="33"/>
      <c r="MG42" s="33"/>
      <c r="MH42" s="33"/>
      <c r="MI42" s="33"/>
      <c r="MJ42" s="33"/>
      <c r="MK42" s="33"/>
      <c r="ML42" s="33"/>
      <c r="MM42" s="33"/>
      <c r="MN42" s="33"/>
      <c r="MO42" s="33"/>
      <c r="MP42" s="33"/>
      <c r="MQ42" s="33"/>
      <c r="MR42" s="33"/>
      <c r="MS42" s="33"/>
      <c r="MT42" s="33"/>
      <c r="MU42" s="33"/>
      <c r="MV42" s="33"/>
      <c r="MW42" s="33"/>
      <c r="MX42" s="33"/>
      <c r="MY42" s="33"/>
      <c r="MZ42" s="33"/>
      <c r="NA42" s="33"/>
      <c r="NB42" s="33"/>
      <c r="NC42" s="33"/>
      <c r="ND42" s="33"/>
      <c r="NE42" s="33"/>
      <c r="NF42" s="33"/>
      <c r="NG42" s="33"/>
      <c r="NH42" s="33"/>
      <c r="NI42" s="33"/>
      <c r="NJ42" s="33"/>
      <c r="NK42" s="33"/>
      <c r="NL42" s="33"/>
      <c r="NM42" s="33"/>
      <c r="NN42" s="33"/>
      <c r="NO42" s="33"/>
      <c r="NP42" s="33"/>
      <c r="NQ42" s="33"/>
      <c r="NR42" s="33"/>
      <c r="NS42" s="33"/>
      <c r="NT42" s="33"/>
      <c r="NU42" s="33"/>
      <c r="NV42" s="33"/>
      <c r="NW42" s="33"/>
      <c r="NX42" s="33"/>
      <c r="NY42" s="33"/>
      <c r="NZ42" s="33"/>
      <c r="OA42" s="33"/>
      <c r="OB42" s="33"/>
      <c r="OC42" s="33"/>
      <c r="OD42" s="33"/>
      <c r="OE42" s="33"/>
      <c r="OF42" s="33"/>
      <c r="OG42" s="33"/>
      <c r="OH42" s="33"/>
      <c r="OI42" s="33"/>
      <c r="OJ42" s="33"/>
      <c r="OK42" s="33"/>
      <c r="OL42" s="33"/>
      <c r="OM42" s="33"/>
      <c r="ON42" s="33"/>
      <c r="OO42" s="33"/>
      <c r="OP42" s="33"/>
      <c r="OQ42" s="33"/>
      <c r="OR42" s="33"/>
      <c r="OS42" s="33"/>
      <c r="OT42" s="33"/>
      <c r="OU42" s="33"/>
      <c r="OV42" s="33"/>
      <c r="OW42" s="33"/>
      <c r="OX42" s="33"/>
      <c r="OY42" s="33"/>
      <c r="OZ42" s="33"/>
      <c r="PA42" s="33"/>
      <c r="PB42" s="33"/>
      <c r="PC42" s="33"/>
      <c r="PD42" s="33"/>
      <c r="PE42" s="33"/>
      <c r="PF42" s="33"/>
      <c r="PG42" s="33"/>
      <c r="PH42" s="33"/>
      <c r="PI42" s="33"/>
      <c r="PJ42" s="33"/>
      <c r="PK42" s="33"/>
      <c r="PL42" s="33"/>
      <c r="PM42" s="33"/>
      <c r="PN42" s="33"/>
      <c r="PO42" s="33"/>
      <c r="PP42" s="33"/>
      <c r="PQ42" s="33"/>
      <c r="PR42" s="33"/>
      <c r="PS42" s="33"/>
      <c r="PT42" s="33"/>
      <c r="PU42" s="33"/>
      <c r="PV42" s="33"/>
      <c r="PW42" s="33"/>
      <c r="PX42" s="33"/>
      <c r="PY42" s="33"/>
      <c r="PZ42" s="33"/>
      <c r="QA42" s="33"/>
      <c r="QB42" s="33"/>
      <c r="QC42" s="33"/>
      <c r="QD42" s="33"/>
      <c r="QE42" s="33"/>
      <c r="QF42" s="33"/>
      <c r="QG42" s="33"/>
      <c r="QH42" s="33"/>
      <c r="QI42" s="33"/>
      <c r="QJ42" s="33"/>
      <c r="QK42" s="33"/>
      <c r="QL42" s="33"/>
      <c r="QM42" s="33"/>
      <c r="QN42" s="33"/>
      <c r="QO42" s="33"/>
      <c r="QP42" s="33"/>
      <c r="QQ42" s="33"/>
      <c r="QR42" s="33"/>
      <c r="QS42" s="33"/>
      <c r="QT42" s="33"/>
      <c r="QU42" s="33"/>
      <c r="QV42" s="33"/>
      <c r="QW42" s="33"/>
      <c r="QX42" s="33"/>
      <c r="QY42" s="33"/>
      <c r="QZ42" s="33"/>
      <c r="RA42" s="33"/>
      <c r="RB42" s="33"/>
      <c r="RC42" s="33"/>
      <c r="RD42" s="33"/>
      <c r="RE42" s="33"/>
      <c r="RF42" s="33"/>
      <c r="RG42" s="33"/>
      <c r="RH42" s="33"/>
      <c r="RI42" s="33"/>
      <c r="RJ42" s="33"/>
      <c r="RK42" s="33"/>
      <c r="RL42" s="33"/>
      <c r="RM42" s="33"/>
      <c r="RN42" s="33"/>
      <c r="RO42" s="33"/>
      <c r="RP42" s="33"/>
      <c r="RQ42" s="33"/>
      <c r="RR42" s="33"/>
      <c r="RS42" s="33"/>
      <c r="RT42" s="33"/>
      <c r="RU42" s="33"/>
      <c r="RV42" s="33"/>
      <c r="RW42" s="33"/>
      <c r="RX42" s="33"/>
      <c r="RY42" s="33"/>
      <c r="RZ42" s="33"/>
      <c r="SA42" s="33"/>
      <c r="SB42" s="33"/>
      <c r="SC42" s="33"/>
      <c r="SD42" s="33"/>
      <c r="SE42" s="33"/>
      <c r="SF42" s="33"/>
      <c r="SG42" s="33"/>
      <c r="SH42" s="33"/>
      <c r="SI42" s="33"/>
      <c r="SJ42" s="33"/>
      <c r="SK42" s="33"/>
      <c r="SL42" s="33"/>
      <c r="SM42" s="33"/>
      <c r="SN42" s="33"/>
      <c r="SO42" s="33"/>
      <c r="SP42" s="33"/>
      <c r="SQ42" s="33"/>
      <c r="SR42" s="33"/>
      <c r="SS42" s="33"/>
      <c r="ST42" s="33"/>
      <c r="SU42" s="33"/>
      <c r="SV42" s="33"/>
      <c r="SW42" s="33"/>
      <c r="SX42" s="33"/>
      <c r="SY42" s="33"/>
      <c r="SZ42" s="33"/>
      <c r="TA42" s="33"/>
      <c r="TB42" s="33"/>
      <c r="TC42" s="33"/>
      <c r="TD42" s="33"/>
      <c r="TE42" s="33"/>
      <c r="TF42" s="33"/>
      <c r="TG42" s="33"/>
      <c r="TH42" s="33"/>
      <c r="TI42" s="33"/>
      <c r="TJ42" s="33"/>
      <c r="TK42" s="33"/>
      <c r="TL42" s="33"/>
      <c r="TM42" s="33"/>
      <c r="TN42" s="33"/>
      <c r="TO42" s="33"/>
      <c r="TP42" s="33"/>
      <c r="TQ42" s="33"/>
      <c r="TR42" s="33"/>
      <c r="TS42" s="33"/>
      <c r="TT42" s="33"/>
      <c r="TU42" s="33"/>
      <c r="TV42" s="33"/>
      <c r="TW42" s="33"/>
      <c r="TX42" s="33"/>
      <c r="TY42" s="33"/>
      <c r="TZ42" s="33"/>
      <c r="UA42" s="33"/>
      <c r="UB42" s="33"/>
      <c r="UC42" s="33"/>
      <c r="UD42" s="33"/>
      <c r="UE42" s="33"/>
      <c r="UF42" s="33"/>
      <c r="UG42" s="33"/>
      <c r="UH42" s="33"/>
      <c r="UI42" s="33"/>
      <c r="UJ42" s="33"/>
      <c r="UK42" s="33"/>
      <c r="UL42" s="33"/>
      <c r="UM42" s="33"/>
      <c r="UN42" s="33"/>
      <c r="UO42" s="33"/>
      <c r="UP42" s="33"/>
      <c r="UQ42" s="33"/>
      <c r="UR42" s="33"/>
      <c r="US42" s="33"/>
      <c r="UT42" s="33"/>
      <c r="UU42" s="33"/>
      <c r="UV42" s="33"/>
      <c r="UW42" s="33"/>
      <c r="UX42" s="33"/>
      <c r="UY42" s="33"/>
      <c r="UZ42" s="33"/>
      <c r="VA42" s="33"/>
      <c r="VB42" s="33"/>
      <c r="VC42" s="33"/>
      <c r="VD42" s="33"/>
      <c r="VE42" s="33"/>
      <c r="VF42" s="33"/>
      <c r="VG42" s="33"/>
      <c r="VH42" s="33"/>
      <c r="VI42" s="33"/>
      <c r="VJ42" s="33"/>
      <c r="VK42" s="33"/>
      <c r="VL42" s="33"/>
      <c r="VM42" s="33"/>
      <c r="VN42" s="33"/>
      <c r="VO42" s="33"/>
      <c r="VP42" s="33"/>
      <c r="VQ42" s="33"/>
      <c r="VR42" s="33"/>
      <c r="VS42" s="33"/>
      <c r="VT42" s="33"/>
      <c r="VU42" s="33"/>
      <c r="VV42" s="33"/>
      <c r="VW42" s="33"/>
      <c r="VX42" s="33"/>
      <c r="VY42" s="33"/>
      <c r="VZ42" s="33"/>
      <c r="WA42" s="33"/>
      <c r="WB42" s="33"/>
      <c r="WC42" s="33"/>
      <c r="WD42" s="33"/>
      <c r="WE42" s="33"/>
      <c r="WF42" s="33"/>
      <c r="WG42" s="33"/>
      <c r="WH42" s="33"/>
      <c r="WI42" s="33"/>
      <c r="WJ42" s="33"/>
      <c r="WK42" s="33"/>
      <c r="WL42" s="33"/>
      <c r="WM42" s="33"/>
      <c r="WN42" s="33"/>
      <c r="WO42" s="33"/>
      <c r="WP42" s="33"/>
      <c r="WQ42" s="33"/>
      <c r="WR42" s="33"/>
      <c r="WS42" s="33"/>
      <c r="WT42" s="33"/>
      <c r="WU42" s="33"/>
      <c r="WV42" s="33"/>
      <c r="WW42" s="33"/>
      <c r="WX42" s="33"/>
      <c r="WY42" s="33"/>
      <c r="WZ42" s="33"/>
      <c r="XA42" s="33"/>
      <c r="XB42" s="33"/>
      <c r="XC42" s="33"/>
      <c r="XD42" s="33"/>
      <c r="XE42" s="33"/>
      <c r="XF42" s="33"/>
      <c r="XG42" s="33"/>
      <c r="XH42" s="33"/>
      <c r="XI42" s="33"/>
      <c r="XJ42" s="33"/>
      <c r="XK42" s="33"/>
      <c r="XL42" s="33"/>
      <c r="XM42" s="33"/>
      <c r="XN42" s="33"/>
      <c r="XO42" s="33"/>
      <c r="XP42" s="33"/>
      <c r="XQ42" s="33"/>
      <c r="XR42" s="33"/>
      <c r="XS42" s="33"/>
      <c r="XT42" s="33"/>
      <c r="XU42" s="33"/>
      <c r="XV42" s="33"/>
      <c r="XW42" s="33"/>
      <c r="XX42" s="33"/>
      <c r="XY42" s="33"/>
      <c r="XZ42" s="33"/>
      <c r="YA42" s="33"/>
      <c r="YB42" s="33"/>
      <c r="YC42" s="33"/>
      <c r="YD42" s="33"/>
      <c r="YE42" s="33"/>
      <c r="YF42" s="33"/>
      <c r="YG42" s="33"/>
      <c r="YH42" s="33"/>
      <c r="YI42" s="33"/>
      <c r="YJ42" s="33"/>
      <c r="YK42" s="33"/>
      <c r="YL42" s="33"/>
      <c r="YM42" s="33"/>
      <c r="YN42" s="33"/>
      <c r="YO42" s="33"/>
      <c r="YP42" s="33"/>
      <c r="YQ42" s="33"/>
      <c r="YR42" s="33"/>
      <c r="YS42" s="33"/>
      <c r="YT42" s="33"/>
      <c r="YU42" s="33"/>
      <c r="YV42" s="33"/>
      <c r="YW42" s="33"/>
      <c r="YX42" s="33"/>
      <c r="YY42" s="33"/>
      <c r="YZ42" s="33"/>
      <c r="ZA42" s="33"/>
      <c r="ZB42" s="33"/>
      <c r="ZC42" s="33"/>
      <c r="ZD42" s="33"/>
      <c r="ZE42" s="33"/>
      <c r="ZF42" s="33"/>
      <c r="ZG42" s="33"/>
      <c r="ZH42" s="33"/>
      <c r="ZI42" s="33"/>
      <c r="ZJ42" s="33"/>
      <c r="ZK42" s="33"/>
      <c r="ZL42" s="33"/>
      <c r="ZM42" s="33"/>
      <c r="ZN42" s="33"/>
      <c r="ZO42" s="33"/>
      <c r="ZP42" s="33"/>
      <c r="ZQ42" s="33"/>
      <c r="ZR42" s="33"/>
      <c r="ZS42" s="33"/>
      <c r="ZT42" s="33"/>
      <c r="ZU42" s="33"/>
      <c r="ZV42" s="33"/>
      <c r="ZW42" s="33"/>
      <c r="ZX42" s="33"/>
      <c r="ZY42" s="33"/>
      <c r="ZZ42" s="33"/>
      <c r="AAA42" s="33"/>
      <c r="AAB42" s="33"/>
      <c r="AAC42" s="33"/>
      <c r="AAD42" s="33"/>
      <c r="AAE42" s="33"/>
      <c r="AAF42" s="33"/>
      <c r="AAG42" s="33"/>
      <c r="AAH42" s="33"/>
      <c r="AAI42" s="33"/>
      <c r="AAJ42" s="33"/>
      <c r="AAK42" s="33"/>
      <c r="AAL42" s="33"/>
      <c r="AAM42" s="33"/>
      <c r="AAN42" s="33"/>
      <c r="AAO42" s="33"/>
      <c r="AAP42" s="33"/>
      <c r="AAQ42" s="33"/>
      <c r="AAR42" s="33"/>
      <c r="AAS42" s="33"/>
      <c r="AAT42" s="33"/>
      <c r="AAU42" s="33"/>
      <c r="AAV42" s="33"/>
      <c r="AAW42" s="33"/>
      <c r="AAX42" s="33"/>
      <c r="AAY42" s="33"/>
      <c r="AAZ42" s="33"/>
      <c r="ABA42" s="33"/>
      <c r="ABB42" s="33"/>
      <c r="ABC42" s="33"/>
      <c r="ABD42" s="33"/>
      <c r="ABE42" s="33"/>
      <c r="ABF42" s="33"/>
      <c r="ABG42" s="33"/>
      <c r="ABH42" s="33"/>
      <c r="ABI42" s="33"/>
      <c r="ABJ42" s="33"/>
      <c r="ABK42" s="33"/>
      <c r="ABL42" s="33"/>
      <c r="ABM42" s="33"/>
      <c r="ABN42" s="33"/>
      <c r="ABO42" s="33"/>
      <c r="ABP42" s="33"/>
      <c r="ABQ42" s="33"/>
      <c r="ABR42" s="33"/>
      <c r="ABS42" s="33"/>
      <c r="ABT42" s="33"/>
      <c r="ABU42" s="33"/>
      <c r="ABV42" s="33"/>
      <c r="ABW42" s="33"/>
      <c r="ABX42" s="33"/>
      <c r="ABY42" s="33"/>
      <c r="ABZ42" s="33"/>
      <c r="ACA42" s="33"/>
      <c r="ACB42" s="33"/>
      <c r="ACC42" s="33"/>
      <c r="ACD42" s="33"/>
      <c r="ACE42" s="33"/>
      <c r="ACF42" s="33"/>
      <c r="ACG42" s="33"/>
      <c r="ACH42" s="33"/>
      <c r="ACI42" s="33"/>
      <c r="ACJ42" s="33"/>
      <c r="ACK42" s="33"/>
      <c r="ACL42" s="33"/>
      <c r="ACM42" s="33"/>
      <c r="ACN42" s="33"/>
      <c r="ACO42" s="33"/>
      <c r="ACP42" s="33"/>
      <c r="ACQ42" s="33"/>
      <c r="ACR42" s="33"/>
      <c r="ACS42" s="33"/>
      <c r="ACT42" s="33"/>
      <c r="ACU42" s="33"/>
      <c r="ACV42" s="33"/>
      <c r="ACW42" s="33"/>
      <c r="ACX42" s="33"/>
      <c r="ACY42" s="33"/>
      <c r="ACZ42" s="33"/>
      <c r="ADA42" s="33"/>
      <c r="ADB42" s="33"/>
      <c r="ADC42" s="33"/>
      <c r="ADD42" s="33"/>
      <c r="ADE42" s="33"/>
      <c r="ADF42" s="33"/>
      <c r="ADG42" s="33"/>
      <c r="ADH42" s="33"/>
      <c r="ADI42" s="33"/>
      <c r="ADJ42" s="33"/>
      <c r="ADK42" s="33"/>
      <c r="ADL42" s="33"/>
      <c r="ADM42" s="33"/>
      <c r="ADN42" s="33"/>
      <c r="ADO42" s="33"/>
      <c r="ADP42" s="33"/>
      <c r="ADQ42" s="33"/>
      <c r="ADR42" s="33"/>
      <c r="ADS42" s="33"/>
      <c r="ADT42" s="33"/>
      <c r="ADU42" s="33"/>
      <c r="ADV42" s="33"/>
      <c r="ADW42" s="33"/>
      <c r="ADX42" s="33"/>
      <c r="ADY42" s="33"/>
      <c r="ADZ42" s="33"/>
      <c r="AEA42" s="33"/>
      <c r="AEB42" s="33"/>
      <c r="AEC42" s="33"/>
      <c r="AED42" s="33"/>
      <c r="AEE42" s="33"/>
      <c r="AEF42" s="33"/>
      <c r="AEG42" s="33"/>
      <c r="AEH42" s="33"/>
      <c r="AEI42" s="33"/>
      <c r="AEJ42" s="33"/>
      <c r="AEK42" s="33"/>
      <c r="AEL42" s="33"/>
      <c r="AEM42" s="33"/>
      <c r="AEN42" s="33"/>
      <c r="AEO42" s="33"/>
      <c r="AEP42" s="33"/>
      <c r="AEQ42" s="33"/>
      <c r="AER42" s="33"/>
      <c r="AES42" s="33"/>
      <c r="AET42" s="33"/>
      <c r="AEU42" s="33"/>
      <c r="AEV42" s="33"/>
      <c r="AEW42" s="33"/>
      <c r="AEX42" s="33"/>
      <c r="AEY42" s="33"/>
      <c r="AEZ42" s="33"/>
      <c r="AFA42" s="33"/>
      <c r="AFB42" s="33"/>
      <c r="AFC42" s="33"/>
      <c r="AFD42" s="33"/>
      <c r="AFE42" s="33"/>
      <c r="AFF42" s="33"/>
      <c r="AFG42" s="33"/>
      <c r="AFH42" s="33"/>
      <c r="AFI42" s="33"/>
      <c r="AFJ42" s="33"/>
      <c r="AFK42" s="33"/>
      <c r="AFL42" s="33"/>
      <c r="AFM42" s="33"/>
      <c r="AFN42" s="33"/>
      <c r="AFO42" s="33"/>
      <c r="AFP42" s="33"/>
      <c r="AFQ42" s="33"/>
      <c r="AFR42" s="33"/>
      <c r="AFS42" s="33"/>
      <c r="AFT42" s="33"/>
      <c r="AFU42" s="33"/>
      <c r="AFV42" s="33"/>
      <c r="AFW42" s="33"/>
      <c r="AFX42" s="33"/>
      <c r="AFY42" s="33"/>
      <c r="AFZ42" s="33"/>
      <c r="AGA42" s="33"/>
      <c r="AGB42" s="33"/>
      <c r="AGC42" s="33"/>
      <c r="AGD42" s="33"/>
      <c r="AGE42" s="33"/>
      <c r="AGF42" s="33"/>
      <c r="AGG42" s="33"/>
      <c r="AGH42" s="33"/>
      <c r="AGI42" s="33"/>
      <c r="AGJ42" s="33"/>
      <c r="AGK42" s="33"/>
      <c r="AGL42" s="33"/>
      <c r="AGM42" s="33"/>
      <c r="AGN42" s="33"/>
      <c r="AGO42" s="33"/>
      <c r="AGP42" s="33"/>
      <c r="AGQ42" s="33"/>
      <c r="AGR42" s="33"/>
      <c r="AGS42" s="33"/>
      <c r="AGT42" s="33"/>
      <c r="AGU42" s="33"/>
      <c r="AGV42" s="33"/>
      <c r="AGW42" s="33"/>
      <c r="AGX42" s="33"/>
      <c r="AGY42" s="33"/>
      <c r="AGZ42" s="33"/>
      <c r="AHA42" s="33"/>
      <c r="AHB42" s="33"/>
      <c r="AHC42" s="33"/>
      <c r="AHD42" s="33"/>
      <c r="AHE42" s="33"/>
      <c r="AHF42" s="33"/>
      <c r="AHG42" s="33"/>
      <c r="AHH42" s="33"/>
      <c r="AHI42" s="33"/>
      <c r="AHJ42" s="33"/>
      <c r="AHK42" s="33"/>
      <c r="AHL42" s="33"/>
      <c r="AHM42" s="33"/>
      <c r="AHN42" s="33"/>
      <c r="AHO42" s="33"/>
      <c r="AHP42" s="33"/>
      <c r="AHQ42" s="33"/>
      <c r="AHR42" s="33"/>
      <c r="AHS42" s="33"/>
      <c r="AHT42" s="33"/>
      <c r="AHU42" s="33"/>
      <c r="AHV42" s="33"/>
      <c r="AHW42" s="33"/>
      <c r="AHX42" s="33"/>
      <c r="AHY42" s="33"/>
      <c r="AHZ42" s="33"/>
      <c r="AIA42" s="33"/>
      <c r="AIB42" s="33"/>
      <c r="AIC42" s="33"/>
      <c r="AID42" s="33"/>
      <c r="AIE42" s="33"/>
      <c r="AIF42" s="33"/>
      <c r="AIG42" s="33"/>
      <c r="AIH42" s="33"/>
      <c r="AII42" s="33"/>
      <c r="AIJ42" s="33"/>
      <c r="AIK42" s="33"/>
      <c r="AIL42" s="33"/>
      <c r="AIM42" s="33"/>
      <c r="AIN42" s="33"/>
      <c r="AIO42" s="33"/>
      <c r="AIP42" s="33"/>
      <c r="AIQ42" s="33"/>
      <c r="AIR42" s="33"/>
      <c r="AIS42" s="33"/>
      <c r="AIT42" s="33"/>
      <c r="AIU42" s="33"/>
      <c r="AIV42" s="33"/>
      <c r="AIW42" s="33"/>
      <c r="AIX42" s="33"/>
      <c r="AIY42" s="33"/>
      <c r="AIZ42" s="33"/>
      <c r="AJA42" s="33"/>
      <c r="AJB42" s="33"/>
      <c r="AJC42" s="33"/>
      <c r="AJD42" s="33"/>
      <c r="AJE42" s="33"/>
      <c r="AJF42" s="33"/>
      <c r="AJG42" s="33"/>
      <c r="AJH42" s="33"/>
      <c r="AJI42" s="33"/>
      <c r="AJJ42" s="33"/>
      <c r="AJK42" s="33"/>
      <c r="AJL42" s="33"/>
      <c r="AJM42" s="33"/>
      <c r="AJN42" s="33"/>
      <c r="AJO42" s="33"/>
      <c r="AJP42" s="33"/>
      <c r="AJQ42" s="33"/>
      <c r="AJR42" s="33"/>
      <c r="AJS42" s="33"/>
      <c r="AJT42" s="33"/>
      <c r="AJU42" s="33"/>
      <c r="AJV42" s="33"/>
      <c r="AJW42" s="33"/>
      <c r="AJX42" s="33"/>
      <c r="AJY42" s="33"/>
      <c r="AJZ42" s="33"/>
      <c r="AKA42" s="33"/>
      <c r="AKB42" s="33"/>
      <c r="AKC42" s="33"/>
      <c r="AKD42" s="33"/>
      <c r="AKE42" s="33"/>
      <c r="AKF42" s="33"/>
      <c r="AKG42" s="33"/>
      <c r="AKH42" s="33"/>
      <c r="AKI42" s="33"/>
      <c r="AKJ42" s="33"/>
      <c r="AKK42" s="33"/>
      <c r="AKL42" s="33"/>
      <c r="AKM42" s="33"/>
      <c r="AKN42" s="33"/>
      <c r="AKO42" s="33"/>
      <c r="AKP42" s="33"/>
      <c r="AKQ42" s="33"/>
      <c r="AKR42" s="33"/>
      <c r="AKS42" s="33"/>
      <c r="AKT42" s="33"/>
      <c r="AKU42" s="33"/>
      <c r="AKV42" s="33"/>
      <c r="AKW42" s="33"/>
      <c r="AKX42" s="33"/>
      <c r="AKY42" s="33"/>
    </row>
    <row r="43" spans="3:987" ht="14.65" customHeight="1">
      <c r="C43" s="40"/>
      <c r="D43" s="51"/>
      <c r="E43" s="128" t="s">
        <v>200</v>
      </c>
      <c r="F43" s="111"/>
      <c r="G43" s="25">
        <v>5677</v>
      </c>
      <c r="H43" s="25">
        <v>5626</v>
      </c>
      <c r="I43" s="25">
        <v>5596</v>
      </c>
      <c r="J43" s="25">
        <v>5451</v>
      </c>
      <c r="K43" s="26">
        <f>K44+K45+K46</f>
        <v>5805.6396799999993</v>
      </c>
      <c r="L43" s="26">
        <f>L44+L45+L46</f>
        <v>5680.02718</v>
      </c>
      <c r="M43" s="26">
        <f>M44+M45+M46</f>
        <v>5744.9185600000001</v>
      </c>
      <c r="N43" s="27"/>
      <c r="O43" s="33"/>
      <c r="P43" s="34"/>
      <c r="Q43" s="45"/>
      <c r="R43" s="45"/>
      <c r="S43" s="45"/>
      <c r="T43" s="112" t="s">
        <v>213</v>
      </c>
      <c r="U43" s="111"/>
      <c r="V43" s="48">
        <v>1341</v>
      </c>
      <c r="W43" s="48">
        <v>1254</v>
      </c>
      <c r="X43" s="48">
        <v>1257</v>
      </c>
      <c r="Y43" s="48">
        <v>1246</v>
      </c>
      <c r="Z43" s="48">
        <f>Z44+Z45</f>
        <v>1112</v>
      </c>
      <c r="AA43" s="48">
        <f>AA44+AA45</f>
        <v>1050.4470000000001</v>
      </c>
      <c r="AB43" s="48">
        <f>AB44+AB45</f>
        <v>1182</v>
      </c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  <c r="DK43" s="33"/>
      <c r="DL43" s="33"/>
      <c r="DM43" s="33"/>
      <c r="DN43" s="33"/>
      <c r="DO43" s="33"/>
      <c r="DP43" s="33"/>
      <c r="DQ43" s="33"/>
      <c r="DR43" s="33"/>
      <c r="DS43" s="33"/>
      <c r="DT43" s="33"/>
      <c r="DU43" s="33"/>
      <c r="DV43" s="33"/>
      <c r="DW43" s="33"/>
      <c r="DX43" s="33"/>
      <c r="DY43" s="33"/>
      <c r="DZ43" s="33"/>
      <c r="EA43" s="33"/>
      <c r="EB43" s="33"/>
      <c r="EC43" s="33"/>
      <c r="ED43" s="33"/>
      <c r="EE43" s="33"/>
      <c r="EF43" s="33"/>
      <c r="EG43" s="33"/>
      <c r="EH43" s="33"/>
      <c r="EI43" s="33"/>
      <c r="EJ43" s="33"/>
      <c r="EK43" s="33"/>
      <c r="EL43" s="33"/>
      <c r="EM43" s="33"/>
      <c r="EN43" s="33"/>
      <c r="EO43" s="33"/>
      <c r="EP43" s="33"/>
      <c r="EQ43" s="33"/>
      <c r="ER43" s="33"/>
      <c r="ES43" s="33"/>
      <c r="ET43" s="33"/>
      <c r="EU43" s="33"/>
      <c r="EV43" s="33"/>
      <c r="EW43" s="33"/>
      <c r="EX43" s="33"/>
      <c r="EY43" s="33"/>
      <c r="EZ43" s="33"/>
      <c r="FA43" s="33"/>
      <c r="FB43" s="33"/>
      <c r="FC43" s="33"/>
      <c r="FD43" s="33"/>
      <c r="FE43" s="33"/>
      <c r="FF43" s="33"/>
      <c r="FG43" s="33"/>
      <c r="FH43" s="33"/>
      <c r="FI43" s="33"/>
      <c r="FJ43" s="33"/>
      <c r="FK43" s="33"/>
      <c r="FL43" s="33"/>
      <c r="FM43" s="33"/>
      <c r="FN43" s="33"/>
      <c r="FO43" s="33"/>
      <c r="FP43" s="33"/>
      <c r="FQ43" s="33"/>
      <c r="FR43" s="33"/>
      <c r="FS43" s="33"/>
      <c r="FT43" s="33"/>
      <c r="FU43" s="33"/>
      <c r="FV43" s="33"/>
      <c r="FW43" s="33"/>
      <c r="FX43" s="33"/>
      <c r="FY43" s="33"/>
      <c r="FZ43" s="33"/>
      <c r="GA43" s="33"/>
      <c r="GB43" s="33"/>
      <c r="GC43" s="33"/>
      <c r="GD43" s="33"/>
      <c r="GE43" s="33"/>
      <c r="GF43" s="33"/>
      <c r="GG43" s="33"/>
      <c r="GH43" s="33"/>
      <c r="GI43" s="33"/>
      <c r="GJ43" s="33"/>
      <c r="GK43" s="33"/>
      <c r="GL43" s="33"/>
      <c r="GM43" s="33"/>
      <c r="GN43" s="33"/>
      <c r="GO43" s="33"/>
      <c r="GP43" s="33"/>
      <c r="GQ43" s="33"/>
      <c r="GR43" s="33"/>
      <c r="GS43" s="33"/>
      <c r="GT43" s="33"/>
      <c r="GU43" s="33"/>
      <c r="GV43" s="33"/>
      <c r="GW43" s="33"/>
      <c r="GX43" s="33"/>
      <c r="GY43" s="33"/>
      <c r="GZ43" s="33"/>
      <c r="HA43" s="33"/>
      <c r="HB43" s="33"/>
      <c r="HC43" s="33"/>
      <c r="HD43" s="33"/>
      <c r="HE43" s="33"/>
      <c r="HF43" s="33"/>
      <c r="HG43" s="33"/>
      <c r="HH43" s="33"/>
      <c r="HI43" s="33"/>
      <c r="HJ43" s="33"/>
      <c r="HK43" s="33"/>
      <c r="HL43" s="33"/>
      <c r="HM43" s="33"/>
      <c r="HN43" s="33"/>
      <c r="HO43" s="33"/>
      <c r="HP43" s="33"/>
      <c r="HQ43" s="33"/>
      <c r="HR43" s="33"/>
      <c r="HS43" s="33"/>
      <c r="HT43" s="33"/>
      <c r="HU43" s="33"/>
      <c r="HV43" s="33"/>
      <c r="HW43" s="33"/>
      <c r="HX43" s="33"/>
      <c r="HY43" s="33"/>
      <c r="HZ43" s="33"/>
      <c r="IA43" s="33"/>
      <c r="IB43" s="33"/>
      <c r="IC43" s="33"/>
      <c r="ID43" s="33"/>
      <c r="IE43" s="33"/>
      <c r="IF43" s="33"/>
      <c r="IG43" s="33"/>
      <c r="IH43" s="33"/>
      <c r="II43" s="33"/>
      <c r="IJ43" s="33"/>
      <c r="IK43" s="33"/>
      <c r="IL43" s="33"/>
      <c r="IM43" s="33"/>
      <c r="IN43" s="33"/>
      <c r="IO43" s="33"/>
      <c r="IP43" s="33"/>
      <c r="IQ43" s="33"/>
      <c r="IR43" s="33"/>
      <c r="IS43" s="33"/>
      <c r="IT43" s="33"/>
      <c r="IU43" s="33"/>
      <c r="IV43" s="33"/>
      <c r="IW43" s="33"/>
      <c r="IX43" s="33"/>
      <c r="IY43" s="33"/>
      <c r="IZ43" s="33"/>
      <c r="JA43" s="33"/>
      <c r="JB43" s="33"/>
      <c r="JC43" s="33"/>
      <c r="JD43" s="33"/>
      <c r="JE43" s="33"/>
      <c r="JF43" s="33"/>
      <c r="JG43" s="33"/>
      <c r="JH43" s="33"/>
      <c r="JI43" s="33"/>
      <c r="JJ43" s="33"/>
      <c r="JK43" s="33"/>
      <c r="JL43" s="33"/>
      <c r="JM43" s="33"/>
      <c r="JN43" s="33"/>
      <c r="JO43" s="33"/>
      <c r="JP43" s="33"/>
      <c r="JQ43" s="33"/>
      <c r="JR43" s="33"/>
      <c r="JS43" s="33"/>
      <c r="JT43" s="33"/>
      <c r="JU43" s="33"/>
      <c r="JV43" s="33"/>
      <c r="JW43" s="33"/>
      <c r="JX43" s="33"/>
      <c r="JY43" s="33"/>
      <c r="JZ43" s="33"/>
      <c r="KA43" s="33"/>
      <c r="KB43" s="33"/>
      <c r="KC43" s="33"/>
      <c r="KD43" s="33"/>
      <c r="KE43" s="33"/>
      <c r="KF43" s="33"/>
      <c r="KG43" s="33"/>
      <c r="KH43" s="33"/>
      <c r="KI43" s="33"/>
      <c r="KJ43" s="33"/>
      <c r="KK43" s="33"/>
      <c r="KL43" s="33"/>
      <c r="KM43" s="33"/>
      <c r="KN43" s="33"/>
      <c r="KO43" s="33"/>
      <c r="KP43" s="33"/>
      <c r="KQ43" s="33"/>
      <c r="KR43" s="33"/>
      <c r="KS43" s="33"/>
      <c r="KT43" s="33"/>
      <c r="KU43" s="33"/>
      <c r="KV43" s="33"/>
      <c r="KW43" s="33"/>
      <c r="KX43" s="33"/>
      <c r="KY43" s="33"/>
      <c r="KZ43" s="33"/>
      <c r="LA43" s="33"/>
      <c r="LB43" s="33"/>
      <c r="LC43" s="33"/>
      <c r="LD43" s="33"/>
      <c r="LE43" s="33"/>
      <c r="LF43" s="33"/>
      <c r="LG43" s="33"/>
      <c r="LH43" s="33"/>
      <c r="LI43" s="33"/>
      <c r="LJ43" s="33"/>
      <c r="LK43" s="33"/>
      <c r="LL43" s="33"/>
      <c r="LM43" s="33"/>
      <c r="LN43" s="33"/>
      <c r="LO43" s="33"/>
      <c r="LP43" s="33"/>
      <c r="LQ43" s="33"/>
      <c r="LR43" s="33"/>
      <c r="LS43" s="33"/>
      <c r="LT43" s="33"/>
      <c r="LU43" s="33"/>
      <c r="LV43" s="33"/>
      <c r="LW43" s="33"/>
      <c r="LX43" s="33"/>
      <c r="LY43" s="33"/>
      <c r="LZ43" s="33"/>
      <c r="MA43" s="33"/>
      <c r="MB43" s="33"/>
      <c r="MC43" s="33"/>
      <c r="MD43" s="33"/>
      <c r="ME43" s="33"/>
      <c r="MF43" s="33"/>
      <c r="MG43" s="33"/>
      <c r="MH43" s="33"/>
      <c r="MI43" s="33"/>
      <c r="MJ43" s="33"/>
      <c r="MK43" s="33"/>
      <c r="ML43" s="33"/>
      <c r="MM43" s="33"/>
      <c r="MN43" s="33"/>
      <c r="MO43" s="33"/>
      <c r="MP43" s="33"/>
      <c r="MQ43" s="33"/>
      <c r="MR43" s="33"/>
      <c r="MS43" s="33"/>
      <c r="MT43" s="33"/>
      <c r="MU43" s="33"/>
      <c r="MV43" s="33"/>
      <c r="MW43" s="33"/>
      <c r="MX43" s="33"/>
      <c r="MY43" s="33"/>
      <c r="MZ43" s="33"/>
      <c r="NA43" s="33"/>
      <c r="NB43" s="33"/>
      <c r="NC43" s="33"/>
      <c r="ND43" s="33"/>
      <c r="NE43" s="33"/>
      <c r="NF43" s="33"/>
      <c r="NG43" s="33"/>
      <c r="NH43" s="33"/>
      <c r="NI43" s="33"/>
      <c r="NJ43" s="33"/>
      <c r="NK43" s="33"/>
      <c r="NL43" s="33"/>
      <c r="NM43" s="33"/>
      <c r="NN43" s="33"/>
      <c r="NO43" s="33"/>
      <c r="NP43" s="33"/>
      <c r="NQ43" s="33"/>
      <c r="NR43" s="33"/>
      <c r="NS43" s="33"/>
      <c r="NT43" s="33"/>
      <c r="NU43" s="33"/>
      <c r="NV43" s="33"/>
      <c r="NW43" s="33"/>
      <c r="NX43" s="33"/>
      <c r="NY43" s="33"/>
      <c r="NZ43" s="33"/>
      <c r="OA43" s="33"/>
      <c r="OB43" s="33"/>
      <c r="OC43" s="33"/>
      <c r="OD43" s="33"/>
      <c r="OE43" s="33"/>
      <c r="OF43" s="33"/>
      <c r="OG43" s="33"/>
      <c r="OH43" s="33"/>
      <c r="OI43" s="33"/>
      <c r="OJ43" s="33"/>
      <c r="OK43" s="33"/>
      <c r="OL43" s="33"/>
      <c r="OM43" s="33"/>
      <c r="ON43" s="33"/>
      <c r="OO43" s="33"/>
      <c r="OP43" s="33"/>
      <c r="OQ43" s="33"/>
      <c r="OR43" s="33"/>
      <c r="OS43" s="33"/>
      <c r="OT43" s="33"/>
      <c r="OU43" s="33"/>
      <c r="OV43" s="33"/>
      <c r="OW43" s="33"/>
      <c r="OX43" s="33"/>
      <c r="OY43" s="33"/>
      <c r="OZ43" s="33"/>
      <c r="PA43" s="33"/>
      <c r="PB43" s="33"/>
      <c r="PC43" s="33"/>
      <c r="PD43" s="33"/>
      <c r="PE43" s="33"/>
      <c r="PF43" s="33"/>
      <c r="PG43" s="33"/>
      <c r="PH43" s="33"/>
      <c r="PI43" s="33"/>
      <c r="PJ43" s="33"/>
      <c r="PK43" s="33"/>
      <c r="PL43" s="33"/>
      <c r="PM43" s="33"/>
      <c r="PN43" s="33"/>
      <c r="PO43" s="33"/>
      <c r="PP43" s="33"/>
      <c r="PQ43" s="33"/>
      <c r="PR43" s="33"/>
      <c r="PS43" s="33"/>
      <c r="PT43" s="33"/>
      <c r="PU43" s="33"/>
      <c r="PV43" s="33"/>
      <c r="PW43" s="33"/>
      <c r="PX43" s="33"/>
      <c r="PY43" s="33"/>
      <c r="PZ43" s="33"/>
      <c r="QA43" s="33"/>
      <c r="QB43" s="33"/>
      <c r="QC43" s="33"/>
      <c r="QD43" s="33"/>
      <c r="QE43" s="33"/>
      <c r="QF43" s="33"/>
      <c r="QG43" s="33"/>
      <c r="QH43" s="33"/>
      <c r="QI43" s="33"/>
      <c r="QJ43" s="33"/>
      <c r="QK43" s="33"/>
      <c r="QL43" s="33"/>
      <c r="QM43" s="33"/>
      <c r="QN43" s="33"/>
      <c r="QO43" s="33"/>
      <c r="QP43" s="33"/>
      <c r="QQ43" s="33"/>
      <c r="QR43" s="33"/>
      <c r="QS43" s="33"/>
      <c r="QT43" s="33"/>
      <c r="QU43" s="33"/>
      <c r="QV43" s="33"/>
      <c r="QW43" s="33"/>
      <c r="QX43" s="33"/>
      <c r="QY43" s="33"/>
      <c r="QZ43" s="33"/>
      <c r="RA43" s="33"/>
      <c r="RB43" s="33"/>
      <c r="RC43" s="33"/>
      <c r="RD43" s="33"/>
      <c r="RE43" s="33"/>
      <c r="RF43" s="33"/>
      <c r="RG43" s="33"/>
      <c r="RH43" s="33"/>
      <c r="RI43" s="33"/>
      <c r="RJ43" s="33"/>
      <c r="RK43" s="33"/>
      <c r="RL43" s="33"/>
      <c r="RM43" s="33"/>
      <c r="RN43" s="33"/>
      <c r="RO43" s="33"/>
      <c r="RP43" s="33"/>
      <c r="RQ43" s="33"/>
      <c r="RR43" s="33"/>
      <c r="RS43" s="33"/>
      <c r="RT43" s="33"/>
      <c r="RU43" s="33"/>
      <c r="RV43" s="33"/>
      <c r="RW43" s="33"/>
      <c r="RX43" s="33"/>
      <c r="RY43" s="33"/>
      <c r="RZ43" s="33"/>
      <c r="SA43" s="33"/>
      <c r="SB43" s="33"/>
      <c r="SC43" s="33"/>
      <c r="SD43" s="33"/>
      <c r="SE43" s="33"/>
      <c r="SF43" s="33"/>
      <c r="SG43" s="33"/>
      <c r="SH43" s="33"/>
      <c r="SI43" s="33"/>
      <c r="SJ43" s="33"/>
      <c r="SK43" s="33"/>
      <c r="SL43" s="33"/>
      <c r="SM43" s="33"/>
      <c r="SN43" s="33"/>
      <c r="SO43" s="33"/>
      <c r="SP43" s="33"/>
      <c r="SQ43" s="33"/>
      <c r="SR43" s="33"/>
      <c r="SS43" s="33"/>
      <c r="ST43" s="33"/>
      <c r="SU43" s="33"/>
      <c r="SV43" s="33"/>
      <c r="SW43" s="33"/>
      <c r="SX43" s="33"/>
      <c r="SY43" s="33"/>
      <c r="SZ43" s="33"/>
      <c r="TA43" s="33"/>
      <c r="TB43" s="33"/>
      <c r="TC43" s="33"/>
      <c r="TD43" s="33"/>
      <c r="TE43" s="33"/>
      <c r="TF43" s="33"/>
      <c r="TG43" s="33"/>
      <c r="TH43" s="33"/>
      <c r="TI43" s="33"/>
      <c r="TJ43" s="33"/>
      <c r="TK43" s="33"/>
      <c r="TL43" s="33"/>
      <c r="TM43" s="33"/>
      <c r="TN43" s="33"/>
      <c r="TO43" s="33"/>
      <c r="TP43" s="33"/>
      <c r="TQ43" s="33"/>
      <c r="TR43" s="33"/>
      <c r="TS43" s="33"/>
      <c r="TT43" s="33"/>
      <c r="TU43" s="33"/>
      <c r="TV43" s="33"/>
      <c r="TW43" s="33"/>
      <c r="TX43" s="33"/>
      <c r="TY43" s="33"/>
      <c r="TZ43" s="33"/>
      <c r="UA43" s="33"/>
      <c r="UB43" s="33"/>
      <c r="UC43" s="33"/>
      <c r="UD43" s="33"/>
      <c r="UE43" s="33"/>
      <c r="UF43" s="33"/>
      <c r="UG43" s="33"/>
      <c r="UH43" s="33"/>
      <c r="UI43" s="33"/>
      <c r="UJ43" s="33"/>
      <c r="UK43" s="33"/>
      <c r="UL43" s="33"/>
      <c r="UM43" s="33"/>
      <c r="UN43" s="33"/>
      <c r="UO43" s="33"/>
      <c r="UP43" s="33"/>
      <c r="UQ43" s="33"/>
      <c r="UR43" s="33"/>
      <c r="US43" s="33"/>
      <c r="UT43" s="33"/>
      <c r="UU43" s="33"/>
      <c r="UV43" s="33"/>
      <c r="UW43" s="33"/>
      <c r="UX43" s="33"/>
      <c r="UY43" s="33"/>
      <c r="UZ43" s="33"/>
      <c r="VA43" s="33"/>
      <c r="VB43" s="33"/>
      <c r="VC43" s="33"/>
      <c r="VD43" s="33"/>
      <c r="VE43" s="33"/>
      <c r="VF43" s="33"/>
      <c r="VG43" s="33"/>
      <c r="VH43" s="33"/>
      <c r="VI43" s="33"/>
      <c r="VJ43" s="33"/>
      <c r="VK43" s="33"/>
      <c r="VL43" s="33"/>
      <c r="VM43" s="33"/>
      <c r="VN43" s="33"/>
      <c r="VO43" s="33"/>
      <c r="VP43" s="33"/>
      <c r="VQ43" s="33"/>
      <c r="VR43" s="33"/>
      <c r="VS43" s="33"/>
      <c r="VT43" s="33"/>
      <c r="VU43" s="33"/>
      <c r="VV43" s="33"/>
      <c r="VW43" s="33"/>
      <c r="VX43" s="33"/>
      <c r="VY43" s="33"/>
      <c r="VZ43" s="33"/>
      <c r="WA43" s="33"/>
      <c r="WB43" s="33"/>
      <c r="WC43" s="33"/>
      <c r="WD43" s="33"/>
      <c r="WE43" s="33"/>
      <c r="WF43" s="33"/>
      <c r="WG43" s="33"/>
      <c r="WH43" s="33"/>
      <c r="WI43" s="33"/>
      <c r="WJ43" s="33"/>
      <c r="WK43" s="33"/>
      <c r="WL43" s="33"/>
      <c r="WM43" s="33"/>
      <c r="WN43" s="33"/>
      <c r="WO43" s="33"/>
      <c r="WP43" s="33"/>
      <c r="WQ43" s="33"/>
      <c r="WR43" s="33"/>
      <c r="WS43" s="33"/>
      <c r="WT43" s="33"/>
      <c r="WU43" s="33"/>
      <c r="WV43" s="33"/>
      <c r="WW43" s="33"/>
      <c r="WX43" s="33"/>
      <c r="WY43" s="33"/>
      <c r="WZ43" s="33"/>
      <c r="XA43" s="33"/>
      <c r="XB43" s="33"/>
      <c r="XC43" s="33"/>
      <c r="XD43" s="33"/>
      <c r="XE43" s="33"/>
      <c r="XF43" s="33"/>
      <c r="XG43" s="33"/>
      <c r="XH43" s="33"/>
      <c r="XI43" s="33"/>
      <c r="XJ43" s="33"/>
      <c r="XK43" s="33"/>
      <c r="XL43" s="33"/>
      <c r="XM43" s="33"/>
      <c r="XN43" s="33"/>
      <c r="XO43" s="33"/>
      <c r="XP43" s="33"/>
      <c r="XQ43" s="33"/>
      <c r="XR43" s="33"/>
      <c r="XS43" s="33"/>
      <c r="XT43" s="33"/>
      <c r="XU43" s="33"/>
      <c r="XV43" s="33"/>
      <c r="XW43" s="33"/>
      <c r="XX43" s="33"/>
      <c r="XY43" s="33"/>
      <c r="XZ43" s="33"/>
      <c r="YA43" s="33"/>
      <c r="YB43" s="33"/>
      <c r="YC43" s="33"/>
      <c r="YD43" s="33"/>
      <c r="YE43" s="33"/>
      <c r="YF43" s="33"/>
      <c r="YG43" s="33"/>
      <c r="YH43" s="33"/>
      <c r="YI43" s="33"/>
      <c r="YJ43" s="33"/>
      <c r="YK43" s="33"/>
      <c r="YL43" s="33"/>
      <c r="YM43" s="33"/>
      <c r="YN43" s="33"/>
      <c r="YO43" s="33"/>
      <c r="YP43" s="33"/>
      <c r="YQ43" s="33"/>
      <c r="YR43" s="33"/>
      <c r="YS43" s="33"/>
      <c r="YT43" s="33"/>
      <c r="YU43" s="33"/>
      <c r="YV43" s="33"/>
      <c r="YW43" s="33"/>
      <c r="YX43" s="33"/>
      <c r="YY43" s="33"/>
      <c r="YZ43" s="33"/>
      <c r="ZA43" s="33"/>
      <c r="ZB43" s="33"/>
      <c r="ZC43" s="33"/>
      <c r="ZD43" s="33"/>
      <c r="ZE43" s="33"/>
      <c r="ZF43" s="33"/>
      <c r="ZG43" s="33"/>
      <c r="ZH43" s="33"/>
      <c r="ZI43" s="33"/>
      <c r="ZJ43" s="33"/>
      <c r="ZK43" s="33"/>
      <c r="ZL43" s="33"/>
      <c r="ZM43" s="33"/>
      <c r="ZN43" s="33"/>
      <c r="ZO43" s="33"/>
      <c r="ZP43" s="33"/>
      <c r="ZQ43" s="33"/>
      <c r="ZR43" s="33"/>
      <c r="ZS43" s="33"/>
      <c r="ZT43" s="33"/>
      <c r="ZU43" s="33"/>
      <c r="ZV43" s="33"/>
      <c r="ZW43" s="33"/>
      <c r="ZX43" s="33"/>
      <c r="ZY43" s="33"/>
      <c r="ZZ43" s="33"/>
      <c r="AAA43" s="33"/>
      <c r="AAB43" s="33"/>
      <c r="AAC43" s="33"/>
      <c r="AAD43" s="33"/>
      <c r="AAE43" s="33"/>
      <c r="AAF43" s="33"/>
      <c r="AAG43" s="33"/>
      <c r="AAH43" s="33"/>
      <c r="AAI43" s="33"/>
      <c r="AAJ43" s="33"/>
      <c r="AAK43" s="33"/>
      <c r="AAL43" s="33"/>
      <c r="AAM43" s="33"/>
      <c r="AAN43" s="33"/>
      <c r="AAO43" s="33"/>
      <c r="AAP43" s="33"/>
      <c r="AAQ43" s="33"/>
      <c r="AAR43" s="33"/>
      <c r="AAS43" s="33"/>
      <c r="AAT43" s="33"/>
      <c r="AAU43" s="33"/>
      <c r="AAV43" s="33"/>
      <c r="AAW43" s="33"/>
      <c r="AAX43" s="33"/>
      <c r="AAY43" s="33"/>
      <c r="AAZ43" s="33"/>
      <c r="ABA43" s="33"/>
      <c r="ABB43" s="33"/>
      <c r="ABC43" s="33"/>
      <c r="ABD43" s="33"/>
      <c r="ABE43" s="33"/>
      <c r="ABF43" s="33"/>
      <c r="ABG43" s="33"/>
      <c r="ABH43" s="33"/>
      <c r="ABI43" s="33"/>
      <c r="ABJ43" s="33"/>
      <c r="ABK43" s="33"/>
      <c r="ABL43" s="33"/>
      <c r="ABM43" s="33"/>
      <c r="ABN43" s="33"/>
      <c r="ABO43" s="33"/>
      <c r="ABP43" s="33"/>
      <c r="ABQ43" s="33"/>
      <c r="ABR43" s="33"/>
      <c r="ABS43" s="33"/>
      <c r="ABT43" s="33"/>
      <c r="ABU43" s="33"/>
      <c r="ABV43" s="33"/>
      <c r="ABW43" s="33"/>
      <c r="ABX43" s="33"/>
      <c r="ABY43" s="33"/>
      <c r="ABZ43" s="33"/>
      <c r="ACA43" s="33"/>
      <c r="ACB43" s="33"/>
      <c r="ACC43" s="33"/>
      <c r="ACD43" s="33"/>
      <c r="ACE43" s="33"/>
      <c r="ACF43" s="33"/>
      <c r="ACG43" s="33"/>
      <c r="ACH43" s="33"/>
      <c r="ACI43" s="33"/>
      <c r="ACJ43" s="33"/>
      <c r="ACK43" s="33"/>
      <c r="ACL43" s="33"/>
      <c r="ACM43" s="33"/>
      <c r="ACN43" s="33"/>
      <c r="ACO43" s="33"/>
      <c r="ACP43" s="33"/>
      <c r="ACQ43" s="33"/>
      <c r="ACR43" s="33"/>
      <c r="ACS43" s="33"/>
      <c r="ACT43" s="33"/>
      <c r="ACU43" s="33"/>
      <c r="ACV43" s="33"/>
      <c r="ACW43" s="33"/>
      <c r="ACX43" s="33"/>
      <c r="ACY43" s="33"/>
      <c r="ACZ43" s="33"/>
      <c r="ADA43" s="33"/>
      <c r="ADB43" s="33"/>
      <c r="ADC43" s="33"/>
      <c r="ADD43" s="33"/>
      <c r="ADE43" s="33"/>
      <c r="ADF43" s="33"/>
      <c r="ADG43" s="33"/>
      <c r="ADH43" s="33"/>
      <c r="ADI43" s="33"/>
      <c r="ADJ43" s="33"/>
      <c r="ADK43" s="33"/>
      <c r="ADL43" s="33"/>
      <c r="ADM43" s="33"/>
      <c r="ADN43" s="33"/>
      <c r="ADO43" s="33"/>
      <c r="ADP43" s="33"/>
      <c r="ADQ43" s="33"/>
      <c r="ADR43" s="33"/>
      <c r="ADS43" s="33"/>
      <c r="ADT43" s="33"/>
      <c r="ADU43" s="33"/>
      <c r="ADV43" s="33"/>
      <c r="ADW43" s="33"/>
      <c r="ADX43" s="33"/>
      <c r="ADY43" s="33"/>
      <c r="ADZ43" s="33"/>
      <c r="AEA43" s="33"/>
      <c r="AEB43" s="33"/>
      <c r="AEC43" s="33"/>
      <c r="AED43" s="33"/>
      <c r="AEE43" s="33"/>
      <c r="AEF43" s="33"/>
      <c r="AEG43" s="33"/>
      <c r="AEH43" s="33"/>
      <c r="AEI43" s="33"/>
      <c r="AEJ43" s="33"/>
      <c r="AEK43" s="33"/>
      <c r="AEL43" s="33"/>
      <c r="AEM43" s="33"/>
      <c r="AEN43" s="33"/>
      <c r="AEO43" s="33"/>
      <c r="AEP43" s="33"/>
      <c r="AEQ43" s="33"/>
      <c r="AER43" s="33"/>
      <c r="AES43" s="33"/>
      <c r="AET43" s="33"/>
      <c r="AEU43" s="33"/>
      <c r="AEV43" s="33"/>
      <c r="AEW43" s="33"/>
      <c r="AEX43" s="33"/>
      <c r="AEY43" s="33"/>
      <c r="AEZ43" s="33"/>
      <c r="AFA43" s="33"/>
      <c r="AFB43" s="33"/>
      <c r="AFC43" s="33"/>
      <c r="AFD43" s="33"/>
      <c r="AFE43" s="33"/>
      <c r="AFF43" s="33"/>
      <c r="AFG43" s="33"/>
      <c r="AFH43" s="33"/>
      <c r="AFI43" s="33"/>
      <c r="AFJ43" s="33"/>
      <c r="AFK43" s="33"/>
      <c r="AFL43" s="33"/>
      <c r="AFM43" s="33"/>
      <c r="AFN43" s="33"/>
      <c r="AFO43" s="33"/>
      <c r="AFP43" s="33"/>
      <c r="AFQ43" s="33"/>
      <c r="AFR43" s="33"/>
      <c r="AFS43" s="33"/>
      <c r="AFT43" s="33"/>
      <c r="AFU43" s="33"/>
      <c r="AFV43" s="33"/>
      <c r="AFW43" s="33"/>
      <c r="AFX43" s="33"/>
      <c r="AFY43" s="33"/>
      <c r="AFZ43" s="33"/>
      <c r="AGA43" s="33"/>
      <c r="AGB43" s="33"/>
      <c r="AGC43" s="33"/>
      <c r="AGD43" s="33"/>
      <c r="AGE43" s="33"/>
      <c r="AGF43" s="33"/>
      <c r="AGG43" s="33"/>
      <c r="AGH43" s="33"/>
      <c r="AGI43" s="33"/>
      <c r="AGJ43" s="33"/>
      <c r="AGK43" s="33"/>
      <c r="AGL43" s="33"/>
      <c r="AGM43" s="33"/>
      <c r="AGN43" s="33"/>
      <c r="AGO43" s="33"/>
      <c r="AGP43" s="33"/>
      <c r="AGQ43" s="33"/>
      <c r="AGR43" s="33"/>
      <c r="AGS43" s="33"/>
      <c r="AGT43" s="33"/>
      <c r="AGU43" s="33"/>
      <c r="AGV43" s="33"/>
      <c r="AGW43" s="33"/>
      <c r="AGX43" s="33"/>
      <c r="AGY43" s="33"/>
      <c r="AGZ43" s="33"/>
      <c r="AHA43" s="33"/>
      <c r="AHB43" s="33"/>
      <c r="AHC43" s="33"/>
      <c r="AHD43" s="33"/>
      <c r="AHE43" s="33"/>
      <c r="AHF43" s="33"/>
      <c r="AHG43" s="33"/>
      <c r="AHH43" s="33"/>
      <c r="AHI43" s="33"/>
      <c r="AHJ43" s="33"/>
      <c r="AHK43" s="33"/>
      <c r="AHL43" s="33"/>
      <c r="AHM43" s="33"/>
      <c r="AHN43" s="33"/>
      <c r="AHO43" s="33"/>
      <c r="AHP43" s="33"/>
      <c r="AHQ43" s="33"/>
      <c r="AHR43" s="33"/>
      <c r="AHS43" s="33"/>
      <c r="AHT43" s="33"/>
      <c r="AHU43" s="33"/>
      <c r="AHV43" s="33"/>
      <c r="AHW43" s="33"/>
      <c r="AHX43" s="33"/>
      <c r="AHY43" s="33"/>
      <c r="AHZ43" s="33"/>
      <c r="AIA43" s="33"/>
      <c r="AIB43" s="33"/>
      <c r="AIC43" s="33"/>
      <c r="AID43" s="33"/>
      <c r="AIE43" s="33"/>
      <c r="AIF43" s="33"/>
      <c r="AIG43" s="33"/>
      <c r="AIH43" s="33"/>
      <c r="AII43" s="33"/>
      <c r="AIJ43" s="33"/>
      <c r="AIK43" s="33"/>
      <c r="AIL43" s="33"/>
      <c r="AIM43" s="33"/>
      <c r="AIN43" s="33"/>
      <c r="AIO43" s="33"/>
      <c r="AIP43" s="33"/>
      <c r="AIQ43" s="33"/>
      <c r="AIR43" s="33"/>
      <c r="AIS43" s="33"/>
      <c r="AIT43" s="33"/>
      <c r="AIU43" s="33"/>
      <c r="AIV43" s="33"/>
      <c r="AIW43" s="33"/>
      <c r="AIX43" s="33"/>
      <c r="AIY43" s="33"/>
      <c r="AIZ43" s="33"/>
      <c r="AJA43" s="33"/>
      <c r="AJB43" s="33"/>
      <c r="AJC43" s="33"/>
      <c r="AJD43" s="33"/>
      <c r="AJE43" s="33"/>
      <c r="AJF43" s="33"/>
      <c r="AJG43" s="33"/>
      <c r="AJH43" s="33"/>
      <c r="AJI43" s="33"/>
      <c r="AJJ43" s="33"/>
      <c r="AJK43" s="33"/>
      <c r="AJL43" s="33"/>
      <c r="AJM43" s="33"/>
      <c r="AJN43" s="33"/>
      <c r="AJO43" s="33"/>
      <c r="AJP43" s="33"/>
      <c r="AJQ43" s="33"/>
      <c r="AJR43" s="33"/>
      <c r="AJS43" s="33"/>
      <c r="AJT43" s="33"/>
      <c r="AJU43" s="33"/>
      <c r="AJV43" s="33"/>
      <c r="AJW43" s="33"/>
      <c r="AJX43" s="33"/>
      <c r="AJY43" s="33"/>
      <c r="AJZ43" s="33"/>
      <c r="AKA43" s="33"/>
      <c r="AKB43" s="33"/>
      <c r="AKC43" s="33"/>
      <c r="AKD43" s="33"/>
      <c r="AKE43" s="33"/>
      <c r="AKF43" s="33"/>
      <c r="AKG43" s="33"/>
      <c r="AKH43" s="33"/>
      <c r="AKI43" s="33"/>
      <c r="AKJ43" s="33"/>
      <c r="AKK43" s="33"/>
      <c r="AKL43" s="33"/>
      <c r="AKM43" s="33"/>
      <c r="AKN43" s="33"/>
      <c r="AKO43" s="33"/>
      <c r="AKP43" s="33"/>
      <c r="AKQ43" s="33"/>
      <c r="AKR43" s="33"/>
      <c r="AKS43" s="33"/>
      <c r="AKT43" s="33"/>
      <c r="AKU43" s="33"/>
      <c r="AKV43" s="33"/>
      <c r="AKW43" s="33"/>
      <c r="AKX43" s="33"/>
      <c r="AKY43" s="33"/>
    </row>
    <row r="44" spans="3:987">
      <c r="C44" s="36"/>
      <c r="D44" s="42"/>
      <c r="E44" s="42"/>
      <c r="F44" s="46" t="s">
        <v>239</v>
      </c>
      <c r="G44" s="30" t="s">
        <v>240</v>
      </c>
      <c r="H44" s="30">
        <v>1482</v>
      </c>
      <c r="I44" s="30">
        <v>1476</v>
      </c>
      <c r="J44" s="30">
        <v>1547</v>
      </c>
      <c r="K44" s="31">
        <v>1748.1169</v>
      </c>
      <c r="L44" s="31">
        <v>1904.02718</v>
      </c>
      <c r="M44" s="31">
        <v>1950</v>
      </c>
      <c r="N44" s="27"/>
      <c r="O44" s="13"/>
      <c r="P44" s="34"/>
      <c r="Q44" s="45"/>
      <c r="R44" s="45"/>
      <c r="S44" s="45"/>
      <c r="T44" s="45"/>
      <c r="U44" s="49" t="s">
        <v>241</v>
      </c>
      <c r="V44" s="50">
        <v>390</v>
      </c>
      <c r="W44" s="50">
        <v>453</v>
      </c>
      <c r="X44" s="50">
        <v>375</v>
      </c>
      <c r="Y44" s="50">
        <v>396</v>
      </c>
      <c r="Z44" s="50">
        <v>329</v>
      </c>
      <c r="AA44" s="50">
        <v>364.70299999999997</v>
      </c>
      <c r="AB44" s="50">
        <v>439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</row>
    <row r="45" spans="3:987">
      <c r="C45" s="36"/>
      <c r="D45" s="42"/>
      <c r="E45" s="42"/>
      <c r="F45" s="46" t="s">
        <v>242</v>
      </c>
      <c r="G45" s="30">
        <v>2557</v>
      </c>
      <c r="H45" s="30">
        <v>2642</v>
      </c>
      <c r="I45" s="30">
        <v>2572</v>
      </c>
      <c r="J45" s="30">
        <v>2570</v>
      </c>
      <c r="K45" s="31">
        <v>2833.5076199999999</v>
      </c>
      <c r="L45" s="31">
        <v>2554</v>
      </c>
      <c r="M45" s="31">
        <v>2631</v>
      </c>
      <c r="N45" s="27"/>
      <c r="O45" s="13"/>
      <c r="P45" s="34"/>
      <c r="Q45" s="45"/>
      <c r="R45" s="45"/>
      <c r="S45" s="45"/>
      <c r="T45" s="45"/>
      <c r="U45" s="49" t="s">
        <v>243</v>
      </c>
      <c r="V45" s="50">
        <v>951</v>
      </c>
      <c r="W45" s="50">
        <v>801</v>
      </c>
      <c r="X45" s="50">
        <v>882</v>
      </c>
      <c r="Y45" s="50">
        <v>851</v>
      </c>
      <c r="Z45" s="50">
        <v>783</v>
      </c>
      <c r="AA45" s="50">
        <v>685.74400000000003</v>
      </c>
      <c r="AB45" s="50">
        <v>743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</row>
    <row r="46" spans="3:987">
      <c r="C46" s="36"/>
      <c r="D46" s="42"/>
      <c r="E46" s="42"/>
      <c r="F46" s="46" t="s">
        <v>244</v>
      </c>
      <c r="G46" s="30" t="s">
        <v>245</v>
      </c>
      <c r="H46" s="30">
        <v>1502</v>
      </c>
      <c r="I46" s="30">
        <v>1548</v>
      </c>
      <c r="J46" s="30">
        <v>1333</v>
      </c>
      <c r="K46" s="31">
        <v>1224.0151599999999</v>
      </c>
      <c r="L46" s="31">
        <v>1222</v>
      </c>
      <c r="M46" s="31">
        <v>1163.9185600000001</v>
      </c>
      <c r="N46" s="27"/>
      <c r="O46" s="13"/>
      <c r="P46" s="34"/>
      <c r="Q46" s="45"/>
      <c r="R46" s="45"/>
      <c r="S46" s="45"/>
      <c r="T46" s="52" t="s">
        <v>221</v>
      </c>
      <c r="U46" s="53"/>
      <c r="V46" s="48">
        <v>394</v>
      </c>
      <c r="W46" s="48">
        <v>401</v>
      </c>
      <c r="X46" s="48">
        <v>396</v>
      </c>
      <c r="Y46" s="48">
        <v>369</v>
      </c>
      <c r="Z46" s="48">
        <f>Z47+Z48</f>
        <v>315</v>
      </c>
      <c r="AA46" s="48">
        <f>AA47+AA48</f>
        <v>259.77100000000002</v>
      </c>
      <c r="AB46" s="48">
        <v>322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</row>
    <row r="47" spans="3:987" ht="14.65" customHeight="1">
      <c r="C47" s="40"/>
      <c r="D47" s="128" t="s">
        <v>246</v>
      </c>
      <c r="E47" s="110"/>
      <c r="F47" s="111"/>
      <c r="G47" s="25">
        <v>624</v>
      </c>
      <c r="H47" s="25">
        <v>608</v>
      </c>
      <c r="I47" s="25">
        <v>689</v>
      </c>
      <c r="J47" s="25">
        <v>756</v>
      </c>
      <c r="K47" s="26">
        <f>K49+K50</f>
        <v>678.39300000000003</v>
      </c>
      <c r="L47" s="26">
        <f>L49+L50</f>
        <v>545.81799999999998</v>
      </c>
      <c r="M47" s="26">
        <f>M49+M50</f>
        <v>656</v>
      </c>
      <c r="N47" s="27"/>
      <c r="O47" s="33"/>
      <c r="P47" s="34"/>
      <c r="Q47" s="45"/>
      <c r="R47" s="45"/>
      <c r="S47" s="45"/>
      <c r="T47" s="45"/>
      <c r="U47" s="49" t="s">
        <v>247</v>
      </c>
      <c r="V47" s="50">
        <v>53</v>
      </c>
      <c r="W47" s="50">
        <v>69</v>
      </c>
      <c r="X47" s="50">
        <v>75</v>
      </c>
      <c r="Y47" s="50">
        <v>70</v>
      </c>
      <c r="Z47" s="50">
        <v>62</v>
      </c>
      <c r="AA47" s="50">
        <v>47.069000000000003</v>
      </c>
      <c r="AB47" s="50">
        <v>56</v>
      </c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  <c r="DL47" s="33"/>
      <c r="DM47" s="33"/>
      <c r="DN47" s="33"/>
      <c r="DO47" s="33"/>
      <c r="DP47" s="33"/>
      <c r="DQ47" s="33"/>
      <c r="DR47" s="33"/>
      <c r="DS47" s="33"/>
      <c r="DT47" s="33"/>
      <c r="DU47" s="33"/>
      <c r="DV47" s="33"/>
      <c r="DW47" s="33"/>
      <c r="DX47" s="33"/>
      <c r="DY47" s="33"/>
      <c r="DZ47" s="33"/>
      <c r="EA47" s="33"/>
      <c r="EB47" s="33"/>
      <c r="EC47" s="33"/>
      <c r="ED47" s="33"/>
      <c r="EE47" s="33"/>
      <c r="EF47" s="33"/>
      <c r="EG47" s="33"/>
      <c r="EH47" s="33"/>
      <c r="EI47" s="33"/>
      <c r="EJ47" s="33"/>
      <c r="EK47" s="33"/>
      <c r="EL47" s="33"/>
      <c r="EM47" s="33"/>
      <c r="EN47" s="33"/>
      <c r="EO47" s="33"/>
      <c r="EP47" s="33"/>
      <c r="EQ47" s="33"/>
      <c r="ER47" s="33"/>
      <c r="ES47" s="33"/>
      <c r="ET47" s="33"/>
      <c r="EU47" s="33"/>
      <c r="EV47" s="33"/>
      <c r="EW47" s="33"/>
      <c r="EX47" s="33"/>
      <c r="EY47" s="33"/>
      <c r="EZ47" s="33"/>
      <c r="FA47" s="33"/>
      <c r="FB47" s="33"/>
      <c r="FC47" s="33"/>
      <c r="FD47" s="33"/>
      <c r="FE47" s="33"/>
      <c r="FF47" s="33"/>
      <c r="FG47" s="33"/>
      <c r="FH47" s="33"/>
      <c r="FI47" s="33"/>
      <c r="FJ47" s="33"/>
      <c r="FK47" s="33"/>
      <c r="FL47" s="33"/>
      <c r="FM47" s="33"/>
      <c r="FN47" s="33"/>
      <c r="FO47" s="33"/>
      <c r="FP47" s="33"/>
      <c r="FQ47" s="33"/>
      <c r="FR47" s="33"/>
      <c r="FS47" s="33"/>
      <c r="FT47" s="33"/>
      <c r="FU47" s="33"/>
      <c r="FV47" s="33"/>
      <c r="FW47" s="33"/>
      <c r="FX47" s="33"/>
      <c r="FY47" s="33"/>
      <c r="FZ47" s="33"/>
      <c r="GA47" s="33"/>
      <c r="GB47" s="33"/>
      <c r="GC47" s="33"/>
      <c r="GD47" s="33"/>
      <c r="GE47" s="33"/>
      <c r="GF47" s="33"/>
      <c r="GG47" s="33"/>
      <c r="GH47" s="33"/>
      <c r="GI47" s="33"/>
      <c r="GJ47" s="33"/>
      <c r="GK47" s="33"/>
      <c r="GL47" s="33"/>
      <c r="GM47" s="33"/>
      <c r="GN47" s="33"/>
      <c r="GO47" s="33"/>
      <c r="GP47" s="33"/>
      <c r="GQ47" s="33"/>
      <c r="GR47" s="33"/>
      <c r="GS47" s="33"/>
      <c r="GT47" s="33"/>
      <c r="GU47" s="33"/>
      <c r="GV47" s="33"/>
      <c r="GW47" s="33"/>
      <c r="GX47" s="33"/>
      <c r="GY47" s="33"/>
      <c r="GZ47" s="33"/>
      <c r="HA47" s="33"/>
      <c r="HB47" s="33"/>
      <c r="HC47" s="33"/>
      <c r="HD47" s="33"/>
      <c r="HE47" s="33"/>
      <c r="HF47" s="33"/>
      <c r="HG47" s="33"/>
      <c r="HH47" s="33"/>
      <c r="HI47" s="33"/>
      <c r="HJ47" s="33"/>
      <c r="HK47" s="33"/>
      <c r="HL47" s="33"/>
      <c r="HM47" s="33"/>
      <c r="HN47" s="33"/>
      <c r="HO47" s="33"/>
      <c r="HP47" s="33"/>
      <c r="HQ47" s="33"/>
      <c r="HR47" s="33"/>
      <c r="HS47" s="33"/>
      <c r="HT47" s="33"/>
      <c r="HU47" s="33"/>
      <c r="HV47" s="33"/>
      <c r="HW47" s="33"/>
      <c r="HX47" s="33"/>
      <c r="HY47" s="33"/>
      <c r="HZ47" s="33"/>
      <c r="IA47" s="33"/>
      <c r="IB47" s="33"/>
      <c r="IC47" s="33"/>
      <c r="ID47" s="33"/>
      <c r="IE47" s="33"/>
      <c r="IF47" s="33"/>
      <c r="IG47" s="33"/>
      <c r="IH47" s="33"/>
      <c r="II47" s="33"/>
      <c r="IJ47" s="33"/>
      <c r="IK47" s="33"/>
      <c r="IL47" s="33"/>
      <c r="IM47" s="33"/>
      <c r="IN47" s="33"/>
      <c r="IO47" s="33"/>
      <c r="IP47" s="33"/>
      <c r="IQ47" s="33"/>
      <c r="IR47" s="33"/>
      <c r="IS47" s="33"/>
      <c r="IT47" s="33"/>
      <c r="IU47" s="33"/>
      <c r="IV47" s="33"/>
      <c r="IW47" s="33"/>
      <c r="IX47" s="33"/>
      <c r="IY47" s="33"/>
      <c r="IZ47" s="33"/>
      <c r="JA47" s="33"/>
      <c r="JB47" s="33"/>
      <c r="JC47" s="33"/>
      <c r="JD47" s="33"/>
      <c r="JE47" s="33"/>
      <c r="JF47" s="33"/>
      <c r="JG47" s="33"/>
      <c r="JH47" s="33"/>
      <c r="JI47" s="33"/>
      <c r="JJ47" s="33"/>
      <c r="JK47" s="33"/>
      <c r="JL47" s="33"/>
      <c r="JM47" s="33"/>
      <c r="JN47" s="33"/>
      <c r="JO47" s="33"/>
      <c r="JP47" s="33"/>
      <c r="JQ47" s="33"/>
      <c r="JR47" s="33"/>
      <c r="JS47" s="33"/>
      <c r="JT47" s="33"/>
      <c r="JU47" s="33"/>
      <c r="JV47" s="33"/>
      <c r="JW47" s="33"/>
      <c r="JX47" s="33"/>
      <c r="JY47" s="33"/>
      <c r="JZ47" s="33"/>
      <c r="KA47" s="33"/>
      <c r="KB47" s="33"/>
      <c r="KC47" s="33"/>
      <c r="KD47" s="33"/>
      <c r="KE47" s="33"/>
      <c r="KF47" s="33"/>
      <c r="KG47" s="33"/>
      <c r="KH47" s="33"/>
      <c r="KI47" s="33"/>
      <c r="KJ47" s="33"/>
      <c r="KK47" s="33"/>
      <c r="KL47" s="33"/>
      <c r="KM47" s="33"/>
      <c r="KN47" s="33"/>
      <c r="KO47" s="33"/>
      <c r="KP47" s="33"/>
      <c r="KQ47" s="33"/>
      <c r="KR47" s="33"/>
      <c r="KS47" s="33"/>
      <c r="KT47" s="33"/>
      <c r="KU47" s="33"/>
      <c r="KV47" s="33"/>
      <c r="KW47" s="33"/>
      <c r="KX47" s="33"/>
      <c r="KY47" s="33"/>
      <c r="KZ47" s="33"/>
      <c r="LA47" s="33"/>
      <c r="LB47" s="33"/>
      <c r="LC47" s="33"/>
      <c r="LD47" s="33"/>
      <c r="LE47" s="33"/>
      <c r="LF47" s="33"/>
      <c r="LG47" s="33"/>
      <c r="LH47" s="33"/>
      <c r="LI47" s="33"/>
      <c r="LJ47" s="33"/>
      <c r="LK47" s="33"/>
      <c r="LL47" s="33"/>
      <c r="LM47" s="33"/>
      <c r="LN47" s="33"/>
      <c r="LO47" s="33"/>
      <c r="LP47" s="33"/>
      <c r="LQ47" s="33"/>
      <c r="LR47" s="33"/>
      <c r="LS47" s="33"/>
      <c r="LT47" s="33"/>
      <c r="LU47" s="33"/>
      <c r="LV47" s="33"/>
      <c r="LW47" s="33"/>
      <c r="LX47" s="33"/>
      <c r="LY47" s="33"/>
      <c r="LZ47" s="33"/>
      <c r="MA47" s="33"/>
      <c r="MB47" s="33"/>
      <c r="MC47" s="33"/>
      <c r="MD47" s="33"/>
      <c r="ME47" s="33"/>
      <c r="MF47" s="33"/>
      <c r="MG47" s="33"/>
      <c r="MH47" s="33"/>
      <c r="MI47" s="33"/>
      <c r="MJ47" s="33"/>
      <c r="MK47" s="33"/>
      <c r="ML47" s="33"/>
      <c r="MM47" s="33"/>
      <c r="MN47" s="33"/>
      <c r="MO47" s="33"/>
      <c r="MP47" s="33"/>
      <c r="MQ47" s="33"/>
      <c r="MR47" s="33"/>
      <c r="MS47" s="33"/>
      <c r="MT47" s="33"/>
      <c r="MU47" s="33"/>
      <c r="MV47" s="33"/>
      <c r="MW47" s="33"/>
      <c r="MX47" s="33"/>
      <c r="MY47" s="33"/>
      <c r="MZ47" s="33"/>
      <c r="NA47" s="33"/>
      <c r="NB47" s="33"/>
      <c r="NC47" s="33"/>
      <c r="ND47" s="33"/>
      <c r="NE47" s="33"/>
      <c r="NF47" s="33"/>
      <c r="NG47" s="33"/>
      <c r="NH47" s="33"/>
      <c r="NI47" s="33"/>
      <c r="NJ47" s="33"/>
      <c r="NK47" s="33"/>
      <c r="NL47" s="33"/>
      <c r="NM47" s="33"/>
      <c r="NN47" s="33"/>
      <c r="NO47" s="33"/>
      <c r="NP47" s="33"/>
      <c r="NQ47" s="33"/>
      <c r="NR47" s="33"/>
      <c r="NS47" s="33"/>
      <c r="NT47" s="33"/>
      <c r="NU47" s="33"/>
      <c r="NV47" s="33"/>
      <c r="NW47" s="33"/>
      <c r="NX47" s="33"/>
      <c r="NY47" s="33"/>
      <c r="NZ47" s="33"/>
      <c r="OA47" s="33"/>
      <c r="OB47" s="33"/>
      <c r="OC47" s="33"/>
      <c r="OD47" s="33"/>
      <c r="OE47" s="33"/>
      <c r="OF47" s="33"/>
      <c r="OG47" s="33"/>
      <c r="OH47" s="33"/>
      <c r="OI47" s="33"/>
      <c r="OJ47" s="33"/>
      <c r="OK47" s="33"/>
      <c r="OL47" s="33"/>
      <c r="OM47" s="33"/>
      <c r="ON47" s="33"/>
      <c r="OO47" s="33"/>
      <c r="OP47" s="33"/>
      <c r="OQ47" s="33"/>
      <c r="OR47" s="33"/>
      <c r="OS47" s="33"/>
      <c r="OT47" s="33"/>
      <c r="OU47" s="33"/>
      <c r="OV47" s="33"/>
      <c r="OW47" s="33"/>
      <c r="OX47" s="33"/>
      <c r="OY47" s="33"/>
      <c r="OZ47" s="33"/>
      <c r="PA47" s="33"/>
      <c r="PB47" s="33"/>
      <c r="PC47" s="33"/>
      <c r="PD47" s="33"/>
      <c r="PE47" s="33"/>
      <c r="PF47" s="33"/>
      <c r="PG47" s="33"/>
      <c r="PH47" s="33"/>
      <c r="PI47" s="33"/>
      <c r="PJ47" s="33"/>
      <c r="PK47" s="33"/>
      <c r="PL47" s="33"/>
      <c r="PM47" s="33"/>
      <c r="PN47" s="33"/>
      <c r="PO47" s="33"/>
      <c r="PP47" s="33"/>
      <c r="PQ47" s="33"/>
      <c r="PR47" s="33"/>
      <c r="PS47" s="33"/>
      <c r="PT47" s="33"/>
      <c r="PU47" s="33"/>
      <c r="PV47" s="33"/>
      <c r="PW47" s="33"/>
      <c r="PX47" s="33"/>
      <c r="PY47" s="33"/>
      <c r="PZ47" s="33"/>
      <c r="QA47" s="33"/>
      <c r="QB47" s="33"/>
      <c r="QC47" s="33"/>
      <c r="QD47" s="33"/>
      <c r="QE47" s="33"/>
      <c r="QF47" s="33"/>
      <c r="QG47" s="33"/>
      <c r="QH47" s="33"/>
      <c r="QI47" s="33"/>
      <c r="QJ47" s="33"/>
      <c r="QK47" s="33"/>
      <c r="QL47" s="33"/>
      <c r="QM47" s="33"/>
      <c r="QN47" s="33"/>
      <c r="QO47" s="33"/>
      <c r="QP47" s="33"/>
      <c r="QQ47" s="33"/>
      <c r="QR47" s="33"/>
      <c r="QS47" s="33"/>
      <c r="QT47" s="33"/>
      <c r="QU47" s="33"/>
      <c r="QV47" s="33"/>
      <c r="QW47" s="33"/>
      <c r="QX47" s="33"/>
      <c r="QY47" s="33"/>
      <c r="QZ47" s="33"/>
      <c r="RA47" s="33"/>
      <c r="RB47" s="33"/>
      <c r="RC47" s="33"/>
      <c r="RD47" s="33"/>
      <c r="RE47" s="33"/>
      <c r="RF47" s="33"/>
      <c r="RG47" s="33"/>
      <c r="RH47" s="33"/>
      <c r="RI47" s="33"/>
      <c r="RJ47" s="33"/>
      <c r="RK47" s="33"/>
      <c r="RL47" s="33"/>
      <c r="RM47" s="33"/>
      <c r="RN47" s="33"/>
      <c r="RO47" s="33"/>
      <c r="RP47" s="33"/>
      <c r="RQ47" s="33"/>
      <c r="RR47" s="33"/>
      <c r="RS47" s="33"/>
      <c r="RT47" s="33"/>
      <c r="RU47" s="33"/>
      <c r="RV47" s="33"/>
      <c r="RW47" s="33"/>
      <c r="RX47" s="33"/>
      <c r="RY47" s="33"/>
      <c r="RZ47" s="33"/>
      <c r="SA47" s="33"/>
      <c r="SB47" s="33"/>
      <c r="SC47" s="33"/>
      <c r="SD47" s="33"/>
      <c r="SE47" s="33"/>
      <c r="SF47" s="33"/>
      <c r="SG47" s="33"/>
      <c r="SH47" s="33"/>
      <c r="SI47" s="33"/>
      <c r="SJ47" s="33"/>
      <c r="SK47" s="33"/>
      <c r="SL47" s="33"/>
      <c r="SM47" s="33"/>
      <c r="SN47" s="33"/>
      <c r="SO47" s="33"/>
      <c r="SP47" s="33"/>
      <c r="SQ47" s="33"/>
      <c r="SR47" s="33"/>
      <c r="SS47" s="33"/>
      <c r="ST47" s="33"/>
      <c r="SU47" s="33"/>
      <c r="SV47" s="33"/>
      <c r="SW47" s="33"/>
      <c r="SX47" s="33"/>
      <c r="SY47" s="33"/>
      <c r="SZ47" s="33"/>
      <c r="TA47" s="33"/>
      <c r="TB47" s="33"/>
      <c r="TC47" s="33"/>
      <c r="TD47" s="33"/>
      <c r="TE47" s="33"/>
      <c r="TF47" s="33"/>
      <c r="TG47" s="33"/>
      <c r="TH47" s="33"/>
      <c r="TI47" s="33"/>
      <c r="TJ47" s="33"/>
      <c r="TK47" s="33"/>
      <c r="TL47" s="33"/>
      <c r="TM47" s="33"/>
      <c r="TN47" s="33"/>
      <c r="TO47" s="33"/>
      <c r="TP47" s="33"/>
      <c r="TQ47" s="33"/>
      <c r="TR47" s="33"/>
      <c r="TS47" s="33"/>
      <c r="TT47" s="33"/>
      <c r="TU47" s="33"/>
      <c r="TV47" s="33"/>
      <c r="TW47" s="33"/>
      <c r="TX47" s="33"/>
      <c r="TY47" s="33"/>
      <c r="TZ47" s="33"/>
      <c r="UA47" s="33"/>
      <c r="UB47" s="33"/>
      <c r="UC47" s="33"/>
      <c r="UD47" s="33"/>
      <c r="UE47" s="33"/>
      <c r="UF47" s="33"/>
      <c r="UG47" s="33"/>
      <c r="UH47" s="33"/>
      <c r="UI47" s="33"/>
      <c r="UJ47" s="33"/>
      <c r="UK47" s="33"/>
      <c r="UL47" s="33"/>
      <c r="UM47" s="33"/>
      <c r="UN47" s="33"/>
      <c r="UO47" s="33"/>
      <c r="UP47" s="33"/>
      <c r="UQ47" s="33"/>
      <c r="UR47" s="33"/>
      <c r="US47" s="33"/>
      <c r="UT47" s="33"/>
      <c r="UU47" s="33"/>
      <c r="UV47" s="33"/>
      <c r="UW47" s="33"/>
      <c r="UX47" s="33"/>
      <c r="UY47" s="33"/>
      <c r="UZ47" s="33"/>
      <c r="VA47" s="33"/>
      <c r="VB47" s="33"/>
      <c r="VC47" s="33"/>
      <c r="VD47" s="33"/>
      <c r="VE47" s="33"/>
      <c r="VF47" s="33"/>
      <c r="VG47" s="33"/>
      <c r="VH47" s="33"/>
      <c r="VI47" s="33"/>
      <c r="VJ47" s="33"/>
      <c r="VK47" s="33"/>
      <c r="VL47" s="33"/>
      <c r="VM47" s="33"/>
      <c r="VN47" s="33"/>
      <c r="VO47" s="33"/>
      <c r="VP47" s="33"/>
      <c r="VQ47" s="33"/>
      <c r="VR47" s="33"/>
      <c r="VS47" s="33"/>
      <c r="VT47" s="33"/>
      <c r="VU47" s="33"/>
      <c r="VV47" s="33"/>
      <c r="VW47" s="33"/>
      <c r="VX47" s="33"/>
      <c r="VY47" s="33"/>
      <c r="VZ47" s="33"/>
      <c r="WA47" s="33"/>
      <c r="WB47" s="33"/>
      <c r="WC47" s="33"/>
      <c r="WD47" s="33"/>
      <c r="WE47" s="33"/>
      <c r="WF47" s="33"/>
      <c r="WG47" s="33"/>
      <c r="WH47" s="33"/>
      <c r="WI47" s="33"/>
      <c r="WJ47" s="33"/>
      <c r="WK47" s="33"/>
      <c r="WL47" s="33"/>
      <c r="WM47" s="33"/>
      <c r="WN47" s="33"/>
      <c r="WO47" s="33"/>
      <c r="WP47" s="33"/>
      <c r="WQ47" s="33"/>
      <c r="WR47" s="33"/>
      <c r="WS47" s="33"/>
      <c r="WT47" s="33"/>
      <c r="WU47" s="33"/>
      <c r="WV47" s="33"/>
      <c r="WW47" s="33"/>
      <c r="WX47" s="33"/>
      <c r="WY47" s="33"/>
      <c r="WZ47" s="33"/>
      <c r="XA47" s="33"/>
      <c r="XB47" s="33"/>
      <c r="XC47" s="33"/>
      <c r="XD47" s="33"/>
      <c r="XE47" s="33"/>
      <c r="XF47" s="33"/>
      <c r="XG47" s="33"/>
      <c r="XH47" s="33"/>
      <c r="XI47" s="33"/>
      <c r="XJ47" s="33"/>
      <c r="XK47" s="33"/>
      <c r="XL47" s="33"/>
      <c r="XM47" s="33"/>
      <c r="XN47" s="33"/>
      <c r="XO47" s="33"/>
      <c r="XP47" s="33"/>
      <c r="XQ47" s="33"/>
      <c r="XR47" s="33"/>
      <c r="XS47" s="33"/>
      <c r="XT47" s="33"/>
      <c r="XU47" s="33"/>
      <c r="XV47" s="33"/>
      <c r="XW47" s="33"/>
      <c r="XX47" s="33"/>
      <c r="XY47" s="33"/>
      <c r="XZ47" s="33"/>
      <c r="YA47" s="33"/>
      <c r="YB47" s="33"/>
      <c r="YC47" s="33"/>
      <c r="YD47" s="33"/>
      <c r="YE47" s="33"/>
      <c r="YF47" s="33"/>
      <c r="YG47" s="33"/>
      <c r="YH47" s="33"/>
      <c r="YI47" s="33"/>
      <c r="YJ47" s="33"/>
      <c r="YK47" s="33"/>
      <c r="YL47" s="33"/>
      <c r="YM47" s="33"/>
      <c r="YN47" s="33"/>
      <c r="YO47" s="33"/>
      <c r="YP47" s="33"/>
      <c r="YQ47" s="33"/>
      <c r="YR47" s="33"/>
      <c r="YS47" s="33"/>
      <c r="YT47" s="33"/>
      <c r="YU47" s="33"/>
      <c r="YV47" s="33"/>
      <c r="YW47" s="33"/>
      <c r="YX47" s="33"/>
      <c r="YY47" s="33"/>
      <c r="YZ47" s="33"/>
      <c r="ZA47" s="33"/>
      <c r="ZB47" s="33"/>
      <c r="ZC47" s="33"/>
      <c r="ZD47" s="33"/>
      <c r="ZE47" s="33"/>
      <c r="ZF47" s="33"/>
      <c r="ZG47" s="33"/>
      <c r="ZH47" s="33"/>
      <c r="ZI47" s="33"/>
      <c r="ZJ47" s="33"/>
      <c r="ZK47" s="33"/>
      <c r="ZL47" s="33"/>
      <c r="ZM47" s="33"/>
      <c r="ZN47" s="33"/>
      <c r="ZO47" s="33"/>
      <c r="ZP47" s="33"/>
      <c r="ZQ47" s="33"/>
      <c r="ZR47" s="33"/>
      <c r="ZS47" s="33"/>
      <c r="ZT47" s="33"/>
      <c r="ZU47" s="33"/>
      <c r="ZV47" s="33"/>
      <c r="ZW47" s="33"/>
      <c r="ZX47" s="33"/>
      <c r="ZY47" s="33"/>
      <c r="ZZ47" s="33"/>
      <c r="AAA47" s="33"/>
      <c r="AAB47" s="33"/>
      <c r="AAC47" s="33"/>
      <c r="AAD47" s="33"/>
      <c r="AAE47" s="33"/>
      <c r="AAF47" s="33"/>
      <c r="AAG47" s="33"/>
      <c r="AAH47" s="33"/>
      <c r="AAI47" s="33"/>
      <c r="AAJ47" s="33"/>
      <c r="AAK47" s="33"/>
      <c r="AAL47" s="33"/>
      <c r="AAM47" s="33"/>
      <c r="AAN47" s="33"/>
      <c r="AAO47" s="33"/>
      <c r="AAP47" s="33"/>
      <c r="AAQ47" s="33"/>
      <c r="AAR47" s="33"/>
      <c r="AAS47" s="33"/>
      <c r="AAT47" s="33"/>
      <c r="AAU47" s="33"/>
      <c r="AAV47" s="33"/>
      <c r="AAW47" s="33"/>
      <c r="AAX47" s="33"/>
      <c r="AAY47" s="33"/>
      <c r="AAZ47" s="33"/>
      <c r="ABA47" s="33"/>
      <c r="ABB47" s="33"/>
      <c r="ABC47" s="33"/>
      <c r="ABD47" s="33"/>
      <c r="ABE47" s="33"/>
      <c r="ABF47" s="33"/>
      <c r="ABG47" s="33"/>
      <c r="ABH47" s="33"/>
      <c r="ABI47" s="33"/>
      <c r="ABJ47" s="33"/>
      <c r="ABK47" s="33"/>
      <c r="ABL47" s="33"/>
      <c r="ABM47" s="33"/>
      <c r="ABN47" s="33"/>
      <c r="ABO47" s="33"/>
      <c r="ABP47" s="33"/>
      <c r="ABQ47" s="33"/>
      <c r="ABR47" s="33"/>
      <c r="ABS47" s="33"/>
      <c r="ABT47" s="33"/>
      <c r="ABU47" s="33"/>
      <c r="ABV47" s="33"/>
      <c r="ABW47" s="33"/>
      <c r="ABX47" s="33"/>
      <c r="ABY47" s="33"/>
      <c r="ABZ47" s="33"/>
      <c r="ACA47" s="33"/>
      <c r="ACB47" s="33"/>
      <c r="ACC47" s="33"/>
      <c r="ACD47" s="33"/>
      <c r="ACE47" s="33"/>
      <c r="ACF47" s="33"/>
      <c r="ACG47" s="33"/>
      <c r="ACH47" s="33"/>
      <c r="ACI47" s="33"/>
      <c r="ACJ47" s="33"/>
      <c r="ACK47" s="33"/>
      <c r="ACL47" s="33"/>
      <c r="ACM47" s="33"/>
      <c r="ACN47" s="33"/>
      <c r="ACO47" s="33"/>
      <c r="ACP47" s="33"/>
      <c r="ACQ47" s="33"/>
      <c r="ACR47" s="33"/>
      <c r="ACS47" s="33"/>
      <c r="ACT47" s="33"/>
      <c r="ACU47" s="33"/>
      <c r="ACV47" s="33"/>
      <c r="ACW47" s="33"/>
      <c r="ACX47" s="33"/>
      <c r="ACY47" s="33"/>
      <c r="ACZ47" s="33"/>
      <c r="ADA47" s="33"/>
      <c r="ADB47" s="33"/>
      <c r="ADC47" s="33"/>
      <c r="ADD47" s="33"/>
      <c r="ADE47" s="33"/>
      <c r="ADF47" s="33"/>
      <c r="ADG47" s="33"/>
      <c r="ADH47" s="33"/>
      <c r="ADI47" s="33"/>
      <c r="ADJ47" s="33"/>
      <c r="ADK47" s="33"/>
      <c r="ADL47" s="33"/>
      <c r="ADM47" s="33"/>
      <c r="ADN47" s="33"/>
      <c r="ADO47" s="33"/>
      <c r="ADP47" s="33"/>
      <c r="ADQ47" s="33"/>
      <c r="ADR47" s="33"/>
      <c r="ADS47" s="33"/>
      <c r="ADT47" s="33"/>
      <c r="ADU47" s="33"/>
      <c r="ADV47" s="33"/>
      <c r="ADW47" s="33"/>
      <c r="ADX47" s="33"/>
      <c r="ADY47" s="33"/>
      <c r="ADZ47" s="33"/>
      <c r="AEA47" s="33"/>
      <c r="AEB47" s="33"/>
      <c r="AEC47" s="33"/>
      <c r="AED47" s="33"/>
      <c r="AEE47" s="33"/>
      <c r="AEF47" s="33"/>
      <c r="AEG47" s="33"/>
      <c r="AEH47" s="33"/>
      <c r="AEI47" s="33"/>
      <c r="AEJ47" s="33"/>
      <c r="AEK47" s="33"/>
      <c r="AEL47" s="33"/>
      <c r="AEM47" s="33"/>
      <c r="AEN47" s="33"/>
      <c r="AEO47" s="33"/>
      <c r="AEP47" s="33"/>
      <c r="AEQ47" s="33"/>
      <c r="AER47" s="33"/>
      <c r="AES47" s="33"/>
      <c r="AET47" s="33"/>
      <c r="AEU47" s="33"/>
      <c r="AEV47" s="33"/>
      <c r="AEW47" s="33"/>
      <c r="AEX47" s="33"/>
      <c r="AEY47" s="33"/>
      <c r="AEZ47" s="33"/>
      <c r="AFA47" s="33"/>
      <c r="AFB47" s="33"/>
      <c r="AFC47" s="33"/>
      <c r="AFD47" s="33"/>
      <c r="AFE47" s="33"/>
      <c r="AFF47" s="33"/>
      <c r="AFG47" s="33"/>
      <c r="AFH47" s="33"/>
      <c r="AFI47" s="33"/>
      <c r="AFJ47" s="33"/>
      <c r="AFK47" s="33"/>
      <c r="AFL47" s="33"/>
      <c r="AFM47" s="33"/>
      <c r="AFN47" s="33"/>
      <c r="AFO47" s="33"/>
      <c r="AFP47" s="33"/>
      <c r="AFQ47" s="33"/>
      <c r="AFR47" s="33"/>
      <c r="AFS47" s="33"/>
      <c r="AFT47" s="33"/>
      <c r="AFU47" s="33"/>
      <c r="AFV47" s="33"/>
      <c r="AFW47" s="33"/>
      <c r="AFX47" s="33"/>
      <c r="AFY47" s="33"/>
      <c r="AFZ47" s="33"/>
      <c r="AGA47" s="33"/>
      <c r="AGB47" s="33"/>
      <c r="AGC47" s="33"/>
      <c r="AGD47" s="33"/>
      <c r="AGE47" s="33"/>
      <c r="AGF47" s="33"/>
      <c r="AGG47" s="33"/>
      <c r="AGH47" s="33"/>
      <c r="AGI47" s="33"/>
      <c r="AGJ47" s="33"/>
      <c r="AGK47" s="33"/>
      <c r="AGL47" s="33"/>
      <c r="AGM47" s="33"/>
      <c r="AGN47" s="33"/>
      <c r="AGO47" s="33"/>
      <c r="AGP47" s="33"/>
      <c r="AGQ47" s="33"/>
      <c r="AGR47" s="33"/>
      <c r="AGS47" s="33"/>
      <c r="AGT47" s="33"/>
      <c r="AGU47" s="33"/>
      <c r="AGV47" s="33"/>
      <c r="AGW47" s="33"/>
      <c r="AGX47" s="33"/>
      <c r="AGY47" s="33"/>
      <c r="AGZ47" s="33"/>
      <c r="AHA47" s="33"/>
      <c r="AHB47" s="33"/>
      <c r="AHC47" s="33"/>
      <c r="AHD47" s="33"/>
      <c r="AHE47" s="33"/>
      <c r="AHF47" s="33"/>
      <c r="AHG47" s="33"/>
      <c r="AHH47" s="33"/>
      <c r="AHI47" s="33"/>
      <c r="AHJ47" s="33"/>
      <c r="AHK47" s="33"/>
      <c r="AHL47" s="33"/>
      <c r="AHM47" s="33"/>
      <c r="AHN47" s="33"/>
      <c r="AHO47" s="33"/>
      <c r="AHP47" s="33"/>
      <c r="AHQ47" s="33"/>
      <c r="AHR47" s="33"/>
      <c r="AHS47" s="33"/>
      <c r="AHT47" s="33"/>
      <c r="AHU47" s="33"/>
      <c r="AHV47" s="33"/>
      <c r="AHW47" s="33"/>
      <c r="AHX47" s="33"/>
      <c r="AHY47" s="33"/>
      <c r="AHZ47" s="33"/>
      <c r="AIA47" s="33"/>
      <c r="AIB47" s="33"/>
      <c r="AIC47" s="33"/>
      <c r="AID47" s="33"/>
      <c r="AIE47" s="33"/>
      <c r="AIF47" s="33"/>
      <c r="AIG47" s="33"/>
      <c r="AIH47" s="33"/>
      <c r="AII47" s="33"/>
      <c r="AIJ47" s="33"/>
      <c r="AIK47" s="33"/>
      <c r="AIL47" s="33"/>
      <c r="AIM47" s="33"/>
      <c r="AIN47" s="33"/>
      <c r="AIO47" s="33"/>
      <c r="AIP47" s="33"/>
      <c r="AIQ47" s="33"/>
      <c r="AIR47" s="33"/>
      <c r="AIS47" s="33"/>
      <c r="AIT47" s="33"/>
      <c r="AIU47" s="33"/>
      <c r="AIV47" s="33"/>
      <c r="AIW47" s="33"/>
      <c r="AIX47" s="33"/>
      <c r="AIY47" s="33"/>
      <c r="AIZ47" s="33"/>
      <c r="AJA47" s="33"/>
      <c r="AJB47" s="33"/>
      <c r="AJC47" s="33"/>
      <c r="AJD47" s="33"/>
      <c r="AJE47" s="33"/>
      <c r="AJF47" s="33"/>
      <c r="AJG47" s="33"/>
      <c r="AJH47" s="33"/>
      <c r="AJI47" s="33"/>
      <c r="AJJ47" s="33"/>
      <c r="AJK47" s="33"/>
      <c r="AJL47" s="33"/>
      <c r="AJM47" s="33"/>
      <c r="AJN47" s="33"/>
      <c r="AJO47" s="33"/>
      <c r="AJP47" s="33"/>
      <c r="AJQ47" s="33"/>
      <c r="AJR47" s="33"/>
      <c r="AJS47" s="33"/>
      <c r="AJT47" s="33"/>
      <c r="AJU47" s="33"/>
      <c r="AJV47" s="33"/>
      <c r="AJW47" s="33"/>
      <c r="AJX47" s="33"/>
      <c r="AJY47" s="33"/>
      <c r="AJZ47" s="33"/>
      <c r="AKA47" s="33"/>
      <c r="AKB47" s="33"/>
      <c r="AKC47" s="33"/>
      <c r="AKD47" s="33"/>
      <c r="AKE47" s="33"/>
      <c r="AKF47" s="33"/>
      <c r="AKG47" s="33"/>
      <c r="AKH47" s="33"/>
      <c r="AKI47" s="33"/>
      <c r="AKJ47" s="33"/>
      <c r="AKK47" s="33"/>
      <c r="AKL47" s="33"/>
      <c r="AKM47" s="33"/>
      <c r="AKN47" s="33"/>
      <c r="AKO47" s="33"/>
      <c r="AKP47" s="33"/>
      <c r="AKQ47" s="33"/>
      <c r="AKR47" s="33"/>
      <c r="AKS47" s="33"/>
      <c r="AKT47" s="33"/>
      <c r="AKU47" s="33"/>
      <c r="AKV47" s="33"/>
      <c r="AKW47" s="33"/>
      <c r="AKX47" s="33"/>
      <c r="AKY47" s="33"/>
    </row>
    <row r="48" spans="3:987" ht="14.65" customHeight="1">
      <c r="C48" s="36"/>
      <c r="D48" s="42"/>
      <c r="E48" s="130" t="s">
        <v>248</v>
      </c>
      <c r="F48" s="111"/>
      <c r="G48" s="37">
        <v>247</v>
      </c>
      <c r="H48" s="37">
        <v>292</v>
      </c>
      <c r="I48" s="37">
        <v>364</v>
      </c>
      <c r="J48" s="37">
        <v>314</v>
      </c>
      <c r="K48" s="38">
        <v>277.60399999999998</v>
      </c>
      <c r="L48" s="38">
        <v>245.946</v>
      </c>
      <c r="M48" s="38">
        <v>243</v>
      </c>
      <c r="N48" s="27"/>
      <c r="O48" s="13"/>
      <c r="P48" s="34"/>
      <c r="Q48" s="45"/>
      <c r="R48" s="45"/>
      <c r="S48" s="45"/>
      <c r="T48" s="45"/>
      <c r="U48" s="49" t="s">
        <v>249</v>
      </c>
      <c r="V48" s="50">
        <v>341</v>
      </c>
      <c r="W48" s="50">
        <v>332</v>
      </c>
      <c r="X48" s="50">
        <v>321</v>
      </c>
      <c r="Y48" s="50">
        <v>300</v>
      </c>
      <c r="Z48" s="50">
        <v>253</v>
      </c>
      <c r="AA48" s="50">
        <v>212.702</v>
      </c>
      <c r="AB48" s="50">
        <v>265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</row>
    <row r="49" spans="3:218" ht="14.65" customHeight="1">
      <c r="C49" s="36"/>
      <c r="D49" s="42"/>
      <c r="E49" s="42"/>
      <c r="F49" s="54" t="s">
        <v>34</v>
      </c>
      <c r="G49" s="43">
        <v>275</v>
      </c>
      <c r="H49" s="43">
        <v>288</v>
      </c>
      <c r="I49" s="43">
        <v>327</v>
      </c>
      <c r="J49" s="43">
        <v>481</v>
      </c>
      <c r="K49" s="44">
        <v>372</v>
      </c>
      <c r="L49" s="44">
        <v>307.81799999999998</v>
      </c>
      <c r="M49" s="44">
        <v>313</v>
      </c>
      <c r="N49" s="27"/>
      <c r="O49" s="13"/>
      <c r="P49" s="34"/>
      <c r="Q49" s="45"/>
      <c r="R49" s="45"/>
      <c r="S49" s="45"/>
      <c r="T49" s="112" t="s">
        <v>226</v>
      </c>
      <c r="U49" s="111"/>
      <c r="V49" s="48">
        <v>240</v>
      </c>
      <c r="W49" s="48">
        <v>213</v>
      </c>
      <c r="X49" s="48">
        <v>220</v>
      </c>
      <c r="Y49" s="48">
        <v>200</v>
      </c>
      <c r="Z49" s="48">
        <v>159</v>
      </c>
      <c r="AA49" s="48">
        <v>269</v>
      </c>
      <c r="AB49" s="48">
        <v>258.83999999999997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</row>
    <row r="50" spans="3:218" ht="14.65" customHeight="1">
      <c r="C50" s="36"/>
      <c r="D50" s="42"/>
      <c r="E50" s="42"/>
      <c r="F50" s="54" t="s">
        <v>250</v>
      </c>
      <c r="G50" s="43">
        <v>348</v>
      </c>
      <c r="H50" s="43">
        <v>319</v>
      </c>
      <c r="I50" s="43">
        <v>362</v>
      </c>
      <c r="J50" s="43">
        <v>275</v>
      </c>
      <c r="K50" s="44">
        <v>306.39299999999997</v>
      </c>
      <c r="L50" s="44">
        <v>238</v>
      </c>
      <c r="M50" s="44">
        <v>343</v>
      </c>
      <c r="N50" s="27"/>
      <c r="O50" s="13"/>
      <c r="P50" s="55"/>
      <c r="Q50" s="56"/>
      <c r="R50" s="114" t="s">
        <v>251</v>
      </c>
      <c r="S50" s="110"/>
      <c r="T50" s="110"/>
      <c r="U50" s="111"/>
      <c r="V50" s="28">
        <v>31</v>
      </c>
      <c r="W50" s="28">
        <v>31</v>
      </c>
      <c r="X50" s="28">
        <v>20</v>
      </c>
      <c r="Y50" s="28">
        <v>18</v>
      </c>
      <c r="Z50" s="28">
        <v>16</v>
      </c>
      <c r="AA50" s="28">
        <v>10.050000000000001</v>
      </c>
      <c r="AB50" s="28">
        <v>25.2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</row>
    <row r="51" spans="3:218" ht="14.65" customHeight="1">
      <c r="C51" s="113" t="s">
        <v>61</v>
      </c>
      <c r="D51" s="110"/>
      <c r="E51" s="110"/>
      <c r="F51" s="111"/>
      <c r="G51" s="25">
        <v>7642</v>
      </c>
      <c r="H51" s="25" t="s">
        <v>252</v>
      </c>
      <c r="I51" s="25">
        <v>8368</v>
      </c>
      <c r="J51" s="25">
        <v>8512</v>
      </c>
      <c r="K51" s="26">
        <f>K53+K54+K55</f>
        <v>8061.2909299999901</v>
      </c>
      <c r="L51" s="26">
        <f>L53+L54+L55</f>
        <v>8134</v>
      </c>
      <c r="M51" s="26">
        <v>8883</v>
      </c>
      <c r="N51" s="27"/>
      <c r="O51" s="13"/>
      <c r="P51" s="32"/>
      <c r="Q51" s="114" t="s">
        <v>253</v>
      </c>
      <c r="R51" s="110"/>
      <c r="S51" s="110"/>
      <c r="T51" s="110"/>
      <c r="U51" s="111"/>
      <c r="V51" s="28">
        <v>220</v>
      </c>
      <c r="W51" s="28">
        <v>229</v>
      </c>
      <c r="X51" s="28">
        <v>245</v>
      </c>
      <c r="Y51" s="28">
        <v>206</v>
      </c>
      <c r="Z51" s="28">
        <f>Z52+Z53</f>
        <v>207</v>
      </c>
      <c r="AA51" s="28">
        <f>AA52+AA53</f>
        <v>181.31</v>
      </c>
      <c r="AB51" s="28">
        <f>AB52+AB53</f>
        <v>170.52500000000001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</row>
    <row r="52" spans="3:218">
      <c r="C52" s="36"/>
      <c r="D52" s="130" t="s">
        <v>254</v>
      </c>
      <c r="E52" s="110"/>
      <c r="F52" s="111"/>
      <c r="G52" s="37">
        <v>3411</v>
      </c>
      <c r="H52" s="37">
        <v>3787</v>
      </c>
      <c r="I52" s="37">
        <v>4173</v>
      </c>
      <c r="J52" s="37">
        <v>4346</v>
      </c>
      <c r="K52" s="38">
        <v>4087.6619000000001</v>
      </c>
      <c r="L52" s="38">
        <v>4208</v>
      </c>
      <c r="M52" s="38">
        <v>4528</v>
      </c>
      <c r="N52" s="27"/>
      <c r="O52" s="13"/>
      <c r="P52" s="34"/>
      <c r="Q52" s="45"/>
      <c r="R52" s="112" t="s">
        <v>255</v>
      </c>
      <c r="S52" s="110"/>
      <c r="T52" s="110"/>
      <c r="U52" s="111"/>
      <c r="V52" s="50">
        <v>144</v>
      </c>
      <c r="W52" s="50">
        <v>152</v>
      </c>
      <c r="X52" s="50">
        <v>138</v>
      </c>
      <c r="Y52" s="50">
        <v>126</v>
      </c>
      <c r="Z52" s="50">
        <v>126</v>
      </c>
      <c r="AA52" s="50">
        <v>107.57</v>
      </c>
      <c r="AB52" s="50">
        <v>105.76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</row>
    <row r="53" spans="3:218" ht="14.65" customHeight="1">
      <c r="C53" s="36"/>
      <c r="D53" s="133" t="s">
        <v>256</v>
      </c>
      <c r="E53" s="110"/>
      <c r="F53" s="110"/>
      <c r="G53" s="43">
        <v>1375</v>
      </c>
      <c r="H53" s="43">
        <v>1441</v>
      </c>
      <c r="I53" s="43">
        <v>1930</v>
      </c>
      <c r="J53" s="43">
        <v>1947</v>
      </c>
      <c r="K53" s="44">
        <v>1835.8202799999999</v>
      </c>
      <c r="L53" s="44">
        <v>2023</v>
      </c>
      <c r="M53" s="44">
        <v>1873</v>
      </c>
      <c r="N53" s="27"/>
      <c r="O53" s="13"/>
      <c r="P53" s="34"/>
      <c r="Q53" s="45"/>
      <c r="R53" s="112" t="s">
        <v>257</v>
      </c>
      <c r="S53" s="110"/>
      <c r="T53" s="110"/>
      <c r="U53" s="111"/>
      <c r="V53" s="50">
        <v>75</v>
      </c>
      <c r="W53" s="50">
        <v>77</v>
      </c>
      <c r="X53" s="50" t="s">
        <v>258</v>
      </c>
      <c r="Y53" s="50">
        <v>81</v>
      </c>
      <c r="Z53" s="50">
        <v>81</v>
      </c>
      <c r="AA53" s="50">
        <v>73.739999999999995</v>
      </c>
      <c r="AB53" s="50">
        <v>64.765000000000001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</row>
    <row r="54" spans="3:218" ht="14.65" customHeight="1">
      <c r="C54" s="36"/>
      <c r="D54" s="125" t="s">
        <v>259</v>
      </c>
      <c r="E54" s="110"/>
      <c r="F54" s="111"/>
      <c r="G54" s="43">
        <v>3391</v>
      </c>
      <c r="H54" s="43">
        <v>3332</v>
      </c>
      <c r="I54" s="43">
        <v>3783</v>
      </c>
      <c r="J54" s="43">
        <v>3863</v>
      </c>
      <c r="K54" s="44">
        <v>3529.0871699999898</v>
      </c>
      <c r="L54" s="44">
        <v>3047</v>
      </c>
      <c r="M54" s="44">
        <v>3588</v>
      </c>
      <c r="N54" s="27"/>
      <c r="O54" s="13"/>
      <c r="P54" s="138"/>
      <c r="Q54" s="127"/>
      <c r="R54" s="127"/>
      <c r="S54" s="127"/>
      <c r="T54" s="127"/>
      <c r="U54" s="127"/>
      <c r="V54" s="127"/>
      <c r="W54" s="127"/>
      <c r="X54" s="127"/>
      <c r="Y54" s="127"/>
      <c r="Z54" s="127"/>
      <c r="AA54" s="57"/>
      <c r="AB54" s="57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</row>
    <row r="55" spans="3:218" ht="14.65" customHeight="1">
      <c r="C55" s="36"/>
      <c r="D55" s="125" t="s">
        <v>260</v>
      </c>
      <c r="E55" s="110"/>
      <c r="F55" s="111"/>
      <c r="G55" s="43" t="s">
        <v>261</v>
      </c>
      <c r="H55" s="43">
        <v>3264</v>
      </c>
      <c r="I55" s="43">
        <v>2655</v>
      </c>
      <c r="J55" s="43">
        <v>2702</v>
      </c>
      <c r="K55" s="44">
        <v>2696.38348</v>
      </c>
      <c r="L55" s="44">
        <v>3064</v>
      </c>
      <c r="M55" s="44">
        <v>3420</v>
      </c>
      <c r="N55" s="27"/>
      <c r="O55" s="13"/>
      <c r="P55" s="58" t="s">
        <v>262</v>
      </c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</row>
    <row r="56" spans="3:218" ht="6.25" customHeight="1">
      <c r="C56" s="126"/>
      <c r="D56" s="126"/>
      <c r="E56" s="126"/>
      <c r="F56" s="127"/>
      <c r="G56" s="127"/>
      <c r="H56" s="127"/>
      <c r="I56" s="127"/>
      <c r="J56" s="127"/>
      <c r="K56" s="59"/>
      <c r="L56" s="60"/>
      <c r="M56" s="60"/>
      <c r="N56" s="13"/>
      <c r="O56" s="13"/>
      <c r="P56" s="58" t="s">
        <v>263</v>
      </c>
      <c r="Q56" s="61"/>
      <c r="R56" s="61"/>
      <c r="S56" s="61"/>
      <c r="T56" s="61"/>
      <c r="U56" s="15"/>
      <c r="V56" s="15"/>
      <c r="W56" s="15"/>
      <c r="X56" s="15"/>
      <c r="Y56" s="15"/>
      <c r="Z56" s="15"/>
      <c r="AA56" s="15"/>
      <c r="AB56" s="15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</row>
    <row r="57" spans="3:218" ht="14.25" customHeight="1">
      <c r="C57" s="107" t="s">
        <v>264</v>
      </c>
      <c r="D57" s="108"/>
      <c r="E57" s="108"/>
      <c r="F57" s="108"/>
      <c r="G57" s="108"/>
      <c r="H57" s="108"/>
      <c r="I57" s="108"/>
      <c r="J57" s="108"/>
      <c r="K57" s="59"/>
      <c r="L57" s="60"/>
      <c r="M57" s="60"/>
      <c r="N57" s="13"/>
      <c r="O57" s="13"/>
      <c r="P57" s="58" t="s">
        <v>265</v>
      </c>
      <c r="Q57" s="61"/>
      <c r="R57" s="61"/>
      <c r="S57" s="61"/>
      <c r="T57" s="61"/>
      <c r="U57" s="15"/>
      <c r="V57" s="15"/>
      <c r="W57" s="15"/>
      <c r="X57" s="15"/>
      <c r="Y57" s="15"/>
      <c r="Z57" s="15"/>
      <c r="AA57" s="15"/>
      <c r="AB57" s="15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</row>
    <row r="58" spans="3:218" ht="6.25" customHeight="1">
      <c r="P58" s="58"/>
      <c r="Q58" s="61"/>
      <c r="R58" s="61"/>
      <c r="S58" s="61"/>
      <c r="T58" s="61"/>
      <c r="U58" s="15"/>
      <c r="V58" s="15"/>
      <c r="W58" s="15"/>
      <c r="X58" s="15"/>
      <c r="Y58" s="15"/>
      <c r="Z58" s="15"/>
      <c r="AA58" s="15"/>
      <c r="AB58" s="15"/>
    </row>
    <row r="59" spans="3:218" ht="11.5" customHeight="1">
      <c r="C59" s="129" t="s">
        <v>266</v>
      </c>
      <c r="D59" s="108"/>
      <c r="E59" s="108"/>
      <c r="F59" s="108"/>
      <c r="G59" s="108"/>
      <c r="H59" s="108"/>
      <c r="I59" s="108"/>
      <c r="J59" s="108"/>
      <c r="K59" s="63"/>
      <c r="L59" s="64"/>
      <c r="M59" s="64"/>
      <c r="P59" s="124" t="s">
        <v>266</v>
      </c>
      <c r="Q59" s="108"/>
      <c r="R59" s="108"/>
      <c r="S59" s="108"/>
      <c r="T59" s="108"/>
      <c r="U59" s="108"/>
      <c r="V59" s="108"/>
      <c r="W59" s="108"/>
      <c r="X59" s="57"/>
      <c r="Y59" s="57"/>
      <c r="Z59" s="57"/>
      <c r="AA59" s="57"/>
      <c r="AB59" s="57"/>
    </row>
  </sheetData>
  <mergeCells count="73">
    <mergeCell ref="R53:U53"/>
    <mergeCell ref="T49:U49"/>
    <mergeCell ref="E42:F42"/>
    <mergeCell ref="D52:F52"/>
    <mergeCell ref="S34:U34"/>
    <mergeCell ref="T42:U42"/>
    <mergeCell ref="R52:U52"/>
    <mergeCell ref="E37:F37"/>
    <mergeCell ref="T36:U36"/>
    <mergeCell ref="A1:B1"/>
    <mergeCell ref="D53:F53"/>
    <mergeCell ref="E17:F17"/>
    <mergeCell ref="E48:F48"/>
    <mergeCell ref="D47:F47"/>
    <mergeCell ref="D16:F16"/>
    <mergeCell ref="C13:F13"/>
    <mergeCell ref="E20:F20"/>
    <mergeCell ref="E38:F38"/>
    <mergeCell ref="D15:F15"/>
    <mergeCell ref="D14:F14"/>
    <mergeCell ref="C1:XFD7"/>
    <mergeCell ref="T23:U23"/>
    <mergeCell ref="R15:U15"/>
    <mergeCell ref="C10:F10"/>
    <mergeCell ref="S16:U16"/>
    <mergeCell ref="P59:W59"/>
    <mergeCell ref="Q51:U51"/>
    <mergeCell ref="E28:F28"/>
    <mergeCell ref="S35:U35"/>
    <mergeCell ref="E31:F31"/>
    <mergeCell ref="D55:F55"/>
    <mergeCell ref="E34:F34"/>
    <mergeCell ref="C56:J56"/>
    <mergeCell ref="G30:G31"/>
    <mergeCell ref="E30:F30"/>
    <mergeCell ref="D29:F29"/>
    <mergeCell ref="C59:J59"/>
    <mergeCell ref="D54:F54"/>
    <mergeCell ref="T43:U43"/>
    <mergeCell ref="E41:F41"/>
    <mergeCell ref="D40:F40"/>
    <mergeCell ref="C8:J8"/>
    <mergeCell ref="P10:U10"/>
    <mergeCell ref="H30:H31"/>
    <mergeCell ref="E32:F32"/>
    <mergeCell ref="E25:F25"/>
    <mergeCell ref="C9:L9"/>
    <mergeCell ref="T19:U19"/>
    <mergeCell ref="C12:F12"/>
    <mergeCell ref="S18:U18"/>
    <mergeCell ref="T28:U28"/>
    <mergeCell ref="E24:F24"/>
    <mergeCell ref="Q12:U12"/>
    <mergeCell ref="P11:U11"/>
    <mergeCell ref="T29:U29"/>
    <mergeCell ref="T32:U32"/>
    <mergeCell ref="E23:F23"/>
    <mergeCell ref="C57:J57"/>
    <mergeCell ref="S17:U17"/>
    <mergeCell ref="T27:U27"/>
    <mergeCell ref="C51:F51"/>
    <mergeCell ref="C11:F11"/>
    <mergeCell ref="R50:U50"/>
    <mergeCell ref="Q13:U13"/>
    <mergeCell ref="E33:F33"/>
    <mergeCell ref="J30:J31"/>
    <mergeCell ref="S33:U33"/>
    <mergeCell ref="Q14:U14"/>
    <mergeCell ref="E43:F43"/>
    <mergeCell ref="T39:U39"/>
    <mergeCell ref="I30:I31"/>
    <mergeCell ref="P54:Z54"/>
    <mergeCell ref="C39:F39"/>
  </mergeCells>
  <pageMargins left="0.47283464566929129" right="0.41456692913385818" top="0.71259842519685035" bottom="0.73937007874015737" header="0.31889763779527558" footer="0.34566929133858271"/>
  <pageSetup paperSize="0" pageOrder="overThenDown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O50"/>
  <sheetViews>
    <sheetView zoomScale="85" zoomScaleNormal="85" workbookViewId="0">
      <selection activeCell="C53" sqref="C53"/>
    </sheetView>
  </sheetViews>
  <sheetFormatPr baseColWidth="10" defaultRowHeight="14.5"/>
  <cols>
    <col min="1" max="1" width="11.453125" style="141" customWidth="1"/>
    <col min="2" max="2" width="20.54296875" style="141" bestFit="1" customWidth="1"/>
    <col min="3" max="3" width="7" customWidth="1"/>
    <col min="5" max="5" width="17.1796875" bestFit="1" customWidth="1"/>
    <col min="8" max="8" width="6.7265625" customWidth="1"/>
    <col min="9" max="9" width="28.7265625" bestFit="1" customWidth="1"/>
    <col min="10" max="10" width="11.453125" customWidth="1"/>
    <col min="12" max="12" width="6.1796875" customWidth="1"/>
    <col min="13" max="13" width="6.453125" customWidth="1"/>
    <col min="14" max="14" width="39" bestFit="1" customWidth="1"/>
  </cols>
  <sheetData>
    <row r="1" spans="1:15" s="141" customFormat="1" ht="15.75" customHeight="1" thickBot="1">
      <c r="A1" s="131" t="s">
        <v>135</v>
      </c>
    </row>
    <row r="2" spans="1:15" s="141" customFormat="1">
      <c r="A2" s="79" t="s">
        <v>136</v>
      </c>
      <c r="B2" s="1" t="s">
        <v>267</v>
      </c>
    </row>
    <row r="3" spans="1:15" s="141" customFormat="1">
      <c r="A3" s="80" t="s">
        <v>138</v>
      </c>
      <c r="B3" s="1" t="s">
        <v>268</v>
      </c>
    </row>
    <row r="4" spans="1:15" s="141" customFormat="1">
      <c r="A4" s="80" t="s">
        <v>140</v>
      </c>
      <c r="B4" s="1" t="s">
        <v>141</v>
      </c>
    </row>
    <row r="5" spans="1:15" s="141" customFormat="1">
      <c r="A5" s="80" t="s">
        <v>142</v>
      </c>
      <c r="B5" s="1" t="s">
        <v>104</v>
      </c>
    </row>
    <row r="6" spans="1:15" s="141" customFormat="1">
      <c r="A6" s="80" t="s">
        <v>143</v>
      </c>
      <c r="B6" s="89" t="s">
        <v>269</v>
      </c>
    </row>
    <row r="7" spans="1:15" s="141" customFormat="1" ht="15.75" customHeight="1" thickBot="1">
      <c r="A7" s="81" t="s">
        <v>145</v>
      </c>
      <c r="B7" s="1" t="s">
        <v>101</v>
      </c>
    </row>
    <row r="8" spans="1:15">
      <c r="C8" s="139" t="s">
        <v>270</v>
      </c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</row>
    <row r="9" spans="1:15">
      <c r="C9" t="s">
        <v>271</v>
      </c>
      <c r="H9" t="s">
        <v>272</v>
      </c>
      <c r="L9" t="s">
        <v>273</v>
      </c>
    </row>
    <row r="10" spans="1:15">
      <c r="C10" s="65" t="s">
        <v>274</v>
      </c>
      <c r="D10" s="66"/>
      <c r="E10" s="66"/>
      <c r="F10" s="67">
        <v>2021</v>
      </c>
      <c r="H10" s="65" t="s">
        <v>274</v>
      </c>
      <c r="I10" s="67"/>
      <c r="J10" s="67">
        <v>2021</v>
      </c>
      <c r="L10" s="65" t="s">
        <v>274</v>
      </c>
      <c r="M10" s="65"/>
      <c r="N10" s="65"/>
      <c r="O10" s="67">
        <v>2021</v>
      </c>
    </row>
    <row r="11" spans="1:15">
      <c r="C11" s="4" t="s">
        <v>275</v>
      </c>
      <c r="F11" s="4">
        <v>5763.3</v>
      </c>
      <c r="H11" s="4" t="s">
        <v>276</v>
      </c>
      <c r="J11">
        <v>1615.4</v>
      </c>
      <c r="L11" s="4" t="s">
        <v>277</v>
      </c>
    </row>
    <row r="12" spans="1:15">
      <c r="E12" t="s">
        <v>278</v>
      </c>
      <c r="F12">
        <v>671.3</v>
      </c>
      <c r="N12" s="4" t="s">
        <v>279</v>
      </c>
      <c r="O12">
        <v>547.4</v>
      </c>
    </row>
    <row r="13" spans="1:15">
      <c r="E13" t="s">
        <v>280</v>
      </c>
      <c r="F13">
        <v>3688.4</v>
      </c>
      <c r="N13" s="4" t="s">
        <v>281</v>
      </c>
      <c r="O13">
        <v>961.1</v>
      </c>
    </row>
    <row r="14" spans="1:15">
      <c r="D14" s="4" t="s">
        <v>282</v>
      </c>
      <c r="F14">
        <v>4359.7</v>
      </c>
      <c r="M14" s="4" t="s">
        <v>283</v>
      </c>
      <c r="O14">
        <f>O12+O13</f>
        <v>1508.5</v>
      </c>
    </row>
    <row r="15" spans="1:15">
      <c r="D15" s="68" t="s">
        <v>284</v>
      </c>
      <c r="F15">
        <v>32</v>
      </c>
      <c r="M15" s="4" t="s">
        <v>285</v>
      </c>
      <c r="O15">
        <v>114.2</v>
      </c>
    </row>
    <row r="16" spans="1:15">
      <c r="E16" t="s">
        <v>286</v>
      </c>
      <c r="F16">
        <v>20.5</v>
      </c>
      <c r="L16" s="4" t="s">
        <v>287</v>
      </c>
      <c r="M16" s="4"/>
    </row>
    <row r="17" spans="3:15">
      <c r="E17" t="s">
        <v>189</v>
      </c>
      <c r="F17">
        <v>470.8</v>
      </c>
      <c r="L17" s="4"/>
      <c r="M17" s="4" t="s">
        <v>276</v>
      </c>
      <c r="O17">
        <v>414.9</v>
      </c>
    </row>
    <row r="18" spans="3:15">
      <c r="E18" t="s">
        <v>181</v>
      </c>
      <c r="F18">
        <v>117.5</v>
      </c>
    </row>
    <row r="19" spans="3:15">
      <c r="E19" t="s">
        <v>288</v>
      </c>
      <c r="F19">
        <v>259.2</v>
      </c>
      <c r="N19" s="4"/>
    </row>
    <row r="20" spans="3:15">
      <c r="E20" t="s">
        <v>197</v>
      </c>
      <c r="F20">
        <v>535.70000000000005</v>
      </c>
      <c r="N20" s="4"/>
    </row>
    <row r="21" spans="3:15">
      <c r="D21" s="4" t="s">
        <v>289</v>
      </c>
      <c r="F21">
        <v>1403.6</v>
      </c>
    </row>
    <row r="22" spans="3:15">
      <c r="D22" s="68" t="s">
        <v>284</v>
      </c>
      <c r="F22">
        <v>17.100000000000001</v>
      </c>
    </row>
    <row r="23" spans="3:15">
      <c r="C23" s="4" t="s">
        <v>290</v>
      </c>
      <c r="F23" s="4">
        <v>311.10000000000002</v>
      </c>
    </row>
    <row r="24" spans="3:15">
      <c r="D24" s="4" t="s">
        <v>37</v>
      </c>
      <c r="F24">
        <v>241.1</v>
      </c>
    </row>
    <row r="25" spans="3:15">
      <c r="D25" s="4" t="s">
        <v>34</v>
      </c>
      <c r="F25">
        <v>69.7</v>
      </c>
    </row>
    <row r="26" spans="3:15">
      <c r="C26" s="4" t="s">
        <v>291</v>
      </c>
      <c r="D26" s="4"/>
      <c r="F26">
        <v>6074.4</v>
      </c>
    </row>
    <row r="28" spans="3:15">
      <c r="C28" s="139" t="s">
        <v>47</v>
      </c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</row>
    <row r="29" spans="3:15">
      <c r="C29" t="s">
        <v>292</v>
      </c>
      <c r="H29" t="s">
        <v>272</v>
      </c>
      <c r="L29" t="s">
        <v>273</v>
      </c>
    </row>
    <row r="30" spans="3:15">
      <c r="C30" s="65" t="s">
        <v>274</v>
      </c>
      <c r="D30" s="66"/>
      <c r="E30" s="66"/>
      <c r="F30" s="67">
        <v>2021</v>
      </c>
      <c r="H30" s="65" t="s">
        <v>274</v>
      </c>
      <c r="I30" s="66"/>
      <c r="J30" s="67">
        <v>2021</v>
      </c>
      <c r="L30" s="65" t="s">
        <v>274</v>
      </c>
      <c r="M30" s="65"/>
      <c r="N30" s="65"/>
      <c r="O30" s="67">
        <v>2021</v>
      </c>
    </row>
    <row r="31" spans="3:15">
      <c r="C31" s="4" t="s">
        <v>270</v>
      </c>
      <c r="H31" s="4" t="s">
        <v>276</v>
      </c>
      <c r="I31" t="s">
        <v>293</v>
      </c>
      <c r="J31">
        <v>7356.9</v>
      </c>
      <c r="L31" s="4" t="s">
        <v>277</v>
      </c>
    </row>
    <row r="32" spans="3:15">
      <c r="D32" t="s">
        <v>294</v>
      </c>
      <c r="F32">
        <v>1054</v>
      </c>
      <c r="I32" s="4" t="s">
        <v>295</v>
      </c>
      <c r="J32">
        <v>1313</v>
      </c>
      <c r="M32" s="4" t="s">
        <v>276</v>
      </c>
      <c r="N32" t="s">
        <v>293</v>
      </c>
      <c r="O32">
        <v>5084.3</v>
      </c>
    </row>
    <row r="33" spans="3:15">
      <c r="D33" t="s">
        <v>277</v>
      </c>
      <c r="F33">
        <v>1416</v>
      </c>
      <c r="I33" s="4" t="s">
        <v>296</v>
      </c>
      <c r="J33">
        <v>4839.6000000000004</v>
      </c>
      <c r="N33" s="4" t="s">
        <v>295</v>
      </c>
      <c r="O33">
        <v>2147.3000000000002</v>
      </c>
    </row>
    <row r="34" spans="3:15">
      <c r="D34" t="s">
        <v>297</v>
      </c>
      <c r="F34">
        <v>2529</v>
      </c>
      <c r="I34" s="4" t="s">
        <v>298</v>
      </c>
      <c r="J34">
        <v>816.7</v>
      </c>
      <c r="N34" s="4" t="s">
        <v>296</v>
      </c>
      <c r="O34">
        <v>2361.3000000000002</v>
      </c>
    </row>
    <row r="35" spans="3:15">
      <c r="C35" s="4" t="s">
        <v>299</v>
      </c>
      <c r="N35" s="4" t="s">
        <v>298</v>
      </c>
      <c r="O35">
        <v>374.7</v>
      </c>
    </row>
    <row r="36" spans="3:15">
      <c r="D36" t="s">
        <v>294</v>
      </c>
      <c r="F36">
        <v>4423</v>
      </c>
      <c r="L36" s="4" t="s">
        <v>287</v>
      </c>
    </row>
    <row r="37" spans="3:15">
      <c r="D37" t="s">
        <v>277</v>
      </c>
      <c r="F37">
        <v>837</v>
      </c>
      <c r="M37" s="4" t="s">
        <v>276</v>
      </c>
      <c r="N37" t="s">
        <v>293</v>
      </c>
      <c r="O37">
        <v>4006.7</v>
      </c>
    </row>
    <row r="38" spans="3:15">
      <c r="D38" t="s">
        <v>297</v>
      </c>
      <c r="F38">
        <v>5249</v>
      </c>
      <c r="N38" s="4" t="s">
        <v>295</v>
      </c>
      <c r="O38">
        <v>1002.3</v>
      </c>
    </row>
    <row r="39" spans="3:15">
      <c r="C39" s="4" t="s">
        <v>300</v>
      </c>
      <c r="F39">
        <v>564</v>
      </c>
      <c r="N39" s="4" t="s">
        <v>296</v>
      </c>
      <c r="O39">
        <v>2263.6</v>
      </c>
    </row>
    <row r="40" spans="3:15">
      <c r="D40" t="s">
        <v>301</v>
      </c>
      <c r="F40">
        <v>13</v>
      </c>
      <c r="N40" s="4" t="s">
        <v>298</v>
      </c>
      <c r="O40">
        <v>296.2</v>
      </c>
    </row>
    <row r="41" spans="3:15">
      <c r="D41" t="s">
        <v>302</v>
      </c>
      <c r="F41">
        <v>21</v>
      </c>
    </row>
    <row r="42" spans="3:15">
      <c r="D42" t="s">
        <v>303</v>
      </c>
      <c r="F42">
        <v>531</v>
      </c>
    </row>
    <row r="44" spans="3:15">
      <c r="C44" s="139" t="s">
        <v>299</v>
      </c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</row>
    <row r="45" spans="3:15">
      <c r="C45" t="s">
        <v>297</v>
      </c>
    </row>
    <row r="46" spans="3:15">
      <c r="C46" s="65" t="s">
        <v>274</v>
      </c>
      <c r="D46" s="66"/>
      <c r="E46" s="67"/>
      <c r="F46" s="67">
        <v>2021</v>
      </c>
    </row>
    <row r="47" spans="3:15">
      <c r="C47" s="4" t="s">
        <v>276</v>
      </c>
      <c r="D47" t="s">
        <v>293</v>
      </c>
      <c r="F47">
        <v>5249.3</v>
      </c>
    </row>
    <row r="48" spans="3:15">
      <c r="D48" s="4" t="s">
        <v>295</v>
      </c>
      <c r="F48">
        <v>557.4</v>
      </c>
    </row>
    <row r="49" spans="4:6">
      <c r="D49" s="4" t="s">
        <v>296</v>
      </c>
      <c r="F49">
        <v>4410.3</v>
      </c>
    </row>
    <row r="50" spans="4:6">
      <c r="D50" s="4" t="s">
        <v>298</v>
      </c>
      <c r="F50">
        <v>279.5</v>
      </c>
    </row>
  </sheetData>
  <mergeCells count="6">
    <mergeCell ref="C28:O28"/>
    <mergeCell ref="C44:O44"/>
    <mergeCell ref="C1:XFD7"/>
    <mergeCell ref="A8:B1048576"/>
    <mergeCell ref="C8:O8"/>
    <mergeCell ref="A1:B1"/>
  </mergeCells>
  <hyperlinks>
    <hyperlink ref="B6" r:id="rId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I66"/>
  <sheetViews>
    <sheetView workbookViewId="0">
      <pane xSplit="2" topLeftCell="C1" activePane="topRight" state="frozen"/>
      <selection activeCell="A4" sqref="A4:D32"/>
      <selection pane="topRight" activeCell="G14" sqref="G14"/>
    </sheetView>
  </sheetViews>
  <sheetFormatPr baseColWidth="10" defaultColWidth="11.453125" defaultRowHeight="14.5"/>
  <cols>
    <col min="1" max="1" width="11.453125" style="142" customWidth="1"/>
    <col min="2" max="2" width="20.54296875" style="142" bestFit="1" customWidth="1"/>
    <col min="3" max="3" width="15.7265625" style="2" customWidth="1"/>
    <col min="4" max="4" width="13.81640625" style="2" bestFit="1" customWidth="1"/>
    <col min="5" max="5" width="15.1796875" style="2" bestFit="1" customWidth="1"/>
    <col min="6" max="6" width="14.26953125" style="2" bestFit="1" customWidth="1"/>
    <col min="7" max="7" width="15.26953125" style="2" bestFit="1" customWidth="1"/>
    <col min="8" max="8" width="11.453125" style="2" customWidth="1"/>
    <col min="9" max="16384" width="11.453125" style="2"/>
  </cols>
  <sheetData>
    <row r="1" spans="1:9" s="142" customFormat="1" ht="15.75" customHeight="1" thickBot="1">
      <c r="A1" s="131" t="s">
        <v>135</v>
      </c>
    </row>
    <row r="2" spans="1:9" s="142" customFormat="1">
      <c r="A2" s="79" t="s">
        <v>136</v>
      </c>
      <c r="B2" s="1" t="s">
        <v>304</v>
      </c>
    </row>
    <row r="3" spans="1:9" s="142" customFormat="1">
      <c r="A3" s="80" t="s">
        <v>138</v>
      </c>
      <c r="B3" s="1" t="s">
        <v>305</v>
      </c>
    </row>
    <row r="4" spans="1:9" s="142" customFormat="1">
      <c r="A4" s="80" t="s">
        <v>140</v>
      </c>
      <c r="B4" s="1" t="s">
        <v>141</v>
      </c>
    </row>
    <row r="5" spans="1:9" s="142" customFormat="1">
      <c r="A5" s="80" t="s">
        <v>142</v>
      </c>
      <c r="B5" s="1" t="s">
        <v>306</v>
      </c>
    </row>
    <row r="6" spans="1:9" s="142" customFormat="1">
      <c r="A6" s="80" t="s">
        <v>143</v>
      </c>
      <c r="B6" s="1" t="s">
        <v>307</v>
      </c>
    </row>
    <row r="7" spans="1:9" s="142" customFormat="1" ht="15.75" customHeight="1" thickBot="1">
      <c r="A7" s="81" t="s">
        <v>145</v>
      </c>
      <c r="B7" s="1" t="s">
        <v>308</v>
      </c>
    </row>
    <row r="8" spans="1:9" ht="30" customHeight="1">
      <c r="C8" s="143" t="s">
        <v>309</v>
      </c>
      <c r="D8" s="144"/>
      <c r="H8" s="3"/>
      <c r="I8" s="3"/>
    </row>
    <row r="9" spans="1:9">
      <c r="C9" s="85" t="s">
        <v>310</v>
      </c>
      <c r="D9" s="85" t="s">
        <v>311</v>
      </c>
      <c r="E9" s="85" t="s">
        <v>312</v>
      </c>
      <c r="F9" s="85" t="s">
        <v>313</v>
      </c>
      <c r="G9" s="85" t="s">
        <v>314</v>
      </c>
      <c r="H9" s="3"/>
      <c r="I9" s="3"/>
    </row>
    <row r="10" spans="1:9">
      <c r="C10" s="85" t="s">
        <v>34</v>
      </c>
      <c r="D10" s="86">
        <v>1786</v>
      </c>
      <c r="E10" s="86">
        <v>51.5</v>
      </c>
      <c r="F10" s="86">
        <v>24.2</v>
      </c>
      <c r="G10" s="86">
        <v>6.1</v>
      </c>
      <c r="H10" s="3"/>
      <c r="I10" s="3"/>
    </row>
    <row r="11" spans="1:9">
      <c r="C11" s="85" t="s">
        <v>37</v>
      </c>
      <c r="D11" s="86">
        <v>994</v>
      </c>
      <c r="E11" s="86">
        <v>36.299999999999997</v>
      </c>
      <c r="F11" s="86">
        <v>26.7</v>
      </c>
      <c r="G11" s="87">
        <v>2.6</v>
      </c>
      <c r="H11" s="3"/>
      <c r="I11" s="3"/>
    </row>
    <row r="12" spans="1:9">
      <c r="G12" s="3"/>
      <c r="H12" s="3"/>
      <c r="I12" s="3"/>
    </row>
    <row r="13" spans="1:9">
      <c r="G13" s="3"/>
      <c r="H13" s="3"/>
      <c r="I13" s="3"/>
    </row>
    <row r="14" spans="1:9" ht="30" customHeight="1">
      <c r="G14" s="3"/>
      <c r="H14" s="3"/>
      <c r="I14" s="3"/>
    </row>
    <row r="15" spans="1:9">
      <c r="G15" s="3"/>
      <c r="H15" s="3"/>
      <c r="I15" s="3"/>
    </row>
    <row r="16" spans="1:9">
      <c r="G16" s="3"/>
      <c r="H16" s="3"/>
      <c r="I16" s="3"/>
    </row>
    <row r="17" spans="7:9">
      <c r="G17" s="3"/>
      <c r="H17" s="3"/>
      <c r="I17" s="3"/>
    </row>
    <row r="18" spans="7:9">
      <c r="G18" s="3"/>
      <c r="H18" s="3"/>
      <c r="I18" s="3"/>
    </row>
    <row r="19" spans="7:9">
      <c r="G19" s="3"/>
      <c r="H19" s="3"/>
      <c r="I19" s="3"/>
    </row>
    <row r="20" spans="7:9">
      <c r="H20" s="3"/>
      <c r="I20" s="3"/>
    </row>
    <row r="21" spans="7:9">
      <c r="G21" s="3"/>
      <c r="H21" s="3"/>
      <c r="I21" s="3"/>
    </row>
    <row r="22" spans="7:9">
      <c r="G22" s="3"/>
      <c r="H22" s="3"/>
      <c r="I22" s="3"/>
    </row>
    <row r="23" spans="7:9">
      <c r="G23" s="3"/>
      <c r="H23" s="3"/>
      <c r="I23" s="3"/>
    </row>
    <row r="24" spans="7:9">
      <c r="G24" s="3"/>
      <c r="H24" s="3"/>
      <c r="I24" s="3"/>
    </row>
    <row r="25" spans="7:9">
      <c r="G25" s="3"/>
      <c r="H25" s="3"/>
      <c r="I25" s="3"/>
    </row>
    <row r="26" spans="7:9">
      <c r="H26" s="3"/>
      <c r="I26" s="3"/>
    </row>
    <row r="27" spans="7:9" ht="15" customHeight="1">
      <c r="H27" s="3"/>
      <c r="I27" s="3"/>
    </row>
    <row r="28" spans="7:9">
      <c r="H28" s="3"/>
      <c r="I28" s="3"/>
    </row>
    <row r="29" spans="7:9" ht="30" customHeight="1">
      <c r="H29" s="3"/>
      <c r="I29" s="3"/>
    </row>
    <row r="30" spans="7:9">
      <c r="G30" s="3"/>
      <c r="H30" s="3"/>
      <c r="I30" s="3"/>
    </row>
    <row r="31" spans="7:9">
      <c r="H31" s="3"/>
      <c r="I31" s="3"/>
    </row>
    <row r="32" spans="7:9" ht="30" customHeight="1">
      <c r="G32" s="3"/>
      <c r="H32" s="3"/>
      <c r="I32" s="3"/>
    </row>
    <row r="33" spans="3:9">
      <c r="H33" s="3"/>
      <c r="I33" s="3"/>
    </row>
    <row r="34" spans="3:9">
      <c r="G34" s="3"/>
      <c r="H34" s="3"/>
      <c r="I34" s="3"/>
    </row>
    <row r="35" spans="3:9">
      <c r="H35" s="3"/>
      <c r="I35" s="3"/>
    </row>
    <row r="36" spans="3:9" ht="30" customHeight="1">
      <c r="G36" s="3"/>
      <c r="H36" s="3"/>
      <c r="I36" s="3"/>
    </row>
    <row r="37" spans="3:9">
      <c r="H37" s="3"/>
      <c r="I37" s="3"/>
    </row>
    <row r="38" spans="3:9">
      <c r="G38" s="3"/>
      <c r="H38" s="3"/>
      <c r="I38" s="3"/>
    </row>
    <row r="39" spans="3:9">
      <c r="G39" s="3"/>
      <c r="H39" s="3"/>
      <c r="I39" s="3"/>
    </row>
    <row r="40" spans="3:9">
      <c r="G40" s="3"/>
      <c r="H40" s="3"/>
      <c r="I40" s="3"/>
    </row>
    <row r="41" spans="3:9" ht="30" customHeight="1">
      <c r="G41" s="3"/>
      <c r="H41" s="3"/>
      <c r="I41" s="3"/>
    </row>
    <row r="42" spans="3:9">
      <c r="G42" s="3"/>
      <c r="H42" s="3"/>
      <c r="I42" s="3"/>
    </row>
    <row r="43" spans="3:9">
      <c r="G43" s="3"/>
      <c r="H43" s="3"/>
      <c r="I43" s="3"/>
    </row>
    <row r="44" spans="3:9">
      <c r="G44" s="3"/>
      <c r="H44" s="3"/>
      <c r="I44" s="3"/>
    </row>
    <row r="45" spans="3:9">
      <c r="G45" s="3"/>
      <c r="H45" s="3"/>
      <c r="I45" s="3"/>
    </row>
    <row r="46" spans="3:9">
      <c r="H46" s="3"/>
      <c r="I46" s="3"/>
    </row>
    <row r="47" spans="3:9">
      <c r="C47" s="3"/>
      <c r="H47" s="3"/>
      <c r="I47" s="3"/>
    </row>
    <row r="48" spans="3:9">
      <c r="C48" s="3"/>
      <c r="G48" s="3"/>
      <c r="H48" s="3"/>
      <c r="I48" s="3"/>
    </row>
    <row r="49" spans="3:9">
      <c r="C49" s="3"/>
      <c r="G49" s="3"/>
      <c r="H49" s="3"/>
      <c r="I49" s="3"/>
    </row>
    <row r="50" spans="3:9">
      <c r="C50" s="3"/>
      <c r="G50" s="3"/>
      <c r="H50" s="3"/>
      <c r="I50" s="3"/>
    </row>
    <row r="51" spans="3:9">
      <c r="C51" s="3"/>
      <c r="G51" s="3"/>
      <c r="H51" s="3"/>
      <c r="I51" s="3"/>
    </row>
    <row r="52" spans="3:9" ht="15" customHeight="1">
      <c r="C52" s="3"/>
      <c r="G52" s="3"/>
      <c r="H52" s="3"/>
      <c r="I52" s="3"/>
    </row>
    <row r="53" spans="3:9">
      <c r="C53" s="3"/>
      <c r="H53" s="3"/>
      <c r="I53" s="3"/>
    </row>
    <row r="54" spans="3:9">
      <c r="C54" s="3"/>
      <c r="G54" s="3"/>
      <c r="H54" s="3"/>
      <c r="I54" s="3"/>
    </row>
    <row r="55" spans="3:9">
      <c r="C55" s="3"/>
      <c r="H55" s="3"/>
      <c r="I55" s="3"/>
    </row>
    <row r="56" spans="3:9">
      <c r="C56" s="3"/>
      <c r="H56" s="3"/>
      <c r="I56" s="3"/>
    </row>
    <row r="57" spans="3:9">
      <c r="C57" s="3"/>
      <c r="G57" s="3"/>
      <c r="H57" s="3"/>
      <c r="I57" s="3"/>
    </row>
    <row r="58" spans="3:9" ht="30" customHeight="1">
      <c r="C58" s="3"/>
      <c r="H58" s="3"/>
      <c r="I58" s="3"/>
    </row>
    <row r="59" spans="3:9">
      <c r="C59" s="3"/>
      <c r="G59" s="3"/>
      <c r="H59" s="3"/>
      <c r="I59" s="3"/>
    </row>
    <row r="60" spans="3:9" ht="30" customHeight="1">
      <c r="C60" s="3"/>
      <c r="G60" s="3"/>
      <c r="H60" s="3"/>
      <c r="I60" s="3"/>
    </row>
    <row r="61" spans="3:9">
      <c r="C61" s="3"/>
      <c r="G61" s="3"/>
      <c r="H61" s="3"/>
      <c r="I61" s="3"/>
    </row>
    <row r="62" spans="3:9">
      <c r="C62" s="3"/>
      <c r="H62" s="3"/>
      <c r="I62" s="3"/>
    </row>
    <row r="63" spans="3:9">
      <c r="C63" s="3"/>
      <c r="H63" s="3"/>
      <c r="I63" s="3"/>
    </row>
    <row r="64" spans="3:9">
      <c r="C64" s="3"/>
      <c r="H64" s="3"/>
      <c r="I64" s="3"/>
    </row>
    <row r="65" spans="3:9">
      <c r="C65" s="3"/>
      <c r="H65" s="3"/>
      <c r="I65" s="3"/>
    </row>
    <row r="66" spans="3:9">
      <c r="C66" s="3"/>
      <c r="G66" s="3"/>
      <c r="H66" s="3"/>
      <c r="I66" s="3"/>
    </row>
  </sheetData>
  <mergeCells count="4">
    <mergeCell ref="A8:B1048576"/>
    <mergeCell ref="C1:XFD7"/>
    <mergeCell ref="C8:D8"/>
    <mergeCell ref="A1:B1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E29"/>
  <sheetViews>
    <sheetView workbookViewId="0">
      <selection activeCell="E29" sqref="E29"/>
    </sheetView>
  </sheetViews>
  <sheetFormatPr baseColWidth="10" defaultRowHeight="14.5"/>
  <cols>
    <col min="1" max="1" width="11.453125" style="141" customWidth="1"/>
    <col min="2" max="2" width="20.54296875" style="141" bestFit="1" customWidth="1"/>
    <col min="3" max="3" width="18.7265625" customWidth="1"/>
    <col min="4" max="4" width="15" bestFit="1" customWidth="1"/>
    <col min="5" max="5" width="33.81640625" bestFit="1" customWidth="1"/>
    <col min="6" max="6" width="33.26953125" bestFit="1" customWidth="1"/>
  </cols>
  <sheetData>
    <row r="1" spans="1:5" s="141" customFormat="1" ht="15.75" customHeight="1" thickBot="1">
      <c r="A1" s="131" t="s">
        <v>135</v>
      </c>
    </row>
    <row r="2" spans="1:5" s="141" customFormat="1">
      <c r="A2" s="79" t="s">
        <v>136</v>
      </c>
      <c r="B2" s="1" t="s">
        <v>315</v>
      </c>
    </row>
    <row r="3" spans="1:5" s="141" customFormat="1">
      <c r="A3" s="80" t="s">
        <v>138</v>
      </c>
      <c r="B3" s="1">
        <v>2021</v>
      </c>
    </row>
    <row r="4" spans="1:5" s="141" customFormat="1">
      <c r="A4" s="80" t="s">
        <v>140</v>
      </c>
      <c r="B4" s="1" t="s">
        <v>141</v>
      </c>
    </row>
    <row r="5" spans="1:5" s="141" customFormat="1">
      <c r="A5" s="80" t="s">
        <v>142</v>
      </c>
      <c r="B5" s="1" t="s">
        <v>316</v>
      </c>
    </row>
    <row r="6" spans="1:5" s="141" customFormat="1">
      <c r="A6" s="80" t="s">
        <v>143</v>
      </c>
      <c r="B6" s="1" t="s">
        <v>317</v>
      </c>
    </row>
    <row r="7" spans="1:5" s="141" customFormat="1" ht="15.75" customHeight="1" thickBot="1">
      <c r="A7" s="81" t="s">
        <v>145</v>
      </c>
      <c r="B7" s="1" t="s">
        <v>100</v>
      </c>
    </row>
    <row r="8" spans="1:5">
      <c r="C8" s="4" t="s">
        <v>318</v>
      </c>
    </row>
    <row r="9" spans="1:5">
      <c r="C9" s="82"/>
      <c r="D9" s="145">
        <v>2021</v>
      </c>
      <c r="E9" s="140"/>
    </row>
    <row r="10" spans="1:5">
      <c r="C10" s="82"/>
      <c r="D10" s="84" t="s">
        <v>319</v>
      </c>
      <c r="E10" s="84" t="s">
        <v>320</v>
      </c>
    </row>
    <row r="11" spans="1:5">
      <c r="C11" s="83"/>
      <c r="D11" s="84" t="s">
        <v>321</v>
      </c>
      <c r="E11" s="84" t="s">
        <v>88</v>
      </c>
    </row>
    <row r="12" spans="1:5">
      <c r="C12" t="s">
        <v>37</v>
      </c>
      <c r="D12">
        <v>1671</v>
      </c>
      <c r="E12">
        <v>213</v>
      </c>
    </row>
    <row r="13" spans="1:5">
      <c r="C13" s="68" t="s">
        <v>322</v>
      </c>
      <c r="D13" s="68">
        <v>42</v>
      </c>
      <c r="E13" s="68">
        <v>100</v>
      </c>
    </row>
    <row r="14" spans="1:5">
      <c r="C14" t="s">
        <v>34</v>
      </c>
      <c r="D14">
        <v>782</v>
      </c>
      <c r="E14">
        <v>331</v>
      </c>
    </row>
    <row r="15" spans="1:5">
      <c r="C15" s="68" t="s">
        <v>322</v>
      </c>
      <c r="D15" s="68">
        <v>93</v>
      </c>
      <c r="E15" s="68">
        <v>100</v>
      </c>
    </row>
    <row r="16" spans="1:5">
      <c r="C16" t="s">
        <v>51</v>
      </c>
      <c r="D16">
        <v>882</v>
      </c>
    </row>
    <row r="17" spans="3:5">
      <c r="C17" s="4" t="s">
        <v>276</v>
      </c>
      <c r="D17" s="4">
        <v>3337</v>
      </c>
      <c r="E17" s="4">
        <v>544</v>
      </c>
    </row>
    <row r="18" spans="3:5">
      <c r="C18" s="68" t="s">
        <v>322</v>
      </c>
      <c r="D18" s="68">
        <v>43</v>
      </c>
      <c r="E18" s="68">
        <v>100</v>
      </c>
    </row>
    <row r="20" spans="3:5">
      <c r="C20" s="4" t="s">
        <v>323</v>
      </c>
    </row>
    <row r="21" spans="3:5">
      <c r="C21" t="s">
        <v>56</v>
      </c>
      <c r="D21">
        <v>3283000</v>
      </c>
      <c r="E21" t="s">
        <v>324</v>
      </c>
    </row>
    <row r="22" spans="3:5">
      <c r="C22" t="s">
        <v>58</v>
      </c>
      <c r="D22">
        <v>925000</v>
      </c>
      <c r="E22" t="s">
        <v>324</v>
      </c>
    </row>
    <row r="23" spans="3:5">
      <c r="C23" t="s">
        <v>325</v>
      </c>
      <c r="D23">
        <v>270750</v>
      </c>
      <c r="E23" t="s">
        <v>324</v>
      </c>
    </row>
    <row r="26" spans="3:5">
      <c r="C26" s="145" t="s">
        <v>326</v>
      </c>
      <c r="D26" s="140"/>
      <c r="E26" s="140"/>
    </row>
    <row r="27" spans="3:5">
      <c r="C27" s="90" t="s">
        <v>37</v>
      </c>
      <c r="D27">
        <v>0.5</v>
      </c>
      <c r="E27" t="s">
        <v>327</v>
      </c>
    </row>
    <row r="28" spans="3:5">
      <c r="C28" s="90" t="s">
        <v>34</v>
      </c>
      <c r="D28">
        <v>0.7</v>
      </c>
      <c r="E28" t="s">
        <v>327</v>
      </c>
    </row>
    <row r="29" spans="3:5">
      <c r="C29" s="90" t="s">
        <v>328</v>
      </c>
      <c r="D29">
        <v>0.6</v>
      </c>
      <c r="E29" t="s">
        <v>327</v>
      </c>
    </row>
  </sheetData>
  <mergeCells count="5">
    <mergeCell ref="C1:XFD7"/>
    <mergeCell ref="A8:B1048576"/>
    <mergeCell ref="C26:E26"/>
    <mergeCell ref="A1:B1"/>
    <mergeCell ref="D9:E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E23"/>
  <sheetViews>
    <sheetView workbookViewId="0">
      <selection activeCell="I14" sqref="I14"/>
    </sheetView>
  </sheetViews>
  <sheetFormatPr baseColWidth="10" defaultColWidth="11.453125" defaultRowHeight="14.5"/>
  <cols>
    <col min="1" max="1" width="11.453125" style="146" customWidth="1"/>
    <col min="2" max="2" width="30.453125" style="146" customWidth="1"/>
    <col min="3" max="3" width="21.54296875" style="69" customWidth="1"/>
    <col min="4" max="4" width="22.1796875" style="69" bestFit="1" customWidth="1"/>
    <col min="5" max="6" width="11.453125" style="69" customWidth="1"/>
    <col min="7" max="16384" width="11.453125" style="69"/>
  </cols>
  <sheetData>
    <row r="1" spans="1:5" s="146" customFormat="1" ht="15.75" customHeight="1" thickBot="1">
      <c r="A1" s="131" t="s">
        <v>135</v>
      </c>
    </row>
    <row r="2" spans="1:5" s="146" customFormat="1">
      <c r="A2" s="79" t="s">
        <v>136</v>
      </c>
      <c r="B2" s="88" t="s">
        <v>329</v>
      </c>
    </row>
    <row r="3" spans="1:5" s="146" customFormat="1">
      <c r="A3" s="80" t="s">
        <v>138</v>
      </c>
      <c r="B3" s="1">
        <v>2020</v>
      </c>
    </row>
    <row r="4" spans="1:5" s="146" customFormat="1">
      <c r="A4" s="80" t="s">
        <v>140</v>
      </c>
      <c r="B4" s="88" t="s">
        <v>330</v>
      </c>
    </row>
    <row r="5" spans="1:5" s="146" customFormat="1">
      <c r="A5" s="80" t="s">
        <v>142</v>
      </c>
      <c r="B5" s="1"/>
    </row>
    <row r="6" spans="1:5" s="146" customFormat="1">
      <c r="A6" s="80" t="s">
        <v>143</v>
      </c>
      <c r="B6" s="1" t="s">
        <v>331</v>
      </c>
    </row>
    <row r="7" spans="1:5" s="146" customFormat="1" ht="15.75" customHeight="1" thickBot="1">
      <c r="A7" s="81" t="s">
        <v>145</v>
      </c>
      <c r="B7" s="88" t="s">
        <v>332</v>
      </c>
    </row>
    <row r="8" spans="1:5">
      <c r="C8" s="147" t="s">
        <v>333</v>
      </c>
      <c r="D8" s="148"/>
      <c r="E8" s="148"/>
    </row>
    <row r="9" spans="1:5">
      <c r="C9" s="71"/>
      <c r="D9" s="70" t="s">
        <v>56</v>
      </c>
      <c r="E9" s="70" t="s">
        <v>58</v>
      </c>
    </row>
    <row r="10" spans="1:5">
      <c r="C10" s="71" t="s">
        <v>334</v>
      </c>
      <c r="D10" s="73">
        <v>0.4</v>
      </c>
      <c r="E10" s="73">
        <v>0.65</v>
      </c>
    </row>
    <row r="11" spans="1:5">
      <c r="C11" s="71" t="s">
        <v>335</v>
      </c>
      <c r="D11" s="73">
        <v>0</v>
      </c>
      <c r="E11" s="73">
        <v>0</v>
      </c>
    </row>
    <row r="12" spans="1:5">
      <c r="C12" s="71" t="s">
        <v>80</v>
      </c>
      <c r="D12" s="73">
        <v>0.45</v>
      </c>
      <c r="E12" s="73">
        <v>0.26</v>
      </c>
    </row>
    <row r="13" spans="1:5">
      <c r="C13" s="71" t="s">
        <v>336</v>
      </c>
      <c r="D13" s="73">
        <v>0.15</v>
      </c>
      <c r="E13" s="73">
        <v>0.09</v>
      </c>
    </row>
    <row r="14" spans="1:5">
      <c r="C14" s="74" t="s">
        <v>276</v>
      </c>
      <c r="D14" s="73">
        <f>SUM(D10:D13)</f>
        <v>1</v>
      </c>
      <c r="E14" s="73">
        <f>SUM(E10:E13)</f>
        <v>1</v>
      </c>
    </row>
    <row r="15" spans="1:5">
      <c r="C15" s="69" t="s">
        <v>337</v>
      </c>
    </row>
    <row r="17" spans="3:4">
      <c r="C17" s="149" t="s">
        <v>338</v>
      </c>
      <c r="D17" s="148"/>
    </row>
    <row r="18" spans="3:4">
      <c r="C18" s="75" t="s">
        <v>334</v>
      </c>
      <c r="D18" s="76">
        <v>0.4</v>
      </c>
    </row>
    <row r="19" spans="3:4">
      <c r="C19" s="75" t="s">
        <v>335</v>
      </c>
      <c r="D19" s="76">
        <v>0.1</v>
      </c>
    </row>
    <row r="20" spans="3:4">
      <c r="C20" s="75" t="s">
        <v>80</v>
      </c>
      <c r="D20" s="76">
        <v>0.25</v>
      </c>
    </row>
    <row r="21" spans="3:4">
      <c r="C21" s="75" t="s">
        <v>336</v>
      </c>
      <c r="D21" s="76">
        <v>0.25</v>
      </c>
    </row>
    <row r="22" spans="3:4">
      <c r="C22" s="77" t="s">
        <v>276</v>
      </c>
      <c r="D22" s="76">
        <f>SUM(D18:D21)</f>
        <v>1</v>
      </c>
    </row>
    <row r="23" spans="3:4">
      <c r="C23" s="72" t="s">
        <v>339</v>
      </c>
      <c r="D23" s="72"/>
    </row>
  </sheetData>
  <mergeCells count="5">
    <mergeCell ref="C1:XFD7"/>
    <mergeCell ref="A8:B1048576"/>
    <mergeCell ref="C8:E8"/>
    <mergeCell ref="A1:B1"/>
    <mergeCell ref="C17:D17"/>
  </mergeCells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8064A2"/>
  </sheetPr>
  <dimension ref="A1:G409"/>
  <sheetViews>
    <sheetView workbookViewId="0"/>
  </sheetViews>
  <sheetFormatPr baseColWidth="10" defaultColWidth="9.1796875" defaultRowHeight="14.5"/>
  <cols>
    <col min="1" max="2" width="53" customWidth="1"/>
    <col min="3" max="3" width="18" customWidth="1"/>
    <col min="4" max="4" width="16" customWidth="1"/>
    <col min="5" max="5" width="26" customWidth="1"/>
    <col min="6" max="7" width="24" customWidth="1"/>
  </cols>
  <sheetData>
    <row r="1" spans="1:7" ht="15" customHeight="1">
      <c r="A1" s="105" t="s">
        <v>94</v>
      </c>
      <c r="B1" s="105" t="s">
        <v>95</v>
      </c>
      <c r="C1" s="105" t="s">
        <v>18</v>
      </c>
      <c r="D1" s="105" t="s">
        <v>21</v>
      </c>
      <c r="E1" s="105" t="s">
        <v>340</v>
      </c>
      <c r="F1" s="105" t="s">
        <v>341</v>
      </c>
      <c r="G1" s="105" t="s">
        <v>342</v>
      </c>
    </row>
    <row r="2" spans="1:7" ht="15" customHeight="1">
      <c r="A2" s="92" t="s">
        <v>27</v>
      </c>
      <c r="B2" s="92" t="s">
        <v>70</v>
      </c>
      <c r="C2" s="92" t="s">
        <v>98</v>
      </c>
      <c r="D2" s="92" t="s">
        <v>99</v>
      </c>
      <c r="E2" s="92">
        <v>50900</v>
      </c>
      <c r="F2" s="92"/>
      <c r="G2" s="92"/>
    </row>
    <row r="3" spans="1:7" ht="15" customHeight="1">
      <c r="A3" s="92" t="s">
        <v>27</v>
      </c>
      <c r="B3" s="92" t="s">
        <v>72</v>
      </c>
      <c r="C3" s="92" t="s">
        <v>98</v>
      </c>
      <c r="D3" s="92" t="s">
        <v>99</v>
      </c>
      <c r="E3" s="92">
        <v>8700</v>
      </c>
      <c r="F3" s="92"/>
      <c r="G3" s="92"/>
    </row>
    <row r="4" spans="1:7" ht="15" customHeight="1">
      <c r="A4" s="92" t="s">
        <v>27</v>
      </c>
      <c r="B4" s="92" t="s">
        <v>74</v>
      </c>
      <c r="C4" s="92" t="s">
        <v>98</v>
      </c>
      <c r="D4" s="92"/>
      <c r="E4" s="92">
        <v>2810000</v>
      </c>
      <c r="F4" s="92"/>
      <c r="G4" s="92"/>
    </row>
    <row r="5" spans="1:7" ht="15" customHeight="1">
      <c r="A5" s="92" t="s">
        <v>30</v>
      </c>
      <c r="B5" s="92" t="s">
        <v>75</v>
      </c>
      <c r="C5" s="92" t="s">
        <v>98</v>
      </c>
      <c r="D5" s="92"/>
      <c r="E5" s="92">
        <v>18400</v>
      </c>
      <c r="F5" s="92"/>
      <c r="G5" s="92"/>
    </row>
    <row r="6" spans="1:7" ht="15" customHeight="1">
      <c r="A6" s="92" t="s">
        <v>30</v>
      </c>
      <c r="B6" s="92" t="s">
        <v>76</v>
      </c>
      <c r="C6" s="92" t="s">
        <v>98</v>
      </c>
      <c r="D6" s="92"/>
      <c r="E6" s="92">
        <v>3750</v>
      </c>
      <c r="F6" s="92"/>
      <c r="G6" s="92"/>
    </row>
    <row r="7" spans="1:7" ht="15" customHeight="1">
      <c r="A7" s="92" t="s">
        <v>30</v>
      </c>
      <c r="B7" s="92" t="s">
        <v>77</v>
      </c>
      <c r="C7" s="92" t="s">
        <v>98</v>
      </c>
      <c r="D7" s="92"/>
      <c r="E7" s="92">
        <v>14700</v>
      </c>
      <c r="F7" s="92"/>
      <c r="G7" s="92"/>
    </row>
    <row r="8" spans="1:7" ht="15" customHeight="1">
      <c r="A8" s="92" t="s">
        <v>30</v>
      </c>
      <c r="B8" s="92" t="s">
        <v>86</v>
      </c>
      <c r="C8" s="92" t="s">
        <v>98</v>
      </c>
      <c r="D8" s="92"/>
      <c r="E8" s="92">
        <v>614</v>
      </c>
      <c r="F8" s="92"/>
      <c r="G8" s="92"/>
    </row>
    <row r="9" spans="1:7" ht="15" customHeight="1">
      <c r="A9" s="92" t="s">
        <v>30</v>
      </c>
      <c r="B9" s="92" t="s">
        <v>88</v>
      </c>
      <c r="C9" s="92" t="s">
        <v>98</v>
      </c>
      <c r="D9" s="92"/>
      <c r="E9" s="92">
        <v>614</v>
      </c>
      <c r="F9" s="92"/>
      <c r="G9" s="92"/>
    </row>
    <row r="10" spans="1:7" ht="15" customHeight="1">
      <c r="A10" s="92" t="s">
        <v>33</v>
      </c>
      <c r="B10" s="92" t="s">
        <v>75</v>
      </c>
      <c r="C10" s="92" t="s">
        <v>98</v>
      </c>
      <c r="D10" s="92"/>
      <c r="E10" s="92">
        <v>3750</v>
      </c>
      <c r="F10" s="92"/>
      <c r="G10" s="92"/>
    </row>
    <row r="11" spans="1:7" ht="15" customHeight="1">
      <c r="A11" s="92" t="s">
        <v>33</v>
      </c>
      <c r="B11" s="92" t="s">
        <v>76</v>
      </c>
      <c r="C11" s="92" t="s">
        <v>98</v>
      </c>
      <c r="D11" s="92"/>
      <c r="E11" s="92">
        <v>3750</v>
      </c>
      <c r="F11" s="92"/>
      <c r="G11" s="92"/>
    </row>
    <row r="12" spans="1:7" ht="15" customHeight="1">
      <c r="A12" s="92" t="s">
        <v>33</v>
      </c>
      <c r="B12" s="92" t="s">
        <v>86</v>
      </c>
      <c r="C12" s="92" t="s">
        <v>98</v>
      </c>
      <c r="D12" s="92"/>
      <c r="E12" s="92">
        <v>389</v>
      </c>
      <c r="F12" s="92"/>
      <c r="G12" s="92"/>
    </row>
    <row r="13" spans="1:7" ht="15" customHeight="1">
      <c r="A13" s="92" t="s">
        <v>33</v>
      </c>
      <c r="B13" s="92" t="s">
        <v>88</v>
      </c>
      <c r="C13" s="92" t="s">
        <v>98</v>
      </c>
      <c r="D13" s="92" t="s">
        <v>100</v>
      </c>
      <c r="E13" s="92">
        <v>389</v>
      </c>
      <c r="F13" s="92"/>
      <c r="G13" s="92"/>
    </row>
    <row r="14" spans="1:7" ht="15" customHeight="1">
      <c r="A14" s="92" t="s">
        <v>36</v>
      </c>
      <c r="B14" s="92" t="s">
        <v>75</v>
      </c>
      <c r="C14" s="92" t="s">
        <v>98</v>
      </c>
      <c r="D14" s="92"/>
      <c r="E14" s="92">
        <v>14700</v>
      </c>
      <c r="F14" s="92"/>
      <c r="G14" s="92"/>
    </row>
    <row r="15" spans="1:7" ht="15" customHeight="1">
      <c r="A15" s="92" t="s">
        <v>36</v>
      </c>
      <c r="B15" s="92" t="s">
        <v>77</v>
      </c>
      <c r="C15" s="92" t="s">
        <v>98</v>
      </c>
      <c r="D15" s="92"/>
      <c r="E15" s="92">
        <v>14700</v>
      </c>
      <c r="F15" s="92"/>
      <c r="G15" s="92"/>
    </row>
    <row r="16" spans="1:7" ht="15" customHeight="1">
      <c r="A16" s="92" t="s">
        <v>36</v>
      </c>
      <c r="B16" s="92" t="s">
        <v>86</v>
      </c>
      <c r="C16" s="92" t="s">
        <v>98</v>
      </c>
      <c r="D16" s="92"/>
      <c r="E16" s="92">
        <v>226</v>
      </c>
      <c r="F16" s="92"/>
      <c r="G16" s="92"/>
    </row>
    <row r="17" spans="1:7" ht="15" customHeight="1">
      <c r="A17" s="92" t="s">
        <v>36</v>
      </c>
      <c r="B17" s="92" t="s">
        <v>88</v>
      </c>
      <c r="C17" s="92" t="s">
        <v>98</v>
      </c>
      <c r="D17" s="92" t="s">
        <v>100</v>
      </c>
      <c r="E17" s="92">
        <v>226</v>
      </c>
      <c r="F17" s="92"/>
      <c r="G17" s="92"/>
    </row>
    <row r="18" spans="1:7" ht="15" customHeight="1">
      <c r="A18" s="92" t="s">
        <v>38</v>
      </c>
      <c r="B18" s="92" t="s">
        <v>78</v>
      </c>
      <c r="C18" s="92" t="s">
        <v>98</v>
      </c>
      <c r="D18" s="92"/>
      <c r="E18" s="92">
        <v>5260</v>
      </c>
      <c r="F18" s="92"/>
      <c r="G18" s="92"/>
    </row>
    <row r="19" spans="1:7" ht="15" customHeight="1">
      <c r="A19" s="92" t="s">
        <v>38</v>
      </c>
      <c r="B19" s="92" t="s">
        <v>86</v>
      </c>
      <c r="C19" s="92" t="s">
        <v>98</v>
      </c>
      <c r="D19" s="92"/>
      <c r="E19" s="92">
        <v>1940</v>
      </c>
      <c r="F19" s="92"/>
      <c r="G19" s="92"/>
    </row>
    <row r="20" spans="1:7" ht="15" customHeight="1">
      <c r="A20" s="92" t="s">
        <v>38</v>
      </c>
      <c r="B20" s="92" t="s">
        <v>89</v>
      </c>
      <c r="C20" s="92" t="s">
        <v>98</v>
      </c>
      <c r="D20" s="92"/>
      <c r="E20" s="92">
        <v>1940</v>
      </c>
      <c r="F20" s="92"/>
      <c r="G20" s="92"/>
    </row>
    <row r="21" spans="1:7" ht="15" customHeight="1">
      <c r="A21" s="92" t="s">
        <v>40</v>
      </c>
      <c r="B21" s="92" t="s">
        <v>78</v>
      </c>
      <c r="C21" s="92" t="s">
        <v>98</v>
      </c>
      <c r="D21" s="92" t="s">
        <v>101</v>
      </c>
      <c r="E21" s="92">
        <v>1580</v>
      </c>
      <c r="F21" s="92"/>
      <c r="G21" s="92"/>
    </row>
    <row r="22" spans="1:7" ht="15" customHeight="1">
      <c r="A22" s="92" t="s">
        <v>40</v>
      </c>
      <c r="B22" s="92" t="s">
        <v>86</v>
      </c>
      <c r="C22" s="92" t="s">
        <v>98</v>
      </c>
      <c r="D22" s="92"/>
      <c r="E22" s="92">
        <v>1030</v>
      </c>
      <c r="F22" s="92"/>
      <c r="G22" s="92"/>
    </row>
    <row r="23" spans="1:7" ht="15" customHeight="1">
      <c r="A23" s="92" t="s">
        <v>40</v>
      </c>
      <c r="B23" s="92" t="s">
        <v>89</v>
      </c>
      <c r="C23" s="92" t="s">
        <v>98</v>
      </c>
      <c r="D23" s="92" t="s">
        <v>100</v>
      </c>
      <c r="E23" s="92">
        <v>1030</v>
      </c>
      <c r="F23" s="92"/>
      <c r="G23" s="92"/>
    </row>
    <row r="24" spans="1:7" ht="15" customHeight="1">
      <c r="A24" s="92" t="s">
        <v>41</v>
      </c>
      <c r="B24" s="92" t="s">
        <v>78</v>
      </c>
      <c r="C24" s="92" t="s">
        <v>98</v>
      </c>
      <c r="D24" s="92" t="s">
        <v>101</v>
      </c>
      <c r="E24" s="92">
        <v>3690</v>
      </c>
      <c r="F24" s="92"/>
      <c r="G24" s="92"/>
    </row>
    <row r="25" spans="1:7" ht="15" customHeight="1">
      <c r="A25" s="92" t="s">
        <v>41</v>
      </c>
      <c r="B25" s="92" t="s">
        <v>86</v>
      </c>
      <c r="C25" s="92" t="s">
        <v>98</v>
      </c>
      <c r="D25" s="92"/>
      <c r="E25" s="92">
        <v>914</v>
      </c>
      <c r="F25" s="92"/>
      <c r="G25" s="92"/>
    </row>
    <row r="26" spans="1:7" ht="15" customHeight="1">
      <c r="A26" s="92" t="s">
        <v>41</v>
      </c>
      <c r="B26" s="92" t="s">
        <v>89</v>
      </c>
      <c r="C26" s="92" t="s">
        <v>98</v>
      </c>
      <c r="D26" s="92" t="s">
        <v>100</v>
      </c>
      <c r="E26" s="92">
        <v>914</v>
      </c>
      <c r="F26" s="92"/>
      <c r="G26" s="92"/>
    </row>
    <row r="27" spans="1:7" ht="15" customHeight="1">
      <c r="A27" s="92" t="s">
        <v>42</v>
      </c>
      <c r="B27" s="92" t="s">
        <v>80</v>
      </c>
      <c r="C27" s="92" t="s">
        <v>98</v>
      </c>
      <c r="D27" s="92"/>
      <c r="E27" s="92">
        <v>1880</v>
      </c>
      <c r="F27" s="92">
        <v>353</v>
      </c>
      <c r="G27" s="92">
        <v>1913</v>
      </c>
    </row>
    <row r="28" spans="1:7" ht="15" customHeight="1">
      <c r="A28" s="92" t="s">
        <v>42</v>
      </c>
      <c r="B28" s="92" t="s">
        <v>82</v>
      </c>
      <c r="C28" s="92" t="s">
        <v>98</v>
      </c>
      <c r="D28" s="92"/>
      <c r="E28" s="92">
        <v>3400</v>
      </c>
      <c r="F28" s="92">
        <v>1200</v>
      </c>
      <c r="G28" s="92">
        <v>7810</v>
      </c>
    </row>
    <row r="29" spans="1:7" ht="15" customHeight="1">
      <c r="A29" s="92" t="s">
        <v>42</v>
      </c>
      <c r="B29" s="92" t="s">
        <v>84</v>
      </c>
      <c r="C29" s="92" t="s">
        <v>98</v>
      </c>
      <c r="D29" s="92"/>
      <c r="E29" s="92">
        <v>1990</v>
      </c>
      <c r="F29" s="92">
        <v>0</v>
      </c>
      <c r="G29" s="92">
        <v>6310</v>
      </c>
    </row>
    <row r="30" spans="1:7" ht="15" customHeight="1">
      <c r="A30" s="92" t="s">
        <v>42</v>
      </c>
      <c r="B30" s="92" t="s">
        <v>83</v>
      </c>
      <c r="C30" s="92" t="s">
        <v>98</v>
      </c>
      <c r="D30" s="92"/>
      <c r="E30" s="92">
        <v>2550</v>
      </c>
      <c r="F30" s="92">
        <v>1970</v>
      </c>
      <c r="G30" s="92">
        <v>2950</v>
      </c>
    </row>
    <row r="31" spans="1:7" ht="15" customHeight="1">
      <c r="A31" s="92" t="s">
        <v>43</v>
      </c>
      <c r="B31" s="92" t="s">
        <v>80</v>
      </c>
      <c r="C31" s="92" t="s">
        <v>98</v>
      </c>
      <c r="D31" s="92"/>
      <c r="E31" s="92">
        <v>1400</v>
      </c>
      <c r="F31" s="92">
        <v>353</v>
      </c>
      <c r="G31" s="92">
        <v>1560</v>
      </c>
    </row>
    <row r="32" spans="1:7" ht="15" customHeight="1">
      <c r="A32" s="92" t="s">
        <v>43</v>
      </c>
      <c r="B32" s="92" t="s">
        <v>82</v>
      </c>
      <c r="C32" s="92" t="s">
        <v>98</v>
      </c>
      <c r="D32" s="92"/>
      <c r="E32" s="92">
        <v>240</v>
      </c>
      <c r="F32" s="92">
        <v>200</v>
      </c>
      <c r="G32" s="92">
        <v>500</v>
      </c>
    </row>
    <row r="33" spans="1:7" ht="15" customHeight="1">
      <c r="A33" s="92" t="s">
        <v>43</v>
      </c>
      <c r="B33" s="92" t="s">
        <v>84</v>
      </c>
      <c r="C33" s="92" t="s">
        <v>98</v>
      </c>
      <c r="D33" s="92"/>
      <c r="E33" s="92">
        <v>0.96</v>
      </c>
      <c r="F33" s="92">
        <v>0</v>
      </c>
      <c r="G33" s="92">
        <v>1210</v>
      </c>
    </row>
    <row r="34" spans="1:7" ht="15" customHeight="1">
      <c r="A34" s="92" t="s">
        <v>43</v>
      </c>
      <c r="B34" s="92" t="s">
        <v>83</v>
      </c>
      <c r="C34" s="92" t="s">
        <v>98</v>
      </c>
      <c r="D34" s="92"/>
      <c r="E34" s="92">
        <v>127</v>
      </c>
      <c r="F34" s="92">
        <v>0</v>
      </c>
      <c r="G34" s="92">
        <v>1210</v>
      </c>
    </row>
    <row r="35" spans="1:7" ht="15" customHeight="1">
      <c r="A35" s="92" t="s">
        <v>44</v>
      </c>
      <c r="B35" s="92" t="s">
        <v>80</v>
      </c>
      <c r="C35" s="92" t="s">
        <v>98</v>
      </c>
      <c r="D35" s="92"/>
      <c r="E35" s="92">
        <v>486</v>
      </c>
      <c r="F35" s="92">
        <v>0</v>
      </c>
      <c r="G35" s="92">
        <v>606</v>
      </c>
    </row>
    <row r="36" spans="1:7" ht="15" customHeight="1">
      <c r="A36" s="92" t="s">
        <v>44</v>
      </c>
      <c r="B36" s="92" t="s">
        <v>82</v>
      </c>
      <c r="C36" s="92" t="s">
        <v>98</v>
      </c>
      <c r="D36" s="92"/>
      <c r="E36" s="92">
        <v>3160</v>
      </c>
      <c r="F36" s="92">
        <v>1000</v>
      </c>
      <c r="G36" s="92">
        <v>7310</v>
      </c>
    </row>
    <row r="37" spans="1:7" ht="15" customHeight="1">
      <c r="A37" s="92" t="s">
        <v>44</v>
      </c>
      <c r="B37" s="92" t="s">
        <v>84</v>
      </c>
      <c r="C37" s="92" t="s">
        <v>98</v>
      </c>
      <c r="D37" s="92"/>
      <c r="E37" s="92">
        <v>1990</v>
      </c>
      <c r="F37" s="92">
        <v>0</v>
      </c>
      <c r="G37" s="92">
        <v>6310</v>
      </c>
    </row>
    <row r="38" spans="1:7" ht="15" customHeight="1">
      <c r="A38" s="92" t="s">
        <v>44</v>
      </c>
      <c r="B38" s="92" t="s">
        <v>83</v>
      </c>
      <c r="C38" s="92" t="s">
        <v>98</v>
      </c>
      <c r="D38" s="92"/>
      <c r="E38" s="92">
        <v>2430</v>
      </c>
      <c r="F38" s="92">
        <v>754</v>
      </c>
      <c r="G38" s="92">
        <v>2950</v>
      </c>
    </row>
    <row r="39" spans="1:7" ht="15" customHeight="1">
      <c r="A39" s="92" t="s">
        <v>45</v>
      </c>
      <c r="B39" s="92" t="s">
        <v>79</v>
      </c>
      <c r="C39" s="92" t="s">
        <v>98</v>
      </c>
      <c r="D39" s="92" t="s">
        <v>101</v>
      </c>
      <c r="E39" s="92">
        <v>1790</v>
      </c>
      <c r="F39" s="92"/>
      <c r="G39" s="92"/>
    </row>
    <row r="40" spans="1:7" ht="15" customHeight="1">
      <c r="A40" s="92" t="s">
        <v>45</v>
      </c>
      <c r="B40" s="92" t="s">
        <v>83</v>
      </c>
      <c r="C40" s="92" t="s">
        <v>98</v>
      </c>
      <c r="D40" s="92"/>
      <c r="E40" s="92">
        <v>1030</v>
      </c>
      <c r="F40" s="92"/>
      <c r="G40" s="92"/>
    </row>
    <row r="41" spans="1:7" ht="15" customHeight="1">
      <c r="A41" s="92" t="s">
        <v>45</v>
      </c>
      <c r="B41" s="92" t="s">
        <v>92</v>
      </c>
      <c r="C41" s="92" t="s">
        <v>98</v>
      </c>
      <c r="D41" s="92" t="s">
        <v>101</v>
      </c>
      <c r="E41" s="92">
        <v>415</v>
      </c>
      <c r="F41" s="92"/>
      <c r="G41" s="92"/>
    </row>
    <row r="42" spans="1:7" ht="15" customHeight="1">
      <c r="A42" s="92" t="s">
        <v>47</v>
      </c>
      <c r="B42" s="92" t="s">
        <v>79</v>
      </c>
      <c r="C42" s="92" t="s">
        <v>98</v>
      </c>
      <c r="D42" s="92" t="s">
        <v>101</v>
      </c>
      <c r="E42" s="92">
        <v>5380</v>
      </c>
      <c r="F42" s="92"/>
      <c r="G42" s="92"/>
    </row>
    <row r="43" spans="1:7" ht="15" customHeight="1">
      <c r="A43" s="92" t="s">
        <v>47</v>
      </c>
      <c r="B43" s="92" t="s">
        <v>92</v>
      </c>
      <c r="C43" s="92" t="s">
        <v>98</v>
      </c>
      <c r="D43" s="92" t="s">
        <v>101</v>
      </c>
      <c r="E43" s="92">
        <v>5270</v>
      </c>
      <c r="F43" s="92"/>
      <c r="G43" s="92"/>
    </row>
    <row r="44" spans="1:7" ht="15" customHeight="1">
      <c r="A44" s="92" t="s">
        <v>48</v>
      </c>
      <c r="B44" s="92" t="s">
        <v>85</v>
      </c>
      <c r="C44" s="92" t="s">
        <v>98</v>
      </c>
      <c r="D44" s="92"/>
      <c r="E44" s="92">
        <v>1700</v>
      </c>
      <c r="F44" s="92"/>
      <c r="G44" s="92"/>
    </row>
    <row r="45" spans="1:7" ht="15" customHeight="1">
      <c r="A45" s="92" t="s">
        <v>49</v>
      </c>
      <c r="B45" s="92" t="s">
        <v>78</v>
      </c>
      <c r="C45" s="92" t="s">
        <v>98</v>
      </c>
      <c r="D45" s="92" t="s">
        <v>101</v>
      </c>
      <c r="E45" s="92">
        <v>1640</v>
      </c>
      <c r="F45" s="92"/>
      <c r="G45" s="92"/>
    </row>
    <row r="46" spans="1:7" ht="15" customHeight="1">
      <c r="A46" s="92" t="s">
        <v>49</v>
      </c>
      <c r="B46" s="92" t="s">
        <v>85</v>
      </c>
      <c r="C46" s="92" t="s">
        <v>98</v>
      </c>
      <c r="D46" s="92"/>
      <c r="E46" s="92">
        <v>9800</v>
      </c>
      <c r="F46" s="92"/>
      <c r="G46" s="92"/>
    </row>
    <row r="47" spans="1:7" ht="15" customHeight="1">
      <c r="A47" s="92" t="s">
        <v>49</v>
      </c>
      <c r="B47" s="92" t="s">
        <v>86</v>
      </c>
      <c r="C47" s="92" t="s">
        <v>98</v>
      </c>
      <c r="D47" s="92"/>
      <c r="E47" s="92">
        <v>1080</v>
      </c>
      <c r="F47" s="92"/>
      <c r="G47" s="92"/>
    </row>
    <row r="48" spans="1:7" ht="15" customHeight="1">
      <c r="A48" s="92" t="s">
        <v>49</v>
      </c>
      <c r="B48" s="92" t="s">
        <v>89</v>
      </c>
      <c r="C48" s="92" t="s">
        <v>98</v>
      </c>
      <c r="D48" s="92" t="s">
        <v>100</v>
      </c>
      <c r="E48" s="92">
        <v>1080</v>
      </c>
      <c r="F48" s="92"/>
      <c r="G48" s="92"/>
    </row>
    <row r="49" spans="1:7" ht="15" customHeight="1">
      <c r="A49" s="92" t="s">
        <v>51</v>
      </c>
      <c r="B49" s="92" t="s">
        <v>86</v>
      </c>
      <c r="C49" s="92" t="s">
        <v>98</v>
      </c>
      <c r="D49" s="92"/>
      <c r="E49" s="92">
        <v>934</v>
      </c>
      <c r="F49" s="92"/>
      <c r="G49" s="92"/>
    </row>
    <row r="50" spans="1:7" ht="15" customHeight="1">
      <c r="A50" s="92" t="s">
        <v>51</v>
      </c>
      <c r="B50" s="92" t="s">
        <v>89</v>
      </c>
      <c r="C50" s="92" t="s">
        <v>98</v>
      </c>
      <c r="D50" s="92" t="s">
        <v>100</v>
      </c>
      <c r="E50" s="92">
        <v>934</v>
      </c>
      <c r="F50" s="92"/>
      <c r="G50" s="92"/>
    </row>
    <row r="51" spans="1:7" ht="15" customHeight="1">
      <c r="A51" s="92" t="s">
        <v>52</v>
      </c>
      <c r="B51" s="92" t="s">
        <v>80</v>
      </c>
      <c r="C51" s="92" t="s">
        <v>98</v>
      </c>
      <c r="D51" s="92"/>
      <c r="E51" s="92">
        <v>1680</v>
      </c>
      <c r="F51" s="92"/>
      <c r="G51" s="92"/>
    </row>
    <row r="52" spans="1:7" ht="15" customHeight="1">
      <c r="A52" s="92" t="s">
        <v>52</v>
      </c>
      <c r="B52" s="92" t="s">
        <v>82</v>
      </c>
      <c r="C52" s="92" t="s">
        <v>98</v>
      </c>
      <c r="D52" s="92"/>
      <c r="E52" s="92">
        <v>1910</v>
      </c>
      <c r="F52" s="92"/>
      <c r="G52" s="92"/>
    </row>
    <row r="53" spans="1:7" ht="15" customHeight="1">
      <c r="A53" s="92" t="s">
        <v>52</v>
      </c>
      <c r="B53" s="92" t="s">
        <v>84</v>
      </c>
      <c r="C53" s="92" t="s">
        <v>98</v>
      </c>
      <c r="D53" s="92"/>
      <c r="E53" s="92">
        <v>610</v>
      </c>
      <c r="F53" s="92"/>
      <c r="G53" s="92"/>
    </row>
    <row r="54" spans="1:7" ht="15" customHeight="1">
      <c r="A54" s="92" t="s">
        <v>52</v>
      </c>
      <c r="B54" s="92" t="s">
        <v>83</v>
      </c>
      <c r="C54" s="92" t="s">
        <v>98</v>
      </c>
      <c r="D54" s="92"/>
      <c r="E54" s="92">
        <v>27.1</v>
      </c>
      <c r="F54" s="92"/>
      <c r="G54" s="92"/>
    </row>
    <row r="55" spans="1:7" ht="15" customHeight="1">
      <c r="A55" s="92" t="s">
        <v>54</v>
      </c>
      <c r="B55" s="92" t="s">
        <v>80</v>
      </c>
      <c r="C55" s="92" t="s">
        <v>98</v>
      </c>
      <c r="D55" s="92"/>
      <c r="E55" s="92">
        <v>1620</v>
      </c>
      <c r="F55" s="92"/>
      <c r="G55" s="92"/>
    </row>
    <row r="56" spans="1:7" ht="15" customHeight="1">
      <c r="A56" s="92" t="s">
        <v>54</v>
      </c>
      <c r="B56" s="92" t="s">
        <v>82</v>
      </c>
      <c r="C56" s="92" t="s">
        <v>98</v>
      </c>
      <c r="D56" s="92"/>
      <c r="E56" s="92">
        <v>1800</v>
      </c>
      <c r="F56" s="92"/>
      <c r="G56" s="92"/>
    </row>
    <row r="57" spans="1:7" ht="15" customHeight="1">
      <c r="A57" s="92" t="s">
        <v>54</v>
      </c>
      <c r="B57" s="92" t="s">
        <v>84</v>
      </c>
      <c r="C57" s="92" t="s">
        <v>98</v>
      </c>
      <c r="D57" s="92"/>
      <c r="E57" s="92">
        <v>542</v>
      </c>
      <c r="F57" s="92"/>
      <c r="G57" s="92"/>
    </row>
    <row r="58" spans="1:7" ht="15" customHeight="1">
      <c r="A58" s="92" t="s">
        <v>56</v>
      </c>
      <c r="B58" s="92" t="s">
        <v>80</v>
      </c>
      <c r="C58" s="92" t="s">
        <v>98</v>
      </c>
      <c r="D58" s="92"/>
      <c r="E58" s="92">
        <v>1390</v>
      </c>
      <c r="F58" s="92"/>
      <c r="G58" s="92"/>
    </row>
    <row r="59" spans="1:7" ht="15" customHeight="1">
      <c r="A59" s="92" t="s">
        <v>56</v>
      </c>
      <c r="B59" s="92" t="s">
        <v>82</v>
      </c>
      <c r="C59" s="92" t="s">
        <v>98</v>
      </c>
      <c r="D59" s="92"/>
      <c r="E59" s="92">
        <v>1240</v>
      </c>
      <c r="F59" s="92"/>
      <c r="G59" s="92"/>
    </row>
    <row r="60" spans="1:7" ht="15" customHeight="1">
      <c r="A60" s="92" t="s">
        <v>56</v>
      </c>
      <c r="B60" s="92" t="s">
        <v>84</v>
      </c>
      <c r="C60" s="92" t="s">
        <v>98</v>
      </c>
      <c r="D60" s="92"/>
      <c r="E60" s="92">
        <v>463</v>
      </c>
      <c r="F60" s="92"/>
      <c r="G60" s="92"/>
    </row>
    <row r="61" spans="1:7" ht="15" customHeight="1">
      <c r="A61" s="92" t="s">
        <v>58</v>
      </c>
      <c r="B61" s="92" t="s">
        <v>80</v>
      </c>
      <c r="C61" s="92" t="s">
        <v>98</v>
      </c>
      <c r="D61" s="92"/>
      <c r="E61" s="92">
        <v>226</v>
      </c>
      <c r="F61" s="92"/>
      <c r="G61" s="92"/>
    </row>
    <row r="62" spans="1:7" ht="15" customHeight="1">
      <c r="A62" s="92" t="s">
        <v>58</v>
      </c>
      <c r="B62" s="92" t="s">
        <v>82</v>
      </c>
      <c r="C62" s="92" t="s">
        <v>98</v>
      </c>
      <c r="D62" s="92"/>
      <c r="E62" s="92">
        <v>566</v>
      </c>
      <c r="F62" s="92"/>
      <c r="G62" s="92"/>
    </row>
    <row r="63" spans="1:7" ht="15" customHeight="1">
      <c r="A63" s="92" t="s">
        <v>58</v>
      </c>
      <c r="B63" s="92" t="s">
        <v>84</v>
      </c>
      <c r="C63" s="92" t="s">
        <v>98</v>
      </c>
      <c r="D63" s="92"/>
      <c r="E63" s="92">
        <v>78.3</v>
      </c>
      <c r="F63" s="92"/>
      <c r="G63" s="92"/>
    </row>
    <row r="64" spans="1:7" ht="15" customHeight="1">
      <c r="A64" s="92" t="s">
        <v>59</v>
      </c>
      <c r="B64" s="92" t="s">
        <v>80</v>
      </c>
      <c r="C64" s="92" t="s">
        <v>98</v>
      </c>
      <c r="D64" s="92"/>
      <c r="E64" s="92">
        <v>67.7</v>
      </c>
      <c r="F64" s="92"/>
      <c r="G64" s="92"/>
    </row>
    <row r="65" spans="1:7" ht="15" customHeight="1">
      <c r="A65" s="92" t="s">
        <v>59</v>
      </c>
      <c r="B65" s="92" t="s">
        <v>82</v>
      </c>
      <c r="C65" s="92" t="s">
        <v>98</v>
      </c>
      <c r="D65" s="92"/>
      <c r="E65" s="92">
        <v>108</v>
      </c>
      <c r="F65" s="92"/>
      <c r="G65" s="92"/>
    </row>
    <row r="66" spans="1:7" ht="15" customHeight="1">
      <c r="A66" s="92" t="s">
        <v>59</v>
      </c>
      <c r="B66" s="92" t="s">
        <v>84</v>
      </c>
      <c r="C66" s="92" t="s">
        <v>98</v>
      </c>
      <c r="D66" s="92"/>
      <c r="E66" s="92">
        <v>67.7</v>
      </c>
      <c r="F66" s="92"/>
      <c r="G66" s="92"/>
    </row>
    <row r="67" spans="1:7" ht="15" customHeight="1">
      <c r="A67" s="92" t="s">
        <v>59</v>
      </c>
      <c r="B67" s="92" t="s">
        <v>83</v>
      </c>
      <c r="C67" s="92" t="s">
        <v>98</v>
      </c>
      <c r="D67" s="92"/>
      <c r="E67" s="92">
        <v>27.1</v>
      </c>
      <c r="F67" s="92"/>
      <c r="G67" s="92"/>
    </row>
    <row r="68" spans="1:7" ht="15" customHeight="1">
      <c r="A68" s="92" t="s">
        <v>61</v>
      </c>
      <c r="B68" s="92" t="s">
        <v>85</v>
      </c>
      <c r="C68" s="92" t="s">
        <v>98</v>
      </c>
      <c r="D68" s="92"/>
      <c r="E68" s="92">
        <v>24700</v>
      </c>
      <c r="F68" s="92"/>
      <c r="G68" s="92"/>
    </row>
    <row r="69" spans="1:7" ht="15" customHeight="1">
      <c r="A69" s="92" t="s">
        <v>63</v>
      </c>
      <c r="B69" s="92" t="s">
        <v>85</v>
      </c>
      <c r="C69" s="92" t="s">
        <v>98</v>
      </c>
      <c r="D69" s="92"/>
      <c r="E69" s="92">
        <v>21200</v>
      </c>
      <c r="F69" s="92"/>
      <c r="G69" s="92"/>
    </row>
    <row r="70" spans="1:7" ht="15" customHeight="1">
      <c r="A70" s="92" t="s">
        <v>64</v>
      </c>
      <c r="B70" s="92" t="s">
        <v>85</v>
      </c>
      <c r="C70" s="92" t="s">
        <v>98</v>
      </c>
      <c r="D70" s="92"/>
      <c r="E70" s="92">
        <v>5460</v>
      </c>
      <c r="F70" s="92"/>
      <c r="G70" s="92"/>
    </row>
    <row r="71" spans="1:7" ht="15" customHeight="1">
      <c r="A71" s="92" t="s">
        <v>65</v>
      </c>
      <c r="B71" s="92" t="s">
        <v>85</v>
      </c>
      <c r="C71" s="92" t="s">
        <v>98</v>
      </c>
      <c r="D71" s="92"/>
      <c r="E71" s="92">
        <v>15800</v>
      </c>
      <c r="F71" s="92"/>
      <c r="G71" s="92"/>
    </row>
    <row r="72" spans="1:7" ht="15" customHeight="1">
      <c r="A72" s="92" t="s">
        <v>66</v>
      </c>
      <c r="B72" s="92" t="s">
        <v>85</v>
      </c>
      <c r="C72" s="92" t="s">
        <v>98</v>
      </c>
      <c r="D72" s="92"/>
      <c r="E72" s="92">
        <v>3420</v>
      </c>
      <c r="F72" s="92"/>
      <c r="G72" s="92"/>
    </row>
    <row r="73" spans="1:7" ht="15" customHeight="1">
      <c r="A73" s="92" t="s">
        <v>67</v>
      </c>
      <c r="B73" s="92" t="s">
        <v>75</v>
      </c>
      <c r="C73" s="92" t="s">
        <v>98</v>
      </c>
      <c r="D73" s="92"/>
      <c r="E73" s="92">
        <v>18400</v>
      </c>
      <c r="F73" s="92"/>
      <c r="G73" s="92"/>
    </row>
    <row r="74" spans="1:7" ht="15" customHeight="1">
      <c r="A74" s="92" t="s">
        <v>67</v>
      </c>
      <c r="B74" s="92" t="s">
        <v>76</v>
      </c>
      <c r="C74" s="92" t="s">
        <v>98</v>
      </c>
      <c r="D74" s="92"/>
      <c r="E74" s="92">
        <v>3750</v>
      </c>
      <c r="F74" s="92"/>
      <c r="G74" s="92"/>
    </row>
    <row r="75" spans="1:7" ht="15" customHeight="1">
      <c r="A75" s="92" t="s">
        <v>67</v>
      </c>
      <c r="B75" s="92" t="s">
        <v>77</v>
      </c>
      <c r="C75" s="92" t="s">
        <v>98</v>
      </c>
      <c r="D75" s="92"/>
      <c r="E75" s="92">
        <v>14700</v>
      </c>
      <c r="F75" s="92"/>
      <c r="G75" s="92"/>
    </row>
    <row r="76" spans="1:7" ht="15" customHeight="1">
      <c r="A76" s="92" t="s">
        <v>67</v>
      </c>
      <c r="B76" s="92" t="s">
        <v>86</v>
      </c>
      <c r="C76" s="92" t="s">
        <v>98</v>
      </c>
      <c r="D76" s="92"/>
      <c r="E76" s="92">
        <v>2560</v>
      </c>
      <c r="F76" s="92"/>
      <c r="G76" s="92"/>
    </row>
    <row r="77" spans="1:7" ht="15" customHeight="1">
      <c r="A77" s="92" t="s">
        <v>67</v>
      </c>
      <c r="B77" s="92" t="s">
        <v>88</v>
      </c>
      <c r="C77" s="92" t="s">
        <v>98</v>
      </c>
      <c r="D77" s="92"/>
      <c r="E77" s="92">
        <v>614</v>
      </c>
      <c r="F77" s="92"/>
      <c r="G77" s="92"/>
    </row>
    <row r="78" spans="1:7" ht="15" customHeight="1">
      <c r="A78" s="92" t="s">
        <v>67</v>
      </c>
      <c r="B78" s="92" t="s">
        <v>78</v>
      </c>
      <c r="C78" s="92" t="s">
        <v>98</v>
      </c>
      <c r="D78" s="92"/>
      <c r="E78" s="92">
        <v>5260</v>
      </c>
      <c r="F78" s="92"/>
      <c r="G78" s="92"/>
    </row>
    <row r="79" spans="1:7" ht="15" customHeight="1">
      <c r="A79" s="92" t="s">
        <v>67</v>
      </c>
      <c r="B79" s="92" t="s">
        <v>89</v>
      </c>
      <c r="C79" s="92" t="s">
        <v>98</v>
      </c>
      <c r="D79" s="92"/>
      <c r="E79" s="92">
        <v>1940</v>
      </c>
      <c r="F79" s="92"/>
      <c r="G79" s="92"/>
    </row>
    <row r="80" spans="1:7" ht="15" customHeight="1">
      <c r="A80" s="92" t="s">
        <v>34</v>
      </c>
      <c r="B80" s="92" t="s">
        <v>75</v>
      </c>
      <c r="C80" s="92" t="s">
        <v>98</v>
      </c>
      <c r="D80" s="92"/>
      <c r="E80" s="92">
        <v>3750</v>
      </c>
      <c r="F80" s="92"/>
      <c r="G80" s="92"/>
    </row>
    <row r="81" spans="1:7" ht="15" customHeight="1">
      <c r="A81" s="92" t="s">
        <v>34</v>
      </c>
      <c r="B81" s="92" t="s">
        <v>76</v>
      </c>
      <c r="C81" s="92" t="s">
        <v>98</v>
      </c>
      <c r="D81" s="92"/>
      <c r="E81" s="92">
        <v>3750</v>
      </c>
      <c r="F81" s="92"/>
      <c r="G81" s="92"/>
    </row>
    <row r="82" spans="1:7" ht="15" customHeight="1">
      <c r="A82" s="92" t="s">
        <v>34</v>
      </c>
      <c r="B82" s="92" t="s">
        <v>86</v>
      </c>
      <c r="C82" s="92" t="s">
        <v>98</v>
      </c>
      <c r="D82" s="92"/>
      <c r="E82" s="92">
        <v>1420</v>
      </c>
      <c r="F82" s="92"/>
      <c r="G82" s="92"/>
    </row>
    <row r="83" spans="1:7" ht="15" customHeight="1">
      <c r="A83" s="92" t="s">
        <v>34</v>
      </c>
      <c r="B83" s="92" t="s">
        <v>88</v>
      </c>
      <c r="C83" s="92" t="s">
        <v>98</v>
      </c>
      <c r="D83" s="92"/>
      <c r="E83" s="92">
        <v>389</v>
      </c>
      <c r="F83" s="92"/>
      <c r="G83" s="92"/>
    </row>
    <row r="84" spans="1:7" ht="15" customHeight="1">
      <c r="A84" s="92" t="s">
        <v>34</v>
      </c>
      <c r="B84" s="92" t="s">
        <v>78</v>
      </c>
      <c r="C84" s="92" t="s">
        <v>98</v>
      </c>
      <c r="D84" s="92"/>
      <c r="E84" s="92">
        <v>1580</v>
      </c>
      <c r="F84" s="92"/>
      <c r="G84" s="92"/>
    </row>
    <row r="85" spans="1:7" ht="15" customHeight="1">
      <c r="A85" s="92" t="s">
        <v>34</v>
      </c>
      <c r="B85" s="92" t="s">
        <v>89</v>
      </c>
      <c r="C85" s="92" t="s">
        <v>98</v>
      </c>
      <c r="D85" s="92"/>
      <c r="E85" s="92">
        <v>1030</v>
      </c>
      <c r="F85" s="92"/>
      <c r="G85" s="92"/>
    </row>
    <row r="86" spans="1:7" ht="15" customHeight="1">
      <c r="A86" s="92" t="s">
        <v>37</v>
      </c>
      <c r="B86" s="92" t="s">
        <v>75</v>
      </c>
      <c r="C86" s="92" t="s">
        <v>98</v>
      </c>
      <c r="D86" s="92"/>
      <c r="E86" s="92">
        <v>14700</v>
      </c>
      <c r="F86" s="92"/>
      <c r="G86" s="92"/>
    </row>
    <row r="87" spans="1:7" ht="15" customHeight="1">
      <c r="A87" s="92" t="s">
        <v>37</v>
      </c>
      <c r="B87" s="92" t="s">
        <v>77</v>
      </c>
      <c r="C87" s="92" t="s">
        <v>98</v>
      </c>
      <c r="D87" s="92"/>
      <c r="E87" s="92">
        <v>14700</v>
      </c>
      <c r="F87" s="92"/>
      <c r="G87" s="92"/>
    </row>
    <row r="88" spans="1:7" ht="15" customHeight="1">
      <c r="A88" s="92" t="s">
        <v>37</v>
      </c>
      <c r="B88" s="92" t="s">
        <v>86</v>
      </c>
      <c r="C88" s="92" t="s">
        <v>98</v>
      </c>
      <c r="D88" s="92"/>
      <c r="E88" s="92">
        <v>1140</v>
      </c>
      <c r="F88" s="92"/>
      <c r="G88" s="92"/>
    </row>
    <row r="89" spans="1:7" ht="15" customHeight="1">
      <c r="A89" s="92" t="s">
        <v>37</v>
      </c>
      <c r="B89" s="92" t="s">
        <v>88</v>
      </c>
      <c r="C89" s="92" t="s">
        <v>98</v>
      </c>
      <c r="D89" s="92"/>
      <c r="E89" s="92">
        <v>226</v>
      </c>
      <c r="F89" s="92"/>
      <c r="G89" s="92"/>
    </row>
    <row r="90" spans="1:7" ht="15" customHeight="1">
      <c r="A90" s="92" t="s">
        <v>37</v>
      </c>
      <c r="B90" s="92" t="s">
        <v>78</v>
      </c>
      <c r="C90" s="92" t="s">
        <v>98</v>
      </c>
      <c r="D90" s="92"/>
      <c r="E90" s="92">
        <v>3690</v>
      </c>
      <c r="F90" s="92"/>
      <c r="G90" s="92"/>
    </row>
    <row r="91" spans="1:7" ht="15" customHeight="1">
      <c r="A91" s="92" t="s">
        <v>37</v>
      </c>
      <c r="B91" s="92" t="s">
        <v>89</v>
      </c>
      <c r="C91" s="92" t="s">
        <v>98</v>
      </c>
      <c r="D91" s="92"/>
      <c r="E91" s="92">
        <v>914</v>
      </c>
      <c r="F91" s="92"/>
      <c r="G91" s="92"/>
    </row>
    <row r="92" spans="1:7" ht="15" customHeight="1">
      <c r="A92" s="92" t="s">
        <v>70</v>
      </c>
      <c r="B92" s="92" t="s">
        <v>30</v>
      </c>
      <c r="C92" s="92" t="s">
        <v>98</v>
      </c>
      <c r="D92" s="92"/>
      <c r="E92" s="92">
        <v>19000</v>
      </c>
      <c r="F92" s="92"/>
      <c r="G92" s="92"/>
    </row>
    <row r="93" spans="1:7" ht="15" customHeight="1">
      <c r="A93" s="92" t="s">
        <v>70</v>
      </c>
      <c r="B93" s="92" t="s">
        <v>33</v>
      </c>
      <c r="C93" s="92" t="s">
        <v>98</v>
      </c>
      <c r="D93" s="92" t="s">
        <v>102</v>
      </c>
      <c r="E93" s="92">
        <v>4140</v>
      </c>
      <c r="F93" s="92"/>
      <c r="G93" s="92"/>
    </row>
    <row r="94" spans="1:7" ht="15" customHeight="1">
      <c r="A94" s="92" t="s">
        <v>70</v>
      </c>
      <c r="B94" s="92" t="s">
        <v>36</v>
      </c>
      <c r="C94" s="92" t="s">
        <v>98</v>
      </c>
      <c r="D94" s="92" t="s">
        <v>102</v>
      </c>
      <c r="E94" s="92">
        <v>14900</v>
      </c>
      <c r="F94" s="92"/>
      <c r="G94" s="92"/>
    </row>
    <row r="95" spans="1:7" ht="15" customHeight="1">
      <c r="A95" s="92" t="s">
        <v>70</v>
      </c>
      <c r="B95" s="92" t="s">
        <v>38</v>
      </c>
      <c r="C95" s="92" t="s">
        <v>98</v>
      </c>
      <c r="D95" s="92"/>
      <c r="E95" s="92">
        <v>7210</v>
      </c>
      <c r="F95" s="92"/>
      <c r="G95" s="92"/>
    </row>
    <row r="96" spans="1:7" ht="15" customHeight="1">
      <c r="A96" s="92" t="s">
        <v>70</v>
      </c>
      <c r="B96" s="92" t="s">
        <v>40</v>
      </c>
      <c r="C96" s="92" t="s">
        <v>98</v>
      </c>
      <c r="D96" s="92" t="s">
        <v>102</v>
      </c>
      <c r="E96" s="92">
        <v>2600</v>
      </c>
      <c r="F96" s="92"/>
      <c r="G96" s="92"/>
    </row>
    <row r="97" spans="1:7" ht="15" customHeight="1">
      <c r="A97" s="92" t="s">
        <v>70</v>
      </c>
      <c r="B97" s="92" t="s">
        <v>41</v>
      </c>
      <c r="C97" s="92" t="s">
        <v>98</v>
      </c>
      <c r="D97" s="92" t="s">
        <v>102</v>
      </c>
      <c r="E97" s="92">
        <v>4600</v>
      </c>
      <c r="F97" s="92"/>
      <c r="G97" s="92"/>
    </row>
    <row r="98" spans="1:7" ht="15" customHeight="1">
      <c r="A98" s="92" t="s">
        <v>70</v>
      </c>
      <c r="B98" s="92" t="s">
        <v>61</v>
      </c>
      <c r="C98" s="92" t="s">
        <v>98</v>
      </c>
      <c r="D98" s="92"/>
      <c r="E98" s="92">
        <v>24700</v>
      </c>
      <c r="F98" s="92"/>
      <c r="G98" s="92"/>
    </row>
    <row r="99" spans="1:7" ht="15" customHeight="1">
      <c r="A99" s="92" t="s">
        <v>70</v>
      </c>
      <c r="B99" s="92" t="s">
        <v>63</v>
      </c>
      <c r="C99" s="92" t="s">
        <v>98</v>
      </c>
      <c r="D99" s="92"/>
      <c r="E99" s="92">
        <v>21200</v>
      </c>
      <c r="F99" s="92"/>
      <c r="G99" s="92"/>
    </row>
    <row r="100" spans="1:7" ht="15" customHeight="1">
      <c r="A100" s="92" t="s">
        <v>70</v>
      </c>
      <c r="B100" s="92" t="s">
        <v>64</v>
      </c>
      <c r="C100" s="92" t="s">
        <v>98</v>
      </c>
      <c r="D100" s="92" t="s">
        <v>102</v>
      </c>
      <c r="E100" s="92">
        <v>5460</v>
      </c>
      <c r="F100" s="92"/>
      <c r="G100" s="92"/>
    </row>
    <row r="101" spans="1:7" ht="15" customHeight="1">
      <c r="A101" s="92" t="s">
        <v>70</v>
      </c>
      <c r="B101" s="92" t="s">
        <v>65</v>
      </c>
      <c r="C101" s="92" t="s">
        <v>98</v>
      </c>
      <c r="D101" s="92"/>
      <c r="E101" s="92">
        <v>15800</v>
      </c>
      <c r="F101" s="92"/>
      <c r="G101" s="92"/>
    </row>
    <row r="102" spans="1:7" ht="15" customHeight="1">
      <c r="A102" s="92" t="s">
        <v>70</v>
      </c>
      <c r="B102" s="92" t="s">
        <v>66</v>
      </c>
      <c r="C102" s="92" t="s">
        <v>98</v>
      </c>
      <c r="D102" s="92" t="s">
        <v>102</v>
      </c>
      <c r="E102" s="92">
        <v>3420</v>
      </c>
      <c r="F102" s="92"/>
      <c r="G102" s="92"/>
    </row>
    <row r="103" spans="1:7" ht="15" customHeight="1">
      <c r="A103" s="92" t="s">
        <v>70</v>
      </c>
      <c r="B103" s="92" t="s">
        <v>67</v>
      </c>
      <c r="C103" s="92" t="s">
        <v>98</v>
      </c>
      <c r="D103" s="92"/>
      <c r="E103" s="92">
        <v>26200</v>
      </c>
      <c r="F103" s="92"/>
      <c r="G103" s="92"/>
    </row>
    <row r="104" spans="1:7" ht="15" customHeight="1">
      <c r="A104" s="92" t="s">
        <v>70</v>
      </c>
      <c r="B104" s="92" t="s">
        <v>34</v>
      </c>
      <c r="C104" s="92" t="s">
        <v>98</v>
      </c>
      <c r="D104" s="92"/>
      <c r="E104" s="92">
        <v>6750</v>
      </c>
      <c r="F104" s="92"/>
      <c r="G104" s="92"/>
    </row>
    <row r="105" spans="1:7" ht="15" customHeight="1">
      <c r="A105" s="92" t="s">
        <v>70</v>
      </c>
      <c r="B105" s="92" t="s">
        <v>37</v>
      </c>
      <c r="C105" s="92" t="s">
        <v>98</v>
      </c>
      <c r="D105" s="92"/>
      <c r="E105" s="92">
        <v>19500</v>
      </c>
      <c r="F105" s="92"/>
      <c r="G105" s="92"/>
    </row>
    <row r="106" spans="1:7" ht="15" customHeight="1">
      <c r="A106" s="92" t="s">
        <v>71</v>
      </c>
      <c r="B106" s="92" t="s">
        <v>27</v>
      </c>
      <c r="C106" s="92" t="s">
        <v>98</v>
      </c>
      <c r="D106" s="92" t="s">
        <v>99</v>
      </c>
      <c r="E106" s="92">
        <v>87800</v>
      </c>
      <c r="F106" s="92"/>
      <c r="G106" s="92"/>
    </row>
    <row r="107" spans="1:7" ht="15" customHeight="1">
      <c r="A107" s="92" t="s">
        <v>73</v>
      </c>
      <c r="B107" s="92" t="s">
        <v>27</v>
      </c>
      <c r="C107" s="92" t="s">
        <v>98</v>
      </c>
      <c r="D107" s="92" t="s">
        <v>99</v>
      </c>
      <c r="E107" s="92">
        <v>2780000</v>
      </c>
      <c r="F107" s="92"/>
      <c r="G107" s="92"/>
    </row>
    <row r="108" spans="1:7" ht="15" customHeight="1">
      <c r="A108" s="92" t="s">
        <v>75</v>
      </c>
      <c r="B108" s="92" t="s">
        <v>42</v>
      </c>
      <c r="C108" s="92" t="s">
        <v>98</v>
      </c>
      <c r="D108" s="92"/>
      <c r="E108" s="92">
        <v>9830</v>
      </c>
      <c r="F108" s="92"/>
      <c r="G108" s="92"/>
    </row>
    <row r="109" spans="1:7" ht="15" customHeight="1">
      <c r="A109" s="92" t="s">
        <v>75</v>
      </c>
      <c r="B109" s="92" t="s">
        <v>43</v>
      </c>
      <c r="C109" s="92" t="s">
        <v>98</v>
      </c>
      <c r="D109" s="92"/>
      <c r="E109" s="92">
        <v>1760</v>
      </c>
      <c r="F109" s="92"/>
      <c r="G109" s="92"/>
    </row>
    <row r="110" spans="1:7" ht="15" customHeight="1">
      <c r="A110" s="92" t="s">
        <v>75</v>
      </c>
      <c r="B110" s="92" t="s">
        <v>44</v>
      </c>
      <c r="C110" s="92" t="s">
        <v>98</v>
      </c>
      <c r="D110" s="92"/>
      <c r="E110" s="92">
        <v>8070</v>
      </c>
      <c r="F110" s="92"/>
      <c r="G110" s="92"/>
    </row>
    <row r="111" spans="1:7" ht="15" customHeight="1">
      <c r="A111" s="92" t="s">
        <v>75</v>
      </c>
      <c r="B111" s="92" t="s">
        <v>49</v>
      </c>
      <c r="C111" s="92" t="s">
        <v>98</v>
      </c>
      <c r="D111" s="92"/>
      <c r="E111" s="92">
        <v>8590</v>
      </c>
      <c r="F111" s="92"/>
      <c r="G111" s="92"/>
    </row>
    <row r="112" spans="1:7" ht="15" customHeight="1">
      <c r="A112" s="92" t="s">
        <v>76</v>
      </c>
      <c r="B112" s="92" t="s">
        <v>42</v>
      </c>
      <c r="C112" s="92" t="s">
        <v>98</v>
      </c>
      <c r="D112" s="92"/>
      <c r="E112" s="92">
        <v>1760</v>
      </c>
      <c r="F112" s="92"/>
      <c r="G112" s="92"/>
    </row>
    <row r="113" spans="1:7" ht="15" customHeight="1">
      <c r="A113" s="92" t="s">
        <v>76</v>
      </c>
      <c r="B113" s="92" t="s">
        <v>43</v>
      </c>
      <c r="C113" s="92" t="s">
        <v>98</v>
      </c>
      <c r="D113" s="92" t="s">
        <v>102</v>
      </c>
      <c r="E113" s="92">
        <v>1760</v>
      </c>
      <c r="F113" s="92"/>
      <c r="G113" s="92"/>
    </row>
    <row r="114" spans="1:7" ht="15" customHeight="1">
      <c r="A114" s="92" t="s">
        <v>76</v>
      </c>
      <c r="B114" s="92" t="s">
        <v>49</v>
      </c>
      <c r="C114" s="92" t="s">
        <v>98</v>
      </c>
      <c r="D114" s="92"/>
      <c r="E114" s="92">
        <v>1990</v>
      </c>
      <c r="F114" s="92"/>
      <c r="G114" s="92"/>
    </row>
    <row r="115" spans="1:7" ht="15" customHeight="1">
      <c r="A115" s="92" t="s">
        <v>77</v>
      </c>
      <c r="B115" s="92" t="s">
        <v>42</v>
      </c>
      <c r="C115" s="92" t="s">
        <v>98</v>
      </c>
      <c r="D115" s="92"/>
      <c r="E115" s="92">
        <v>8070</v>
      </c>
      <c r="F115" s="92"/>
      <c r="G115" s="92"/>
    </row>
    <row r="116" spans="1:7" ht="15" customHeight="1">
      <c r="A116" s="92" t="s">
        <v>77</v>
      </c>
      <c r="B116" s="92" t="s">
        <v>44</v>
      </c>
      <c r="C116" s="92" t="s">
        <v>98</v>
      </c>
      <c r="D116" s="92" t="s">
        <v>102</v>
      </c>
      <c r="E116" s="92">
        <v>8070</v>
      </c>
      <c r="F116" s="92"/>
      <c r="G116" s="92"/>
    </row>
    <row r="117" spans="1:7" ht="15" customHeight="1">
      <c r="A117" s="92" t="s">
        <v>77</v>
      </c>
      <c r="B117" s="92" t="s">
        <v>49</v>
      </c>
      <c r="C117" s="92" t="s">
        <v>98</v>
      </c>
      <c r="D117" s="92"/>
      <c r="E117" s="92">
        <v>6600</v>
      </c>
      <c r="F117" s="92"/>
      <c r="G117" s="92"/>
    </row>
    <row r="118" spans="1:7" ht="15" customHeight="1">
      <c r="A118" s="92" t="s">
        <v>78</v>
      </c>
      <c r="B118" s="92" t="s">
        <v>45</v>
      </c>
      <c r="C118" s="92" t="s">
        <v>98</v>
      </c>
      <c r="D118" s="92" t="s">
        <v>101</v>
      </c>
      <c r="E118" s="92">
        <v>1620</v>
      </c>
      <c r="F118" s="92"/>
      <c r="G118" s="92"/>
    </row>
    <row r="119" spans="1:7" ht="15" customHeight="1">
      <c r="A119" s="92" t="s">
        <v>78</v>
      </c>
      <c r="B119" s="92" t="s">
        <v>48</v>
      </c>
      <c r="C119" s="92" t="s">
        <v>98</v>
      </c>
      <c r="D119" s="92"/>
      <c r="E119" s="92">
        <v>1700</v>
      </c>
      <c r="F119" s="92"/>
      <c r="G119" s="92"/>
    </row>
    <row r="120" spans="1:7" ht="15" customHeight="1">
      <c r="A120" s="92" t="s">
        <v>78</v>
      </c>
      <c r="B120" s="92" t="s">
        <v>49</v>
      </c>
      <c r="C120" s="92" t="s">
        <v>98</v>
      </c>
      <c r="D120" s="92"/>
      <c r="E120" s="92">
        <v>3590</v>
      </c>
      <c r="F120" s="92"/>
      <c r="G120" s="92"/>
    </row>
    <row r="121" spans="1:7" ht="15" customHeight="1">
      <c r="A121" s="92" t="s">
        <v>79</v>
      </c>
      <c r="B121" s="92" t="s">
        <v>47</v>
      </c>
      <c r="C121" s="92" t="s">
        <v>98</v>
      </c>
      <c r="D121" s="92" t="s">
        <v>101</v>
      </c>
      <c r="E121" s="92">
        <v>7170</v>
      </c>
      <c r="F121" s="92"/>
      <c r="G121" s="92"/>
    </row>
    <row r="122" spans="1:7" ht="15" customHeight="1">
      <c r="A122" s="92" t="s">
        <v>86</v>
      </c>
      <c r="B122" s="92" t="s">
        <v>49</v>
      </c>
      <c r="C122" s="92" t="s">
        <v>98</v>
      </c>
      <c r="D122" s="92"/>
      <c r="E122" s="92">
        <v>344</v>
      </c>
      <c r="F122" s="92"/>
      <c r="G122" s="92"/>
    </row>
    <row r="123" spans="1:7" ht="15" customHeight="1">
      <c r="A123" s="92" t="s">
        <v>86</v>
      </c>
      <c r="B123" s="92" t="s">
        <v>52</v>
      </c>
      <c r="C123" s="92" t="s">
        <v>98</v>
      </c>
      <c r="D123" s="92"/>
      <c r="E123" s="92">
        <v>4230</v>
      </c>
      <c r="F123" s="92"/>
      <c r="G123" s="92"/>
    </row>
    <row r="124" spans="1:7" ht="15" customHeight="1">
      <c r="A124" s="92" t="s">
        <v>86</v>
      </c>
      <c r="B124" s="92" t="s">
        <v>54</v>
      </c>
      <c r="C124" s="92" t="s">
        <v>98</v>
      </c>
      <c r="D124" s="92"/>
      <c r="E124" s="92">
        <v>3960</v>
      </c>
      <c r="F124" s="92"/>
      <c r="G124" s="92"/>
    </row>
    <row r="125" spans="1:7" ht="15" customHeight="1">
      <c r="A125" s="92" t="s">
        <v>86</v>
      </c>
      <c r="B125" s="92" t="s">
        <v>56</v>
      </c>
      <c r="C125" s="92" t="s">
        <v>98</v>
      </c>
      <c r="D125" s="92"/>
      <c r="E125" s="92">
        <v>3090</v>
      </c>
      <c r="F125" s="92"/>
      <c r="G125" s="92"/>
    </row>
    <row r="126" spans="1:7" ht="15" customHeight="1">
      <c r="A126" s="92" t="s">
        <v>86</v>
      </c>
      <c r="B126" s="92" t="s">
        <v>58</v>
      </c>
      <c r="C126" s="92" t="s">
        <v>98</v>
      </c>
      <c r="D126" s="92"/>
      <c r="E126" s="92">
        <v>871</v>
      </c>
      <c r="F126" s="92"/>
      <c r="G126" s="92"/>
    </row>
    <row r="127" spans="1:7" ht="15" customHeight="1">
      <c r="A127" s="92" t="s">
        <v>86</v>
      </c>
      <c r="B127" s="92" t="s">
        <v>59</v>
      </c>
      <c r="C127" s="92" t="s">
        <v>98</v>
      </c>
      <c r="D127" s="92"/>
      <c r="E127" s="92">
        <v>271</v>
      </c>
      <c r="F127" s="92"/>
      <c r="G127" s="92"/>
    </row>
    <row r="128" spans="1:7" ht="15" customHeight="1">
      <c r="A128" s="92" t="s">
        <v>88</v>
      </c>
      <c r="B128" s="92" t="s">
        <v>49</v>
      </c>
      <c r="C128" s="92" t="s">
        <v>98</v>
      </c>
      <c r="D128" s="92"/>
      <c r="E128" s="92">
        <v>344</v>
      </c>
      <c r="F128" s="92"/>
      <c r="G128" s="92"/>
    </row>
    <row r="129" spans="1:7" ht="15" customHeight="1">
      <c r="A129" s="92" t="s">
        <v>88</v>
      </c>
      <c r="B129" s="92" t="s">
        <v>52</v>
      </c>
      <c r="C129" s="92" t="s">
        <v>98</v>
      </c>
      <c r="D129" s="92"/>
      <c r="E129" s="92">
        <v>271</v>
      </c>
      <c r="F129" s="92"/>
      <c r="G129" s="92"/>
    </row>
    <row r="130" spans="1:7" ht="15" customHeight="1">
      <c r="A130" s="92" t="s">
        <v>88</v>
      </c>
      <c r="B130" s="92" t="s">
        <v>59</v>
      </c>
      <c r="C130" s="92" t="s">
        <v>98</v>
      </c>
      <c r="D130" s="92" t="s">
        <v>100</v>
      </c>
      <c r="E130" s="92">
        <v>271</v>
      </c>
      <c r="F130" s="92"/>
      <c r="G130" s="92"/>
    </row>
    <row r="131" spans="1:7" ht="15" customHeight="1">
      <c r="A131" s="92" t="s">
        <v>89</v>
      </c>
      <c r="B131" s="92" t="s">
        <v>49</v>
      </c>
      <c r="C131" s="92" t="s">
        <v>98</v>
      </c>
      <c r="D131" s="92"/>
      <c r="E131" s="92">
        <v>0</v>
      </c>
      <c r="F131" s="92"/>
      <c r="G131" s="92"/>
    </row>
    <row r="132" spans="1:7" ht="15" customHeight="1">
      <c r="A132" s="92" t="s">
        <v>89</v>
      </c>
      <c r="B132" s="92" t="s">
        <v>52</v>
      </c>
      <c r="C132" s="92" t="s">
        <v>98</v>
      </c>
      <c r="D132" s="92"/>
      <c r="E132" s="92">
        <v>3960</v>
      </c>
      <c r="F132" s="92"/>
      <c r="G132" s="92"/>
    </row>
    <row r="133" spans="1:7" ht="15" customHeight="1">
      <c r="A133" s="92" t="s">
        <v>89</v>
      </c>
      <c r="B133" s="92" t="s">
        <v>54</v>
      </c>
      <c r="C133" s="92" t="s">
        <v>98</v>
      </c>
      <c r="D133" s="92"/>
      <c r="E133" s="92">
        <v>3960</v>
      </c>
      <c r="F133" s="92"/>
      <c r="G133" s="92"/>
    </row>
    <row r="134" spans="1:7" ht="15" customHeight="1">
      <c r="A134" s="92" t="s">
        <v>89</v>
      </c>
      <c r="B134" s="92" t="s">
        <v>56</v>
      </c>
      <c r="C134" s="92" t="s">
        <v>98</v>
      </c>
      <c r="D134" s="92" t="s">
        <v>100</v>
      </c>
      <c r="E134" s="92">
        <v>3090</v>
      </c>
      <c r="F134" s="92"/>
      <c r="G134" s="92"/>
    </row>
    <row r="135" spans="1:7" ht="15" customHeight="1">
      <c r="A135" s="92" t="s">
        <v>89</v>
      </c>
      <c r="B135" s="92" t="s">
        <v>58</v>
      </c>
      <c r="C135" s="92" t="s">
        <v>98</v>
      </c>
      <c r="D135" s="92" t="s">
        <v>100</v>
      </c>
      <c r="E135" s="92">
        <v>871</v>
      </c>
      <c r="F135" s="92"/>
      <c r="G135" s="92"/>
    </row>
    <row r="136" spans="1:7" ht="15" customHeight="1">
      <c r="A136" s="92" t="s">
        <v>92</v>
      </c>
      <c r="B136" s="92" t="s">
        <v>45</v>
      </c>
      <c r="C136" s="92" t="s">
        <v>98</v>
      </c>
      <c r="D136" s="92" t="s">
        <v>101</v>
      </c>
      <c r="E136" s="92">
        <v>1620</v>
      </c>
      <c r="F136" s="92"/>
      <c r="G136" s="92"/>
    </row>
    <row r="137" spans="1:7" ht="15" customHeight="1">
      <c r="A137" s="92" t="s">
        <v>92</v>
      </c>
      <c r="B137" s="92" t="s">
        <v>47</v>
      </c>
      <c r="C137" s="92" t="s">
        <v>98</v>
      </c>
      <c r="D137" s="92" t="s">
        <v>101</v>
      </c>
      <c r="E137" s="92">
        <v>3480</v>
      </c>
      <c r="F137" s="92"/>
      <c r="G137" s="92"/>
    </row>
    <row r="138" spans="1:7" ht="15" customHeight="1">
      <c r="A138" s="92" t="s">
        <v>27</v>
      </c>
      <c r="B138" s="92" t="s">
        <v>70</v>
      </c>
      <c r="C138" s="92" t="s">
        <v>103</v>
      </c>
      <c r="D138" s="92" t="s">
        <v>99</v>
      </c>
      <c r="E138" s="92">
        <v>50900</v>
      </c>
      <c r="F138" s="92"/>
      <c r="G138" s="92"/>
    </row>
    <row r="139" spans="1:7" ht="15" customHeight="1">
      <c r="A139" s="92" t="s">
        <v>27</v>
      </c>
      <c r="B139" s="92" t="s">
        <v>72</v>
      </c>
      <c r="C139" s="92" t="s">
        <v>103</v>
      </c>
      <c r="D139" s="92" t="s">
        <v>99</v>
      </c>
      <c r="E139" s="92">
        <v>8700</v>
      </c>
      <c r="F139" s="92"/>
      <c r="G139" s="92"/>
    </row>
    <row r="140" spans="1:7" ht="15" customHeight="1">
      <c r="A140" s="92" t="s">
        <v>27</v>
      </c>
      <c r="B140" s="92" t="s">
        <v>74</v>
      </c>
      <c r="C140" s="92" t="s">
        <v>103</v>
      </c>
      <c r="D140" s="92"/>
      <c r="E140" s="92">
        <v>2810000</v>
      </c>
      <c r="F140" s="92"/>
      <c r="G140" s="92"/>
    </row>
    <row r="141" spans="1:7" ht="15" customHeight="1">
      <c r="A141" s="92" t="s">
        <v>30</v>
      </c>
      <c r="B141" s="92" t="s">
        <v>75</v>
      </c>
      <c r="C141" s="92" t="s">
        <v>103</v>
      </c>
      <c r="D141" s="92"/>
      <c r="E141" s="92">
        <v>18400</v>
      </c>
      <c r="F141" s="92"/>
      <c r="G141" s="92"/>
    </row>
    <row r="142" spans="1:7" ht="15" customHeight="1">
      <c r="A142" s="92" t="s">
        <v>30</v>
      </c>
      <c r="B142" s="92" t="s">
        <v>76</v>
      </c>
      <c r="C142" s="92" t="s">
        <v>103</v>
      </c>
      <c r="D142" s="92"/>
      <c r="E142" s="92">
        <v>3750</v>
      </c>
      <c r="F142" s="92"/>
      <c r="G142" s="92"/>
    </row>
    <row r="143" spans="1:7" ht="15" customHeight="1">
      <c r="A143" s="92" t="s">
        <v>30</v>
      </c>
      <c r="B143" s="92" t="s">
        <v>77</v>
      </c>
      <c r="C143" s="92" t="s">
        <v>103</v>
      </c>
      <c r="D143" s="92"/>
      <c r="E143" s="92">
        <v>14700</v>
      </c>
      <c r="F143" s="92"/>
      <c r="G143" s="92"/>
    </row>
    <row r="144" spans="1:7" ht="15" customHeight="1">
      <c r="A144" s="92" t="s">
        <v>30</v>
      </c>
      <c r="B144" s="92" t="s">
        <v>86</v>
      </c>
      <c r="C144" s="92" t="s">
        <v>103</v>
      </c>
      <c r="D144" s="92"/>
      <c r="E144" s="92">
        <v>614</v>
      </c>
      <c r="F144" s="92"/>
      <c r="G144" s="92"/>
    </row>
    <row r="145" spans="1:7" ht="15" customHeight="1">
      <c r="A145" s="92" t="s">
        <v>30</v>
      </c>
      <c r="B145" s="92" t="s">
        <v>88</v>
      </c>
      <c r="C145" s="92" t="s">
        <v>103</v>
      </c>
      <c r="D145" s="92"/>
      <c r="E145" s="92">
        <v>614</v>
      </c>
      <c r="F145" s="92"/>
      <c r="G145" s="92"/>
    </row>
    <row r="146" spans="1:7" ht="15" customHeight="1">
      <c r="A146" s="92" t="s">
        <v>33</v>
      </c>
      <c r="B146" s="92" t="s">
        <v>75</v>
      </c>
      <c r="C146" s="92" t="s">
        <v>103</v>
      </c>
      <c r="D146" s="92"/>
      <c r="E146" s="92">
        <v>3750</v>
      </c>
      <c r="F146" s="92"/>
      <c r="G146" s="92"/>
    </row>
    <row r="147" spans="1:7" ht="15" customHeight="1">
      <c r="A147" s="92" t="s">
        <v>33</v>
      </c>
      <c r="B147" s="92" t="s">
        <v>76</v>
      </c>
      <c r="C147" s="92" t="s">
        <v>103</v>
      </c>
      <c r="D147" s="92"/>
      <c r="E147" s="92">
        <v>3750</v>
      </c>
      <c r="F147" s="92"/>
      <c r="G147" s="92"/>
    </row>
    <row r="148" spans="1:7" ht="15" customHeight="1">
      <c r="A148" s="92" t="s">
        <v>33</v>
      </c>
      <c r="B148" s="92" t="s">
        <v>86</v>
      </c>
      <c r="C148" s="92" t="s">
        <v>103</v>
      </c>
      <c r="D148" s="92"/>
      <c r="E148" s="92">
        <v>389</v>
      </c>
      <c r="F148" s="92"/>
      <c r="G148" s="92"/>
    </row>
    <row r="149" spans="1:7" ht="15" customHeight="1">
      <c r="A149" s="92" t="s">
        <v>33</v>
      </c>
      <c r="B149" s="92" t="s">
        <v>88</v>
      </c>
      <c r="C149" s="92" t="s">
        <v>103</v>
      </c>
      <c r="D149" s="92" t="s">
        <v>100</v>
      </c>
      <c r="E149" s="92">
        <v>389</v>
      </c>
      <c r="F149" s="92"/>
      <c r="G149" s="92"/>
    </row>
    <row r="150" spans="1:7" ht="15" customHeight="1">
      <c r="A150" s="92" t="s">
        <v>36</v>
      </c>
      <c r="B150" s="92" t="s">
        <v>75</v>
      </c>
      <c r="C150" s="92" t="s">
        <v>103</v>
      </c>
      <c r="D150" s="92"/>
      <c r="E150" s="92">
        <v>14700</v>
      </c>
      <c r="F150" s="92"/>
      <c r="G150" s="92"/>
    </row>
    <row r="151" spans="1:7" ht="15" customHeight="1">
      <c r="A151" s="92" t="s">
        <v>36</v>
      </c>
      <c r="B151" s="92" t="s">
        <v>77</v>
      </c>
      <c r="C151" s="92" t="s">
        <v>103</v>
      </c>
      <c r="D151" s="92"/>
      <c r="E151" s="92">
        <v>14700</v>
      </c>
      <c r="F151" s="92"/>
      <c r="G151" s="92"/>
    </row>
    <row r="152" spans="1:7" ht="15" customHeight="1">
      <c r="A152" s="92" t="s">
        <v>36</v>
      </c>
      <c r="B152" s="92" t="s">
        <v>86</v>
      </c>
      <c r="C152" s="92" t="s">
        <v>103</v>
      </c>
      <c r="D152" s="92"/>
      <c r="E152" s="92">
        <v>226</v>
      </c>
      <c r="F152" s="92"/>
      <c r="G152" s="92"/>
    </row>
    <row r="153" spans="1:7" ht="15" customHeight="1">
      <c r="A153" s="92" t="s">
        <v>36</v>
      </c>
      <c r="B153" s="92" t="s">
        <v>88</v>
      </c>
      <c r="C153" s="92" t="s">
        <v>103</v>
      </c>
      <c r="D153" s="92" t="s">
        <v>100</v>
      </c>
      <c r="E153" s="92">
        <v>226</v>
      </c>
      <c r="F153" s="92"/>
      <c r="G153" s="92"/>
    </row>
    <row r="154" spans="1:7" ht="15" customHeight="1">
      <c r="A154" s="92" t="s">
        <v>38</v>
      </c>
      <c r="B154" s="92" t="s">
        <v>78</v>
      </c>
      <c r="C154" s="92" t="s">
        <v>103</v>
      </c>
      <c r="D154" s="92"/>
      <c r="E154" s="92">
        <v>7710</v>
      </c>
      <c r="F154" s="92"/>
      <c r="G154" s="92"/>
    </row>
    <row r="155" spans="1:7" ht="15" customHeight="1">
      <c r="A155" s="92" t="s">
        <v>38</v>
      </c>
      <c r="B155" s="92" t="s">
        <v>86</v>
      </c>
      <c r="C155" s="92" t="s">
        <v>103</v>
      </c>
      <c r="D155" s="92"/>
      <c r="E155" s="92">
        <v>1710</v>
      </c>
      <c r="F155" s="92"/>
      <c r="G155" s="92"/>
    </row>
    <row r="156" spans="1:7" ht="15" customHeight="1">
      <c r="A156" s="92" t="s">
        <v>38</v>
      </c>
      <c r="B156" s="92" t="s">
        <v>89</v>
      </c>
      <c r="C156" s="92" t="s">
        <v>103</v>
      </c>
      <c r="D156" s="92"/>
      <c r="E156" s="92">
        <v>1710</v>
      </c>
      <c r="F156" s="92"/>
      <c r="G156" s="92"/>
    </row>
    <row r="157" spans="1:7" ht="15" customHeight="1">
      <c r="A157" s="92" t="s">
        <v>40</v>
      </c>
      <c r="B157" s="92" t="s">
        <v>78</v>
      </c>
      <c r="C157" s="92" t="s">
        <v>103</v>
      </c>
      <c r="D157" s="92" t="s">
        <v>101</v>
      </c>
      <c r="E157" s="92">
        <v>2070</v>
      </c>
      <c r="F157" s="92"/>
      <c r="G157" s="92"/>
    </row>
    <row r="158" spans="1:7" ht="15" customHeight="1">
      <c r="A158" s="92" t="s">
        <v>40</v>
      </c>
      <c r="B158" s="92" t="s">
        <v>86</v>
      </c>
      <c r="C158" s="92" t="s">
        <v>103</v>
      </c>
      <c r="D158" s="92"/>
      <c r="E158" s="92">
        <v>976</v>
      </c>
      <c r="F158" s="92"/>
      <c r="G158" s="92"/>
    </row>
    <row r="159" spans="1:7" ht="15" customHeight="1">
      <c r="A159" s="92" t="s">
        <v>40</v>
      </c>
      <c r="B159" s="92" t="s">
        <v>89</v>
      </c>
      <c r="C159" s="92" t="s">
        <v>103</v>
      </c>
      <c r="D159" s="92" t="s">
        <v>100</v>
      </c>
      <c r="E159" s="92">
        <v>976</v>
      </c>
      <c r="F159" s="92"/>
      <c r="G159" s="92"/>
    </row>
    <row r="160" spans="1:7" ht="15" customHeight="1">
      <c r="A160" s="92" t="s">
        <v>41</v>
      </c>
      <c r="B160" s="92" t="s">
        <v>78</v>
      </c>
      <c r="C160" s="92" t="s">
        <v>103</v>
      </c>
      <c r="D160" s="92" t="s">
        <v>101</v>
      </c>
      <c r="E160" s="92">
        <v>5640</v>
      </c>
      <c r="F160" s="92"/>
      <c r="G160" s="92"/>
    </row>
    <row r="161" spans="1:7" ht="15" customHeight="1">
      <c r="A161" s="92" t="s">
        <v>41</v>
      </c>
      <c r="B161" s="92" t="s">
        <v>86</v>
      </c>
      <c r="C161" s="92" t="s">
        <v>103</v>
      </c>
      <c r="D161" s="92"/>
      <c r="E161" s="92">
        <v>736</v>
      </c>
      <c r="F161" s="92"/>
      <c r="G161" s="92"/>
    </row>
    <row r="162" spans="1:7" ht="15" customHeight="1">
      <c r="A162" s="92" t="s">
        <v>41</v>
      </c>
      <c r="B162" s="92" t="s">
        <v>89</v>
      </c>
      <c r="C162" s="92" t="s">
        <v>103</v>
      </c>
      <c r="D162" s="92" t="s">
        <v>100</v>
      </c>
      <c r="E162" s="92">
        <v>736</v>
      </c>
      <c r="F162" s="92"/>
      <c r="G162" s="92"/>
    </row>
    <row r="163" spans="1:7" ht="15" customHeight="1">
      <c r="A163" s="92" t="s">
        <v>42</v>
      </c>
      <c r="B163" s="92" t="s">
        <v>80</v>
      </c>
      <c r="C163" s="92" t="s">
        <v>103</v>
      </c>
      <c r="D163" s="92"/>
      <c r="E163" s="92">
        <v>1890</v>
      </c>
      <c r="F163" s="92">
        <v>353</v>
      </c>
      <c r="G163" s="92">
        <v>1913</v>
      </c>
    </row>
    <row r="164" spans="1:7" ht="15" customHeight="1">
      <c r="A164" s="92" t="s">
        <v>42</v>
      </c>
      <c r="B164" s="92" t="s">
        <v>82</v>
      </c>
      <c r="C164" s="92" t="s">
        <v>103</v>
      </c>
      <c r="D164" s="92"/>
      <c r="E164" s="92">
        <v>3400</v>
      </c>
      <c r="F164" s="92">
        <v>1200</v>
      </c>
      <c r="G164" s="92">
        <v>7810</v>
      </c>
    </row>
    <row r="165" spans="1:7" ht="15" customHeight="1">
      <c r="A165" s="92" t="s">
        <v>42</v>
      </c>
      <c r="B165" s="92" t="s">
        <v>84</v>
      </c>
      <c r="C165" s="92" t="s">
        <v>103</v>
      </c>
      <c r="D165" s="92"/>
      <c r="E165" s="92">
        <v>1990</v>
      </c>
      <c r="F165" s="92">
        <v>0</v>
      </c>
      <c r="G165" s="92">
        <v>6310</v>
      </c>
    </row>
    <row r="166" spans="1:7" ht="15" customHeight="1">
      <c r="A166" s="92" t="s">
        <v>42</v>
      </c>
      <c r="B166" s="92" t="s">
        <v>83</v>
      </c>
      <c r="C166" s="92" t="s">
        <v>103</v>
      </c>
      <c r="D166" s="92"/>
      <c r="E166" s="92">
        <v>2550</v>
      </c>
      <c r="F166" s="92">
        <v>1970</v>
      </c>
      <c r="G166" s="92">
        <v>2950</v>
      </c>
    </row>
    <row r="167" spans="1:7" ht="15" customHeight="1">
      <c r="A167" s="92" t="s">
        <v>43</v>
      </c>
      <c r="B167" s="92" t="s">
        <v>80</v>
      </c>
      <c r="C167" s="92" t="s">
        <v>103</v>
      </c>
      <c r="D167" s="92"/>
      <c r="E167" s="92">
        <v>1380</v>
      </c>
      <c r="F167" s="92">
        <v>353</v>
      </c>
      <c r="G167" s="92">
        <v>1560</v>
      </c>
    </row>
    <row r="168" spans="1:7" ht="15" customHeight="1">
      <c r="A168" s="92" t="s">
        <v>43</v>
      </c>
      <c r="B168" s="92" t="s">
        <v>82</v>
      </c>
      <c r="C168" s="92" t="s">
        <v>103</v>
      </c>
      <c r="D168" s="92"/>
      <c r="E168" s="92">
        <v>233</v>
      </c>
      <c r="F168" s="92">
        <v>200</v>
      </c>
      <c r="G168" s="92">
        <v>500</v>
      </c>
    </row>
    <row r="169" spans="1:7" ht="15" customHeight="1">
      <c r="A169" s="92" t="s">
        <v>43</v>
      </c>
      <c r="B169" s="92" t="s">
        <v>84</v>
      </c>
      <c r="C169" s="92" t="s">
        <v>103</v>
      </c>
      <c r="D169" s="92"/>
      <c r="E169" s="92">
        <v>12.2</v>
      </c>
      <c r="F169" s="92">
        <v>0</v>
      </c>
      <c r="G169" s="92">
        <v>1210</v>
      </c>
    </row>
    <row r="170" spans="1:7" ht="15" customHeight="1">
      <c r="A170" s="92" t="s">
        <v>43</v>
      </c>
      <c r="B170" s="92" t="s">
        <v>83</v>
      </c>
      <c r="C170" s="92" t="s">
        <v>103</v>
      </c>
      <c r="D170" s="92"/>
      <c r="E170" s="92">
        <v>137</v>
      </c>
      <c r="F170" s="92">
        <v>0</v>
      </c>
      <c r="G170" s="92">
        <v>1210</v>
      </c>
    </row>
    <row r="171" spans="1:7" ht="15" customHeight="1">
      <c r="A171" s="92" t="s">
        <v>44</v>
      </c>
      <c r="B171" s="92" t="s">
        <v>80</v>
      </c>
      <c r="C171" s="92" t="s">
        <v>103</v>
      </c>
      <c r="D171" s="92"/>
      <c r="E171" s="92">
        <v>504</v>
      </c>
      <c r="F171" s="92">
        <v>0</v>
      </c>
      <c r="G171" s="92">
        <v>606</v>
      </c>
    </row>
    <row r="172" spans="1:7" ht="15" customHeight="1">
      <c r="A172" s="92" t="s">
        <v>44</v>
      </c>
      <c r="B172" s="92" t="s">
        <v>82</v>
      </c>
      <c r="C172" s="92" t="s">
        <v>103</v>
      </c>
      <c r="D172" s="92"/>
      <c r="E172" s="92">
        <v>3160</v>
      </c>
      <c r="F172" s="92">
        <v>1000</v>
      </c>
      <c r="G172" s="92">
        <v>7310</v>
      </c>
    </row>
    <row r="173" spans="1:7" ht="15" customHeight="1">
      <c r="A173" s="92" t="s">
        <v>44</v>
      </c>
      <c r="B173" s="92" t="s">
        <v>84</v>
      </c>
      <c r="C173" s="92" t="s">
        <v>103</v>
      </c>
      <c r="D173" s="92"/>
      <c r="E173" s="92">
        <v>1980</v>
      </c>
      <c r="F173" s="92">
        <v>0</v>
      </c>
      <c r="G173" s="92">
        <v>6310</v>
      </c>
    </row>
    <row r="174" spans="1:7" ht="15" customHeight="1">
      <c r="A174" s="92" t="s">
        <v>44</v>
      </c>
      <c r="B174" s="92" t="s">
        <v>83</v>
      </c>
      <c r="C174" s="92" t="s">
        <v>103</v>
      </c>
      <c r="D174" s="92"/>
      <c r="E174" s="92">
        <v>2420</v>
      </c>
      <c r="F174" s="92">
        <v>754</v>
      </c>
      <c r="G174" s="92">
        <v>2950</v>
      </c>
    </row>
    <row r="175" spans="1:7" ht="15" customHeight="1">
      <c r="A175" s="92" t="s">
        <v>45</v>
      </c>
      <c r="B175" s="92" t="s">
        <v>79</v>
      </c>
      <c r="C175" s="92" t="s">
        <v>103</v>
      </c>
      <c r="D175" s="92" t="s">
        <v>101</v>
      </c>
      <c r="E175" s="92">
        <v>2990</v>
      </c>
      <c r="F175" s="92"/>
      <c r="G175" s="92"/>
    </row>
    <row r="176" spans="1:7" ht="15" customHeight="1">
      <c r="A176" s="92" t="s">
        <v>45</v>
      </c>
      <c r="B176" s="92" t="s">
        <v>83</v>
      </c>
      <c r="C176" s="92" t="s">
        <v>103</v>
      </c>
      <c r="D176" s="92"/>
      <c r="E176" s="92">
        <v>1720</v>
      </c>
      <c r="F176" s="92"/>
      <c r="G176" s="92"/>
    </row>
    <row r="177" spans="1:7" ht="15" customHeight="1">
      <c r="A177" s="92" t="s">
        <v>45</v>
      </c>
      <c r="B177" s="92" t="s">
        <v>92</v>
      </c>
      <c r="C177" s="92" t="s">
        <v>103</v>
      </c>
      <c r="D177" s="92" t="s">
        <v>101</v>
      </c>
      <c r="E177" s="92">
        <v>692</v>
      </c>
      <c r="F177" s="92"/>
      <c r="G177" s="92"/>
    </row>
    <row r="178" spans="1:7" ht="15" customHeight="1">
      <c r="A178" s="92" t="s">
        <v>47</v>
      </c>
      <c r="B178" s="92" t="s">
        <v>79</v>
      </c>
      <c r="C178" s="92" t="s">
        <v>103</v>
      </c>
      <c r="D178" s="92" t="s">
        <v>101</v>
      </c>
      <c r="E178" s="92">
        <v>8970</v>
      </c>
      <c r="F178" s="92"/>
      <c r="G178" s="92"/>
    </row>
    <row r="179" spans="1:7" ht="15" customHeight="1">
      <c r="A179" s="92" t="s">
        <v>47</v>
      </c>
      <c r="B179" s="92" t="s">
        <v>92</v>
      </c>
      <c r="C179" s="92" t="s">
        <v>103</v>
      </c>
      <c r="D179" s="92" t="s">
        <v>101</v>
      </c>
      <c r="E179" s="92">
        <v>8790</v>
      </c>
      <c r="F179" s="92"/>
      <c r="G179" s="92"/>
    </row>
    <row r="180" spans="1:7" ht="15" customHeight="1">
      <c r="A180" s="92" t="s">
        <v>48</v>
      </c>
      <c r="B180" s="92" t="s">
        <v>85</v>
      </c>
      <c r="C180" s="92" t="s">
        <v>103</v>
      </c>
      <c r="D180" s="92"/>
      <c r="E180" s="92">
        <v>2830</v>
      </c>
      <c r="F180" s="92"/>
      <c r="G180" s="92"/>
    </row>
    <row r="181" spans="1:7" ht="15" customHeight="1">
      <c r="A181" s="92" t="s">
        <v>49</v>
      </c>
      <c r="B181" s="92" t="s">
        <v>78</v>
      </c>
      <c r="C181" s="92" t="s">
        <v>103</v>
      </c>
      <c r="D181" s="92" t="s">
        <v>101</v>
      </c>
      <c r="E181" s="92">
        <v>2730</v>
      </c>
      <c r="F181" s="92"/>
      <c r="G181" s="92"/>
    </row>
    <row r="182" spans="1:7" ht="15" customHeight="1">
      <c r="A182" s="92" t="s">
        <v>49</v>
      </c>
      <c r="B182" s="92" t="s">
        <v>85</v>
      </c>
      <c r="C182" s="92" t="s">
        <v>103</v>
      </c>
      <c r="D182" s="92"/>
      <c r="E182" s="92">
        <v>10000</v>
      </c>
      <c r="F182" s="92"/>
      <c r="G182" s="92"/>
    </row>
    <row r="183" spans="1:7" ht="15" customHeight="1">
      <c r="A183" s="92" t="s">
        <v>49</v>
      </c>
      <c r="B183" s="92" t="s">
        <v>86</v>
      </c>
      <c r="C183" s="92" t="s">
        <v>103</v>
      </c>
      <c r="D183" s="92"/>
      <c r="E183" s="92">
        <v>1120</v>
      </c>
      <c r="F183" s="92"/>
      <c r="G183" s="92"/>
    </row>
    <row r="184" spans="1:7" ht="15" customHeight="1">
      <c r="A184" s="92" t="s">
        <v>49</v>
      </c>
      <c r="B184" s="92" t="s">
        <v>89</v>
      </c>
      <c r="C184" s="92" t="s">
        <v>103</v>
      </c>
      <c r="D184" s="92" t="s">
        <v>100</v>
      </c>
      <c r="E184" s="92">
        <v>1120</v>
      </c>
      <c r="F184" s="92"/>
      <c r="G184" s="92"/>
    </row>
    <row r="185" spans="1:7" ht="15" customHeight="1">
      <c r="A185" s="92" t="s">
        <v>51</v>
      </c>
      <c r="B185" s="92" t="s">
        <v>86</v>
      </c>
      <c r="C185" s="92" t="s">
        <v>103</v>
      </c>
      <c r="D185" s="92"/>
      <c r="E185" s="92">
        <v>967</v>
      </c>
      <c r="F185" s="92"/>
      <c r="G185" s="92"/>
    </row>
    <row r="186" spans="1:7" ht="15" customHeight="1">
      <c r="A186" s="92" t="s">
        <v>51</v>
      </c>
      <c r="B186" s="92" t="s">
        <v>89</v>
      </c>
      <c r="C186" s="92" t="s">
        <v>103</v>
      </c>
      <c r="D186" s="92" t="s">
        <v>100</v>
      </c>
      <c r="E186" s="92">
        <v>967</v>
      </c>
      <c r="F186" s="92"/>
      <c r="G186" s="92"/>
    </row>
    <row r="187" spans="1:7" ht="15" customHeight="1">
      <c r="A187" s="92" t="s">
        <v>52</v>
      </c>
      <c r="B187" s="92" t="s">
        <v>80</v>
      </c>
      <c r="C187" s="92" t="s">
        <v>103</v>
      </c>
      <c r="D187" s="92"/>
      <c r="E187" s="92">
        <v>1620</v>
      </c>
      <c r="F187" s="92"/>
      <c r="G187" s="92"/>
    </row>
    <row r="188" spans="1:7" ht="15" customHeight="1">
      <c r="A188" s="92" t="s">
        <v>52</v>
      </c>
      <c r="B188" s="92" t="s">
        <v>82</v>
      </c>
      <c r="C188" s="92" t="s">
        <v>103</v>
      </c>
      <c r="D188" s="92"/>
      <c r="E188" s="92">
        <v>1840</v>
      </c>
      <c r="F188" s="92"/>
      <c r="G188" s="92"/>
    </row>
    <row r="189" spans="1:7" ht="15" customHeight="1">
      <c r="A189" s="92" t="s">
        <v>52</v>
      </c>
      <c r="B189" s="92" t="s">
        <v>84</v>
      </c>
      <c r="C189" s="92" t="s">
        <v>103</v>
      </c>
      <c r="D189" s="92"/>
      <c r="E189" s="92">
        <v>588</v>
      </c>
      <c r="F189" s="92"/>
      <c r="G189" s="92"/>
    </row>
    <row r="190" spans="1:7" ht="15" customHeight="1">
      <c r="A190" s="92" t="s">
        <v>52</v>
      </c>
      <c r="B190" s="92" t="s">
        <v>83</v>
      </c>
      <c r="C190" s="92" t="s">
        <v>103</v>
      </c>
      <c r="D190" s="92"/>
      <c r="E190" s="92">
        <v>27.1</v>
      </c>
      <c r="F190" s="92"/>
      <c r="G190" s="92"/>
    </row>
    <row r="191" spans="1:7" ht="15" customHeight="1">
      <c r="A191" s="92" t="s">
        <v>54</v>
      </c>
      <c r="B191" s="92" t="s">
        <v>80</v>
      </c>
      <c r="C191" s="92" t="s">
        <v>103</v>
      </c>
      <c r="D191" s="92"/>
      <c r="E191" s="92">
        <v>1550</v>
      </c>
      <c r="F191" s="92"/>
      <c r="G191" s="92"/>
    </row>
    <row r="192" spans="1:7" ht="15" customHeight="1">
      <c r="A192" s="92" t="s">
        <v>54</v>
      </c>
      <c r="B192" s="92" t="s">
        <v>82</v>
      </c>
      <c r="C192" s="92" t="s">
        <v>103</v>
      </c>
      <c r="D192" s="92"/>
      <c r="E192" s="92">
        <v>1730</v>
      </c>
      <c r="F192" s="92"/>
      <c r="G192" s="92"/>
    </row>
    <row r="193" spans="1:7" ht="15" customHeight="1">
      <c r="A193" s="92" t="s">
        <v>54</v>
      </c>
      <c r="B193" s="92" t="s">
        <v>84</v>
      </c>
      <c r="C193" s="92" t="s">
        <v>103</v>
      </c>
      <c r="D193" s="92"/>
      <c r="E193" s="92">
        <v>520</v>
      </c>
      <c r="F193" s="92"/>
      <c r="G193" s="92"/>
    </row>
    <row r="194" spans="1:7" ht="15" customHeight="1">
      <c r="A194" s="92" t="s">
        <v>56</v>
      </c>
      <c r="B194" s="92" t="s">
        <v>80</v>
      </c>
      <c r="C194" s="92" t="s">
        <v>103</v>
      </c>
      <c r="D194" s="92"/>
      <c r="E194" s="92">
        <v>1330</v>
      </c>
      <c r="F194" s="92"/>
      <c r="G194" s="92"/>
    </row>
    <row r="195" spans="1:7" ht="15" customHeight="1">
      <c r="A195" s="92" t="s">
        <v>56</v>
      </c>
      <c r="B195" s="92" t="s">
        <v>82</v>
      </c>
      <c r="C195" s="92" t="s">
        <v>103</v>
      </c>
      <c r="D195" s="92"/>
      <c r="E195" s="92">
        <v>1190</v>
      </c>
      <c r="F195" s="92"/>
      <c r="G195" s="92"/>
    </row>
    <row r="196" spans="1:7" ht="15" customHeight="1">
      <c r="A196" s="92" t="s">
        <v>56</v>
      </c>
      <c r="B196" s="92" t="s">
        <v>84</v>
      </c>
      <c r="C196" s="92" t="s">
        <v>103</v>
      </c>
      <c r="D196" s="92"/>
      <c r="E196" s="92">
        <v>445</v>
      </c>
      <c r="F196" s="92"/>
      <c r="G196" s="92"/>
    </row>
    <row r="197" spans="1:7" ht="15" customHeight="1">
      <c r="A197" s="92" t="s">
        <v>58</v>
      </c>
      <c r="B197" s="92" t="s">
        <v>80</v>
      </c>
      <c r="C197" s="92" t="s">
        <v>103</v>
      </c>
      <c r="D197" s="92"/>
      <c r="E197" s="92">
        <v>217</v>
      </c>
      <c r="F197" s="92"/>
      <c r="G197" s="92"/>
    </row>
    <row r="198" spans="1:7" ht="15" customHeight="1">
      <c r="A198" s="92" t="s">
        <v>58</v>
      </c>
      <c r="B198" s="92" t="s">
        <v>82</v>
      </c>
      <c r="C198" s="92" t="s">
        <v>103</v>
      </c>
      <c r="D198" s="92"/>
      <c r="E198" s="92">
        <v>543</v>
      </c>
      <c r="F198" s="92"/>
      <c r="G198" s="92"/>
    </row>
    <row r="199" spans="1:7" ht="15" customHeight="1">
      <c r="A199" s="92" t="s">
        <v>58</v>
      </c>
      <c r="B199" s="92" t="s">
        <v>84</v>
      </c>
      <c r="C199" s="92" t="s">
        <v>103</v>
      </c>
      <c r="D199" s="92"/>
      <c r="E199" s="92">
        <v>75.2</v>
      </c>
      <c r="F199" s="92"/>
      <c r="G199" s="92"/>
    </row>
    <row r="200" spans="1:7" ht="15" customHeight="1">
      <c r="A200" s="92" t="s">
        <v>59</v>
      </c>
      <c r="B200" s="92" t="s">
        <v>80</v>
      </c>
      <c r="C200" s="92" t="s">
        <v>103</v>
      </c>
      <c r="D200" s="92"/>
      <c r="E200" s="92">
        <v>67.7</v>
      </c>
      <c r="F200" s="92"/>
      <c r="G200" s="92"/>
    </row>
    <row r="201" spans="1:7" ht="15" customHeight="1">
      <c r="A201" s="92" t="s">
        <v>59</v>
      </c>
      <c r="B201" s="92" t="s">
        <v>82</v>
      </c>
      <c r="C201" s="92" t="s">
        <v>103</v>
      </c>
      <c r="D201" s="92"/>
      <c r="E201" s="92">
        <v>108</v>
      </c>
      <c r="F201" s="92"/>
      <c r="G201" s="92"/>
    </row>
    <row r="202" spans="1:7" ht="15" customHeight="1">
      <c r="A202" s="92" t="s">
        <v>59</v>
      </c>
      <c r="B202" s="92" t="s">
        <v>84</v>
      </c>
      <c r="C202" s="92" t="s">
        <v>103</v>
      </c>
      <c r="D202" s="92"/>
      <c r="E202" s="92">
        <v>67.7</v>
      </c>
      <c r="F202" s="92"/>
      <c r="G202" s="92"/>
    </row>
    <row r="203" spans="1:7" ht="15" customHeight="1">
      <c r="A203" s="92" t="s">
        <v>59</v>
      </c>
      <c r="B203" s="92" t="s">
        <v>83</v>
      </c>
      <c r="C203" s="92" t="s">
        <v>103</v>
      </c>
      <c r="D203" s="92"/>
      <c r="E203" s="92">
        <v>27.1</v>
      </c>
      <c r="F203" s="92"/>
      <c r="G203" s="92"/>
    </row>
    <row r="204" spans="1:7" ht="15" customHeight="1">
      <c r="A204" s="92" t="s">
        <v>61</v>
      </c>
      <c r="B204" s="92" t="s">
        <v>85</v>
      </c>
      <c r="C204" s="92" t="s">
        <v>103</v>
      </c>
      <c r="D204" s="92"/>
      <c r="E204" s="92">
        <v>22400</v>
      </c>
      <c r="F204" s="92"/>
      <c r="G204" s="92"/>
    </row>
    <row r="205" spans="1:7" ht="15" customHeight="1">
      <c r="A205" s="92" t="s">
        <v>63</v>
      </c>
      <c r="B205" s="92" t="s">
        <v>85</v>
      </c>
      <c r="C205" s="92" t="s">
        <v>103</v>
      </c>
      <c r="D205" s="92"/>
      <c r="E205" s="92">
        <v>19000</v>
      </c>
      <c r="F205" s="92"/>
      <c r="G205" s="92"/>
    </row>
    <row r="206" spans="1:7" ht="15" customHeight="1">
      <c r="A206" s="92" t="s">
        <v>64</v>
      </c>
      <c r="B206" s="92" t="s">
        <v>85</v>
      </c>
      <c r="C206" s="92" t="s">
        <v>103</v>
      </c>
      <c r="D206" s="92"/>
      <c r="E206" s="92">
        <v>5460</v>
      </c>
      <c r="F206" s="92"/>
      <c r="G206" s="92"/>
    </row>
    <row r="207" spans="1:7" ht="15" customHeight="1">
      <c r="A207" s="92" t="s">
        <v>65</v>
      </c>
      <c r="B207" s="92" t="s">
        <v>85</v>
      </c>
      <c r="C207" s="92" t="s">
        <v>103</v>
      </c>
      <c r="D207" s="92"/>
      <c r="E207" s="92">
        <v>13600</v>
      </c>
      <c r="F207" s="92"/>
      <c r="G207" s="92"/>
    </row>
    <row r="208" spans="1:7" ht="15" customHeight="1">
      <c r="A208" s="92" t="s">
        <v>66</v>
      </c>
      <c r="B208" s="92" t="s">
        <v>85</v>
      </c>
      <c r="C208" s="92" t="s">
        <v>103</v>
      </c>
      <c r="D208" s="92"/>
      <c r="E208" s="92">
        <v>3420</v>
      </c>
      <c r="F208" s="92"/>
      <c r="G208" s="92"/>
    </row>
    <row r="209" spans="1:7" ht="15" customHeight="1">
      <c r="A209" s="92" t="s">
        <v>67</v>
      </c>
      <c r="B209" s="92" t="s">
        <v>75</v>
      </c>
      <c r="C209" s="92" t="s">
        <v>103</v>
      </c>
      <c r="D209" s="92"/>
      <c r="E209" s="92">
        <v>18400</v>
      </c>
      <c r="F209" s="92"/>
      <c r="G209" s="92"/>
    </row>
    <row r="210" spans="1:7" ht="15" customHeight="1">
      <c r="A210" s="92" t="s">
        <v>67</v>
      </c>
      <c r="B210" s="92" t="s">
        <v>76</v>
      </c>
      <c r="C210" s="92" t="s">
        <v>103</v>
      </c>
      <c r="D210" s="92"/>
      <c r="E210" s="92">
        <v>3750</v>
      </c>
      <c r="F210" s="92"/>
      <c r="G210" s="92"/>
    </row>
    <row r="211" spans="1:7" ht="15" customHeight="1">
      <c r="A211" s="92" t="s">
        <v>67</v>
      </c>
      <c r="B211" s="92" t="s">
        <v>77</v>
      </c>
      <c r="C211" s="92" t="s">
        <v>103</v>
      </c>
      <c r="D211" s="92"/>
      <c r="E211" s="92">
        <v>14700</v>
      </c>
      <c r="F211" s="92"/>
      <c r="G211" s="92"/>
    </row>
    <row r="212" spans="1:7" ht="15" customHeight="1">
      <c r="A212" s="92" t="s">
        <v>67</v>
      </c>
      <c r="B212" s="92" t="s">
        <v>86</v>
      </c>
      <c r="C212" s="92" t="s">
        <v>103</v>
      </c>
      <c r="D212" s="92"/>
      <c r="E212" s="92">
        <v>2330</v>
      </c>
      <c r="F212" s="92"/>
      <c r="G212" s="92"/>
    </row>
    <row r="213" spans="1:7" ht="15" customHeight="1">
      <c r="A213" s="92" t="s">
        <v>67</v>
      </c>
      <c r="B213" s="92" t="s">
        <v>88</v>
      </c>
      <c r="C213" s="92" t="s">
        <v>103</v>
      </c>
      <c r="D213" s="92"/>
      <c r="E213" s="92">
        <v>614</v>
      </c>
      <c r="F213" s="92"/>
      <c r="G213" s="92"/>
    </row>
    <row r="214" spans="1:7" ht="15" customHeight="1">
      <c r="A214" s="92" t="s">
        <v>67</v>
      </c>
      <c r="B214" s="92" t="s">
        <v>78</v>
      </c>
      <c r="C214" s="92" t="s">
        <v>103</v>
      </c>
      <c r="D214" s="92"/>
      <c r="E214" s="92">
        <v>7710</v>
      </c>
      <c r="F214" s="92"/>
      <c r="G214" s="92"/>
    </row>
    <row r="215" spans="1:7" ht="15" customHeight="1">
      <c r="A215" s="92" t="s">
        <v>67</v>
      </c>
      <c r="B215" s="92" t="s">
        <v>89</v>
      </c>
      <c r="C215" s="92" t="s">
        <v>103</v>
      </c>
      <c r="D215" s="92"/>
      <c r="E215" s="92">
        <v>1710</v>
      </c>
      <c r="F215" s="92"/>
      <c r="G215" s="92"/>
    </row>
    <row r="216" spans="1:7" ht="15" customHeight="1">
      <c r="A216" s="92" t="s">
        <v>34</v>
      </c>
      <c r="B216" s="92" t="s">
        <v>75</v>
      </c>
      <c r="C216" s="92" t="s">
        <v>103</v>
      </c>
      <c r="D216" s="92"/>
      <c r="E216" s="92">
        <v>3750</v>
      </c>
      <c r="F216" s="92"/>
      <c r="G216" s="92"/>
    </row>
    <row r="217" spans="1:7" ht="15" customHeight="1">
      <c r="A217" s="92" t="s">
        <v>34</v>
      </c>
      <c r="B217" s="92" t="s">
        <v>76</v>
      </c>
      <c r="C217" s="92" t="s">
        <v>103</v>
      </c>
      <c r="D217" s="92"/>
      <c r="E217" s="92">
        <v>3750</v>
      </c>
      <c r="F217" s="92"/>
      <c r="G217" s="92"/>
    </row>
    <row r="218" spans="1:7" ht="15" customHeight="1">
      <c r="A218" s="92" t="s">
        <v>34</v>
      </c>
      <c r="B218" s="92" t="s">
        <v>86</v>
      </c>
      <c r="C218" s="92" t="s">
        <v>103</v>
      </c>
      <c r="D218" s="92"/>
      <c r="E218" s="92">
        <v>1360</v>
      </c>
      <c r="F218" s="92"/>
      <c r="G218" s="92"/>
    </row>
    <row r="219" spans="1:7" ht="15" customHeight="1">
      <c r="A219" s="92" t="s">
        <v>34</v>
      </c>
      <c r="B219" s="92" t="s">
        <v>88</v>
      </c>
      <c r="C219" s="92" t="s">
        <v>103</v>
      </c>
      <c r="D219" s="92"/>
      <c r="E219" s="92">
        <v>389</v>
      </c>
      <c r="F219" s="92"/>
      <c r="G219" s="92"/>
    </row>
    <row r="220" spans="1:7" ht="15" customHeight="1">
      <c r="A220" s="92" t="s">
        <v>34</v>
      </c>
      <c r="B220" s="92" t="s">
        <v>78</v>
      </c>
      <c r="C220" s="92" t="s">
        <v>103</v>
      </c>
      <c r="D220" s="92"/>
      <c r="E220" s="92">
        <v>2070</v>
      </c>
      <c r="F220" s="92"/>
      <c r="G220" s="92"/>
    </row>
    <row r="221" spans="1:7" ht="15" customHeight="1">
      <c r="A221" s="92" t="s">
        <v>34</v>
      </c>
      <c r="B221" s="92" t="s">
        <v>89</v>
      </c>
      <c r="C221" s="92" t="s">
        <v>103</v>
      </c>
      <c r="D221" s="92"/>
      <c r="E221" s="92">
        <v>976</v>
      </c>
      <c r="F221" s="92"/>
      <c r="G221" s="92"/>
    </row>
    <row r="222" spans="1:7" ht="15" customHeight="1">
      <c r="A222" s="92" t="s">
        <v>37</v>
      </c>
      <c r="B222" s="92" t="s">
        <v>75</v>
      </c>
      <c r="C222" s="92" t="s">
        <v>103</v>
      </c>
      <c r="D222" s="92"/>
      <c r="E222" s="92">
        <v>14700</v>
      </c>
      <c r="F222" s="92"/>
      <c r="G222" s="92"/>
    </row>
    <row r="223" spans="1:7" ht="15" customHeight="1">
      <c r="A223" s="92" t="s">
        <v>37</v>
      </c>
      <c r="B223" s="92" t="s">
        <v>77</v>
      </c>
      <c r="C223" s="92" t="s">
        <v>103</v>
      </c>
      <c r="D223" s="92"/>
      <c r="E223" s="92">
        <v>14700</v>
      </c>
      <c r="F223" s="92"/>
      <c r="G223" s="92"/>
    </row>
    <row r="224" spans="1:7" ht="15" customHeight="1">
      <c r="A224" s="92" t="s">
        <v>37</v>
      </c>
      <c r="B224" s="92" t="s">
        <v>86</v>
      </c>
      <c r="C224" s="92" t="s">
        <v>103</v>
      </c>
      <c r="D224" s="92"/>
      <c r="E224" s="92">
        <v>962</v>
      </c>
      <c r="F224" s="92"/>
      <c r="G224" s="92"/>
    </row>
    <row r="225" spans="1:7" ht="15" customHeight="1">
      <c r="A225" s="92" t="s">
        <v>37</v>
      </c>
      <c r="B225" s="92" t="s">
        <v>88</v>
      </c>
      <c r="C225" s="92" t="s">
        <v>103</v>
      </c>
      <c r="D225" s="92"/>
      <c r="E225" s="92">
        <v>226</v>
      </c>
      <c r="F225" s="92"/>
      <c r="G225" s="92"/>
    </row>
    <row r="226" spans="1:7" ht="15" customHeight="1">
      <c r="A226" s="92" t="s">
        <v>37</v>
      </c>
      <c r="B226" s="92" t="s">
        <v>78</v>
      </c>
      <c r="C226" s="92" t="s">
        <v>103</v>
      </c>
      <c r="D226" s="92"/>
      <c r="E226" s="92">
        <v>5640</v>
      </c>
      <c r="F226" s="92"/>
      <c r="G226" s="92"/>
    </row>
    <row r="227" spans="1:7" ht="15" customHeight="1">
      <c r="A227" s="92" t="s">
        <v>37</v>
      </c>
      <c r="B227" s="92" t="s">
        <v>89</v>
      </c>
      <c r="C227" s="92" t="s">
        <v>103</v>
      </c>
      <c r="D227" s="92"/>
      <c r="E227" s="92">
        <v>736</v>
      </c>
      <c r="F227" s="92"/>
      <c r="G227" s="92"/>
    </row>
    <row r="228" spans="1:7" ht="15" customHeight="1">
      <c r="A228" s="92" t="s">
        <v>70</v>
      </c>
      <c r="B228" s="92" t="s">
        <v>30</v>
      </c>
      <c r="C228" s="92" t="s">
        <v>103</v>
      </c>
      <c r="D228" s="92"/>
      <c r="E228" s="92">
        <v>19000</v>
      </c>
      <c r="F228" s="92"/>
      <c r="G228" s="92"/>
    </row>
    <row r="229" spans="1:7" ht="15" customHeight="1">
      <c r="A229" s="92" t="s">
        <v>70</v>
      </c>
      <c r="B229" s="92" t="s">
        <v>33</v>
      </c>
      <c r="C229" s="92" t="s">
        <v>103</v>
      </c>
      <c r="D229" s="92" t="s">
        <v>102</v>
      </c>
      <c r="E229" s="92">
        <v>4140</v>
      </c>
      <c r="F229" s="92"/>
      <c r="G229" s="92"/>
    </row>
    <row r="230" spans="1:7" ht="15" customHeight="1">
      <c r="A230" s="92" t="s">
        <v>70</v>
      </c>
      <c r="B230" s="92" t="s">
        <v>36</v>
      </c>
      <c r="C230" s="92" t="s">
        <v>103</v>
      </c>
      <c r="D230" s="92" t="s">
        <v>102</v>
      </c>
      <c r="E230" s="92">
        <v>14900</v>
      </c>
      <c r="F230" s="92"/>
      <c r="G230" s="92"/>
    </row>
    <row r="231" spans="1:7" ht="15" customHeight="1">
      <c r="A231" s="92" t="s">
        <v>70</v>
      </c>
      <c r="B231" s="92" t="s">
        <v>38</v>
      </c>
      <c r="C231" s="92" t="s">
        <v>103</v>
      </c>
      <c r="D231" s="92"/>
      <c r="E231" s="92">
        <v>9430</v>
      </c>
      <c r="F231" s="92"/>
      <c r="G231" s="92"/>
    </row>
    <row r="232" spans="1:7" ht="15" customHeight="1">
      <c r="A232" s="92" t="s">
        <v>70</v>
      </c>
      <c r="B232" s="92" t="s">
        <v>40</v>
      </c>
      <c r="C232" s="92" t="s">
        <v>103</v>
      </c>
      <c r="D232" s="92" t="s">
        <v>102</v>
      </c>
      <c r="E232" s="92">
        <v>3050</v>
      </c>
      <c r="F232" s="92"/>
      <c r="G232" s="92"/>
    </row>
    <row r="233" spans="1:7" ht="15" customHeight="1">
      <c r="A233" s="92" t="s">
        <v>70</v>
      </c>
      <c r="B233" s="92" t="s">
        <v>41</v>
      </c>
      <c r="C233" s="92" t="s">
        <v>103</v>
      </c>
      <c r="D233" s="92" t="s">
        <v>102</v>
      </c>
      <c r="E233" s="92">
        <v>6380</v>
      </c>
      <c r="F233" s="92"/>
      <c r="G233" s="92"/>
    </row>
    <row r="234" spans="1:7" ht="15" customHeight="1">
      <c r="A234" s="92" t="s">
        <v>70</v>
      </c>
      <c r="B234" s="92" t="s">
        <v>61</v>
      </c>
      <c r="C234" s="92" t="s">
        <v>103</v>
      </c>
      <c r="D234" s="92"/>
      <c r="E234" s="92">
        <v>22400</v>
      </c>
      <c r="F234" s="92"/>
      <c r="G234" s="92"/>
    </row>
    <row r="235" spans="1:7" ht="15" customHeight="1">
      <c r="A235" s="92" t="s">
        <v>70</v>
      </c>
      <c r="B235" s="92" t="s">
        <v>63</v>
      </c>
      <c r="C235" s="92" t="s">
        <v>103</v>
      </c>
      <c r="D235" s="92"/>
      <c r="E235" s="92">
        <v>19000</v>
      </c>
      <c r="F235" s="92"/>
      <c r="G235" s="92"/>
    </row>
    <row r="236" spans="1:7" ht="15" customHeight="1">
      <c r="A236" s="92" t="s">
        <v>70</v>
      </c>
      <c r="B236" s="92" t="s">
        <v>64</v>
      </c>
      <c r="C236" s="92" t="s">
        <v>103</v>
      </c>
      <c r="D236" s="92" t="s">
        <v>102</v>
      </c>
      <c r="E236" s="92">
        <v>5460</v>
      </c>
      <c r="F236" s="92"/>
      <c r="G236" s="92"/>
    </row>
    <row r="237" spans="1:7" ht="15" customHeight="1">
      <c r="A237" s="92" t="s">
        <v>70</v>
      </c>
      <c r="B237" s="92" t="s">
        <v>65</v>
      </c>
      <c r="C237" s="92" t="s">
        <v>103</v>
      </c>
      <c r="D237" s="92"/>
      <c r="E237" s="92">
        <v>13600</v>
      </c>
      <c r="F237" s="92"/>
      <c r="G237" s="92"/>
    </row>
    <row r="238" spans="1:7" ht="15" customHeight="1">
      <c r="A238" s="92" t="s">
        <v>70</v>
      </c>
      <c r="B238" s="92" t="s">
        <v>66</v>
      </c>
      <c r="C238" s="92" t="s">
        <v>103</v>
      </c>
      <c r="D238" s="92" t="s">
        <v>102</v>
      </c>
      <c r="E238" s="92">
        <v>3420</v>
      </c>
      <c r="F238" s="92"/>
      <c r="G238" s="92"/>
    </row>
    <row r="239" spans="1:7" ht="15" customHeight="1">
      <c r="A239" s="92" t="s">
        <v>70</v>
      </c>
      <c r="B239" s="92" t="s">
        <v>67</v>
      </c>
      <c r="C239" s="92" t="s">
        <v>103</v>
      </c>
      <c r="D239" s="92"/>
      <c r="E239" s="92">
        <v>28500</v>
      </c>
      <c r="F239" s="92"/>
      <c r="G239" s="92"/>
    </row>
    <row r="240" spans="1:7" ht="15" customHeight="1">
      <c r="A240" s="92" t="s">
        <v>70</v>
      </c>
      <c r="B240" s="92" t="s">
        <v>34</v>
      </c>
      <c r="C240" s="92" t="s">
        <v>103</v>
      </c>
      <c r="D240" s="92"/>
      <c r="E240" s="92">
        <v>7190</v>
      </c>
      <c r="F240" s="92"/>
      <c r="G240" s="92"/>
    </row>
    <row r="241" spans="1:7" ht="15" customHeight="1">
      <c r="A241" s="92" t="s">
        <v>70</v>
      </c>
      <c r="B241" s="92" t="s">
        <v>37</v>
      </c>
      <c r="C241" s="92" t="s">
        <v>103</v>
      </c>
      <c r="D241" s="92"/>
      <c r="E241" s="92">
        <v>21300</v>
      </c>
      <c r="F241" s="92"/>
      <c r="G241" s="92"/>
    </row>
    <row r="242" spans="1:7" ht="15" customHeight="1">
      <c r="A242" s="92" t="s">
        <v>71</v>
      </c>
      <c r="B242" s="92" t="s">
        <v>27</v>
      </c>
      <c r="C242" s="92" t="s">
        <v>103</v>
      </c>
      <c r="D242" s="92" t="s">
        <v>99</v>
      </c>
      <c r="E242" s="92">
        <v>87800</v>
      </c>
      <c r="F242" s="92"/>
      <c r="G242" s="92"/>
    </row>
    <row r="243" spans="1:7" ht="15" customHeight="1">
      <c r="A243" s="92" t="s">
        <v>73</v>
      </c>
      <c r="B243" s="92" t="s">
        <v>27</v>
      </c>
      <c r="C243" s="92" t="s">
        <v>103</v>
      </c>
      <c r="D243" s="92" t="s">
        <v>99</v>
      </c>
      <c r="E243" s="92">
        <v>2780000</v>
      </c>
      <c r="F243" s="92"/>
      <c r="G243" s="92"/>
    </row>
    <row r="244" spans="1:7" ht="15" customHeight="1">
      <c r="A244" s="92" t="s">
        <v>75</v>
      </c>
      <c r="B244" s="92" t="s">
        <v>42</v>
      </c>
      <c r="C244" s="92" t="s">
        <v>103</v>
      </c>
      <c r="D244" s="92"/>
      <c r="E244" s="92">
        <v>9830</v>
      </c>
      <c r="F244" s="92"/>
      <c r="G244" s="92"/>
    </row>
    <row r="245" spans="1:7" ht="15" customHeight="1">
      <c r="A245" s="92" t="s">
        <v>75</v>
      </c>
      <c r="B245" s="92" t="s">
        <v>43</v>
      </c>
      <c r="C245" s="92" t="s">
        <v>103</v>
      </c>
      <c r="D245" s="92"/>
      <c r="E245" s="92">
        <v>1760</v>
      </c>
      <c r="F245" s="92"/>
      <c r="G245" s="92"/>
    </row>
    <row r="246" spans="1:7" ht="15" customHeight="1">
      <c r="A246" s="92" t="s">
        <v>75</v>
      </c>
      <c r="B246" s="92" t="s">
        <v>44</v>
      </c>
      <c r="C246" s="92" t="s">
        <v>103</v>
      </c>
      <c r="D246" s="92"/>
      <c r="E246" s="92">
        <v>8070</v>
      </c>
      <c r="F246" s="92"/>
      <c r="G246" s="92"/>
    </row>
    <row r="247" spans="1:7" ht="15" customHeight="1">
      <c r="A247" s="92" t="s">
        <v>75</v>
      </c>
      <c r="B247" s="92" t="s">
        <v>49</v>
      </c>
      <c r="C247" s="92" t="s">
        <v>103</v>
      </c>
      <c r="D247" s="92"/>
      <c r="E247" s="92">
        <v>8590</v>
      </c>
      <c r="F247" s="92"/>
      <c r="G247" s="92"/>
    </row>
    <row r="248" spans="1:7" ht="15" customHeight="1">
      <c r="A248" s="92" t="s">
        <v>76</v>
      </c>
      <c r="B248" s="92" t="s">
        <v>42</v>
      </c>
      <c r="C248" s="92" t="s">
        <v>103</v>
      </c>
      <c r="D248" s="92"/>
      <c r="E248" s="92">
        <v>1760</v>
      </c>
      <c r="F248" s="92"/>
      <c r="G248" s="92"/>
    </row>
    <row r="249" spans="1:7" ht="15" customHeight="1">
      <c r="A249" s="92" t="s">
        <v>76</v>
      </c>
      <c r="B249" s="92" t="s">
        <v>43</v>
      </c>
      <c r="C249" s="92" t="s">
        <v>103</v>
      </c>
      <c r="D249" s="92" t="s">
        <v>102</v>
      </c>
      <c r="E249" s="92">
        <v>1760</v>
      </c>
      <c r="F249" s="92"/>
      <c r="G249" s="92"/>
    </row>
    <row r="250" spans="1:7" ht="15" customHeight="1">
      <c r="A250" s="92" t="s">
        <v>76</v>
      </c>
      <c r="B250" s="92" t="s">
        <v>49</v>
      </c>
      <c r="C250" s="92" t="s">
        <v>103</v>
      </c>
      <c r="D250" s="92"/>
      <c r="E250" s="92">
        <v>1990</v>
      </c>
      <c r="F250" s="92"/>
      <c r="G250" s="92"/>
    </row>
    <row r="251" spans="1:7" ht="15" customHeight="1">
      <c r="A251" s="92" t="s">
        <v>77</v>
      </c>
      <c r="B251" s="92" t="s">
        <v>42</v>
      </c>
      <c r="C251" s="92" t="s">
        <v>103</v>
      </c>
      <c r="D251" s="92"/>
      <c r="E251" s="92">
        <v>8070</v>
      </c>
      <c r="F251" s="92"/>
      <c r="G251" s="92"/>
    </row>
    <row r="252" spans="1:7" ht="15" customHeight="1">
      <c r="A252" s="92" t="s">
        <v>77</v>
      </c>
      <c r="B252" s="92" t="s">
        <v>44</v>
      </c>
      <c r="C252" s="92" t="s">
        <v>103</v>
      </c>
      <c r="D252" s="92" t="s">
        <v>102</v>
      </c>
      <c r="E252" s="92">
        <v>8070</v>
      </c>
      <c r="F252" s="92"/>
      <c r="G252" s="92"/>
    </row>
    <row r="253" spans="1:7" ht="15" customHeight="1">
      <c r="A253" s="92" t="s">
        <v>77</v>
      </c>
      <c r="B253" s="92" t="s">
        <v>49</v>
      </c>
      <c r="C253" s="92" t="s">
        <v>103</v>
      </c>
      <c r="D253" s="92"/>
      <c r="E253" s="92">
        <v>6600</v>
      </c>
      <c r="F253" s="92"/>
      <c r="G253" s="92"/>
    </row>
    <row r="254" spans="1:7" ht="15" customHeight="1">
      <c r="A254" s="92" t="s">
        <v>78</v>
      </c>
      <c r="B254" s="92" t="s">
        <v>45</v>
      </c>
      <c r="C254" s="92" t="s">
        <v>103</v>
      </c>
      <c r="D254" s="92" t="s">
        <v>101</v>
      </c>
      <c r="E254" s="92">
        <v>2690</v>
      </c>
      <c r="F254" s="92"/>
      <c r="G254" s="92"/>
    </row>
    <row r="255" spans="1:7" ht="15" customHeight="1">
      <c r="A255" s="92" t="s">
        <v>78</v>
      </c>
      <c r="B255" s="92" t="s">
        <v>48</v>
      </c>
      <c r="C255" s="92" t="s">
        <v>103</v>
      </c>
      <c r="D255" s="92"/>
      <c r="E255" s="92">
        <v>2830</v>
      </c>
      <c r="F255" s="92"/>
      <c r="G255" s="92"/>
    </row>
    <row r="256" spans="1:7" ht="15" customHeight="1">
      <c r="A256" s="92" t="s">
        <v>78</v>
      </c>
      <c r="B256" s="92" t="s">
        <v>49</v>
      </c>
      <c r="C256" s="92" t="s">
        <v>103</v>
      </c>
      <c r="D256" s="92"/>
      <c r="E256" s="92">
        <v>4920</v>
      </c>
      <c r="F256" s="92"/>
      <c r="G256" s="92"/>
    </row>
    <row r="257" spans="1:7" ht="15" customHeight="1">
      <c r="A257" s="92" t="s">
        <v>79</v>
      </c>
      <c r="B257" s="92" t="s">
        <v>47</v>
      </c>
      <c r="C257" s="92" t="s">
        <v>103</v>
      </c>
      <c r="D257" s="92" t="s">
        <v>101</v>
      </c>
      <c r="E257" s="92">
        <v>12000</v>
      </c>
      <c r="F257" s="92"/>
      <c r="G257" s="92"/>
    </row>
    <row r="258" spans="1:7" ht="15" customHeight="1">
      <c r="A258" s="92" t="s">
        <v>86</v>
      </c>
      <c r="B258" s="92" t="s">
        <v>49</v>
      </c>
      <c r="C258" s="92" t="s">
        <v>103</v>
      </c>
      <c r="D258" s="92"/>
      <c r="E258" s="92">
        <v>344</v>
      </c>
      <c r="F258" s="92"/>
      <c r="G258" s="92"/>
    </row>
    <row r="259" spans="1:7" ht="15" customHeight="1">
      <c r="A259" s="92" t="s">
        <v>86</v>
      </c>
      <c r="B259" s="92" t="s">
        <v>52</v>
      </c>
      <c r="C259" s="92" t="s">
        <v>103</v>
      </c>
      <c r="D259" s="92"/>
      <c r="E259" s="92">
        <v>4070</v>
      </c>
      <c r="F259" s="92"/>
      <c r="G259" s="92"/>
    </row>
    <row r="260" spans="1:7" ht="15" customHeight="1">
      <c r="A260" s="92" t="s">
        <v>86</v>
      </c>
      <c r="B260" s="92" t="s">
        <v>54</v>
      </c>
      <c r="C260" s="92" t="s">
        <v>103</v>
      </c>
      <c r="D260" s="92"/>
      <c r="E260" s="92">
        <v>3800</v>
      </c>
      <c r="F260" s="92"/>
      <c r="G260" s="92"/>
    </row>
    <row r="261" spans="1:7" ht="15" customHeight="1">
      <c r="A261" s="92" t="s">
        <v>86</v>
      </c>
      <c r="B261" s="92" t="s">
        <v>56</v>
      </c>
      <c r="C261" s="92" t="s">
        <v>103</v>
      </c>
      <c r="D261" s="92"/>
      <c r="E261" s="92">
        <v>2970</v>
      </c>
      <c r="F261" s="92"/>
      <c r="G261" s="92"/>
    </row>
    <row r="262" spans="1:7" ht="15" customHeight="1">
      <c r="A262" s="92" t="s">
        <v>86</v>
      </c>
      <c r="B262" s="92" t="s">
        <v>58</v>
      </c>
      <c r="C262" s="92" t="s">
        <v>103</v>
      </c>
      <c r="D262" s="92"/>
      <c r="E262" s="92">
        <v>836</v>
      </c>
      <c r="F262" s="92"/>
      <c r="G262" s="92"/>
    </row>
    <row r="263" spans="1:7" ht="15" customHeight="1">
      <c r="A263" s="92" t="s">
        <v>86</v>
      </c>
      <c r="B263" s="92" t="s">
        <v>59</v>
      </c>
      <c r="C263" s="92" t="s">
        <v>103</v>
      </c>
      <c r="D263" s="92"/>
      <c r="E263" s="92">
        <v>271</v>
      </c>
      <c r="F263" s="92"/>
      <c r="G263" s="92"/>
    </row>
    <row r="264" spans="1:7" ht="15" customHeight="1">
      <c r="A264" s="92" t="s">
        <v>88</v>
      </c>
      <c r="B264" s="92" t="s">
        <v>49</v>
      </c>
      <c r="C264" s="92" t="s">
        <v>103</v>
      </c>
      <c r="D264" s="92"/>
      <c r="E264" s="92">
        <v>344</v>
      </c>
      <c r="F264" s="92"/>
      <c r="G264" s="92"/>
    </row>
    <row r="265" spans="1:7" ht="15" customHeight="1">
      <c r="A265" s="92" t="s">
        <v>88</v>
      </c>
      <c r="B265" s="92" t="s">
        <v>52</v>
      </c>
      <c r="C265" s="92" t="s">
        <v>103</v>
      </c>
      <c r="D265" s="92"/>
      <c r="E265" s="92">
        <v>271</v>
      </c>
      <c r="F265" s="92"/>
      <c r="G265" s="92"/>
    </row>
    <row r="266" spans="1:7" ht="15" customHeight="1">
      <c r="A266" s="92" t="s">
        <v>88</v>
      </c>
      <c r="B266" s="92" t="s">
        <v>59</v>
      </c>
      <c r="C266" s="92" t="s">
        <v>103</v>
      </c>
      <c r="D266" s="92" t="s">
        <v>100</v>
      </c>
      <c r="E266" s="92">
        <v>271</v>
      </c>
      <c r="F266" s="92"/>
      <c r="G266" s="92"/>
    </row>
    <row r="267" spans="1:7" ht="15" customHeight="1">
      <c r="A267" s="92" t="s">
        <v>89</v>
      </c>
      <c r="B267" s="92" t="s">
        <v>49</v>
      </c>
      <c r="C267" s="92" t="s">
        <v>103</v>
      </c>
      <c r="D267" s="92"/>
      <c r="E267" s="92">
        <v>0</v>
      </c>
      <c r="F267" s="92"/>
      <c r="G267" s="92"/>
    </row>
    <row r="268" spans="1:7" ht="15" customHeight="1">
      <c r="A268" s="92" t="s">
        <v>89</v>
      </c>
      <c r="B268" s="92" t="s">
        <v>52</v>
      </c>
      <c r="C268" s="92" t="s">
        <v>103</v>
      </c>
      <c r="D268" s="92"/>
      <c r="E268" s="92">
        <v>3800</v>
      </c>
      <c r="F268" s="92"/>
      <c r="G268" s="92"/>
    </row>
    <row r="269" spans="1:7" ht="15" customHeight="1">
      <c r="A269" s="92" t="s">
        <v>89</v>
      </c>
      <c r="B269" s="92" t="s">
        <v>54</v>
      </c>
      <c r="C269" s="92" t="s">
        <v>103</v>
      </c>
      <c r="D269" s="92"/>
      <c r="E269" s="92">
        <v>3800</v>
      </c>
      <c r="F269" s="92"/>
      <c r="G269" s="92"/>
    </row>
    <row r="270" spans="1:7" ht="15" customHeight="1">
      <c r="A270" s="92" t="s">
        <v>89</v>
      </c>
      <c r="B270" s="92" t="s">
        <v>56</v>
      </c>
      <c r="C270" s="92" t="s">
        <v>103</v>
      </c>
      <c r="D270" s="92" t="s">
        <v>100</v>
      </c>
      <c r="E270" s="92">
        <v>2970</v>
      </c>
      <c r="F270" s="92"/>
      <c r="G270" s="92"/>
    </row>
    <row r="271" spans="1:7" ht="15" customHeight="1">
      <c r="A271" s="92" t="s">
        <v>89</v>
      </c>
      <c r="B271" s="92" t="s">
        <v>58</v>
      </c>
      <c r="C271" s="92" t="s">
        <v>103</v>
      </c>
      <c r="D271" s="92" t="s">
        <v>100</v>
      </c>
      <c r="E271" s="92">
        <v>836</v>
      </c>
      <c r="F271" s="92"/>
      <c r="G271" s="92"/>
    </row>
    <row r="272" spans="1:7" ht="15" customHeight="1">
      <c r="A272" s="92" t="s">
        <v>92</v>
      </c>
      <c r="B272" s="92" t="s">
        <v>45</v>
      </c>
      <c r="C272" s="92" t="s">
        <v>103</v>
      </c>
      <c r="D272" s="92" t="s">
        <v>101</v>
      </c>
      <c r="E272" s="92">
        <v>2700</v>
      </c>
      <c r="F272" s="92"/>
      <c r="G272" s="92"/>
    </row>
    <row r="273" spans="1:7" ht="15" customHeight="1">
      <c r="A273" s="92" t="s">
        <v>92</v>
      </c>
      <c r="B273" s="92" t="s">
        <v>47</v>
      </c>
      <c r="C273" s="92" t="s">
        <v>103</v>
      </c>
      <c r="D273" s="92" t="s">
        <v>101</v>
      </c>
      <c r="E273" s="92">
        <v>5800</v>
      </c>
      <c r="F273" s="92"/>
      <c r="G273" s="92"/>
    </row>
    <row r="274" spans="1:7" ht="15" customHeight="1">
      <c r="A274" s="92" t="s">
        <v>27</v>
      </c>
      <c r="B274" s="92" t="s">
        <v>70</v>
      </c>
      <c r="C274" s="92" t="s">
        <v>104</v>
      </c>
      <c r="D274" s="92" t="s">
        <v>99</v>
      </c>
      <c r="E274" s="92">
        <v>30500</v>
      </c>
      <c r="F274" s="92"/>
      <c r="G274" s="92"/>
    </row>
    <row r="275" spans="1:7" ht="15" customHeight="1">
      <c r="A275" s="92" t="s">
        <v>27</v>
      </c>
      <c r="B275" s="92" t="s">
        <v>72</v>
      </c>
      <c r="C275" s="92" t="s">
        <v>104</v>
      </c>
      <c r="D275" s="92" t="s">
        <v>99</v>
      </c>
      <c r="E275" s="92">
        <v>5220</v>
      </c>
      <c r="F275" s="92"/>
      <c r="G275" s="92"/>
    </row>
    <row r="276" spans="1:7" ht="15" customHeight="1">
      <c r="A276" s="92" t="s">
        <v>27</v>
      </c>
      <c r="B276" s="92" t="s">
        <v>74</v>
      </c>
      <c r="C276" s="92" t="s">
        <v>104</v>
      </c>
      <c r="D276" s="92"/>
      <c r="E276" s="92">
        <v>1680000</v>
      </c>
      <c r="F276" s="92"/>
      <c r="G276" s="92"/>
    </row>
    <row r="277" spans="1:7" ht="15" customHeight="1">
      <c r="A277" s="92" t="s">
        <v>30</v>
      </c>
      <c r="B277" s="92" t="s">
        <v>75</v>
      </c>
      <c r="C277" s="92" t="s">
        <v>104</v>
      </c>
      <c r="D277" s="92"/>
      <c r="E277" s="92">
        <v>9960</v>
      </c>
      <c r="F277" s="92"/>
      <c r="G277" s="92"/>
    </row>
    <row r="278" spans="1:7" ht="15" customHeight="1">
      <c r="A278" s="92" t="s">
        <v>30</v>
      </c>
      <c r="B278" s="92" t="s">
        <v>76</v>
      </c>
      <c r="C278" s="92" t="s">
        <v>104</v>
      </c>
      <c r="D278" s="92"/>
      <c r="E278" s="92">
        <v>2630</v>
      </c>
      <c r="F278" s="92"/>
      <c r="G278" s="92"/>
    </row>
    <row r="279" spans="1:7" ht="15" customHeight="1">
      <c r="A279" s="92" t="s">
        <v>30</v>
      </c>
      <c r="B279" s="92" t="s">
        <v>77</v>
      </c>
      <c r="C279" s="92" t="s">
        <v>104</v>
      </c>
      <c r="D279" s="92"/>
      <c r="E279" s="92">
        <v>7330</v>
      </c>
      <c r="F279" s="92"/>
      <c r="G279" s="92"/>
    </row>
    <row r="280" spans="1:7" ht="15" customHeight="1">
      <c r="A280" s="92" t="s">
        <v>30</v>
      </c>
      <c r="B280" s="92" t="s">
        <v>86</v>
      </c>
      <c r="C280" s="92" t="s">
        <v>104</v>
      </c>
      <c r="D280" s="92"/>
      <c r="E280" s="92">
        <v>385</v>
      </c>
      <c r="F280" s="92"/>
      <c r="G280" s="92"/>
    </row>
    <row r="281" spans="1:7" ht="15" customHeight="1">
      <c r="A281" s="92" t="s">
        <v>30</v>
      </c>
      <c r="B281" s="92" t="s">
        <v>88</v>
      </c>
      <c r="C281" s="92" t="s">
        <v>104</v>
      </c>
      <c r="D281" s="92"/>
      <c r="E281" s="92">
        <v>385</v>
      </c>
      <c r="F281" s="92"/>
      <c r="G281" s="92"/>
    </row>
    <row r="282" spans="1:7" ht="15" customHeight="1">
      <c r="A282" s="92" t="s">
        <v>33</v>
      </c>
      <c r="B282" s="92" t="s">
        <v>75</v>
      </c>
      <c r="C282" s="92" t="s">
        <v>104</v>
      </c>
      <c r="D282" s="92"/>
      <c r="E282" s="92">
        <v>2630</v>
      </c>
      <c r="F282" s="92"/>
      <c r="G282" s="92"/>
    </row>
    <row r="283" spans="1:7" ht="15" customHeight="1">
      <c r="A283" s="92" t="s">
        <v>33</v>
      </c>
      <c r="B283" s="92" t="s">
        <v>76</v>
      </c>
      <c r="C283" s="92" t="s">
        <v>104</v>
      </c>
      <c r="D283" s="92"/>
      <c r="E283" s="92">
        <v>2630</v>
      </c>
      <c r="F283" s="92"/>
      <c r="G283" s="92"/>
    </row>
    <row r="284" spans="1:7" ht="15" customHeight="1">
      <c r="A284" s="92" t="s">
        <v>33</v>
      </c>
      <c r="B284" s="92" t="s">
        <v>86</v>
      </c>
      <c r="C284" s="92" t="s">
        <v>104</v>
      </c>
      <c r="D284" s="92"/>
      <c r="E284" s="92">
        <v>272</v>
      </c>
      <c r="F284" s="92"/>
      <c r="G284" s="92"/>
    </row>
    <row r="285" spans="1:7" ht="15" customHeight="1">
      <c r="A285" s="92" t="s">
        <v>33</v>
      </c>
      <c r="B285" s="92" t="s">
        <v>88</v>
      </c>
      <c r="C285" s="92" t="s">
        <v>104</v>
      </c>
      <c r="D285" s="92" t="s">
        <v>100</v>
      </c>
      <c r="E285" s="92">
        <v>272</v>
      </c>
      <c r="F285" s="92"/>
      <c r="G285" s="92"/>
    </row>
    <row r="286" spans="1:7" ht="15" customHeight="1">
      <c r="A286" s="92" t="s">
        <v>36</v>
      </c>
      <c r="B286" s="92" t="s">
        <v>75</v>
      </c>
      <c r="C286" s="92" t="s">
        <v>104</v>
      </c>
      <c r="D286" s="92"/>
      <c r="E286" s="92">
        <v>7330</v>
      </c>
      <c r="F286" s="92"/>
      <c r="G286" s="92"/>
    </row>
    <row r="287" spans="1:7" ht="15" customHeight="1">
      <c r="A287" s="92" t="s">
        <v>36</v>
      </c>
      <c r="B287" s="92" t="s">
        <v>77</v>
      </c>
      <c r="C287" s="92" t="s">
        <v>104</v>
      </c>
      <c r="D287" s="92"/>
      <c r="E287" s="92">
        <v>7330</v>
      </c>
      <c r="F287" s="92"/>
      <c r="G287" s="92"/>
    </row>
    <row r="288" spans="1:7" ht="15" customHeight="1">
      <c r="A288" s="92" t="s">
        <v>36</v>
      </c>
      <c r="B288" s="92" t="s">
        <v>86</v>
      </c>
      <c r="C288" s="92" t="s">
        <v>104</v>
      </c>
      <c r="D288" s="92"/>
      <c r="E288" s="92">
        <v>113</v>
      </c>
      <c r="F288" s="92"/>
      <c r="G288" s="92"/>
    </row>
    <row r="289" spans="1:7" ht="15" customHeight="1">
      <c r="A289" s="92" t="s">
        <v>36</v>
      </c>
      <c r="B289" s="92" t="s">
        <v>88</v>
      </c>
      <c r="C289" s="92" t="s">
        <v>104</v>
      </c>
      <c r="D289" s="92" t="s">
        <v>100</v>
      </c>
      <c r="E289" s="92">
        <v>113</v>
      </c>
      <c r="F289" s="92"/>
      <c r="G289" s="92"/>
    </row>
    <row r="290" spans="1:7" ht="15" customHeight="1">
      <c r="A290" s="92" t="s">
        <v>38</v>
      </c>
      <c r="B290" s="92" t="s">
        <v>78</v>
      </c>
      <c r="C290" s="92" t="s">
        <v>104</v>
      </c>
      <c r="D290" s="92"/>
      <c r="E290" s="92">
        <v>4270</v>
      </c>
      <c r="F290" s="92"/>
      <c r="G290" s="92"/>
    </row>
    <row r="291" spans="1:7" ht="15" customHeight="1">
      <c r="A291" s="92" t="s">
        <v>38</v>
      </c>
      <c r="B291" s="92" t="s">
        <v>86</v>
      </c>
      <c r="C291" s="92" t="s">
        <v>104</v>
      </c>
      <c r="D291" s="92"/>
      <c r="E291" s="92">
        <v>1050</v>
      </c>
      <c r="F291" s="92"/>
      <c r="G291" s="92"/>
    </row>
    <row r="292" spans="1:7" ht="15" customHeight="1">
      <c r="A292" s="92" t="s">
        <v>38</v>
      </c>
      <c r="B292" s="92" t="s">
        <v>89</v>
      </c>
      <c r="C292" s="92" t="s">
        <v>104</v>
      </c>
      <c r="D292" s="92"/>
      <c r="E292" s="92">
        <v>1050</v>
      </c>
      <c r="F292" s="92"/>
      <c r="G292" s="92"/>
    </row>
    <row r="293" spans="1:7" ht="15" customHeight="1">
      <c r="A293" s="92" t="s">
        <v>40</v>
      </c>
      <c r="B293" s="92" t="s">
        <v>78</v>
      </c>
      <c r="C293" s="92" t="s">
        <v>104</v>
      </c>
      <c r="D293" s="92" t="s">
        <v>101</v>
      </c>
      <c r="E293" s="92">
        <v>1450</v>
      </c>
      <c r="F293" s="92"/>
      <c r="G293" s="92"/>
    </row>
    <row r="294" spans="1:7" ht="15" customHeight="1">
      <c r="A294" s="92" t="s">
        <v>40</v>
      </c>
      <c r="B294" s="92" t="s">
        <v>86</v>
      </c>
      <c r="C294" s="92" t="s">
        <v>104</v>
      </c>
      <c r="D294" s="92"/>
      <c r="E294" s="92">
        <v>681</v>
      </c>
      <c r="F294" s="92"/>
      <c r="G294" s="92"/>
    </row>
    <row r="295" spans="1:7" ht="15" customHeight="1">
      <c r="A295" s="92" t="s">
        <v>40</v>
      </c>
      <c r="B295" s="92" t="s">
        <v>89</v>
      </c>
      <c r="C295" s="92" t="s">
        <v>104</v>
      </c>
      <c r="D295" s="92" t="s">
        <v>100</v>
      </c>
      <c r="E295" s="92">
        <v>681</v>
      </c>
      <c r="F295" s="92"/>
      <c r="G295" s="92"/>
    </row>
    <row r="296" spans="1:7" ht="15" customHeight="1">
      <c r="A296" s="92" t="s">
        <v>41</v>
      </c>
      <c r="B296" s="92" t="s">
        <v>78</v>
      </c>
      <c r="C296" s="92" t="s">
        <v>104</v>
      </c>
      <c r="D296" s="92" t="s">
        <v>101</v>
      </c>
      <c r="E296" s="92">
        <v>2820</v>
      </c>
      <c r="F296" s="92"/>
      <c r="G296" s="92"/>
    </row>
    <row r="297" spans="1:7" ht="15" customHeight="1">
      <c r="A297" s="92" t="s">
        <v>41</v>
      </c>
      <c r="B297" s="92" t="s">
        <v>86</v>
      </c>
      <c r="C297" s="92" t="s">
        <v>104</v>
      </c>
      <c r="D297" s="92"/>
      <c r="E297" s="92">
        <v>366</v>
      </c>
      <c r="F297" s="92"/>
      <c r="G297" s="92"/>
    </row>
    <row r="298" spans="1:7" ht="15" customHeight="1">
      <c r="A298" s="92" t="s">
        <v>41</v>
      </c>
      <c r="B298" s="92" t="s">
        <v>89</v>
      </c>
      <c r="C298" s="92" t="s">
        <v>104</v>
      </c>
      <c r="D298" s="92" t="s">
        <v>100</v>
      </c>
      <c r="E298" s="92">
        <v>366</v>
      </c>
      <c r="F298" s="92"/>
      <c r="G298" s="92"/>
    </row>
    <row r="299" spans="1:7" ht="15" customHeight="1">
      <c r="A299" s="92" t="s">
        <v>42</v>
      </c>
      <c r="B299" s="92" t="s">
        <v>80</v>
      </c>
      <c r="C299" s="92" t="s">
        <v>104</v>
      </c>
      <c r="D299" s="92"/>
      <c r="E299" s="92">
        <v>982</v>
      </c>
      <c r="F299" s="92">
        <v>247</v>
      </c>
      <c r="G299" s="92">
        <v>1347</v>
      </c>
    </row>
    <row r="300" spans="1:7" ht="15" customHeight="1">
      <c r="A300" s="92" t="s">
        <v>42</v>
      </c>
      <c r="B300" s="92" t="s">
        <v>82</v>
      </c>
      <c r="C300" s="92" t="s">
        <v>104</v>
      </c>
      <c r="D300" s="92"/>
      <c r="E300" s="92">
        <v>1910</v>
      </c>
      <c r="F300" s="92">
        <v>840</v>
      </c>
      <c r="G300" s="92">
        <v>4180</v>
      </c>
    </row>
    <row r="301" spans="1:7" ht="15" customHeight="1">
      <c r="A301" s="92" t="s">
        <v>42</v>
      </c>
      <c r="B301" s="92" t="s">
        <v>84</v>
      </c>
      <c r="C301" s="92" t="s">
        <v>104</v>
      </c>
      <c r="D301" s="92"/>
      <c r="E301" s="92">
        <v>974</v>
      </c>
      <c r="F301" s="92">
        <v>0</v>
      </c>
      <c r="G301" s="92">
        <v>3130</v>
      </c>
    </row>
    <row r="302" spans="1:7" ht="15" customHeight="1">
      <c r="A302" s="92" t="s">
        <v>42</v>
      </c>
      <c r="B302" s="92" t="s">
        <v>83</v>
      </c>
      <c r="C302" s="92" t="s">
        <v>104</v>
      </c>
      <c r="D302" s="92"/>
      <c r="E302" s="92">
        <v>1410</v>
      </c>
      <c r="F302" s="92">
        <v>1050</v>
      </c>
      <c r="G302" s="92">
        <v>1580</v>
      </c>
    </row>
    <row r="303" spans="1:7" ht="15" customHeight="1">
      <c r="A303" s="92" t="s">
        <v>43</v>
      </c>
      <c r="B303" s="92" t="s">
        <v>80</v>
      </c>
      <c r="C303" s="92" t="s">
        <v>104</v>
      </c>
      <c r="D303" s="92"/>
      <c r="E303" s="92">
        <v>737</v>
      </c>
      <c r="F303" s="92">
        <v>247</v>
      </c>
      <c r="G303" s="92">
        <v>1100</v>
      </c>
    </row>
    <row r="304" spans="1:7" ht="15" customHeight="1">
      <c r="A304" s="92" t="s">
        <v>43</v>
      </c>
      <c r="B304" s="92" t="s">
        <v>82</v>
      </c>
      <c r="C304" s="92" t="s">
        <v>104</v>
      </c>
      <c r="D304" s="92"/>
      <c r="E304" s="92">
        <v>169</v>
      </c>
      <c r="F304" s="92">
        <v>140</v>
      </c>
      <c r="G304" s="92">
        <v>350</v>
      </c>
    </row>
    <row r="305" spans="1:7" ht="15" customHeight="1">
      <c r="A305" s="92" t="s">
        <v>43</v>
      </c>
      <c r="B305" s="92" t="s">
        <v>84</v>
      </c>
      <c r="C305" s="92" t="s">
        <v>104</v>
      </c>
      <c r="D305" s="92"/>
      <c r="E305" s="92">
        <v>48.9</v>
      </c>
      <c r="F305" s="92">
        <v>0</v>
      </c>
      <c r="G305" s="92">
        <v>848</v>
      </c>
    </row>
    <row r="306" spans="1:7" ht="15" customHeight="1">
      <c r="A306" s="92" t="s">
        <v>43</v>
      </c>
      <c r="B306" s="92" t="s">
        <v>83</v>
      </c>
      <c r="C306" s="92" t="s">
        <v>104</v>
      </c>
      <c r="D306" s="92"/>
      <c r="E306" s="92">
        <v>280</v>
      </c>
      <c r="F306" s="92">
        <v>0</v>
      </c>
      <c r="G306" s="92">
        <v>848</v>
      </c>
    </row>
    <row r="307" spans="1:7" ht="15" customHeight="1">
      <c r="A307" s="92" t="s">
        <v>44</v>
      </c>
      <c r="B307" s="92" t="s">
        <v>80</v>
      </c>
      <c r="C307" s="92" t="s">
        <v>104</v>
      </c>
      <c r="D307" s="92"/>
      <c r="E307" s="92">
        <v>245</v>
      </c>
      <c r="F307" s="92">
        <v>0</v>
      </c>
      <c r="G307" s="92">
        <v>424</v>
      </c>
    </row>
    <row r="308" spans="1:7" ht="15" customHeight="1">
      <c r="A308" s="92" t="s">
        <v>44</v>
      </c>
      <c r="B308" s="92" t="s">
        <v>82</v>
      </c>
      <c r="C308" s="92" t="s">
        <v>104</v>
      </c>
      <c r="D308" s="92"/>
      <c r="E308" s="92">
        <v>1740</v>
      </c>
      <c r="F308" s="92">
        <v>700</v>
      </c>
      <c r="G308" s="92">
        <v>3830</v>
      </c>
    </row>
    <row r="309" spans="1:7" ht="15" customHeight="1">
      <c r="A309" s="92" t="s">
        <v>44</v>
      </c>
      <c r="B309" s="92" t="s">
        <v>84</v>
      </c>
      <c r="C309" s="92" t="s">
        <v>104</v>
      </c>
      <c r="D309" s="92"/>
      <c r="E309" s="92">
        <v>925</v>
      </c>
      <c r="F309" s="92">
        <v>0</v>
      </c>
      <c r="G309" s="92">
        <v>3130</v>
      </c>
    </row>
    <row r="310" spans="1:7" ht="15" customHeight="1">
      <c r="A310" s="92" t="s">
        <v>44</v>
      </c>
      <c r="B310" s="92" t="s">
        <v>83</v>
      </c>
      <c r="C310" s="92" t="s">
        <v>104</v>
      </c>
      <c r="D310" s="92"/>
      <c r="E310" s="92">
        <v>1130</v>
      </c>
      <c r="F310" s="92">
        <v>205</v>
      </c>
      <c r="G310" s="92">
        <v>1580</v>
      </c>
    </row>
    <row r="311" spans="1:7" ht="15" customHeight="1">
      <c r="A311" s="92" t="s">
        <v>45</v>
      </c>
      <c r="B311" s="92" t="s">
        <v>79</v>
      </c>
      <c r="C311" s="92" t="s">
        <v>104</v>
      </c>
      <c r="D311" s="92" t="s">
        <v>101</v>
      </c>
      <c r="E311" s="92">
        <v>1790</v>
      </c>
      <c r="F311" s="92"/>
      <c r="G311" s="92"/>
    </row>
    <row r="312" spans="1:7" ht="15" customHeight="1">
      <c r="A312" s="92" t="s">
        <v>45</v>
      </c>
      <c r="B312" s="92" t="s">
        <v>83</v>
      </c>
      <c r="C312" s="92" t="s">
        <v>104</v>
      </c>
      <c r="D312" s="92"/>
      <c r="E312" s="92">
        <v>1030</v>
      </c>
      <c r="F312" s="92"/>
      <c r="G312" s="92"/>
    </row>
    <row r="313" spans="1:7" ht="15" customHeight="1">
      <c r="A313" s="92" t="s">
        <v>45</v>
      </c>
      <c r="B313" s="92" t="s">
        <v>92</v>
      </c>
      <c r="C313" s="92" t="s">
        <v>104</v>
      </c>
      <c r="D313" s="92" t="s">
        <v>101</v>
      </c>
      <c r="E313" s="92">
        <v>415</v>
      </c>
      <c r="F313" s="92"/>
      <c r="G313" s="92"/>
    </row>
    <row r="314" spans="1:7" ht="15" customHeight="1">
      <c r="A314" s="92" t="s">
        <v>47</v>
      </c>
      <c r="B314" s="92" t="s">
        <v>79</v>
      </c>
      <c r="C314" s="92" t="s">
        <v>104</v>
      </c>
      <c r="D314" s="92" t="s">
        <v>101</v>
      </c>
      <c r="E314" s="92">
        <v>5380</v>
      </c>
      <c r="F314" s="92"/>
      <c r="G314" s="92"/>
    </row>
    <row r="315" spans="1:7" ht="15" customHeight="1">
      <c r="A315" s="92" t="s">
        <v>47</v>
      </c>
      <c r="B315" s="92" t="s">
        <v>92</v>
      </c>
      <c r="C315" s="92" t="s">
        <v>104</v>
      </c>
      <c r="D315" s="92" t="s">
        <v>101</v>
      </c>
      <c r="E315" s="92">
        <v>5270</v>
      </c>
      <c r="F315" s="92"/>
      <c r="G315" s="92"/>
    </row>
    <row r="316" spans="1:7" ht="15" customHeight="1">
      <c r="A316" s="92" t="s">
        <v>48</v>
      </c>
      <c r="B316" s="92" t="s">
        <v>85</v>
      </c>
      <c r="C316" s="92" t="s">
        <v>104</v>
      </c>
      <c r="D316" s="92"/>
      <c r="E316" s="92">
        <v>1700</v>
      </c>
      <c r="F316" s="92"/>
      <c r="G316" s="92"/>
    </row>
    <row r="317" spans="1:7" ht="15" customHeight="1">
      <c r="A317" s="92" t="s">
        <v>49</v>
      </c>
      <c r="B317" s="92" t="s">
        <v>78</v>
      </c>
      <c r="C317" s="92" t="s">
        <v>104</v>
      </c>
      <c r="D317" s="92" t="s">
        <v>101</v>
      </c>
      <c r="E317" s="92">
        <v>1640</v>
      </c>
      <c r="F317" s="92"/>
      <c r="G317" s="92"/>
    </row>
    <row r="318" spans="1:7" ht="15" customHeight="1">
      <c r="A318" s="92" t="s">
        <v>49</v>
      </c>
      <c r="B318" s="92" t="s">
        <v>85</v>
      </c>
      <c r="C318" s="92" t="s">
        <v>104</v>
      </c>
      <c r="D318" s="92"/>
      <c r="E318" s="92">
        <v>5210</v>
      </c>
      <c r="F318" s="92"/>
      <c r="G318" s="92"/>
    </row>
    <row r="319" spans="1:7" ht="15" customHeight="1">
      <c r="A319" s="92" t="s">
        <v>49</v>
      </c>
      <c r="B319" s="92" t="s">
        <v>86</v>
      </c>
      <c r="C319" s="92" t="s">
        <v>104</v>
      </c>
      <c r="D319" s="92"/>
      <c r="E319" s="92">
        <v>670</v>
      </c>
      <c r="F319" s="92"/>
      <c r="G319" s="92"/>
    </row>
    <row r="320" spans="1:7" ht="15" customHeight="1">
      <c r="A320" s="92" t="s">
        <v>49</v>
      </c>
      <c r="B320" s="92" t="s">
        <v>89</v>
      </c>
      <c r="C320" s="92" t="s">
        <v>104</v>
      </c>
      <c r="D320" s="92" t="s">
        <v>100</v>
      </c>
      <c r="E320" s="92">
        <v>670</v>
      </c>
      <c r="F320" s="92"/>
      <c r="G320" s="92"/>
    </row>
    <row r="321" spans="1:7" ht="15" customHeight="1">
      <c r="A321" s="92" t="s">
        <v>51</v>
      </c>
      <c r="B321" s="92" t="s">
        <v>86</v>
      </c>
      <c r="C321" s="92" t="s">
        <v>104</v>
      </c>
      <c r="D321" s="92"/>
      <c r="E321" s="92">
        <v>577</v>
      </c>
      <c r="F321" s="92"/>
      <c r="G321" s="92"/>
    </row>
    <row r="322" spans="1:7" ht="15" customHeight="1">
      <c r="A322" s="92" t="s">
        <v>51</v>
      </c>
      <c r="B322" s="92" t="s">
        <v>89</v>
      </c>
      <c r="C322" s="92" t="s">
        <v>104</v>
      </c>
      <c r="D322" s="92" t="s">
        <v>100</v>
      </c>
      <c r="E322" s="92">
        <v>577</v>
      </c>
      <c r="F322" s="92"/>
      <c r="G322" s="92"/>
    </row>
    <row r="323" spans="1:7" ht="15" customHeight="1">
      <c r="A323" s="92" t="s">
        <v>52</v>
      </c>
      <c r="B323" s="92" t="s">
        <v>80</v>
      </c>
      <c r="C323" s="92" t="s">
        <v>104</v>
      </c>
      <c r="D323" s="92"/>
      <c r="E323" s="92">
        <v>977</v>
      </c>
      <c r="F323" s="92"/>
      <c r="G323" s="92"/>
    </row>
    <row r="324" spans="1:7" ht="15" customHeight="1">
      <c r="A324" s="92" t="s">
        <v>52</v>
      </c>
      <c r="B324" s="92" t="s">
        <v>82</v>
      </c>
      <c r="C324" s="92" t="s">
        <v>104</v>
      </c>
      <c r="D324" s="92"/>
      <c r="E324" s="92">
        <v>1110</v>
      </c>
      <c r="F324" s="92"/>
      <c r="G324" s="92"/>
    </row>
    <row r="325" spans="1:7" ht="15" customHeight="1">
      <c r="A325" s="92" t="s">
        <v>52</v>
      </c>
      <c r="B325" s="92" t="s">
        <v>84</v>
      </c>
      <c r="C325" s="92" t="s">
        <v>104</v>
      </c>
      <c r="D325" s="92"/>
      <c r="E325" s="92">
        <v>355</v>
      </c>
      <c r="F325" s="92"/>
      <c r="G325" s="92"/>
    </row>
    <row r="326" spans="1:7" ht="15" customHeight="1">
      <c r="A326" s="92" t="s">
        <v>52</v>
      </c>
      <c r="B326" s="92" t="s">
        <v>83</v>
      </c>
      <c r="C326" s="92" t="s">
        <v>104</v>
      </c>
      <c r="D326" s="92"/>
      <c r="E326" s="92">
        <v>16.2</v>
      </c>
      <c r="F326" s="92"/>
      <c r="G326" s="92"/>
    </row>
    <row r="327" spans="1:7" ht="15" customHeight="1">
      <c r="A327" s="92" t="s">
        <v>54</v>
      </c>
      <c r="B327" s="92" t="s">
        <v>80</v>
      </c>
      <c r="C327" s="92" t="s">
        <v>104</v>
      </c>
      <c r="D327" s="92"/>
      <c r="E327" s="92">
        <v>937</v>
      </c>
      <c r="F327" s="92"/>
      <c r="G327" s="92"/>
    </row>
    <row r="328" spans="1:7" ht="15" customHeight="1">
      <c r="A328" s="92" t="s">
        <v>54</v>
      </c>
      <c r="B328" s="92" t="s">
        <v>82</v>
      </c>
      <c r="C328" s="92" t="s">
        <v>104</v>
      </c>
      <c r="D328" s="92"/>
      <c r="E328" s="92">
        <v>1040</v>
      </c>
      <c r="F328" s="92"/>
      <c r="G328" s="92"/>
    </row>
    <row r="329" spans="1:7" ht="15" customHeight="1">
      <c r="A329" s="92" t="s">
        <v>54</v>
      </c>
      <c r="B329" s="92" t="s">
        <v>84</v>
      </c>
      <c r="C329" s="92" t="s">
        <v>104</v>
      </c>
      <c r="D329" s="92"/>
      <c r="E329" s="92">
        <v>314</v>
      </c>
      <c r="F329" s="92"/>
      <c r="G329" s="92"/>
    </row>
    <row r="330" spans="1:7" ht="15" customHeight="1">
      <c r="A330" s="92" t="s">
        <v>56</v>
      </c>
      <c r="B330" s="92" t="s">
        <v>80</v>
      </c>
      <c r="C330" s="92" t="s">
        <v>104</v>
      </c>
      <c r="D330" s="92"/>
      <c r="E330" s="92">
        <v>806</v>
      </c>
      <c r="F330" s="92"/>
      <c r="G330" s="92"/>
    </row>
    <row r="331" spans="1:7" ht="15" customHeight="1">
      <c r="A331" s="92" t="s">
        <v>56</v>
      </c>
      <c r="B331" s="92" t="s">
        <v>82</v>
      </c>
      <c r="C331" s="92" t="s">
        <v>104</v>
      </c>
      <c r="D331" s="92"/>
      <c r="E331" s="92">
        <v>716</v>
      </c>
      <c r="F331" s="92"/>
      <c r="G331" s="92"/>
    </row>
    <row r="332" spans="1:7" ht="15" customHeight="1">
      <c r="A332" s="92" t="s">
        <v>56</v>
      </c>
      <c r="B332" s="92" t="s">
        <v>84</v>
      </c>
      <c r="C332" s="92" t="s">
        <v>104</v>
      </c>
      <c r="D332" s="92"/>
      <c r="E332" s="92">
        <v>269</v>
      </c>
      <c r="F332" s="92"/>
      <c r="G332" s="92"/>
    </row>
    <row r="333" spans="1:7" ht="15" customHeight="1">
      <c r="A333" s="92" t="s">
        <v>58</v>
      </c>
      <c r="B333" s="92" t="s">
        <v>80</v>
      </c>
      <c r="C333" s="92" t="s">
        <v>104</v>
      </c>
      <c r="D333" s="92"/>
      <c r="E333" s="92">
        <v>131</v>
      </c>
      <c r="F333" s="92"/>
      <c r="G333" s="92"/>
    </row>
    <row r="334" spans="1:7" ht="15" customHeight="1">
      <c r="A334" s="92" t="s">
        <v>58</v>
      </c>
      <c r="B334" s="92" t="s">
        <v>82</v>
      </c>
      <c r="C334" s="92" t="s">
        <v>104</v>
      </c>
      <c r="D334" s="92"/>
      <c r="E334" s="92">
        <v>328</v>
      </c>
      <c r="F334" s="92"/>
      <c r="G334" s="92"/>
    </row>
    <row r="335" spans="1:7" ht="15" customHeight="1">
      <c r="A335" s="92" t="s">
        <v>58</v>
      </c>
      <c r="B335" s="92" t="s">
        <v>84</v>
      </c>
      <c r="C335" s="92" t="s">
        <v>104</v>
      </c>
      <c r="D335" s="92"/>
      <c r="E335" s="92">
        <v>45.4</v>
      </c>
      <c r="F335" s="92"/>
      <c r="G335" s="92"/>
    </row>
    <row r="336" spans="1:7" ht="15" customHeight="1">
      <c r="A336" s="92" t="s">
        <v>59</v>
      </c>
      <c r="B336" s="92" t="s">
        <v>80</v>
      </c>
      <c r="C336" s="92" t="s">
        <v>104</v>
      </c>
      <c r="D336" s="92"/>
      <c r="E336" s="92">
        <v>40.6</v>
      </c>
      <c r="F336" s="92"/>
      <c r="G336" s="92"/>
    </row>
    <row r="337" spans="1:7" ht="15" customHeight="1">
      <c r="A337" s="92" t="s">
        <v>59</v>
      </c>
      <c r="B337" s="92" t="s">
        <v>82</v>
      </c>
      <c r="C337" s="92" t="s">
        <v>104</v>
      </c>
      <c r="D337" s="92"/>
      <c r="E337" s="92">
        <v>65</v>
      </c>
      <c r="F337" s="92"/>
      <c r="G337" s="92"/>
    </row>
    <row r="338" spans="1:7" ht="15" customHeight="1">
      <c r="A338" s="92" t="s">
        <v>59</v>
      </c>
      <c r="B338" s="92" t="s">
        <v>84</v>
      </c>
      <c r="C338" s="92" t="s">
        <v>104</v>
      </c>
      <c r="D338" s="92"/>
      <c r="E338" s="92">
        <v>40.6</v>
      </c>
      <c r="F338" s="92"/>
      <c r="G338" s="92"/>
    </row>
    <row r="339" spans="1:7" ht="15" customHeight="1">
      <c r="A339" s="92" t="s">
        <v>59</v>
      </c>
      <c r="B339" s="92" t="s">
        <v>83</v>
      </c>
      <c r="C339" s="92" t="s">
        <v>104</v>
      </c>
      <c r="D339" s="92"/>
      <c r="E339" s="92">
        <v>16.2</v>
      </c>
      <c r="F339" s="92"/>
      <c r="G339" s="92"/>
    </row>
    <row r="340" spans="1:7" ht="15" customHeight="1">
      <c r="A340" s="92" t="s">
        <v>61</v>
      </c>
      <c r="B340" s="92" t="s">
        <v>85</v>
      </c>
      <c r="C340" s="92" t="s">
        <v>104</v>
      </c>
      <c r="D340" s="92"/>
      <c r="E340" s="92">
        <v>14900</v>
      </c>
      <c r="F340" s="92"/>
      <c r="G340" s="92"/>
    </row>
    <row r="341" spans="1:7" ht="15" customHeight="1">
      <c r="A341" s="92" t="s">
        <v>63</v>
      </c>
      <c r="B341" s="92" t="s">
        <v>85</v>
      </c>
      <c r="C341" s="92" t="s">
        <v>104</v>
      </c>
      <c r="D341" s="92"/>
      <c r="E341" s="92">
        <v>12800</v>
      </c>
      <c r="F341" s="92"/>
      <c r="G341" s="92"/>
    </row>
    <row r="342" spans="1:7" ht="15" customHeight="1">
      <c r="A342" s="92" t="s">
        <v>64</v>
      </c>
      <c r="B342" s="92" t="s">
        <v>85</v>
      </c>
      <c r="C342" s="92" t="s">
        <v>104</v>
      </c>
      <c r="D342" s="92"/>
      <c r="E342" s="92">
        <v>3280</v>
      </c>
      <c r="F342" s="92"/>
      <c r="G342" s="92"/>
    </row>
    <row r="343" spans="1:7" ht="15" customHeight="1">
      <c r="A343" s="92" t="s">
        <v>65</v>
      </c>
      <c r="B343" s="92" t="s">
        <v>85</v>
      </c>
      <c r="C343" s="92" t="s">
        <v>104</v>
      </c>
      <c r="D343" s="92"/>
      <c r="E343" s="92">
        <v>9550</v>
      </c>
      <c r="F343" s="92"/>
      <c r="G343" s="92"/>
    </row>
    <row r="344" spans="1:7" ht="15" customHeight="1">
      <c r="A344" s="92" t="s">
        <v>66</v>
      </c>
      <c r="B344" s="92" t="s">
        <v>85</v>
      </c>
      <c r="C344" s="92" t="s">
        <v>104</v>
      </c>
      <c r="D344" s="92"/>
      <c r="E344" s="92">
        <v>2050</v>
      </c>
      <c r="F344" s="92"/>
      <c r="G344" s="92"/>
    </row>
    <row r="345" spans="1:7" ht="15" customHeight="1">
      <c r="A345" s="92" t="s">
        <v>67</v>
      </c>
      <c r="B345" s="92" t="s">
        <v>75</v>
      </c>
      <c r="C345" s="92" t="s">
        <v>104</v>
      </c>
      <c r="D345" s="92"/>
      <c r="E345" s="92">
        <v>9960</v>
      </c>
      <c r="F345" s="92"/>
      <c r="G345" s="92"/>
    </row>
    <row r="346" spans="1:7" ht="15" customHeight="1">
      <c r="A346" s="92" t="s">
        <v>67</v>
      </c>
      <c r="B346" s="92" t="s">
        <v>76</v>
      </c>
      <c r="C346" s="92" t="s">
        <v>104</v>
      </c>
      <c r="D346" s="92"/>
      <c r="E346" s="92">
        <v>2630</v>
      </c>
      <c r="F346" s="92"/>
      <c r="G346" s="92"/>
    </row>
    <row r="347" spans="1:7" ht="15" customHeight="1">
      <c r="A347" s="92" t="s">
        <v>67</v>
      </c>
      <c r="B347" s="92" t="s">
        <v>77</v>
      </c>
      <c r="C347" s="92" t="s">
        <v>104</v>
      </c>
      <c r="D347" s="92"/>
      <c r="E347" s="92">
        <v>7330</v>
      </c>
      <c r="F347" s="92"/>
      <c r="G347" s="92"/>
    </row>
    <row r="348" spans="1:7" ht="15" customHeight="1">
      <c r="A348" s="92" t="s">
        <v>67</v>
      </c>
      <c r="B348" s="92" t="s">
        <v>86</v>
      </c>
      <c r="C348" s="92" t="s">
        <v>104</v>
      </c>
      <c r="D348" s="92"/>
      <c r="E348" s="92">
        <v>1430</v>
      </c>
      <c r="F348" s="92"/>
      <c r="G348" s="92"/>
    </row>
    <row r="349" spans="1:7" ht="15" customHeight="1">
      <c r="A349" s="92" t="s">
        <v>67</v>
      </c>
      <c r="B349" s="92" t="s">
        <v>88</v>
      </c>
      <c r="C349" s="92" t="s">
        <v>104</v>
      </c>
      <c r="D349" s="92"/>
      <c r="E349" s="92">
        <v>385</v>
      </c>
      <c r="F349" s="92"/>
      <c r="G349" s="92"/>
    </row>
    <row r="350" spans="1:7" ht="15" customHeight="1">
      <c r="A350" s="92" t="s">
        <v>67</v>
      </c>
      <c r="B350" s="92" t="s">
        <v>78</v>
      </c>
      <c r="C350" s="92" t="s">
        <v>104</v>
      </c>
      <c r="D350" s="92"/>
      <c r="E350" s="92">
        <v>4270</v>
      </c>
      <c r="F350" s="92"/>
      <c r="G350" s="92"/>
    </row>
    <row r="351" spans="1:7" ht="15" customHeight="1">
      <c r="A351" s="92" t="s">
        <v>67</v>
      </c>
      <c r="B351" s="92" t="s">
        <v>89</v>
      </c>
      <c r="C351" s="92" t="s">
        <v>104</v>
      </c>
      <c r="D351" s="92"/>
      <c r="E351" s="92">
        <v>1050</v>
      </c>
      <c r="F351" s="92"/>
      <c r="G351" s="92"/>
    </row>
    <row r="352" spans="1:7" ht="15" customHeight="1">
      <c r="A352" s="92" t="s">
        <v>34</v>
      </c>
      <c r="B352" s="92" t="s">
        <v>75</v>
      </c>
      <c r="C352" s="92" t="s">
        <v>104</v>
      </c>
      <c r="D352" s="92"/>
      <c r="E352" s="92">
        <v>2630</v>
      </c>
      <c r="F352" s="92"/>
      <c r="G352" s="92"/>
    </row>
    <row r="353" spans="1:7" ht="15" customHeight="1">
      <c r="A353" s="92" t="s">
        <v>34</v>
      </c>
      <c r="B353" s="92" t="s">
        <v>76</v>
      </c>
      <c r="C353" s="92" t="s">
        <v>104</v>
      </c>
      <c r="D353" s="92"/>
      <c r="E353" s="92">
        <v>2630</v>
      </c>
      <c r="F353" s="92"/>
      <c r="G353" s="92"/>
    </row>
    <row r="354" spans="1:7" ht="15" customHeight="1">
      <c r="A354" s="92" t="s">
        <v>34</v>
      </c>
      <c r="B354" s="92" t="s">
        <v>86</v>
      </c>
      <c r="C354" s="92" t="s">
        <v>104</v>
      </c>
      <c r="D354" s="92"/>
      <c r="E354" s="92">
        <v>953</v>
      </c>
      <c r="F354" s="92"/>
      <c r="G354" s="92"/>
    </row>
    <row r="355" spans="1:7" ht="15" customHeight="1">
      <c r="A355" s="92" t="s">
        <v>34</v>
      </c>
      <c r="B355" s="92" t="s">
        <v>88</v>
      </c>
      <c r="C355" s="92" t="s">
        <v>104</v>
      </c>
      <c r="D355" s="92"/>
      <c r="E355" s="92">
        <v>272</v>
      </c>
      <c r="F355" s="92"/>
      <c r="G355" s="92"/>
    </row>
    <row r="356" spans="1:7" ht="15" customHeight="1">
      <c r="A356" s="92" t="s">
        <v>34</v>
      </c>
      <c r="B356" s="92" t="s">
        <v>78</v>
      </c>
      <c r="C356" s="92" t="s">
        <v>104</v>
      </c>
      <c r="D356" s="92"/>
      <c r="E356" s="92">
        <v>1450</v>
      </c>
      <c r="F356" s="92"/>
      <c r="G356" s="92"/>
    </row>
    <row r="357" spans="1:7" ht="15" customHeight="1">
      <c r="A357" s="92" t="s">
        <v>34</v>
      </c>
      <c r="B357" s="92" t="s">
        <v>89</v>
      </c>
      <c r="C357" s="92" t="s">
        <v>104</v>
      </c>
      <c r="D357" s="92"/>
      <c r="E357" s="92">
        <v>681</v>
      </c>
      <c r="F357" s="92"/>
      <c r="G357" s="92"/>
    </row>
    <row r="358" spans="1:7" ht="15" customHeight="1">
      <c r="A358" s="92" t="s">
        <v>37</v>
      </c>
      <c r="B358" s="92" t="s">
        <v>75</v>
      </c>
      <c r="C358" s="92" t="s">
        <v>104</v>
      </c>
      <c r="D358" s="92"/>
      <c r="E358" s="92">
        <v>7330</v>
      </c>
      <c r="F358" s="92"/>
      <c r="G358" s="92"/>
    </row>
    <row r="359" spans="1:7" ht="15" customHeight="1">
      <c r="A359" s="92" t="s">
        <v>37</v>
      </c>
      <c r="B359" s="92" t="s">
        <v>77</v>
      </c>
      <c r="C359" s="92" t="s">
        <v>104</v>
      </c>
      <c r="D359" s="92"/>
      <c r="E359" s="92">
        <v>7330</v>
      </c>
      <c r="F359" s="92"/>
      <c r="G359" s="92"/>
    </row>
    <row r="360" spans="1:7" ht="15" customHeight="1">
      <c r="A360" s="92" t="s">
        <v>37</v>
      </c>
      <c r="B360" s="92" t="s">
        <v>86</v>
      </c>
      <c r="C360" s="92" t="s">
        <v>104</v>
      </c>
      <c r="D360" s="92"/>
      <c r="E360" s="92">
        <v>479</v>
      </c>
      <c r="F360" s="92"/>
      <c r="G360" s="92"/>
    </row>
    <row r="361" spans="1:7" ht="15" customHeight="1">
      <c r="A361" s="92" t="s">
        <v>37</v>
      </c>
      <c r="B361" s="92" t="s">
        <v>88</v>
      </c>
      <c r="C361" s="92" t="s">
        <v>104</v>
      </c>
      <c r="D361" s="92"/>
      <c r="E361" s="92">
        <v>113</v>
      </c>
      <c r="F361" s="92"/>
      <c r="G361" s="92"/>
    </row>
    <row r="362" spans="1:7" ht="15" customHeight="1">
      <c r="A362" s="92" t="s">
        <v>37</v>
      </c>
      <c r="B362" s="92" t="s">
        <v>78</v>
      </c>
      <c r="C362" s="92" t="s">
        <v>104</v>
      </c>
      <c r="D362" s="92"/>
      <c r="E362" s="92">
        <v>2820</v>
      </c>
      <c r="F362" s="92"/>
      <c r="G362" s="92"/>
    </row>
    <row r="363" spans="1:7" ht="15" customHeight="1">
      <c r="A363" s="92" t="s">
        <v>37</v>
      </c>
      <c r="B363" s="92" t="s">
        <v>89</v>
      </c>
      <c r="C363" s="92" t="s">
        <v>104</v>
      </c>
      <c r="D363" s="92"/>
      <c r="E363" s="92">
        <v>366</v>
      </c>
      <c r="F363" s="92"/>
      <c r="G363" s="92"/>
    </row>
    <row r="364" spans="1:7" ht="15" customHeight="1">
      <c r="A364" s="92" t="s">
        <v>70</v>
      </c>
      <c r="B364" s="92" t="s">
        <v>30</v>
      </c>
      <c r="C364" s="92" t="s">
        <v>104</v>
      </c>
      <c r="D364" s="92"/>
      <c r="E364" s="92">
        <v>10300</v>
      </c>
      <c r="F364" s="92"/>
      <c r="G364" s="92"/>
    </row>
    <row r="365" spans="1:7" ht="15" customHeight="1">
      <c r="A365" s="92" t="s">
        <v>70</v>
      </c>
      <c r="B365" s="92" t="s">
        <v>33</v>
      </c>
      <c r="C365" s="92" t="s">
        <v>104</v>
      </c>
      <c r="D365" s="92" t="s">
        <v>102</v>
      </c>
      <c r="E365" s="92">
        <v>2900</v>
      </c>
      <c r="F365" s="92"/>
      <c r="G365" s="92"/>
    </row>
    <row r="366" spans="1:7" ht="15" customHeight="1">
      <c r="A366" s="92" t="s">
        <v>70</v>
      </c>
      <c r="B366" s="92" t="s">
        <v>36</v>
      </c>
      <c r="C366" s="92" t="s">
        <v>104</v>
      </c>
      <c r="D366" s="92" t="s">
        <v>102</v>
      </c>
      <c r="E366" s="92">
        <v>7450</v>
      </c>
      <c r="F366" s="92"/>
      <c r="G366" s="92"/>
    </row>
    <row r="367" spans="1:7" ht="15" customHeight="1">
      <c r="A367" s="92" t="s">
        <v>70</v>
      </c>
      <c r="B367" s="92" t="s">
        <v>38</v>
      </c>
      <c r="C367" s="92" t="s">
        <v>104</v>
      </c>
      <c r="D367" s="92"/>
      <c r="E367" s="92">
        <v>5320</v>
      </c>
      <c r="F367" s="92"/>
      <c r="G367" s="92"/>
    </row>
    <row r="368" spans="1:7" ht="15" customHeight="1">
      <c r="A368" s="92" t="s">
        <v>70</v>
      </c>
      <c r="B368" s="92" t="s">
        <v>40</v>
      </c>
      <c r="C368" s="92" t="s">
        <v>104</v>
      </c>
      <c r="D368" s="92" t="s">
        <v>102</v>
      </c>
      <c r="E368" s="92">
        <v>2130</v>
      </c>
      <c r="F368" s="92"/>
      <c r="G368" s="92"/>
    </row>
    <row r="369" spans="1:7" ht="15" customHeight="1">
      <c r="A369" s="92" t="s">
        <v>70</v>
      </c>
      <c r="B369" s="92" t="s">
        <v>41</v>
      </c>
      <c r="C369" s="92" t="s">
        <v>104</v>
      </c>
      <c r="D369" s="92" t="s">
        <v>102</v>
      </c>
      <c r="E369" s="92">
        <v>3190</v>
      </c>
      <c r="F369" s="92"/>
      <c r="G369" s="92"/>
    </row>
    <row r="370" spans="1:7" ht="15" customHeight="1">
      <c r="A370" s="92" t="s">
        <v>70</v>
      </c>
      <c r="B370" s="92" t="s">
        <v>61</v>
      </c>
      <c r="C370" s="92" t="s">
        <v>104</v>
      </c>
      <c r="D370" s="92"/>
      <c r="E370" s="92">
        <v>14900</v>
      </c>
      <c r="F370" s="92"/>
      <c r="G370" s="92"/>
    </row>
    <row r="371" spans="1:7" ht="15" customHeight="1">
      <c r="A371" s="92" t="s">
        <v>70</v>
      </c>
      <c r="B371" s="92" t="s">
        <v>63</v>
      </c>
      <c r="C371" s="92" t="s">
        <v>104</v>
      </c>
      <c r="D371" s="92"/>
      <c r="E371" s="92">
        <v>12800</v>
      </c>
      <c r="F371" s="92"/>
      <c r="G371" s="92"/>
    </row>
    <row r="372" spans="1:7" ht="15" customHeight="1">
      <c r="A372" s="92" t="s">
        <v>70</v>
      </c>
      <c r="B372" s="92" t="s">
        <v>64</v>
      </c>
      <c r="C372" s="92" t="s">
        <v>104</v>
      </c>
      <c r="D372" s="92" t="s">
        <v>102</v>
      </c>
      <c r="E372" s="92">
        <v>3280</v>
      </c>
      <c r="F372" s="92"/>
      <c r="G372" s="92"/>
    </row>
    <row r="373" spans="1:7" ht="15" customHeight="1">
      <c r="A373" s="92" t="s">
        <v>70</v>
      </c>
      <c r="B373" s="92" t="s">
        <v>65</v>
      </c>
      <c r="C373" s="92" t="s">
        <v>104</v>
      </c>
      <c r="D373" s="92"/>
      <c r="E373" s="92">
        <v>9550</v>
      </c>
      <c r="F373" s="92"/>
      <c r="G373" s="92"/>
    </row>
    <row r="374" spans="1:7" ht="15" customHeight="1">
      <c r="A374" s="92" t="s">
        <v>70</v>
      </c>
      <c r="B374" s="92" t="s">
        <v>66</v>
      </c>
      <c r="C374" s="92" t="s">
        <v>104</v>
      </c>
      <c r="D374" s="92" t="s">
        <v>102</v>
      </c>
      <c r="E374" s="92">
        <v>2050</v>
      </c>
      <c r="F374" s="92"/>
      <c r="G374" s="92"/>
    </row>
    <row r="375" spans="1:7" ht="15" customHeight="1">
      <c r="A375" s="92" t="s">
        <v>70</v>
      </c>
      <c r="B375" s="92" t="s">
        <v>67</v>
      </c>
      <c r="C375" s="92" t="s">
        <v>104</v>
      </c>
      <c r="D375" s="92"/>
      <c r="E375" s="92">
        <v>15700</v>
      </c>
      <c r="F375" s="92"/>
      <c r="G375" s="92"/>
    </row>
    <row r="376" spans="1:7" ht="15" customHeight="1">
      <c r="A376" s="92" t="s">
        <v>70</v>
      </c>
      <c r="B376" s="92" t="s">
        <v>34</v>
      </c>
      <c r="C376" s="92" t="s">
        <v>104</v>
      </c>
      <c r="D376" s="92"/>
      <c r="E376" s="92">
        <v>5030</v>
      </c>
      <c r="F376" s="92"/>
      <c r="G376" s="92"/>
    </row>
    <row r="377" spans="1:7" ht="15" customHeight="1">
      <c r="A377" s="92" t="s">
        <v>70</v>
      </c>
      <c r="B377" s="92" t="s">
        <v>37</v>
      </c>
      <c r="C377" s="92" t="s">
        <v>104</v>
      </c>
      <c r="D377" s="92"/>
      <c r="E377" s="92">
        <v>10600</v>
      </c>
      <c r="F377" s="92"/>
      <c r="G377" s="92"/>
    </row>
    <row r="378" spans="1:7" ht="15" customHeight="1">
      <c r="A378" s="92" t="s">
        <v>71</v>
      </c>
      <c r="B378" s="92" t="s">
        <v>27</v>
      </c>
      <c r="C378" s="92" t="s">
        <v>104</v>
      </c>
      <c r="D378" s="92" t="s">
        <v>99</v>
      </c>
      <c r="E378" s="92">
        <v>52700</v>
      </c>
      <c r="F378" s="92"/>
      <c r="G378" s="92"/>
    </row>
    <row r="379" spans="1:7" ht="15" customHeight="1">
      <c r="A379" s="92" t="s">
        <v>73</v>
      </c>
      <c r="B379" s="92" t="s">
        <v>27</v>
      </c>
      <c r="C379" s="92" t="s">
        <v>104</v>
      </c>
      <c r="D379" s="92" t="s">
        <v>99</v>
      </c>
      <c r="E379" s="92">
        <v>1670000</v>
      </c>
      <c r="F379" s="92"/>
      <c r="G379" s="92"/>
    </row>
    <row r="380" spans="1:7" ht="15" customHeight="1">
      <c r="A380" s="92" t="s">
        <v>75</v>
      </c>
      <c r="B380" s="92" t="s">
        <v>42</v>
      </c>
      <c r="C380" s="92" t="s">
        <v>104</v>
      </c>
      <c r="D380" s="92"/>
      <c r="E380" s="92">
        <v>5270</v>
      </c>
      <c r="F380" s="92"/>
      <c r="G380" s="92"/>
    </row>
    <row r="381" spans="1:7" ht="15" customHeight="1">
      <c r="A381" s="92" t="s">
        <v>75</v>
      </c>
      <c r="B381" s="92" t="s">
        <v>43</v>
      </c>
      <c r="C381" s="92" t="s">
        <v>104</v>
      </c>
      <c r="D381" s="92"/>
      <c r="E381" s="92">
        <v>1240</v>
      </c>
      <c r="F381" s="92"/>
      <c r="G381" s="92"/>
    </row>
    <row r="382" spans="1:7" ht="15" customHeight="1">
      <c r="A382" s="92" t="s">
        <v>75</v>
      </c>
      <c r="B382" s="92" t="s">
        <v>44</v>
      </c>
      <c r="C382" s="92" t="s">
        <v>104</v>
      </c>
      <c r="D382" s="92"/>
      <c r="E382" s="92">
        <v>4030</v>
      </c>
      <c r="F382" s="92"/>
      <c r="G382" s="92"/>
    </row>
    <row r="383" spans="1:7" ht="15" customHeight="1">
      <c r="A383" s="92" t="s">
        <v>75</v>
      </c>
      <c r="B383" s="92" t="s">
        <v>49</v>
      </c>
      <c r="C383" s="92" t="s">
        <v>104</v>
      </c>
      <c r="D383" s="92"/>
      <c r="E383" s="92">
        <v>4690</v>
      </c>
      <c r="F383" s="92"/>
      <c r="G383" s="92"/>
    </row>
    <row r="384" spans="1:7" ht="15" customHeight="1">
      <c r="A384" s="92" t="s">
        <v>76</v>
      </c>
      <c r="B384" s="92" t="s">
        <v>42</v>
      </c>
      <c r="C384" s="92" t="s">
        <v>104</v>
      </c>
      <c r="D384" s="92"/>
      <c r="E384" s="92">
        <v>1240</v>
      </c>
      <c r="F384" s="92"/>
      <c r="G384" s="92"/>
    </row>
    <row r="385" spans="1:7" ht="15" customHeight="1">
      <c r="A385" s="92" t="s">
        <v>76</v>
      </c>
      <c r="B385" s="92" t="s">
        <v>43</v>
      </c>
      <c r="C385" s="92" t="s">
        <v>104</v>
      </c>
      <c r="D385" s="92" t="s">
        <v>102</v>
      </c>
      <c r="E385" s="92">
        <v>1240</v>
      </c>
      <c r="F385" s="92"/>
      <c r="G385" s="92"/>
    </row>
    <row r="386" spans="1:7" ht="15" customHeight="1">
      <c r="A386" s="92" t="s">
        <v>76</v>
      </c>
      <c r="B386" s="92" t="s">
        <v>49</v>
      </c>
      <c r="C386" s="92" t="s">
        <v>104</v>
      </c>
      <c r="D386" s="92"/>
      <c r="E386" s="92">
        <v>1390</v>
      </c>
      <c r="F386" s="92"/>
      <c r="G386" s="92"/>
    </row>
    <row r="387" spans="1:7" ht="15" customHeight="1">
      <c r="A387" s="92" t="s">
        <v>77</v>
      </c>
      <c r="B387" s="92" t="s">
        <v>42</v>
      </c>
      <c r="C387" s="92" t="s">
        <v>104</v>
      </c>
      <c r="D387" s="92"/>
      <c r="E387" s="92">
        <v>4030</v>
      </c>
      <c r="F387" s="92"/>
      <c r="G387" s="92"/>
    </row>
    <row r="388" spans="1:7" ht="15" customHeight="1">
      <c r="A388" s="92" t="s">
        <v>77</v>
      </c>
      <c r="B388" s="92" t="s">
        <v>44</v>
      </c>
      <c r="C388" s="92" t="s">
        <v>104</v>
      </c>
      <c r="D388" s="92" t="s">
        <v>102</v>
      </c>
      <c r="E388" s="92">
        <v>4030</v>
      </c>
      <c r="F388" s="92"/>
      <c r="G388" s="92"/>
    </row>
    <row r="389" spans="1:7" ht="15" customHeight="1">
      <c r="A389" s="92" t="s">
        <v>77</v>
      </c>
      <c r="B389" s="92" t="s">
        <v>49</v>
      </c>
      <c r="C389" s="92" t="s">
        <v>104</v>
      </c>
      <c r="D389" s="92"/>
      <c r="E389" s="92">
        <v>3300</v>
      </c>
      <c r="F389" s="92"/>
      <c r="G389" s="92"/>
    </row>
    <row r="390" spans="1:7" ht="15" customHeight="1">
      <c r="A390" s="92" t="s">
        <v>78</v>
      </c>
      <c r="B390" s="92" t="s">
        <v>45</v>
      </c>
      <c r="C390" s="92" t="s">
        <v>104</v>
      </c>
      <c r="D390" s="92" t="s">
        <v>101</v>
      </c>
      <c r="E390" s="92">
        <v>1620</v>
      </c>
      <c r="F390" s="92"/>
      <c r="G390" s="92"/>
    </row>
    <row r="391" spans="1:7" ht="15" customHeight="1">
      <c r="A391" s="92" t="s">
        <v>78</v>
      </c>
      <c r="B391" s="92" t="s">
        <v>48</v>
      </c>
      <c r="C391" s="92" t="s">
        <v>104</v>
      </c>
      <c r="D391" s="92"/>
      <c r="E391" s="92">
        <v>1700</v>
      </c>
      <c r="F391" s="92"/>
      <c r="G391" s="92"/>
    </row>
    <row r="392" spans="1:7" ht="15" customHeight="1">
      <c r="A392" s="92" t="s">
        <v>78</v>
      </c>
      <c r="B392" s="92" t="s">
        <v>49</v>
      </c>
      <c r="C392" s="92" t="s">
        <v>104</v>
      </c>
      <c r="D392" s="92"/>
      <c r="E392" s="92">
        <v>2600</v>
      </c>
      <c r="F392" s="92"/>
      <c r="G392" s="92"/>
    </row>
    <row r="393" spans="1:7" ht="15" customHeight="1">
      <c r="A393" s="92" t="s">
        <v>79</v>
      </c>
      <c r="B393" s="92" t="s">
        <v>47</v>
      </c>
      <c r="C393" s="92" t="s">
        <v>104</v>
      </c>
      <c r="D393" s="92" t="s">
        <v>101</v>
      </c>
      <c r="E393" s="92">
        <v>7170</v>
      </c>
      <c r="F393" s="92"/>
      <c r="G393" s="92"/>
    </row>
    <row r="394" spans="1:7" ht="15" customHeight="1">
      <c r="A394" s="92" t="s">
        <v>86</v>
      </c>
      <c r="B394" s="92" t="s">
        <v>49</v>
      </c>
      <c r="C394" s="92" t="s">
        <v>104</v>
      </c>
      <c r="D394" s="92"/>
      <c r="E394" s="92">
        <v>222</v>
      </c>
      <c r="F394" s="92"/>
      <c r="G394" s="92"/>
    </row>
    <row r="395" spans="1:7" ht="15" customHeight="1">
      <c r="A395" s="92" t="s">
        <v>86</v>
      </c>
      <c r="B395" s="92" t="s">
        <v>52</v>
      </c>
      <c r="C395" s="92" t="s">
        <v>104</v>
      </c>
      <c r="D395" s="92"/>
      <c r="E395" s="92">
        <v>2460</v>
      </c>
      <c r="F395" s="92"/>
      <c r="G395" s="92"/>
    </row>
    <row r="396" spans="1:7" ht="15" customHeight="1">
      <c r="A396" s="92" t="s">
        <v>86</v>
      </c>
      <c r="B396" s="92" t="s">
        <v>54</v>
      </c>
      <c r="C396" s="92" t="s">
        <v>104</v>
      </c>
      <c r="D396" s="92"/>
      <c r="E396" s="92">
        <v>2290</v>
      </c>
      <c r="F396" s="92"/>
      <c r="G396" s="92"/>
    </row>
    <row r="397" spans="1:7" ht="15" customHeight="1">
      <c r="A397" s="92" t="s">
        <v>86</v>
      </c>
      <c r="B397" s="92" t="s">
        <v>56</v>
      </c>
      <c r="C397" s="92" t="s">
        <v>104</v>
      </c>
      <c r="D397" s="92"/>
      <c r="E397" s="92">
        <v>1790</v>
      </c>
      <c r="F397" s="92"/>
      <c r="G397" s="92"/>
    </row>
    <row r="398" spans="1:7" ht="15" customHeight="1">
      <c r="A398" s="92" t="s">
        <v>86</v>
      </c>
      <c r="B398" s="92" t="s">
        <v>58</v>
      </c>
      <c r="C398" s="92" t="s">
        <v>104</v>
      </c>
      <c r="D398" s="92"/>
      <c r="E398" s="92">
        <v>504</v>
      </c>
      <c r="F398" s="92"/>
      <c r="G398" s="92"/>
    </row>
    <row r="399" spans="1:7" ht="15" customHeight="1">
      <c r="A399" s="92" t="s">
        <v>86</v>
      </c>
      <c r="B399" s="92" t="s">
        <v>59</v>
      </c>
      <c r="C399" s="92" t="s">
        <v>104</v>
      </c>
      <c r="D399" s="92"/>
      <c r="E399" s="92">
        <v>162</v>
      </c>
      <c r="F399" s="92"/>
      <c r="G399" s="92"/>
    </row>
    <row r="400" spans="1:7" ht="15" customHeight="1">
      <c r="A400" s="92" t="s">
        <v>88</v>
      </c>
      <c r="B400" s="92" t="s">
        <v>49</v>
      </c>
      <c r="C400" s="92" t="s">
        <v>104</v>
      </c>
      <c r="D400" s="92"/>
      <c r="E400" s="92">
        <v>222</v>
      </c>
      <c r="F400" s="92"/>
      <c r="G400" s="92"/>
    </row>
    <row r="401" spans="1:7" ht="15" customHeight="1">
      <c r="A401" s="92" t="s">
        <v>88</v>
      </c>
      <c r="B401" s="92" t="s">
        <v>52</v>
      </c>
      <c r="C401" s="92" t="s">
        <v>104</v>
      </c>
      <c r="D401" s="92"/>
      <c r="E401" s="92">
        <v>162</v>
      </c>
      <c r="F401" s="92"/>
      <c r="G401" s="92"/>
    </row>
    <row r="402" spans="1:7" ht="15" customHeight="1">
      <c r="A402" s="92" t="s">
        <v>88</v>
      </c>
      <c r="B402" s="92" t="s">
        <v>59</v>
      </c>
      <c r="C402" s="92" t="s">
        <v>104</v>
      </c>
      <c r="D402" s="92" t="s">
        <v>100</v>
      </c>
      <c r="E402" s="92">
        <v>162</v>
      </c>
      <c r="F402" s="92"/>
      <c r="G402" s="92"/>
    </row>
    <row r="403" spans="1:7" ht="15" customHeight="1">
      <c r="A403" s="92" t="s">
        <v>89</v>
      </c>
      <c r="B403" s="92" t="s">
        <v>49</v>
      </c>
      <c r="C403" s="92" t="s">
        <v>104</v>
      </c>
      <c r="D403" s="92"/>
      <c r="E403" s="92">
        <v>0</v>
      </c>
      <c r="F403" s="92"/>
      <c r="G403" s="92"/>
    </row>
    <row r="404" spans="1:7" ht="15" customHeight="1">
      <c r="A404" s="92" t="s">
        <v>89</v>
      </c>
      <c r="B404" s="92" t="s">
        <v>52</v>
      </c>
      <c r="C404" s="92" t="s">
        <v>104</v>
      </c>
      <c r="D404" s="92"/>
      <c r="E404" s="92">
        <v>2290</v>
      </c>
      <c r="F404" s="92"/>
      <c r="G404" s="92"/>
    </row>
    <row r="405" spans="1:7" ht="15" customHeight="1">
      <c r="A405" s="92" t="s">
        <v>89</v>
      </c>
      <c r="B405" s="92" t="s">
        <v>54</v>
      </c>
      <c r="C405" s="92" t="s">
        <v>104</v>
      </c>
      <c r="D405" s="92"/>
      <c r="E405" s="92">
        <v>2290</v>
      </c>
      <c r="F405" s="92"/>
      <c r="G405" s="92"/>
    </row>
    <row r="406" spans="1:7" ht="15" customHeight="1">
      <c r="A406" s="92" t="s">
        <v>89</v>
      </c>
      <c r="B406" s="92" t="s">
        <v>56</v>
      </c>
      <c r="C406" s="92" t="s">
        <v>104</v>
      </c>
      <c r="D406" s="92" t="s">
        <v>100</v>
      </c>
      <c r="E406" s="92">
        <v>1790</v>
      </c>
      <c r="F406" s="92"/>
      <c r="G406" s="92"/>
    </row>
    <row r="407" spans="1:7" ht="15" customHeight="1">
      <c r="A407" s="92" t="s">
        <v>89</v>
      </c>
      <c r="B407" s="92" t="s">
        <v>58</v>
      </c>
      <c r="C407" s="92" t="s">
        <v>104</v>
      </c>
      <c r="D407" s="92" t="s">
        <v>100</v>
      </c>
      <c r="E407" s="92">
        <v>504</v>
      </c>
      <c r="F407" s="92"/>
      <c r="G407" s="92"/>
    </row>
    <row r="408" spans="1:7" ht="15" customHeight="1">
      <c r="A408" s="92" t="s">
        <v>92</v>
      </c>
      <c r="B408" s="92" t="s">
        <v>45</v>
      </c>
      <c r="C408" s="92" t="s">
        <v>104</v>
      </c>
      <c r="D408" s="92" t="s">
        <v>101</v>
      </c>
      <c r="E408" s="92">
        <v>1620</v>
      </c>
      <c r="F408" s="92"/>
      <c r="G408" s="92"/>
    </row>
    <row r="409" spans="1:7" ht="15" customHeight="1">
      <c r="A409" s="92" t="s">
        <v>92</v>
      </c>
      <c r="B409" s="92" t="s">
        <v>47</v>
      </c>
      <c r="C409" s="92" t="s">
        <v>104</v>
      </c>
      <c r="D409" s="92" t="s">
        <v>101</v>
      </c>
      <c r="E409" s="92">
        <v>3480</v>
      </c>
      <c r="F409" s="92"/>
      <c r="G409" s="92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8064A2"/>
  </sheetPr>
  <dimension ref="A1:N409"/>
  <sheetViews>
    <sheetView topLeftCell="A291" workbookViewId="0">
      <selection activeCell="H12" sqref="H12"/>
    </sheetView>
  </sheetViews>
  <sheetFormatPr baseColWidth="10" defaultColWidth="9.1796875" defaultRowHeight="14.5"/>
  <cols>
    <col min="1" max="2" width="53" customWidth="1"/>
    <col min="3" max="3" width="18" customWidth="1"/>
    <col min="4" max="4" width="16" customWidth="1"/>
    <col min="5" max="5" width="17" customWidth="1"/>
    <col min="6" max="7" width="16" customWidth="1"/>
    <col min="8" max="8" width="17" customWidth="1"/>
    <col min="9" max="9" width="16" customWidth="1"/>
    <col min="10" max="10" width="18" customWidth="1"/>
    <col min="11" max="11" width="14" customWidth="1"/>
    <col min="12" max="12" width="19" customWidth="1"/>
    <col min="13" max="14" width="17" customWidth="1"/>
  </cols>
  <sheetData>
    <row r="1" spans="1:14" ht="15" customHeight="1">
      <c r="A1" s="105" t="s">
        <v>343</v>
      </c>
      <c r="B1" s="105" t="s">
        <v>106</v>
      </c>
      <c r="C1" s="105" t="s">
        <v>18</v>
      </c>
      <c r="D1" s="105" t="s">
        <v>21</v>
      </c>
      <c r="E1" s="105" t="s">
        <v>96</v>
      </c>
      <c r="F1" s="105" t="s">
        <v>344</v>
      </c>
      <c r="G1" s="105" t="s">
        <v>345</v>
      </c>
      <c r="H1" s="105" t="s">
        <v>346</v>
      </c>
      <c r="I1" s="105" t="s">
        <v>347</v>
      </c>
      <c r="J1" s="105" t="s">
        <v>348</v>
      </c>
      <c r="K1" s="105" t="s">
        <v>349</v>
      </c>
      <c r="L1" s="105" t="s">
        <v>350</v>
      </c>
      <c r="M1" s="105" t="s">
        <v>351</v>
      </c>
      <c r="N1" s="105" t="s">
        <v>352</v>
      </c>
    </row>
    <row r="2" spans="1:14" ht="15" customHeight="1">
      <c r="A2" s="92" t="s">
        <v>40</v>
      </c>
      <c r="B2" s="92" t="s">
        <v>89</v>
      </c>
      <c r="C2" s="92" t="s">
        <v>98</v>
      </c>
      <c r="D2" s="92" t="s">
        <v>100</v>
      </c>
      <c r="E2" s="92">
        <v>1030</v>
      </c>
      <c r="F2" s="92"/>
      <c r="G2" s="92"/>
      <c r="H2" s="92">
        <v>727.26</v>
      </c>
      <c r="I2" s="92">
        <v>36.36</v>
      </c>
      <c r="J2" s="92">
        <v>0.1</v>
      </c>
      <c r="K2" s="92">
        <v>0</v>
      </c>
      <c r="L2" s="92">
        <v>500000000</v>
      </c>
      <c r="M2" s="92">
        <v>8.27</v>
      </c>
      <c r="N2" s="92" t="s">
        <v>355</v>
      </c>
    </row>
    <row r="3" spans="1:14" ht="15" customHeight="1">
      <c r="A3" s="92" t="s">
        <v>76</v>
      </c>
      <c r="B3" s="92" t="s">
        <v>43</v>
      </c>
      <c r="C3" s="92" t="s">
        <v>98</v>
      </c>
      <c r="D3" s="92" t="s">
        <v>102</v>
      </c>
      <c r="E3" s="92">
        <v>1760</v>
      </c>
      <c r="F3" s="92"/>
      <c r="G3" s="92"/>
      <c r="H3" s="92">
        <v>1288</v>
      </c>
      <c r="I3" s="92">
        <v>64.400000000000006</v>
      </c>
      <c r="J3" s="92">
        <v>0.1</v>
      </c>
      <c r="K3" s="92">
        <v>0</v>
      </c>
      <c r="L3" s="92">
        <v>500000000</v>
      </c>
      <c r="M3" s="92">
        <v>7.4</v>
      </c>
      <c r="N3" s="92" t="s">
        <v>355</v>
      </c>
    </row>
    <row r="4" spans="1:14" ht="15" customHeight="1">
      <c r="A4" s="92" t="s">
        <v>76</v>
      </c>
      <c r="B4" s="92" t="s">
        <v>43</v>
      </c>
      <c r="C4" s="92" t="s">
        <v>103</v>
      </c>
      <c r="D4" s="92" t="s">
        <v>102</v>
      </c>
      <c r="E4" s="92">
        <v>1760</v>
      </c>
      <c r="F4" s="92"/>
      <c r="G4" s="92"/>
      <c r="H4" s="92">
        <v>1288</v>
      </c>
      <c r="I4" s="92">
        <v>64.400000000000006</v>
      </c>
      <c r="J4" s="92">
        <v>0.1</v>
      </c>
      <c r="K4" s="92">
        <v>0</v>
      </c>
      <c r="L4" s="92">
        <v>500000000</v>
      </c>
      <c r="M4" s="92">
        <v>7.4</v>
      </c>
      <c r="N4" s="92" t="s">
        <v>355</v>
      </c>
    </row>
    <row r="5" spans="1:14" ht="15" customHeight="1">
      <c r="A5" s="92" t="s">
        <v>76</v>
      </c>
      <c r="B5" s="92" t="s">
        <v>43</v>
      </c>
      <c r="C5" s="92" t="s">
        <v>104</v>
      </c>
      <c r="D5" s="92" t="s">
        <v>102</v>
      </c>
      <c r="E5" s="92">
        <v>1240</v>
      </c>
      <c r="F5" s="92"/>
      <c r="G5" s="92"/>
      <c r="H5" s="92">
        <v>901.6</v>
      </c>
      <c r="I5" s="92">
        <v>45.08</v>
      </c>
      <c r="J5" s="92">
        <v>0.1</v>
      </c>
      <c r="K5" s="92">
        <v>0</v>
      </c>
      <c r="L5" s="92">
        <v>500000000</v>
      </c>
      <c r="M5" s="92">
        <v>7.4</v>
      </c>
      <c r="N5" s="92" t="s">
        <v>355</v>
      </c>
    </row>
    <row r="6" spans="1:14" ht="15" customHeight="1">
      <c r="A6" s="92" t="s">
        <v>40</v>
      </c>
      <c r="B6" s="92" t="s">
        <v>78</v>
      </c>
      <c r="C6" s="92" t="s">
        <v>98</v>
      </c>
      <c r="D6" s="92" t="s">
        <v>101</v>
      </c>
      <c r="E6" s="92">
        <v>1580</v>
      </c>
      <c r="F6" s="92"/>
      <c r="G6" s="92"/>
      <c r="H6" s="92">
        <v>1163.58</v>
      </c>
      <c r="I6" s="92">
        <v>58.18</v>
      </c>
      <c r="J6" s="92">
        <v>0.1</v>
      </c>
      <c r="K6" s="92">
        <v>0</v>
      </c>
      <c r="L6" s="92">
        <v>500000000</v>
      </c>
      <c r="M6" s="92">
        <v>7.1</v>
      </c>
      <c r="N6" s="92" t="s">
        <v>355</v>
      </c>
    </row>
    <row r="7" spans="1:14" ht="15" customHeight="1">
      <c r="A7" s="92" t="s">
        <v>70</v>
      </c>
      <c r="B7" s="92" t="s">
        <v>40</v>
      </c>
      <c r="C7" s="92" t="s">
        <v>98</v>
      </c>
      <c r="D7" s="92" t="s">
        <v>102</v>
      </c>
      <c r="E7" s="92">
        <v>2600</v>
      </c>
      <c r="F7" s="92"/>
      <c r="G7" s="92"/>
      <c r="H7" s="92">
        <v>4037</v>
      </c>
      <c r="I7" s="92">
        <v>201.85</v>
      </c>
      <c r="J7" s="92">
        <v>0.1</v>
      </c>
      <c r="K7" s="92">
        <v>0</v>
      </c>
      <c r="L7" s="92">
        <v>500000000</v>
      </c>
      <c r="M7" s="92">
        <v>7.1</v>
      </c>
      <c r="N7" s="92" t="s">
        <v>355</v>
      </c>
    </row>
    <row r="8" spans="1:14" ht="15" customHeight="1">
      <c r="A8" s="92" t="s">
        <v>40</v>
      </c>
      <c r="B8" s="92" t="s">
        <v>89</v>
      </c>
      <c r="C8" s="92" t="s">
        <v>103</v>
      </c>
      <c r="D8" s="92" t="s">
        <v>100</v>
      </c>
      <c r="E8" s="92">
        <v>976</v>
      </c>
      <c r="F8" s="92"/>
      <c r="G8" s="92"/>
      <c r="H8" s="92">
        <v>727.26</v>
      </c>
      <c r="I8" s="92">
        <v>36.36</v>
      </c>
      <c r="J8" s="92">
        <v>0.1</v>
      </c>
      <c r="K8" s="92">
        <v>0</v>
      </c>
      <c r="L8" s="92">
        <v>500000000</v>
      </c>
      <c r="M8" s="92">
        <v>6.84</v>
      </c>
      <c r="N8" s="92" t="s">
        <v>355</v>
      </c>
    </row>
    <row r="9" spans="1:14" ht="15" customHeight="1">
      <c r="A9" s="92" t="s">
        <v>40</v>
      </c>
      <c r="B9" s="92" t="s">
        <v>89</v>
      </c>
      <c r="C9" s="92" t="s">
        <v>104</v>
      </c>
      <c r="D9" s="92" t="s">
        <v>100</v>
      </c>
      <c r="E9" s="92">
        <v>681</v>
      </c>
      <c r="F9" s="92"/>
      <c r="G9" s="92"/>
      <c r="H9" s="92">
        <v>509.08</v>
      </c>
      <c r="I9" s="92">
        <v>25.45</v>
      </c>
      <c r="J9" s="92">
        <v>0.1</v>
      </c>
      <c r="K9" s="92">
        <v>0</v>
      </c>
      <c r="L9" s="92">
        <v>500000000</v>
      </c>
      <c r="M9" s="92">
        <v>6.74</v>
      </c>
      <c r="N9" s="92" t="s">
        <v>355</v>
      </c>
    </row>
    <row r="10" spans="1:14" ht="15" customHeight="1">
      <c r="A10" s="92" t="s">
        <v>47</v>
      </c>
      <c r="B10" s="92" t="s">
        <v>92</v>
      </c>
      <c r="C10" s="92" t="s">
        <v>98</v>
      </c>
      <c r="D10" s="92" t="s">
        <v>101</v>
      </c>
      <c r="E10" s="92">
        <v>5270</v>
      </c>
      <c r="F10" s="92"/>
      <c r="G10" s="92"/>
      <c r="H10" s="92">
        <v>4006.7</v>
      </c>
      <c r="I10" s="92">
        <v>200.34</v>
      </c>
      <c r="J10" s="92">
        <v>0.1</v>
      </c>
      <c r="K10" s="92">
        <v>0</v>
      </c>
      <c r="L10" s="92">
        <v>500000000</v>
      </c>
      <c r="M10" s="92">
        <v>6.32</v>
      </c>
      <c r="N10" s="92" t="s">
        <v>355</v>
      </c>
    </row>
    <row r="11" spans="1:14" ht="15" customHeight="1">
      <c r="A11" s="92" t="s">
        <v>92</v>
      </c>
      <c r="B11" s="92" t="s">
        <v>47</v>
      </c>
      <c r="C11" s="92" t="s">
        <v>98</v>
      </c>
      <c r="D11" s="92" t="s">
        <v>101</v>
      </c>
      <c r="E11" s="92">
        <v>3480</v>
      </c>
      <c r="F11" s="92"/>
      <c r="G11" s="92"/>
      <c r="H11" s="92">
        <v>5084.3</v>
      </c>
      <c r="I11" s="92">
        <v>254.22</v>
      </c>
      <c r="J11" s="92">
        <v>0.1</v>
      </c>
      <c r="K11" s="92">
        <v>0</v>
      </c>
      <c r="L11" s="92">
        <v>500000000</v>
      </c>
      <c r="M11" s="92">
        <v>6.32</v>
      </c>
      <c r="N11" s="92" t="s">
        <v>355</v>
      </c>
    </row>
    <row r="12" spans="1:14" ht="15" customHeight="1">
      <c r="A12" s="92" t="s">
        <v>47</v>
      </c>
      <c r="B12" s="92" t="s">
        <v>92</v>
      </c>
      <c r="C12" s="92" t="s">
        <v>103</v>
      </c>
      <c r="D12" s="92" t="s">
        <v>101</v>
      </c>
      <c r="E12" s="92">
        <v>8790</v>
      </c>
      <c r="F12" s="92"/>
      <c r="G12" s="92"/>
      <c r="H12" s="92">
        <v>6677.83</v>
      </c>
      <c r="I12" s="92">
        <v>333.89</v>
      </c>
      <c r="J12" s="92">
        <v>0.1</v>
      </c>
      <c r="K12" s="92">
        <v>0</v>
      </c>
      <c r="L12" s="92">
        <v>500000000</v>
      </c>
      <c r="M12" s="92">
        <v>6.32</v>
      </c>
      <c r="N12" s="92" t="s">
        <v>355</v>
      </c>
    </row>
    <row r="13" spans="1:14" ht="15" customHeight="1">
      <c r="A13" s="92" t="s">
        <v>92</v>
      </c>
      <c r="B13" s="92" t="s">
        <v>47</v>
      </c>
      <c r="C13" s="92" t="s">
        <v>103</v>
      </c>
      <c r="D13" s="92" t="s">
        <v>101</v>
      </c>
      <c r="E13" s="92">
        <v>5800</v>
      </c>
      <c r="F13" s="92"/>
      <c r="G13" s="92"/>
      <c r="H13" s="92">
        <v>8473.83</v>
      </c>
      <c r="I13" s="92">
        <v>423.69</v>
      </c>
      <c r="J13" s="92">
        <v>0.1</v>
      </c>
      <c r="K13" s="92">
        <v>0</v>
      </c>
      <c r="L13" s="92">
        <v>500000000</v>
      </c>
      <c r="M13" s="92">
        <v>6.32</v>
      </c>
      <c r="N13" s="92" t="s">
        <v>355</v>
      </c>
    </row>
    <row r="14" spans="1:14" ht="15" customHeight="1">
      <c r="A14" s="92" t="s">
        <v>47</v>
      </c>
      <c r="B14" s="92" t="s">
        <v>92</v>
      </c>
      <c r="C14" s="92" t="s">
        <v>104</v>
      </c>
      <c r="D14" s="92" t="s">
        <v>101</v>
      </c>
      <c r="E14" s="92">
        <v>5270</v>
      </c>
      <c r="F14" s="92"/>
      <c r="G14" s="92"/>
      <c r="H14" s="92">
        <v>4006.7</v>
      </c>
      <c r="I14" s="92">
        <v>200.34</v>
      </c>
      <c r="J14" s="92">
        <v>0.1</v>
      </c>
      <c r="K14" s="92">
        <v>0</v>
      </c>
      <c r="L14" s="92">
        <v>500000000</v>
      </c>
      <c r="M14" s="92">
        <v>6.32</v>
      </c>
      <c r="N14" s="92" t="s">
        <v>355</v>
      </c>
    </row>
    <row r="15" spans="1:14" ht="15" customHeight="1">
      <c r="A15" s="92" t="s">
        <v>92</v>
      </c>
      <c r="B15" s="92" t="s">
        <v>47</v>
      </c>
      <c r="C15" s="92" t="s">
        <v>104</v>
      </c>
      <c r="D15" s="92" t="s">
        <v>101</v>
      </c>
      <c r="E15" s="92">
        <v>3480</v>
      </c>
      <c r="F15" s="92"/>
      <c r="G15" s="92"/>
      <c r="H15" s="92">
        <v>5084.3</v>
      </c>
      <c r="I15" s="92">
        <v>254.22</v>
      </c>
      <c r="J15" s="92">
        <v>0.1</v>
      </c>
      <c r="K15" s="92">
        <v>0</v>
      </c>
      <c r="L15" s="92">
        <v>500000000</v>
      </c>
      <c r="M15" s="92">
        <v>6.32</v>
      </c>
      <c r="N15" s="92" t="s">
        <v>355</v>
      </c>
    </row>
    <row r="16" spans="1:14" ht="15" customHeight="1">
      <c r="A16" s="92" t="s">
        <v>41</v>
      </c>
      <c r="B16" s="92" t="s">
        <v>89</v>
      </c>
      <c r="C16" s="92" t="s">
        <v>98</v>
      </c>
      <c r="D16" s="92" t="s">
        <v>100</v>
      </c>
      <c r="E16" s="92">
        <v>914</v>
      </c>
      <c r="F16" s="92"/>
      <c r="G16" s="92"/>
      <c r="H16" s="92">
        <v>701.82</v>
      </c>
      <c r="I16" s="92">
        <v>35.090000000000003</v>
      </c>
      <c r="J16" s="92">
        <v>0.1</v>
      </c>
      <c r="K16" s="92">
        <v>0</v>
      </c>
      <c r="L16" s="92">
        <v>500000000</v>
      </c>
      <c r="M16" s="92">
        <v>6.06</v>
      </c>
      <c r="N16" s="92" t="s">
        <v>355</v>
      </c>
    </row>
    <row r="17" spans="1:14" ht="15" customHeight="1">
      <c r="A17" s="92" t="s">
        <v>45</v>
      </c>
      <c r="B17" s="92" t="s">
        <v>79</v>
      </c>
      <c r="C17" s="92" t="s">
        <v>98</v>
      </c>
      <c r="D17" s="92" t="s">
        <v>101</v>
      </c>
      <c r="E17" s="92">
        <v>1790</v>
      </c>
      <c r="F17" s="92"/>
      <c r="G17" s="92"/>
      <c r="H17" s="92">
        <v>2529</v>
      </c>
      <c r="I17" s="92">
        <v>126.45</v>
      </c>
      <c r="J17" s="92">
        <v>0.1</v>
      </c>
      <c r="K17" s="92">
        <v>0</v>
      </c>
      <c r="L17" s="92">
        <v>500000000</v>
      </c>
      <c r="M17" s="92">
        <v>5.82</v>
      </c>
      <c r="N17" s="92" t="s">
        <v>355</v>
      </c>
    </row>
    <row r="18" spans="1:14" ht="15" customHeight="1">
      <c r="A18" s="92" t="s">
        <v>45</v>
      </c>
      <c r="B18" s="92" t="s">
        <v>79</v>
      </c>
      <c r="C18" s="92" t="s">
        <v>103</v>
      </c>
      <c r="D18" s="92" t="s">
        <v>101</v>
      </c>
      <c r="E18" s="92">
        <v>2990</v>
      </c>
      <c r="F18" s="92"/>
      <c r="G18" s="92"/>
      <c r="H18" s="92">
        <v>4215</v>
      </c>
      <c r="I18" s="92">
        <v>210.75</v>
      </c>
      <c r="J18" s="92">
        <v>0.1</v>
      </c>
      <c r="K18" s="92">
        <v>0</v>
      </c>
      <c r="L18" s="92">
        <v>500000000</v>
      </c>
      <c r="M18" s="92">
        <v>5.82</v>
      </c>
      <c r="N18" s="92" t="s">
        <v>355</v>
      </c>
    </row>
    <row r="19" spans="1:14" ht="15" customHeight="1">
      <c r="A19" s="92" t="s">
        <v>45</v>
      </c>
      <c r="B19" s="92" t="s">
        <v>79</v>
      </c>
      <c r="C19" s="92" t="s">
        <v>104</v>
      </c>
      <c r="D19" s="92" t="s">
        <v>101</v>
      </c>
      <c r="E19" s="92">
        <v>1790</v>
      </c>
      <c r="F19" s="92"/>
      <c r="G19" s="92"/>
      <c r="H19" s="92">
        <v>2529</v>
      </c>
      <c r="I19" s="92">
        <v>126.45</v>
      </c>
      <c r="J19" s="92">
        <v>0.1</v>
      </c>
      <c r="K19" s="92">
        <v>0</v>
      </c>
      <c r="L19" s="92">
        <v>500000000</v>
      </c>
      <c r="M19" s="92">
        <v>5.82</v>
      </c>
      <c r="N19" s="92" t="s">
        <v>355</v>
      </c>
    </row>
    <row r="20" spans="1:14" ht="15" customHeight="1">
      <c r="A20" s="92" t="s">
        <v>40</v>
      </c>
      <c r="B20" s="92" t="s">
        <v>78</v>
      </c>
      <c r="C20" s="92" t="s">
        <v>104</v>
      </c>
      <c r="D20" s="92" t="s">
        <v>101</v>
      </c>
      <c r="E20" s="92">
        <v>1450</v>
      </c>
      <c r="F20" s="92"/>
      <c r="G20" s="92"/>
      <c r="H20" s="92">
        <v>1163.58</v>
      </c>
      <c r="I20" s="92">
        <v>58.18</v>
      </c>
      <c r="J20" s="92">
        <v>0.1</v>
      </c>
      <c r="K20" s="92">
        <v>0</v>
      </c>
      <c r="L20" s="92">
        <v>500000000</v>
      </c>
      <c r="M20" s="92">
        <v>4.92</v>
      </c>
      <c r="N20" s="92" t="s">
        <v>355</v>
      </c>
    </row>
    <row r="21" spans="1:14" ht="15" customHeight="1">
      <c r="A21" s="92" t="s">
        <v>70</v>
      </c>
      <c r="B21" s="92" t="s">
        <v>40</v>
      </c>
      <c r="C21" s="92" t="s">
        <v>104</v>
      </c>
      <c r="D21" s="92" t="s">
        <v>102</v>
      </c>
      <c r="E21" s="92">
        <v>2130</v>
      </c>
      <c r="F21" s="92"/>
      <c r="G21" s="92"/>
      <c r="H21" s="92">
        <v>2825.9</v>
      </c>
      <c r="I21" s="92">
        <v>141.29</v>
      </c>
      <c r="J21" s="92">
        <v>0.1</v>
      </c>
      <c r="K21" s="92">
        <v>0</v>
      </c>
      <c r="L21" s="92">
        <v>500000000</v>
      </c>
      <c r="M21" s="92">
        <v>4.92</v>
      </c>
      <c r="N21" s="92" t="s">
        <v>355</v>
      </c>
    </row>
    <row r="22" spans="1:14" ht="15" customHeight="1">
      <c r="A22" s="92" t="s">
        <v>40</v>
      </c>
      <c r="B22" s="92" t="s">
        <v>78</v>
      </c>
      <c r="C22" s="92" t="s">
        <v>103</v>
      </c>
      <c r="D22" s="92" t="s">
        <v>101</v>
      </c>
      <c r="E22" s="92">
        <v>2070</v>
      </c>
      <c r="F22" s="92"/>
      <c r="G22" s="92"/>
      <c r="H22" s="92">
        <v>1662.26</v>
      </c>
      <c r="I22" s="92">
        <v>83.11</v>
      </c>
      <c r="J22" s="92">
        <v>0.1</v>
      </c>
      <c r="K22" s="92">
        <v>0</v>
      </c>
      <c r="L22" s="92">
        <v>500000000</v>
      </c>
      <c r="M22" s="92">
        <v>4.91</v>
      </c>
      <c r="N22" s="92" t="s">
        <v>355</v>
      </c>
    </row>
    <row r="23" spans="1:14" ht="15" customHeight="1">
      <c r="A23" s="92" t="s">
        <v>70</v>
      </c>
      <c r="B23" s="92" t="s">
        <v>40</v>
      </c>
      <c r="C23" s="92" t="s">
        <v>103</v>
      </c>
      <c r="D23" s="92" t="s">
        <v>102</v>
      </c>
      <c r="E23" s="92">
        <v>3050</v>
      </c>
      <c r="F23" s="92"/>
      <c r="G23" s="92"/>
      <c r="H23" s="92">
        <v>4037</v>
      </c>
      <c r="I23" s="92">
        <v>201.85</v>
      </c>
      <c r="J23" s="92">
        <v>0.1</v>
      </c>
      <c r="K23" s="92">
        <v>0</v>
      </c>
      <c r="L23" s="92">
        <v>500000000</v>
      </c>
      <c r="M23" s="92">
        <v>4.91</v>
      </c>
      <c r="N23" s="92" t="s">
        <v>355</v>
      </c>
    </row>
    <row r="24" spans="1:14" ht="15" customHeight="1">
      <c r="A24" s="92" t="s">
        <v>41</v>
      </c>
      <c r="B24" s="92" t="s">
        <v>78</v>
      </c>
      <c r="C24" s="92" t="s">
        <v>98</v>
      </c>
      <c r="D24" s="92" t="s">
        <v>101</v>
      </c>
      <c r="E24" s="92">
        <v>3690</v>
      </c>
      <c r="F24" s="92"/>
      <c r="G24" s="92"/>
      <c r="H24" s="92">
        <v>2964.6</v>
      </c>
      <c r="I24" s="92">
        <v>148.22999999999999</v>
      </c>
      <c r="J24" s="92">
        <v>0.1</v>
      </c>
      <c r="K24" s="92">
        <v>0</v>
      </c>
      <c r="L24" s="92">
        <v>500000000</v>
      </c>
      <c r="M24" s="92">
        <v>4.88</v>
      </c>
      <c r="N24" s="92" t="s">
        <v>355</v>
      </c>
    </row>
    <row r="25" spans="1:14" ht="15" customHeight="1">
      <c r="A25" s="92" t="s">
        <v>70</v>
      </c>
      <c r="B25" s="92" t="s">
        <v>41</v>
      </c>
      <c r="C25" s="92" t="s">
        <v>98</v>
      </c>
      <c r="D25" s="92" t="s">
        <v>102</v>
      </c>
      <c r="E25" s="92">
        <v>4600</v>
      </c>
      <c r="F25" s="92"/>
      <c r="G25" s="92"/>
      <c r="H25" s="92">
        <v>6087.92</v>
      </c>
      <c r="I25" s="92">
        <v>304.39999999999998</v>
      </c>
      <c r="J25" s="92">
        <v>0.1</v>
      </c>
      <c r="K25" s="92">
        <v>0</v>
      </c>
      <c r="L25" s="92">
        <v>500000000</v>
      </c>
      <c r="M25" s="92">
        <v>4.88</v>
      </c>
      <c r="N25" s="92" t="s">
        <v>355</v>
      </c>
    </row>
    <row r="26" spans="1:14" ht="15" customHeight="1">
      <c r="A26" s="92" t="s">
        <v>33</v>
      </c>
      <c r="B26" s="92" t="s">
        <v>88</v>
      </c>
      <c r="C26" s="92" t="s">
        <v>98</v>
      </c>
      <c r="D26" s="92" t="s">
        <v>100</v>
      </c>
      <c r="E26" s="92">
        <v>389</v>
      </c>
      <c r="F26" s="92"/>
      <c r="G26" s="92"/>
      <c r="H26" s="92">
        <v>331</v>
      </c>
      <c r="I26" s="92">
        <v>16.55</v>
      </c>
      <c r="J26" s="92">
        <v>0.1</v>
      </c>
      <c r="K26" s="92">
        <v>0</v>
      </c>
      <c r="L26" s="92">
        <v>500000000</v>
      </c>
      <c r="M26" s="92">
        <v>3.48</v>
      </c>
      <c r="N26" s="92" t="s">
        <v>355</v>
      </c>
    </row>
    <row r="27" spans="1:14" ht="15" customHeight="1">
      <c r="A27" s="92" t="s">
        <v>70</v>
      </c>
      <c r="B27" s="92" t="s">
        <v>33</v>
      </c>
      <c r="C27" s="92" t="s">
        <v>98</v>
      </c>
      <c r="D27" s="92" t="s">
        <v>102</v>
      </c>
      <c r="E27" s="92">
        <v>4140</v>
      </c>
      <c r="F27" s="92"/>
      <c r="G27" s="92"/>
      <c r="H27" s="92">
        <v>5015</v>
      </c>
      <c r="I27" s="92">
        <v>250.75</v>
      </c>
      <c r="J27" s="92">
        <v>0.1</v>
      </c>
      <c r="K27" s="92">
        <v>0</v>
      </c>
      <c r="L27" s="92">
        <v>500000000</v>
      </c>
      <c r="M27" s="92">
        <v>3.48</v>
      </c>
      <c r="N27" s="92" t="s">
        <v>355</v>
      </c>
    </row>
    <row r="28" spans="1:14" ht="15" customHeight="1">
      <c r="A28" s="92" t="s">
        <v>33</v>
      </c>
      <c r="B28" s="92" t="s">
        <v>88</v>
      </c>
      <c r="C28" s="92" t="s">
        <v>103</v>
      </c>
      <c r="D28" s="92" t="s">
        <v>100</v>
      </c>
      <c r="E28" s="92">
        <v>389</v>
      </c>
      <c r="F28" s="92"/>
      <c r="G28" s="92"/>
      <c r="H28" s="92">
        <v>331</v>
      </c>
      <c r="I28" s="92">
        <v>16.55</v>
      </c>
      <c r="J28" s="92">
        <v>0.1</v>
      </c>
      <c r="K28" s="92">
        <v>0</v>
      </c>
      <c r="L28" s="92">
        <v>500000000</v>
      </c>
      <c r="M28" s="92">
        <v>3.48</v>
      </c>
      <c r="N28" s="92" t="s">
        <v>355</v>
      </c>
    </row>
    <row r="29" spans="1:14" ht="15" customHeight="1">
      <c r="A29" s="92" t="s">
        <v>70</v>
      </c>
      <c r="B29" s="92" t="s">
        <v>33</v>
      </c>
      <c r="C29" s="92" t="s">
        <v>103</v>
      </c>
      <c r="D29" s="92" t="s">
        <v>102</v>
      </c>
      <c r="E29" s="92">
        <v>4140</v>
      </c>
      <c r="F29" s="92"/>
      <c r="G29" s="92"/>
      <c r="H29" s="92">
        <v>5015</v>
      </c>
      <c r="I29" s="92">
        <v>250.75</v>
      </c>
      <c r="J29" s="92">
        <v>0.1</v>
      </c>
      <c r="K29" s="92">
        <v>0</v>
      </c>
      <c r="L29" s="92">
        <v>500000000</v>
      </c>
      <c r="M29" s="92">
        <v>3.48</v>
      </c>
      <c r="N29" s="92" t="s">
        <v>355</v>
      </c>
    </row>
    <row r="30" spans="1:14" ht="15" customHeight="1">
      <c r="A30" s="92" t="s">
        <v>33</v>
      </c>
      <c r="B30" s="92" t="s">
        <v>88</v>
      </c>
      <c r="C30" s="92" t="s">
        <v>104</v>
      </c>
      <c r="D30" s="92" t="s">
        <v>100</v>
      </c>
      <c r="E30" s="92">
        <v>272</v>
      </c>
      <c r="F30" s="92"/>
      <c r="G30" s="92"/>
      <c r="H30" s="92">
        <v>231.7</v>
      </c>
      <c r="I30" s="92">
        <v>11.58</v>
      </c>
      <c r="J30" s="92">
        <v>0.1</v>
      </c>
      <c r="K30" s="92">
        <v>0</v>
      </c>
      <c r="L30" s="92">
        <v>500000000</v>
      </c>
      <c r="M30" s="92">
        <v>3.48</v>
      </c>
      <c r="N30" s="92" t="s">
        <v>355</v>
      </c>
    </row>
    <row r="31" spans="1:14" ht="15" customHeight="1">
      <c r="A31" s="92" t="s">
        <v>70</v>
      </c>
      <c r="B31" s="92" t="s">
        <v>33</v>
      </c>
      <c r="C31" s="92" t="s">
        <v>104</v>
      </c>
      <c r="D31" s="92" t="s">
        <v>102</v>
      </c>
      <c r="E31" s="92">
        <v>2900</v>
      </c>
      <c r="F31" s="92"/>
      <c r="G31" s="92"/>
      <c r="H31" s="92">
        <v>3510.5</v>
      </c>
      <c r="I31" s="92">
        <v>175.52</v>
      </c>
      <c r="J31" s="92">
        <v>0.1</v>
      </c>
      <c r="K31" s="92">
        <v>0</v>
      </c>
      <c r="L31" s="92">
        <v>500000000</v>
      </c>
      <c r="M31" s="92">
        <v>3.48</v>
      </c>
      <c r="N31" s="92" t="s">
        <v>355</v>
      </c>
    </row>
    <row r="32" spans="1:14" ht="15" customHeight="1">
      <c r="A32" s="92" t="s">
        <v>77</v>
      </c>
      <c r="B32" s="92" t="s">
        <v>44</v>
      </c>
      <c r="C32" s="92" t="s">
        <v>98</v>
      </c>
      <c r="D32" s="92" t="s">
        <v>102</v>
      </c>
      <c r="E32" s="92">
        <v>8070</v>
      </c>
      <c r="F32" s="92"/>
      <c r="G32" s="92"/>
      <c r="H32" s="92">
        <v>7273.84</v>
      </c>
      <c r="I32" s="92">
        <v>363.69</v>
      </c>
      <c r="J32" s="92">
        <v>0.1</v>
      </c>
      <c r="K32" s="92">
        <v>0</v>
      </c>
      <c r="L32" s="92">
        <v>500000000</v>
      </c>
      <c r="M32" s="92">
        <v>2.1800000000000002</v>
      </c>
      <c r="N32" s="92" t="s">
        <v>355</v>
      </c>
    </row>
    <row r="33" spans="1:14" ht="15" customHeight="1">
      <c r="A33" s="92" t="s">
        <v>77</v>
      </c>
      <c r="B33" s="92" t="s">
        <v>44</v>
      </c>
      <c r="C33" s="92" t="s">
        <v>103</v>
      </c>
      <c r="D33" s="92" t="s">
        <v>102</v>
      </c>
      <c r="E33" s="92">
        <v>8070</v>
      </c>
      <c r="F33" s="92"/>
      <c r="G33" s="92"/>
      <c r="H33" s="92">
        <v>7273.84</v>
      </c>
      <c r="I33" s="92">
        <v>363.69</v>
      </c>
      <c r="J33" s="92">
        <v>0.1</v>
      </c>
      <c r="K33" s="92">
        <v>0</v>
      </c>
      <c r="L33" s="92">
        <v>500000000</v>
      </c>
      <c r="M33" s="92">
        <v>2.1800000000000002</v>
      </c>
      <c r="N33" s="92" t="s">
        <v>355</v>
      </c>
    </row>
    <row r="34" spans="1:14" ht="15" customHeight="1">
      <c r="A34" s="92" t="s">
        <v>77</v>
      </c>
      <c r="B34" s="92" t="s">
        <v>44</v>
      </c>
      <c r="C34" s="92" t="s">
        <v>104</v>
      </c>
      <c r="D34" s="92" t="s">
        <v>102</v>
      </c>
      <c r="E34" s="92">
        <v>4030</v>
      </c>
      <c r="F34" s="92"/>
      <c r="G34" s="92"/>
      <c r="H34" s="92">
        <v>3636.92</v>
      </c>
      <c r="I34" s="92">
        <v>181.85</v>
      </c>
      <c r="J34" s="92">
        <v>0.1</v>
      </c>
      <c r="K34" s="92">
        <v>0</v>
      </c>
      <c r="L34" s="92">
        <v>500000000</v>
      </c>
      <c r="M34" s="92">
        <v>2.1800000000000002</v>
      </c>
      <c r="N34" s="92" t="s">
        <v>355</v>
      </c>
    </row>
    <row r="35" spans="1:14" ht="15" customHeight="1">
      <c r="A35" s="92" t="s">
        <v>49</v>
      </c>
      <c r="B35" s="92" t="s">
        <v>89</v>
      </c>
      <c r="C35" s="92" t="s">
        <v>103</v>
      </c>
      <c r="D35" s="92" t="s">
        <v>100</v>
      </c>
      <c r="E35" s="92">
        <v>1120</v>
      </c>
      <c r="F35" s="92"/>
      <c r="G35" s="92"/>
      <c r="H35" s="92">
        <v>1023.92</v>
      </c>
      <c r="I35" s="92">
        <v>51.2</v>
      </c>
      <c r="J35" s="92">
        <v>0.1</v>
      </c>
      <c r="K35" s="92">
        <v>0</v>
      </c>
      <c r="L35" s="92">
        <v>500000000</v>
      </c>
      <c r="M35" s="92">
        <v>1.93</v>
      </c>
      <c r="N35" s="92" t="s">
        <v>353</v>
      </c>
    </row>
    <row r="36" spans="1:14" ht="15" customHeight="1">
      <c r="A36" s="92" t="s">
        <v>51</v>
      </c>
      <c r="B36" s="92" t="s">
        <v>89</v>
      </c>
      <c r="C36" s="92" t="s">
        <v>103</v>
      </c>
      <c r="D36" s="92" t="s">
        <v>100</v>
      </c>
      <c r="E36" s="92">
        <v>967</v>
      </c>
      <c r="F36" s="92"/>
      <c r="G36" s="92"/>
      <c r="H36" s="92">
        <v>882</v>
      </c>
      <c r="I36" s="92">
        <v>44.1</v>
      </c>
      <c r="J36" s="92">
        <v>0.1</v>
      </c>
      <c r="K36" s="92">
        <v>0</v>
      </c>
      <c r="L36" s="92">
        <v>500000000</v>
      </c>
      <c r="M36" s="92">
        <v>1.93</v>
      </c>
      <c r="N36" s="92" t="s">
        <v>353</v>
      </c>
    </row>
    <row r="37" spans="1:14" ht="15" customHeight="1">
      <c r="A37" s="92" t="s">
        <v>89</v>
      </c>
      <c r="B37" s="92" t="s">
        <v>56</v>
      </c>
      <c r="C37" s="92" t="s">
        <v>103</v>
      </c>
      <c r="D37" s="92" t="s">
        <v>100</v>
      </c>
      <c r="E37" s="92">
        <v>2970</v>
      </c>
      <c r="F37" s="92"/>
      <c r="G37" s="92"/>
      <c r="H37" s="92">
        <v>3283</v>
      </c>
      <c r="I37" s="92">
        <v>164.15</v>
      </c>
      <c r="J37" s="92">
        <v>0.1</v>
      </c>
      <c r="K37" s="92">
        <v>0</v>
      </c>
      <c r="L37" s="92">
        <v>500000000</v>
      </c>
      <c r="M37" s="92">
        <v>1.93</v>
      </c>
      <c r="N37" s="92" t="s">
        <v>353</v>
      </c>
    </row>
    <row r="38" spans="1:14" ht="15" customHeight="1">
      <c r="A38" s="92" t="s">
        <v>89</v>
      </c>
      <c r="B38" s="92" t="s">
        <v>58</v>
      </c>
      <c r="C38" s="92" t="s">
        <v>103</v>
      </c>
      <c r="D38" s="92" t="s">
        <v>100</v>
      </c>
      <c r="E38" s="92">
        <v>836</v>
      </c>
      <c r="F38" s="92"/>
      <c r="G38" s="92"/>
      <c r="H38" s="92">
        <v>925</v>
      </c>
      <c r="I38" s="92">
        <v>46.25</v>
      </c>
      <c r="J38" s="92">
        <v>0.1</v>
      </c>
      <c r="K38" s="92">
        <v>0</v>
      </c>
      <c r="L38" s="92">
        <v>500000000</v>
      </c>
      <c r="M38" s="92">
        <v>1.93</v>
      </c>
      <c r="N38" s="92" t="s">
        <v>353</v>
      </c>
    </row>
    <row r="39" spans="1:14" ht="15" customHeight="1">
      <c r="A39" s="92" t="s">
        <v>49</v>
      </c>
      <c r="B39" s="92" t="s">
        <v>89</v>
      </c>
      <c r="C39" s="92" t="s">
        <v>104</v>
      </c>
      <c r="D39" s="92" t="s">
        <v>100</v>
      </c>
      <c r="E39" s="92">
        <v>670</v>
      </c>
      <c r="F39" s="92"/>
      <c r="G39" s="92"/>
      <c r="H39" s="92">
        <v>614.35</v>
      </c>
      <c r="I39" s="92">
        <v>30.72</v>
      </c>
      <c r="J39" s="92">
        <v>0.1</v>
      </c>
      <c r="K39" s="92">
        <v>0</v>
      </c>
      <c r="L39" s="92">
        <v>500000000</v>
      </c>
      <c r="M39" s="92">
        <v>1.82</v>
      </c>
      <c r="N39" s="92" t="s">
        <v>353</v>
      </c>
    </row>
    <row r="40" spans="1:14" ht="15" customHeight="1">
      <c r="A40" s="92" t="s">
        <v>51</v>
      </c>
      <c r="B40" s="92" t="s">
        <v>89</v>
      </c>
      <c r="C40" s="92" t="s">
        <v>104</v>
      </c>
      <c r="D40" s="92" t="s">
        <v>100</v>
      </c>
      <c r="E40" s="92">
        <v>577</v>
      </c>
      <c r="F40" s="92"/>
      <c r="G40" s="92"/>
      <c r="H40" s="92">
        <v>529.20000000000005</v>
      </c>
      <c r="I40" s="92">
        <v>26.46</v>
      </c>
      <c r="J40" s="92">
        <v>0.1</v>
      </c>
      <c r="K40" s="92">
        <v>0</v>
      </c>
      <c r="L40" s="92">
        <v>500000000</v>
      </c>
      <c r="M40" s="92">
        <v>1.82</v>
      </c>
      <c r="N40" s="92" t="s">
        <v>353</v>
      </c>
    </row>
    <row r="41" spans="1:14" ht="15" customHeight="1">
      <c r="A41" s="92" t="s">
        <v>89</v>
      </c>
      <c r="B41" s="92" t="s">
        <v>56</v>
      </c>
      <c r="C41" s="92" t="s">
        <v>104</v>
      </c>
      <c r="D41" s="92" t="s">
        <v>100</v>
      </c>
      <c r="E41" s="92">
        <v>1790</v>
      </c>
      <c r="F41" s="92"/>
      <c r="G41" s="92"/>
      <c r="H41" s="92">
        <v>1969.8</v>
      </c>
      <c r="I41" s="92">
        <v>98.49</v>
      </c>
      <c r="J41" s="92">
        <v>0.1</v>
      </c>
      <c r="K41" s="92">
        <v>0</v>
      </c>
      <c r="L41" s="92">
        <v>500000000</v>
      </c>
      <c r="M41" s="92">
        <v>1.82</v>
      </c>
      <c r="N41" s="92" t="s">
        <v>353</v>
      </c>
    </row>
    <row r="42" spans="1:14" ht="15" customHeight="1">
      <c r="A42" s="92" t="s">
        <v>89</v>
      </c>
      <c r="B42" s="92" t="s">
        <v>58</v>
      </c>
      <c r="C42" s="92" t="s">
        <v>104</v>
      </c>
      <c r="D42" s="92" t="s">
        <v>100</v>
      </c>
      <c r="E42" s="92">
        <v>504</v>
      </c>
      <c r="F42" s="92"/>
      <c r="G42" s="92"/>
      <c r="H42" s="92">
        <v>555</v>
      </c>
      <c r="I42" s="92">
        <v>27.75</v>
      </c>
      <c r="J42" s="92">
        <v>0.1</v>
      </c>
      <c r="K42" s="92">
        <v>0</v>
      </c>
      <c r="L42" s="92">
        <v>500000000</v>
      </c>
      <c r="M42" s="92">
        <v>1.82</v>
      </c>
      <c r="N42" s="92" t="s">
        <v>353</v>
      </c>
    </row>
    <row r="43" spans="1:14" ht="15" customHeight="1">
      <c r="A43" s="92" t="s">
        <v>36</v>
      </c>
      <c r="B43" s="92" t="s">
        <v>88</v>
      </c>
      <c r="C43" s="92" t="s">
        <v>98</v>
      </c>
      <c r="D43" s="92" t="s">
        <v>100</v>
      </c>
      <c r="E43" s="92">
        <v>226</v>
      </c>
      <c r="F43" s="92"/>
      <c r="G43" s="92"/>
      <c r="H43" s="92">
        <v>213</v>
      </c>
      <c r="I43" s="92">
        <v>10.65</v>
      </c>
      <c r="J43" s="92">
        <v>0.1</v>
      </c>
      <c r="K43" s="92">
        <v>0</v>
      </c>
      <c r="L43" s="92">
        <v>500000000</v>
      </c>
      <c r="M43" s="92">
        <v>1.2</v>
      </c>
      <c r="N43" s="92" t="s">
        <v>355</v>
      </c>
    </row>
    <row r="44" spans="1:14" ht="15" customHeight="1">
      <c r="A44" s="92" t="s">
        <v>70</v>
      </c>
      <c r="B44" s="92" t="s">
        <v>36</v>
      </c>
      <c r="C44" s="92" t="s">
        <v>98</v>
      </c>
      <c r="D44" s="92" t="s">
        <v>102</v>
      </c>
      <c r="E44" s="92">
        <v>14900</v>
      </c>
      <c r="F44" s="92"/>
      <c r="G44" s="92"/>
      <c r="H44" s="92">
        <v>15839</v>
      </c>
      <c r="I44" s="92">
        <v>791.95</v>
      </c>
      <c r="J44" s="92">
        <v>0.1</v>
      </c>
      <c r="K44" s="92">
        <v>0</v>
      </c>
      <c r="L44" s="92">
        <v>500000000</v>
      </c>
      <c r="M44" s="92">
        <v>1.2</v>
      </c>
      <c r="N44" s="92" t="s">
        <v>355</v>
      </c>
    </row>
    <row r="45" spans="1:14" ht="15" customHeight="1">
      <c r="A45" s="92" t="s">
        <v>36</v>
      </c>
      <c r="B45" s="92" t="s">
        <v>88</v>
      </c>
      <c r="C45" s="92" t="s">
        <v>103</v>
      </c>
      <c r="D45" s="92" t="s">
        <v>100</v>
      </c>
      <c r="E45" s="92">
        <v>226</v>
      </c>
      <c r="F45" s="92"/>
      <c r="G45" s="92"/>
      <c r="H45" s="92">
        <v>213</v>
      </c>
      <c r="I45" s="92">
        <v>10.65</v>
      </c>
      <c r="J45" s="92">
        <v>0.1</v>
      </c>
      <c r="K45" s="92">
        <v>0</v>
      </c>
      <c r="L45" s="92">
        <v>500000000</v>
      </c>
      <c r="M45" s="92">
        <v>1.2</v>
      </c>
      <c r="N45" s="92" t="s">
        <v>355</v>
      </c>
    </row>
    <row r="46" spans="1:14" ht="15" customHeight="1">
      <c r="A46" s="92" t="s">
        <v>70</v>
      </c>
      <c r="B46" s="92" t="s">
        <v>36</v>
      </c>
      <c r="C46" s="92" t="s">
        <v>103</v>
      </c>
      <c r="D46" s="92" t="s">
        <v>102</v>
      </c>
      <c r="E46" s="92">
        <v>14900</v>
      </c>
      <c r="F46" s="92"/>
      <c r="G46" s="92"/>
      <c r="H46" s="92">
        <v>15839</v>
      </c>
      <c r="I46" s="92">
        <v>791.95</v>
      </c>
      <c r="J46" s="92">
        <v>0.1</v>
      </c>
      <c r="K46" s="92">
        <v>0</v>
      </c>
      <c r="L46" s="92">
        <v>500000000</v>
      </c>
      <c r="M46" s="92">
        <v>1.2</v>
      </c>
      <c r="N46" s="92" t="s">
        <v>355</v>
      </c>
    </row>
    <row r="47" spans="1:14" ht="15" customHeight="1">
      <c r="A47" s="92" t="s">
        <v>36</v>
      </c>
      <c r="B47" s="92" t="s">
        <v>88</v>
      </c>
      <c r="C47" s="92" t="s">
        <v>104</v>
      </c>
      <c r="D47" s="92" t="s">
        <v>100</v>
      </c>
      <c r="E47" s="92">
        <v>113</v>
      </c>
      <c r="F47" s="92"/>
      <c r="G47" s="92"/>
      <c r="H47" s="92">
        <v>106.5</v>
      </c>
      <c r="I47" s="92">
        <v>5.32</v>
      </c>
      <c r="J47" s="92">
        <v>0.1</v>
      </c>
      <c r="K47" s="92">
        <v>0</v>
      </c>
      <c r="L47" s="92">
        <v>500000000</v>
      </c>
      <c r="M47" s="92">
        <v>1.2</v>
      </c>
      <c r="N47" s="92" t="s">
        <v>355</v>
      </c>
    </row>
    <row r="48" spans="1:14" ht="15" customHeight="1">
      <c r="A48" s="92" t="s">
        <v>70</v>
      </c>
      <c r="B48" s="92" t="s">
        <v>36</v>
      </c>
      <c r="C48" s="92" t="s">
        <v>104</v>
      </c>
      <c r="D48" s="92" t="s">
        <v>102</v>
      </c>
      <c r="E48" s="92">
        <v>7450</v>
      </c>
      <c r="F48" s="92"/>
      <c r="G48" s="92"/>
      <c r="H48" s="92">
        <v>7919.5</v>
      </c>
      <c r="I48" s="92">
        <v>395.98</v>
      </c>
      <c r="J48" s="92">
        <v>0.1</v>
      </c>
      <c r="K48" s="92">
        <v>0</v>
      </c>
      <c r="L48" s="92">
        <v>500000000</v>
      </c>
      <c r="M48" s="92">
        <v>1.2</v>
      </c>
      <c r="N48" s="92" t="s">
        <v>355</v>
      </c>
    </row>
    <row r="49" spans="1:14" ht="15" customHeight="1">
      <c r="A49" s="92" t="s">
        <v>49</v>
      </c>
      <c r="B49" s="92" t="s">
        <v>89</v>
      </c>
      <c r="C49" s="92" t="s">
        <v>98</v>
      </c>
      <c r="D49" s="92" t="s">
        <v>100</v>
      </c>
      <c r="E49" s="92">
        <v>1080</v>
      </c>
      <c r="F49" s="92"/>
      <c r="G49" s="92"/>
      <c r="H49" s="92">
        <v>1023.92</v>
      </c>
      <c r="I49" s="92">
        <v>51.2</v>
      </c>
      <c r="J49" s="92">
        <v>0.1</v>
      </c>
      <c r="K49" s="92">
        <v>0</v>
      </c>
      <c r="L49" s="92">
        <v>500000000</v>
      </c>
      <c r="M49" s="92">
        <v>1.18</v>
      </c>
      <c r="N49" s="92" t="s">
        <v>353</v>
      </c>
    </row>
    <row r="50" spans="1:14" ht="15" customHeight="1">
      <c r="A50" s="92" t="s">
        <v>51</v>
      </c>
      <c r="B50" s="92" t="s">
        <v>89</v>
      </c>
      <c r="C50" s="92" t="s">
        <v>98</v>
      </c>
      <c r="D50" s="92" t="s">
        <v>100</v>
      </c>
      <c r="E50" s="92">
        <v>934</v>
      </c>
      <c r="F50" s="92"/>
      <c r="G50" s="92"/>
      <c r="H50" s="92">
        <v>882</v>
      </c>
      <c r="I50" s="92">
        <v>44.1</v>
      </c>
      <c r="J50" s="92">
        <v>0.1</v>
      </c>
      <c r="K50" s="92">
        <v>0</v>
      </c>
      <c r="L50" s="92">
        <v>500000000</v>
      </c>
      <c r="M50" s="92">
        <v>1.18</v>
      </c>
      <c r="N50" s="92" t="s">
        <v>353</v>
      </c>
    </row>
    <row r="51" spans="1:14" ht="15" customHeight="1">
      <c r="A51" s="92" t="s">
        <v>89</v>
      </c>
      <c r="B51" s="92" t="s">
        <v>56</v>
      </c>
      <c r="C51" s="92" t="s">
        <v>98</v>
      </c>
      <c r="D51" s="92" t="s">
        <v>100</v>
      </c>
      <c r="E51" s="92">
        <v>3090</v>
      </c>
      <c r="F51" s="92"/>
      <c r="G51" s="92"/>
      <c r="H51" s="92">
        <v>3283</v>
      </c>
      <c r="I51" s="92">
        <v>164.15</v>
      </c>
      <c r="J51" s="92">
        <v>0.1</v>
      </c>
      <c r="K51" s="92">
        <v>0</v>
      </c>
      <c r="L51" s="92">
        <v>500000000</v>
      </c>
      <c r="M51" s="92">
        <v>1.18</v>
      </c>
      <c r="N51" s="92" t="s">
        <v>353</v>
      </c>
    </row>
    <row r="52" spans="1:14" ht="15" customHeight="1">
      <c r="A52" s="92" t="s">
        <v>89</v>
      </c>
      <c r="B52" s="92" t="s">
        <v>58</v>
      </c>
      <c r="C52" s="92" t="s">
        <v>98</v>
      </c>
      <c r="D52" s="92" t="s">
        <v>100</v>
      </c>
      <c r="E52" s="92">
        <v>871</v>
      </c>
      <c r="F52" s="92"/>
      <c r="G52" s="92"/>
      <c r="H52" s="92">
        <v>925</v>
      </c>
      <c r="I52" s="92">
        <v>46.25</v>
      </c>
      <c r="J52" s="92">
        <v>0.1</v>
      </c>
      <c r="K52" s="92">
        <v>0</v>
      </c>
      <c r="L52" s="92">
        <v>500000000</v>
      </c>
      <c r="M52" s="92">
        <v>1.18</v>
      </c>
      <c r="N52" s="92" t="s">
        <v>353</v>
      </c>
    </row>
    <row r="53" spans="1:14" ht="15" customHeight="1">
      <c r="A53" s="92" t="s">
        <v>41</v>
      </c>
      <c r="B53" s="92" t="s">
        <v>89</v>
      </c>
      <c r="C53" s="92" t="s">
        <v>103</v>
      </c>
      <c r="D53" s="92" t="s">
        <v>100</v>
      </c>
      <c r="E53" s="92">
        <v>736</v>
      </c>
      <c r="F53" s="92"/>
      <c r="G53" s="92"/>
      <c r="H53" s="92">
        <v>701.82</v>
      </c>
      <c r="I53" s="92">
        <v>35.090000000000003</v>
      </c>
      <c r="J53" s="92">
        <v>0.1</v>
      </c>
      <c r="K53" s="92">
        <v>0</v>
      </c>
      <c r="L53" s="92">
        <v>500000000</v>
      </c>
      <c r="M53" s="92">
        <v>0.97</v>
      </c>
      <c r="N53" s="92" t="s">
        <v>355</v>
      </c>
    </row>
    <row r="54" spans="1:14" ht="15" customHeight="1">
      <c r="A54" s="92" t="s">
        <v>41</v>
      </c>
      <c r="B54" s="92" t="s">
        <v>78</v>
      </c>
      <c r="C54" s="92" t="s">
        <v>103</v>
      </c>
      <c r="D54" s="92" t="s">
        <v>101</v>
      </c>
      <c r="E54" s="92">
        <v>5640</v>
      </c>
      <c r="F54" s="92"/>
      <c r="G54" s="92"/>
      <c r="H54" s="92">
        <v>5929.19</v>
      </c>
      <c r="I54" s="92">
        <v>296.45999999999998</v>
      </c>
      <c r="J54" s="92">
        <v>0.1</v>
      </c>
      <c r="K54" s="92">
        <v>0</v>
      </c>
      <c r="L54" s="92">
        <v>500000000</v>
      </c>
      <c r="M54" s="92">
        <v>0.96</v>
      </c>
      <c r="N54" s="92" t="s">
        <v>355</v>
      </c>
    </row>
    <row r="55" spans="1:14" ht="15" customHeight="1">
      <c r="A55" s="92" t="s">
        <v>70</v>
      </c>
      <c r="B55" s="92" t="s">
        <v>41</v>
      </c>
      <c r="C55" s="92" t="s">
        <v>103</v>
      </c>
      <c r="D55" s="92" t="s">
        <v>102</v>
      </c>
      <c r="E55" s="92">
        <v>6380</v>
      </c>
      <c r="F55" s="92"/>
      <c r="G55" s="92"/>
      <c r="H55" s="92">
        <v>6087.92</v>
      </c>
      <c r="I55" s="92">
        <v>304.39999999999998</v>
      </c>
      <c r="J55" s="92">
        <v>0.1</v>
      </c>
      <c r="K55" s="92">
        <v>0</v>
      </c>
      <c r="L55" s="92">
        <v>500000000</v>
      </c>
      <c r="M55" s="92">
        <v>0.96</v>
      </c>
      <c r="N55" s="92" t="s">
        <v>355</v>
      </c>
    </row>
    <row r="56" spans="1:14" ht="15" customHeight="1">
      <c r="A56" s="92" t="s">
        <v>41</v>
      </c>
      <c r="B56" s="92" t="s">
        <v>78</v>
      </c>
      <c r="C56" s="92" t="s">
        <v>104</v>
      </c>
      <c r="D56" s="92" t="s">
        <v>101</v>
      </c>
      <c r="E56" s="92">
        <v>2820</v>
      </c>
      <c r="F56" s="92"/>
      <c r="G56" s="92"/>
      <c r="H56" s="92">
        <v>2964.6</v>
      </c>
      <c r="I56" s="92">
        <v>148.22999999999999</v>
      </c>
      <c r="J56" s="92">
        <v>0.1</v>
      </c>
      <c r="K56" s="92">
        <v>0</v>
      </c>
      <c r="L56" s="92">
        <v>500000000</v>
      </c>
      <c r="M56" s="92">
        <v>0.95</v>
      </c>
      <c r="N56" s="92" t="s">
        <v>355</v>
      </c>
    </row>
    <row r="57" spans="1:14" ht="15" customHeight="1">
      <c r="A57" s="92" t="s">
        <v>70</v>
      </c>
      <c r="B57" s="92" t="s">
        <v>41</v>
      </c>
      <c r="C57" s="92" t="s">
        <v>104</v>
      </c>
      <c r="D57" s="92" t="s">
        <v>102</v>
      </c>
      <c r="E57" s="92">
        <v>3190</v>
      </c>
      <c r="F57" s="92"/>
      <c r="G57" s="92"/>
      <c r="H57" s="92">
        <v>3043.96</v>
      </c>
      <c r="I57" s="92">
        <v>152.19999999999999</v>
      </c>
      <c r="J57" s="92">
        <v>0.1</v>
      </c>
      <c r="K57" s="92">
        <v>0</v>
      </c>
      <c r="L57" s="92">
        <v>500000000</v>
      </c>
      <c r="M57" s="92">
        <v>0.95</v>
      </c>
      <c r="N57" s="92" t="s">
        <v>355</v>
      </c>
    </row>
    <row r="58" spans="1:14" ht="15" customHeight="1">
      <c r="A58" s="92" t="s">
        <v>41</v>
      </c>
      <c r="B58" s="92" t="s">
        <v>89</v>
      </c>
      <c r="C58" s="92" t="s">
        <v>104</v>
      </c>
      <c r="D58" s="92" t="s">
        <v>100</v>
      </c>
      <c r="E58" s="92">
        <v>366</v>
      </c>
      <c r="F58" s="92"/>
      <c r="G58" s="92"/>
      <c r="H58" s="92">
        <v>350.91</v>
      </c>
      <c r="I58" s="92">
        <v>17.55</v>
      </c>
      <c r="J58" s="92">
        <v>0.1</v>
      </c>
      <c r="K58" s="92">
        <v>0</v>
      </c>
      <c r="L58" s="92">
        <v>500000000</v>
      </c>
      <c r="M58" s="92">
        <v>0.87</v>
      </c>
      <c r="N58" s="92" t="s">
        <v>355</v>
      </c>
    </row>
    <row r="59" spans="1:14" ht="15" customHeight="1">
      <c r="A59" s="92" t="s">
        <v>47</v>
      </c>
      <c r="B59" s="92" t="s">
        <v>79</v>
      </c>
      <c r="C59" s="92" t="s">
        <v>98</v>
      </c>
      <c r="D59" s="92" t="s">
        <v>101</v>
      </c>
      <c r="E59" s="92">
        <v>5380</v>
      </c>
      <c r="F59" s="92"/>
      <c r="G59" s="92"/>
      <c r="H59" s="92">
        <v>5249.3</v>
      </c>
      <c r="I59" s="92">
        <v>262.47000000000003</v>
      </c>
      <c r="J59" s="92">
        <v>0.1</v>
      </c>
      <c r="K59" s="92">
        <v>0</v>
      </c>
      <c r="L59" s="92">
        <v>500000000</v>
      </c>
      <c r="M59" s="92">
        <v>0.5</v>
      </c>
      <c r="N59" s="92" t="s">
        <v>355</v>
      </c>
    </row>
    <row r="60" spans="1:14" ht="15" customHeight="1">
      <c r="A60" s="92" t="s">
        <v>79</v>
      </c>
      <c r="B60" s="92" t="s">
        <v>47</v>
      </c>
      <c r="C60" s="92" t="s">
        <v>98</v>
      </c>
      <c r="D60" s="92" t="s">
        <v>101</v>
      </c>
      <c r="E60" s="92">
        <v>7170</v>
      </c>
      <c r="F60" s="92"/>
      <c r="G60" s="92"/>
      <c r="H60" s="92">
        <v>7356.9</v>
      </c>
      <c r="I60" s="92">
        <v>367.84</v>
      </c>
      <c r="J60" s="92">
        <v>0.1</v>
      </c>
      <c r="K60" s="92">
        <v>0</v>
      </c>
      <c r="L60" s="92">
        <v>500000000</v>
      </c>
      <c r="M60" s="92">
        <v>0.5</v>
      </c>
      <c r="N60" s="92" t="s">
        <v>355</v>
      </c>
    </row>
    <row r="61" spans="1:14" ht="15" customHeight="1">
      <c r="A61" s="92" t="s">
        <v>47</v>
      </c>
      <c r="B61" s="92" t="s">
        <v>79</v>
      </c>
      <c r="C61" s="92" t="s">
        <v>103</v>
      </c>
      <c r="D61" s="92" t="s">
        <v>101</v>
      </c>
      <c r="E61" s="92">
        <v>8970</v>
      </c>
      <c r="F61" s="92"/>
      <c r="G61" s="92"/>
      <c r="H61" s="92">
        <v>8748.83</v>
      </c>
      <c r="I61" s="92">
        <v>437.44</v>
      </c>
      <c r="J61" s="92">
        <v>0.1</v>
      </c>
      <c r="K61" s="92">
        <v>0</v>
      </c>
      <c r="L61" s="92">
        <v>500000000</v>
      </c>
      <c r="M61" s="92">
        <v>0.5</v>
      </c>
      <c r="N61" s="92" t="s">
        <v>355</v>
      </c>
    </row>
    <row r="62" spans="1:14" ht="15" customHeight="1">
      <c r="A62" s="92" t="s">
        <v>79</v>
      </c>
      <c r="B62" s="92" t="s">
        <v>47</v>
      </c>
      <c r="C62" s="92" t="s">
        <v>103</v>
      </c>
      <c r="D62" s="92" t="s">
        <v>101</v>
      </c>
      <c r="E62" s="92">
        <v>12000</v>
      </c>
      <c r="F62" s="92"/>
      <c r="G62" s="92"/>
      <c r="H62" s="92">
        <v>12261.5</v>
      </c>
      <c r="I62" s="92">
        <v>613.08000000000004</v>
      </c>
      <c r="J62" s="92">
        <v>0.1</v>
      </c>
      <c r="K62" s="92">
        <v>0</v>
      </c>
      <c r="L62" s="92">
        <v>500000000</v>
      </c>
      <c r="M62" s="92">
        <v>0.5</v>
      </c>
      <c r="N62" s="92" t="s">
        <v>355</v>
      </c>
    </row>
    <row r="63" spans="1:14" ht="15" customHeight="1">
      <c r="A63" s="92" t="s">
        <v>47</v>
      </c>
      <c r="B63" s="92" t="s">
        <v>79</v>
      </c>
      <c r="C63" s="92" t="s">
        <v>104</v>
      </c>
      <c r="D63" s="92" t="s">
        <v>101</v>
      </c>
      <c r="E63" s="92">
        <v>5380</v>
      </c>
      <c r="F63" s="92"/>
      <c r="G63" s="92"/>
      <c r="H63" s="92">
        <v>5249.3</v>
      </c>
      <c r="I63" s="92">
        <v>262.47000000000003</v>
      </c>
      <c r="J63" s="92">
        <v>0.1</v>
      </c>
      <c r="K63" s="92">
        <v>0</v>
      </c>
      <c r="L63" s="92">
        <v>500000000</v>
      </c>
      <c r="M63" s="92">
        <v>0.5</v>
      </c>
      <c r="N63" s="92" t="s">
        <v>355</v>
      </c>
    </row>
    <row r="64" spans="1:14" ht="15" customHeight="1">
      <c r="A64" s="92" t="s">
        <v>79</v>
      </c>
      <c r="B64" s="92" t="s">
        <v>47</v>
      </c>
      <c r="C64" s="92" t="s">
        <v>104</v>
      </c>
      <c r="D64" s="92" t="s">
        <v>101</v>
      </c>
      <c r="E64" s="92">
        <v>7170</v>
      </c>
      <c r="F64" s="92"/>
      <c r="G64" s="92"/>
      <c r="H64" s="92">
        <v>7356.9</v>
      </c>
      <c r="I64" s="92">
        <v>367.84</v>
      </c>
      <c r="J64" s="92">
        <v>0.1</v>
      </c>
      <c r="K64" s="92">
        <v>0</v>
      </c>
      <c r="L64" s="92">
        <v>500000000</v>
      </c>
      <c r="M64" s="92">
        <v>0.5</v>
      </c>
      <c r="N64" s="92" t="s">
        <v>355</v>
      </c>
    </row>
    <row r="65" spans="1:14" ht="15" customHeight="1">
      <c r="A65" s="92" t="s">
        <v>73</v>
      </c>
      <c r="B65" s="92" t="s">
        <v>27</v>
      </c>
      <c r="C65" s="92" t="s">
        <v>104</v>
      </c>
      <c r="D65" s="92" t="s">
        <v>99</v>
      </c>
      <c r="E65" s="92">
        <v>1670000</v>
      </c>
      <c r="F65" s="92"/>
      <c r="G65" s="92"/>
      <c r="H65" s="92">
        <v>1668000</v>
      </c>
      <c r="I65" s="92">
        <v>83400</v>
      </c>
      <c r="J65" s="92">
        <v>0.1</v>
      </c>
      <c r="K65" s="92">
        <v>0</v>
      </c>
      <c r="L65" s="92">
        <v>500000000</v>
      </c>
      <c r="M65" s="92">
        <v>0.03</v>
      </c>
      <c r="N65" s="92" t="s">
        <v>353</v>
      </c>
    </row>
    <row r="66" spans="1:14" ht="15" customHeight="1">
      <c r="A66" s="92" t="s">
        <v>27</v>
      </c>
      <c r="B66" s="92" t="s">
        <v>70</v>
      </c>
      <c r="C66" s="92" t="s">
        <v>98</v>
      </c>
      <c r="D66" s="92" t="s">
        <v>99</v>
      </c>
      <c r="E66" s="92">
        <v>50900</v>
      </c>
      <c r="F66" s="92"/>
      <c r="G66" s="92"/>
      <c r="H66" s="92">
        <v>50900</v>
      </c>
      <c r="I66" s="92">
        <v>2545</v>
      </c>
      <c r="J66" s="92">
        <v>0.1</v>
      </c>
      <c r="K66" s="92">
        <v>0</v>
      </c>
      <c r="L66" s="92">
        <v>500000000</v>
      </c>
      <c r="M66" s="92">
        <v>0</v>
      </c>
      <c r="N66" s="92" t="s">
        <v>353</v>
      </c>
    </row>
    <row r="67" spans="1:14" ht="15" customHeight="1">
      <c r="A67" s="92" t="s">
        <v>27</v>
      </c>
      <c r="B67" s="92" t="s">
        <v>72</v>
      </c>
      <c r="C67" s="92" t="s">
        <v>98</v>
      </c>
      <c r="D67" s="92" t="s">
        <v>99</v>
      </c>
      <c r="E67" s="92">
        <v>8700</v>
      </c>
      <c r="F67" s="92"/>
      <c r="G67" s="92"/>
      <c r="H67" s="92">
        <v>8700</v>
      </c>
      <c r="I67" s="92">
        <v>435</v>
      </c>
      <c r="J67" s="92">
        <v>0.1</v>
      </c>
      <c r="K67" s="92">
        <v>0</v>
      </c>
      <c r="L67" s="92">
        <v>500000000</v>
      </c>
      <c r="M67" s="92">
        <v>0</v>
      </c>
      <c r="N67" s="92" t="s">
        <v>353</v>
      </c>
    </row>
    <row r="68" spans="1:14" ht="15" customHeight="1">
      <c r="A68" s="92" t="s">
        <v>45</v>
      </c>
      <c r="B68" s="92" t="s">
        <v>92</v>
      </c>
      <c r="C68" s="92" t="s">
        <v>98</v>
      </c>
      <c r="D68" s="92" t="s">
        <v>101</v>
      </c>
      <c r="E68" s="92">
        <v>415</v>
      </c>
      <c r="F68" s="92"/>
      <c r="G68" s="92"/>
      <c r="H68" s="92">
        <v>414.9</v>
      </c>
      <c r="I68" s="92">
        <v>20.74</v>
      </c>
      <c r="J68" s="92">
        <v>0.1</v>
      </c>
      <c r="K68" s="92">
        <v>0</v>
      </c>
      <c r="L68" s="92">
        <v>500000000</v>
      </c>
      <c r="M68" s="92">
        <v>0</v>
      </c>
      <c r="N68" s="92" t="s">
        <v>353</v>
      </c>
    </row>
    <row r="69" spans="1:14" ht="15" customHeight="1">
      <c r="A69" s="92" t="s">
        <v>49</v>
      </c>
      <c r="B69" s="92" t="s">
        <v>78</v>
      </c>
      <c r="C69" s="92" t="s">
        <v>98</v>
      </c>
      <c r="D69" s="92" t="s">
        <v>101</v>
      </c>
      <c r="E69" s="92">
        <v>1640</v>
      </c>
      <c r="F69" s="92"/>
      <c r="G69" s="92"/>
      <c r="H69" s="92">
        <v>1635.12</v>
      </c>
      <c r="I69" s="92">
        <v>81.760000000000005</v>
      </c>
      <c r="J69" s="92">
        <v>0.1</v>
      </c>
      <c r="K69" s="92">
        <v>0</v>
      </c>
      <c r="L69" s="92">
        <v>500000000</v>
      </c>
      <c r="M69" s="92">
        <v>0</v>
      </c>
      <c r="N69" s="92" t="s">
        <v>353</v>
      </c>
    </row>
    <row r="70" spans="1:14" ht="15" customHeight="1">
      <c r="A70" s="92" t="s">
        <v>70</v>
      </c>
      <c r="B70" s="92" t="s">
        <v>64</v>
      </c>
      <c r="C70" s="92" t="s">
        <v>98</v>
      </c>
      <c r="D70" s="92" t="s">
        <v>102</v>
      </c>
      <c r="E70" s="92">
        <v>5460</v>
      </c>
      <c r="F70" s="92"/>
      <c r="G70" s="92"/>
      <c r="H70" s="92">
        <v>5461</v>
      </c>
      <c r="I70" s="92">
        <v>273.05</v>
      </c>
      <c r="J70" s="92">
        <v>0.1</v>
      </c>
      <c r="K70" s="92">
        <v>0</v>
      </c>
      <c r="L70" s="92">
        <v>500000000</v>
      </c>
      <c r="M70" s="92">
        <v>0</v>
      </c>
      <c r="N70" s="92" t="s">
        <v>353</v>
      </c>
    </row>
    <row r="71" spans="1:14" ht="15" customHeight="1">
      <c r="A71" s="92" t="s">
        <v>70</v>
      </c>
      <c r="B71" s="92" t="s">
        <v>66</v>
      </c>
      <c r="C71" s="92" t="s">
        <v>98</v>
      </c>
      <c r="D71" s="92" t="s">
        <v>102</v>
      </c>
      <c r="E71" s="92">
        <v>3420</v>
      </c>
      <c r="F71" s="92"/>
      <c r="G71" s="92"/>
      <c r="H71" s="92">
        <v>3420</v>
      </c>
      <c r="I71" s="92">
        <v>171</v>
      </c>
      <c r="J71" s="92">
        <v>0.1</v>
      </c>
      <c r="K71" s="92">
        <v>0</v>
      </c>
      <c r="L71" s="92">
        <v>500000000</v>
      </c>
      <c r="M71" s="92">
        <v>0</v>
      </c>
      <c r="N71" s="92" t="s">
        <v>353</v>
      </c>
    </row>
    <row r="72" spans="1:14" ht="15" customHeight="1">
      <c r="A72" s="92" t="s">
        <v>71</v>
      </c>
      <c r="B72" s="92" t="s">
        <v>27</v>
      </c>
      <c r="C72" s="92" t="s">
        <v>98</v>
      </c>
      <c r="D72" s="92" t="s">
        <v>99</v>
      </c>
      <c r="E72" s="92">
        <v>87800</v>
      </c>
      <c r="F72" s="92"/>
      <c r="G72" s="92"/>
      <c r="H72" s="92">
        <v>87800</v>
      </c>
      <c r="I72" s="92">
        <v>4390</v>
      </c>
      <c r="J72" s="92">
        <v>0.1</v>
      </c>
      <c r="K72" s="92">
        <v>0</v>
      </c>
      <c r="L72" s="92">
        <v>500000000</v>
      </c>
      <c r="M72" s="92">
        <v>0</v>
      </c>
      <c r="N72" s="92" t="s">
        <v>353</v>
      </c>
    </row>
    <row r="73" spans="1:14" ht="15" customHeight="1">
      <c r="A73" s="92" t="s">
        <v>73</v>
      </c>
      <c r="B73" s="92" t="s">
        <v>27</v>
      </c>
      <c r="C73" s="92" t="s">
        <v>98</v>
      </c>
      <c r="D73" s="92" t="s">
        <v>99</v>
      </c>
      <c r="E73" s="92">
        <v>2780000</v>
      </c>
      <c r="F73" s="92"/>
      <c r="G73" s="92"/>
      <c r="H73" s="92">
        <v>2780000</v>
      </c>
      <c r="I73" s="92">
        <v>139000</v>
      </c>
      <c r="J73" s="92">
        <v>0.1</v>
      </c>
      <c r="K73" s="92">
        <v>0</v>
      </c>
      <c r="L73" s="92">
        <v>500000000</v>
      </c>
      <c r="M73" s="92">
        <v>0</v>
      </c>
      <c r="N73" s="92" t="s">
        <v>353</v>
      </c>
    </row>
    <row r="74" spans="1:14" ht="15" customHeight="1">
      <c r="A74" s="92" t="s">
        <v>78</v>
      </c>
      <c r="B74" s="92" t="s">
        <v>45</v>
      </c>
      <c r="C74" s="92" t="s">
        <v>98</v>
      </c>
      <c r="D74" s="92" t="s">
        <v>101</v>
      </c>
      <c r="E74" s="92">
        <v>1620</v>
      </c>
      <c r="F74" s="92"/>
      <c r="G74" s="92"/>
      <c r="H74" s="92">
        <v>1615.4</v>
      </c>
      <c r="I74" s="92">
        <v>80.77</v>
      </c>
      <c r="J74" s="92">
        <v>0.1</v>
      </c>
      <c r="K74" s="92">
        <v>0</v>
      </c>
      <c r="L74" s="92">
        <v>500000000</v>
      </c>
      <c r="M74" s="92">
        <v>0</v>
      </c>
      <c r="N74" s="92" t="s">
        <v>353</v>
      </c>
    </row>
    <row r="75" spans="1:14" ht="15" customHeight="1">
      <c r="A75" s="92" t="s">
        <v>88</v>
      </c>
      <c r="B75" s="92" t="s">
        <v>59</v>
      </c>
      <c r="C75" s="92" t="s">
        <v>98</v>
      </c>
      <c r="D75" s="92" t="s">
        <v>100</v>
      </c>
      <c r="E75" s="92">
        <v>271</v>
      </c>
      <c r="F75" s="92"/>
      <c r="G75" s="92"/>
      <c r="H75" s="92">
        <v>270.75</v>
      </c>
      <c r="I75" s="92">
        <v>13.54</v>
      </c>
      <c r="J75" s="92">
        <v>0.1</v>
      </c>
      <c r="K75" s="92">
        <v>0</v>
      </c>
      <c r="L75" s="92">
        <v>500000000</v>
      </c>
      <c r="M75" s="92">
        <v>0</v>
      </c>
      <c r="N75" s="92" t="s">
        <v>353</v>
      </c>
    </row>
    <row r="76" spans="1:14" ht="15" customHeight="1">
      <c r="A76" s="92" t="s">
        <v>92</v>
      </c>
      <c r="B76" s="92" t="s">
        <v>45</v>
      </c>
      <c r="C76" s="92" t="s">
        <v>98</v>
      </c>
      <c r="D76" s="92" t="s">
        <v>101</v>
      </c>
      <c r="E76" s="92">
        <v>1620</v>
      </c>
      <c r="F76" s="92"/>
      <c r="G76" s="92"/>
      <c r="H76" s="92">
        <v>1622.7</v>
      </c>
      <c r="I76" s="92">
        <v>81.14</v>
      </c>
      <c r="J76" s="92">
        <v>0.1</v>
      </c>
      <c r="K76" s="92">
        <v>0</v>
      </c>
      <c r="L76" s="92">
        <v>500000000</v>
      </c>
      <c r="M76" s="92">
        <v>0</v>
      </c>
      <c r="N76" s="92" t="s">
        <v>353</v>
      </c>
    </row>
    <row r="77" spans="1:14" ht="15" customHeight="1">
      <c r="A77" s="92" t="s">
        <v>27</v>
      </c>
      <c r="B77" s="92" t="s">
        <v>70</v>
      </c>
      <c r="C77" s="92" t="s">
        <v>103</v>
      </c>
      <c r="D77" s="92" t="s">
        <v>99</v>
      </c>
      <c r="E77" s="92">
        <v>50900</v>
      </c>
      <c r="F77" s="92"/>
      <c r="G77" s="92"/>
      <c r="H77" s="92">
        <v>50900</v>
      </c>
      <c r="I77" s="92">
        <v>2545</v>
      </c>
      <c r="J77" s="92">
        <v>0.1</v>
      </c>
      <c r="K77" s="92">
        <v>0</v>
      </c>
      <c r="L77" s="92">
        <v>500000000</v>
      </c>
      <c r="M77" s="92">
        <v>0</v>
      </c>
      <c r="N77" s="92" t="s">
        <v>353</v>
      </c>
    </row>
    <row r="78" spans="1:14" ht="15" customHeight="1">
      <c r="A78" s="92" t="s">
        <v>27</v>
      </c>
      <c r="B78" s="92" t="s">
        <v>72</v>
      </c>
      <c r="C78" s="92" t="s">
        <v>103</v>
      </c>
      <c r="D78" s="92" t="s">
        <v>99</v>
      </c>
      <c r="E78" s="92">
        <v>8700</v>
      </c>
      <c r="F78" s="92"/>
      <c r="G78" s="92"/>
      <c r="H78" s="92">
        <v>8700</v>
      </c>
      <c r="I78" s="92">
        <v>435</v>
      </c>
      <c r="J78" s="92">
        <v>0.1</v>
      </c>
      <c r="K78" s="92">
        <v>0</v>
      </c>
      <c r="L78" s="92">
        <v>500000000</v>
      </c>
      <c r="M78" s="92">
        <v>0</v>
      </c>
      <c r="N78" s="92" t="s">
        <v>353</v>
      </c>
    </row>
    <row r="79" spans="1:14" ht="15" customHeight="1">
      <c r="A79" s="92" t="s">
        <v>45</v>
      </c>
      <c r="B79" s="92" t="s">
        <v>92</v>
      </c>
      <c r="C79" s="92" t="s">
        <v>103</v>
      </c>
      <c r="D79" s="92" t="s">
        <v>101</v>
      </c>
      <c r="E79" s="92">
        <v>692</v>
      </c>
      <c r="F79" s="92"/>
      <c r="G79" s="92"/>
      <c r="H79" s="92">
        <v>691.5</v>
      </c>
      <c r="I79" s="92">
        <v>34.58</v>
      </c>
      <c r="J79" s="92">
        <v>0.1</v>
      </c>
      <c r="K79" s="92">
        <v>0</v>
      </c>
      <c r="L79" s="92">
        <v>500000000</v>
      </c>
      <c r="M79" s="92">
        <v>0</v>
      </c>
      <c r="N79" s="92" t="s">
        <v>353</v>
      </c>
    </row>
    <row r="80" spans="1:14" ht="15" customHeight="1">
      <c r="A80" s="92" t="s">
        <v>49</v>
      </c>
      <c r="B80" s="92" t="s">
        <v>78</v>
      </c>
      <c r="C80" s="92" t="s">
        <v>103</v>
      </c>
      <c r="D80" s="92" t="s">
        <v>101</v>
      </c>
      <c r="E80" s="92">
        <v>2730</v>
      </c>
      <c r="F80" s="92"/>
      <c r="G80" s="92"/>
      <c r="H80" s="92">
        <v>2725.2</v>
      </c>
      <c r="I80" s="92">
        <v>136.26</v>
      </c>
      <c r="J80" s="92">
        <v>0.1</v>
      </c>
      <c r="K80" s="92">
        <v>0</v>
      </c>
      <c r="L80" s="92">
        <v>500000000</v>
      </c>
      <c r="M80" s="92">
        <v>0</v>
      </c>
      <c r="N80" s="92" t="s">
        <v>353</v>
      </c>
    </row>
    <row r="81" spans="1:14" ht="15" customHeight="1">
      <c r="A81" s="92" t="s">
        <v>70</v>
      </c>
      <c r="B81" s="92" t="s">
        <v>64</v>
      </c>
      <c r="C81" s="92" t="s">
        <v>103</v>
      </c>
      <c r="D81" s="92" t="s">
        <v>102</v>
      </c>
      <c r="E81" s="92">
        <v>5460</v>
      </c>
      <c r="F81" s="92"/>
      <c r="G81" s="92"/>
      <c r="H81" s="92">
        <v>5461</v>
      </c>
      <c r="I81" s="92">
        <v>273.05</v>
      </c>
      <c r="J81" s="92">
        <v>0.1</v>
      </c>
      <c r="K81" s="92">
        <v>0</v>
      </c>
      <c r="L81" s="92">
        <v>500000000</v>
      </c>
      <c r="M81" s="92">
        <v>0</v>
      </c>
      <c r="N81" s="92" t="s">
        <v>353</v>
      </c>
    </row>
    <row r="82" spans="1:14" ht="15" customHeight="1">
      <c r="A82" s="92" t="s">
        <v>70</v>
      </c>
      <c r="B82" s="92" t="s">
        <v>66</v>
      </c>
      <c r="C82" s="92" t="s">
        <v>103</v>
      </c>
      <c r="D82" s="92" t="s">
        <v>102</v>
      </c>
      <c r="E82" s="92">
        <v>3420</v>
      </c>
      <c r="F82" s="92"/>
      <c r="G82" s="92"/>
      <c r="H82" s="92">
        <v>3420</v>
      </c>
      <c r="I82" s="92">
        <v>171</v>
      </c>
      <c r="J82" s="92">
        <v>0.1</v>
      </c>
      <c r="K82" s="92">
        <v>0</v>
      </c>
      <c r="L82" s="92">
        <v>500000000</v>
      </c>
      <c r="M82" s="92">
        <v>0</v>
      </c>
      <c r="N82" s="92" t="s">
        <v>353</v>
      </c>
    </row>
    <row r="83" spans="1:14" ht="15" customHeight="1">
      <c r="A83" s="92" t="s">
        <v>71</v>
      </c>
      <c r="B83" s="92" t="s">
        <v>27</v>
      </c>
      <c r="C83" s="92" t="s">
        <v>103</v>
      </c>
      <c r="D83" s="92" t="s">
        <v>99</v>
      </c>
      <c r="E83" s="92">
        <v>87800</v>
      </c>
      <c r="F83" s="92"/>
      <c r="G83" s="92"/>
      <c r="H83" s="92">
        <v>87800</v>
      </c>
      <c r="I83" s="92">
        <v>4390</v>
      </c>
      <c r="J83" s="92">
        <v>0.1</v>
      </c>
      <c r="K83" s="92">
        <v>0</v>
      </c>
      <c r="L83" s="92">
        <v>500000000</v>
      </c>
      <c r="M83" s="92">
        <v>0</v>
      </c>
      <c r="N83" s="92" t="s">
        <v>353</v>
      </c>
    </row>
    <row r="84" spans="1:14" ht="15" customHeight="1">
      <c r="A84" s="92" t="s">
        <v>73</v>
      </c>
      <c r="B84" s="92" t="s">
        <v>27</v>
      </c>
      <c r="C84" s="92" t="s">
        <v>103</v>
      </c>
      <c r="D84" s="92" t="s">
        <v>99</v>
      </c>
      <c r="E84" s="92">
        <v>2780000</v>
      </c>
      <c r="F84" s="92"/>
      <c r="G84" s="92"/>
      <c r="H84" s="92">
        <v>2780000</v>
      </c>
      <c r="I84" s="92">
        <v>139000</v>
      </c>
      <c r="J84" s="92">
        <v>0.1</v>
      </c>
      <c r="K84" s="92">
        <v>0</v>
      </c>
      <c r="L84" s="92">
        <v>500000000</v>
      </c>
      <c r="M84" s="92">
        <v>0</v>
      </c>
      <c r="N84" s="92" t="s">
        <v>353</v>
      </c>
    </row>
    <row r="85" spans="1:14" ht="15" customHeight="1">
      <c r="A85" s="92" t="s">
        <v>78</v>
      </c>
      <c r="B85" s="92" t="s">
        <v>45</v>
      </c>
      <c r="C85" s="92" t="s">
        <v>103</v>
      </c>
      <c r="D85" s="92" t="s">
        <v>101</v>
      </c>
      <c r="E85" s="92">
        <v>2690</v>
      </c>
      <c r="F85" s="92"/>
      <c r="G85" s="92"/>
      <c r="H85" s="92">
        <v>2692.33</v>
      </c>
      <c r="I85" s="92">
        <v>134.62</v>
      </c>
      <c r="J85" s="92">
        <v>0.1</v>
      </c>
      <c r="K85" s="92">
        <v>0</v>
      </c>
      <c r="L85" s="92">
        <v>500000000</v>
      </c>
      <c r="M85" s="92">
        <v>0</v>
      </c>
      <c r="N85" s="92" t="s">
        <v>353</v>
      </c>
    </row>
    <row r="86" spans="1:14" ht="15" customHeight="1">
      <c r="A86" s="92" t="s">
        <v>88</v>
      </c>
      <c r="B86" s="92" t="s">
        <v>59</v>
      </c>
      <c r="C86" s="92" t="s">
        <v>103</v>
      </c>
      <c r="D86" s="92" t="s">
        <v>100</v>
      </c>
      <c r="E86" s="92">
        <v>271</v>
      </c>
      <c r="F86" s="92"/>
      <c r="G86" s="92"/>
      <c r="H86" s="92">
        <v>270.75</v>
      </c>
      <c r="I86" s="92">
        <v>13.54</v>
      </c>
      <c r="J86" s="92">
        <v>0.1</v>
      </c>
      <c r="K86" s="92">
        <v>0</v>
      </c>
      <c r="L86" s="92">
        <v>500000000</v>
      </c>
      <c r="M86" s="92">
        <v>0</v>
      </c>
      <c r="N86" s="92" t="s">
        <v>353</v>
      </c>
    </row>
    <row r="87" spans="1:14" ht="15" customHeight="1">
      <c r="A87" s="92" t="s">
        <v>92</v>
      </c>
      <c r="B87" s="92" t="s">
        <v>45</v>
      </c>
      <c r="C87" s="92" t="s">
        <v>103</v>
      </c>
      <c r="D87" s="92" t="s">
        <v>101</v>
      </c>
      <c r="E87" s="92">
        <v>2700</v>
      </c>
      <c r="F87" s="92"/>
      <c r="G87" s="92"/>
      <c r="H87" s="92">
        <v>2704.5</v>
      </c>
      <c r="I87" s="92">
        <v>135.22</v>
      </c>
      <c r="J87" s="92">
        <v>0.1</v>
      </c>
      <c r="K87" s="92">
        <v>0</v>
      </c>
      <c r="L87" s="92">
        <v>500000000</v>
      </c>
      <c r="M87" s="92">
        <v>0</v>
      </c>
      <c r="N87" s="92" t="s">
        <v>353</v>
      </c>
    </row>
    <row r="88" spans="1:14" ht="15" customHeight="1">
      <c r="A88" s="92" t="s">
        <v>27</v>
      </c>
      <c r="B88" s="92" t="s">
        <v>70</v>
      </c>
      <c r="C88" s="92" t="s">
        <v>104</v>
      </c>
      <c r="D88" s="92" t="s">
        <v>99</v>
      </c>
      <c r="E88" s="92">
        <v>30500</v>
      </c>
      <c r="F88" s="92"/>
      <c r="G88" s="92"/>
      <c r="H88" s="92">
        <v>30540</v>
      </c>
      <c r="I88" s="92">
        <v>1527</v>
      </c>
      <c r="J88" s="92">
        <v>0.1</v>
      </c>
      <c r="K88" s="92">
        <v>0</v>
      </c>
      <c r="L88" s="92">
        <v>500000000</v>
      </c>
      <c r="M88" s="92">
        <v>0</v>
      </c>
      <c r="N88" s="92" t="s">
        <v>353</v>
      </c>
    </row>
    <row r="89" spans="1:14" ht="15" customHeight="1">
      <c r="A89" s="92" t="s">
        <v>27</v>
      </c>
      <c r="B89" s="92" t="s">
        <v>72</v>
      </c>
      <c r="C89" s="92" t="s">
        <v>104</v>
      </c>
      <c r="D89" s="92" t="s">
        <v>99</v>
      </c>
      <c r="E89" s="92">
        <v>5220</v>
      </c>
      <c r="F89" s="92"/>
      <c r="G89" s="92"/>
      <c r="H89" s="92">
        <v>5220</v>
      </c>
      <c r="I89" s="92">
        <v>261</v>
      </c>
      <c r="J89" s="92">
        <v>0.1</v>
      </c>
      <c r="K89" s="92">
        <v>0</v>
      </c>
      <c r="L89" s="92">
        <v>500000000</v>
      </c>
      <c r="M89" s="92">
        <v>0</v>
      </c>
      <c r="N89" s="92" t="s">
        <v>353</v>
      </c>
    </row>
    <row r="90" spans="1:14" ht="15" customHeight="1">
      <c r="A90" s="92" t="s">
        <v>45</v>
      </c>
      <c r="B90" s="92" t="s">
        <v>92</v>
      </c>
      <c r="C90" s="92" t="s">
        <v>104</v>
      </c>
      <c r="D90" s="92" t="s">
        <v>101</v>
      </c>
      <c r="E90" s="92">
        <v>415</v>
      </c>
      <c r="F90" s="92"/>
      <c r="G90" s="92"/>
      <c r="H90" s="92">
        <v>414.9</v>
      </c>
      <c r="I90" s="92">
        <v>20.74</v>
      </c>
      <c r="J90" s="92">
        <v>0.1</v>
      </c>
      <c r="K90" s="92">
        <v>0</v>
      </c>
      <c r="L90" s="92">
        <v>500000000</v>
      </c>
      <c r="M90" s="92">
        <v>0</v>
      </c>
      <c r="N90" s="92" t="s">
        <v>353</v>
      </c>
    </row>
    <row r="91" spans="1:14" ht="15" customHeight="1">
      <c r="A91" s="92" t="s">
        <v>49</v>
      </c>
      <c r="B91" s="92" t="s">
        <v>78</v>
      </c>
      <c r="C91" s="92" t="s">
        <v>104</v>
      </c>
      <c r="D91" s="92" t="s">
        <v>101</v>
      </c>
      <c r="E91" s="92">
        <v>1640</v>
      </c>
      <c r="F91" s="92"/>
      <c r="G91" s="92"/>
      <c r="H91" s="92">
        <v>1635.12</v>
      </c>
      <c r="I91" s="92">
        <v>81.760000000000005</v>
      </c>
      <c r="J91" s="92">
        <v>0.1</v>
      </c>
      <c r="K91" s="92">
        <v>0</v>
      </c>
      <c r="L91" s="92">
        <v>500000000</v>
      </c>
      <c r="M91" s="92">
        <v>0</v>
      </c>
      <c r="N91" s="92" t="s">
        <v>353</v>
      </c>
    </row>
    <row r="92" spans="1:14" ht="15" customHeight="1">
      <c r="A92" s="92" t="s">
        <v>70</v>
      </c>
      <c r="B92" s="92" t="s">
        <v>64</v>
      </c>
      <c r="C92" s="92" t="s">
        <v>104</v>
      </c>
      <c r="D92" s="92" t="s">
        <v>102</v>
      </c>
      <c r="E92" s="92">
        <v>3280</v>
      </c>
      <c r="F92" s="92"/>
      <c r="G92" s="92"/>
      <c r="H92" s="92">
        <v>3276.6</v>
      </c>
      <c r="I92" s="92">
        <v>163.83000000000001</v>
      </c>
      <c r="J92" s="92">
        <v>0.1</v>
      </c>
      <c r="K92" s="92">
        <v>0</v>
      </c>
      <c r="L92" s="92">
        <v>500000000</v>
      </c>
      <c r="M92" s="92">
        <v>0</v>
      </c>
      <c r="N92" s="92" t="s">
        <v>353</v>
      </c>
    </row>
    <row r="93" spans="1:14" ht="15" customHeight="1">
      <c r="A93" s="92" t="s">
        <v>70</v>
      </c>
      <c r="B93" s="92" t="s">
        <v>66</v>
      </c>
      <c r="C93" s="92" t="s">
        <v>104</v>
      </c>
      <c r="D93" s="92" t="s">
        <v>102</v>
      </c>
      <c r="E93" s="92">
        <v>2050</v>
      </c>
      <c r="F93" s="92"/>
      <c r="G93" s="92"/>
      <c r="H93" s="92">
        <v>2052</v>
      </c>
      <c r="I93" s="92">
        <v>102.6</v>
      </c>
      <c r="J93" s="92">
        <v>0.1</v>
      </c>
      <c r="K93" s="92">
        <v>0</v>
      </c>
      <c r="L93" s="92">
        <v>500000000</v>
      </c>
      <c r="M93" s="92">
        <v>0</v>
      </c>
      <c r="N93" s="92" t="s">
        <v>353</v>
      </c>
    </row>
    <row r="94" spans="1:14" ht="15" customHeight="1">
      <c r="A94" s="92" t="s">
        <v>71</v>
      </c>
      <c r="B94" s="92" t="s">
        <v>27</v>
      </c>
      <c r="C94" s="92" t="s">
        <v>104</v>
      </c>
      <c r="D94" s="92" t="s">
        <v>99</v>
      </c>
      <c r="E94" s="92">
        <v>52700</v>
      </c>
      <c r="F94" s="92"/>
      <c r="G94" s="92"/>
      <c r="H94" s="92">
        <v>52680</v>
      </c>
      <c r="I94" s="92">
        <v>2634</v>
      </c>
      <c r="J94" s="92">
        <v>0.1</v>
      </c>
      <c r="K94" s="92">
        <v>0</v>
      </c>
      <c r="L94" s="92">
        <v>500000000</v>
      </c>
      <c r="M94" s="92">
        <v>0</v>
      </c>
      <c r="N94" s="92" t="s">
        <v>353</v>
      </c>
    </row>
    <row r="95" spans="1:14" ht="15" customHeight="1">
      <c r="A95" s="92" t="s">
        <v>78</v>
      </c>
      <c r="B95" s="92" t="s">
        <v>45</v>
      </c>
      <c r="C95" s="92" t="s">
        <v>104</v>
      </c>
      <c r="D95" s="92" t="s">
        <v>101</v>
      </c>
      <c r="E95" s="92">
        <v>1620</v>
      </c>
      <c r="F95" s="92"/>
      <c r="G95" s="92"/>
      <c r="H95" s="92">
        <v>1615.4</v>
      </c>
      <c r="I95" s="92">
        <v>80.77</v>
      </c>
      <c r="J95" s="92">
        <v>0.1</v>
      </c>
      <c r="K95" s="92">
        <v>0</v>
      </c>
      <c r="L95" s="92">
        <v>500000000</v>
      </c>
      <c r="M95" s="92">
        <v>0</v>
      </c>
      <c r="N95" s="92" t="s">
        <v>353</v>
      </c>
    </row>
    <row r="96" spans="1:14" ht="15" customHeight="1">
      <c r="A96" s="92" t="s">
        <v>88</v>
      </c>
      <c r="B96" s="92" t="s">
        <v>59</v>
      </c>
      <c r="C96" s="92" t="s">
        <v>104</v>
      </c>
      <c r="D96" s="92" t="s">
        <v>100</v>
      </c>
      <c r="E96" s="92">
        <v>162</v>
      </c>
      <c r="F96" s="92"/>
      <c r="G96" s="92"/>
      <c r="H96" s="92">
        <v>162.44999999999999</v>
      </c>
      <c r="I96" s="92">
        <v>8.1199999999999992</v>
      </c>
      <c r="J96" s="92">
        <v>0.1</v>
      </c>
      <c r="K96" s="92">
        <v>0</v>
      </c>
      <c r="L96" s="92">
        <v>500000000</v>
      </c>
      <c r="M96" s="92">
        <v>0</v>
      </c>
      <c r="N96" s="92" t="s">
        <v>353</v>
      </c>
    </row>
    <row r="97" spans="1:14" ht="15" customHeight="1">
      <c r="A97" s="92" t="s">
        <v>92</v>
      </c>
      <c r="B97" s="92" t="s">
        <v>45</v>
      </c>
      <c r="C97" s="92" t="s">
        <v>104</v>
      </c>
      <c r="D97" s="92" t="s">
        <v>101</v>
      </c>
      <c r="E97" s="92">
        <v>1620</v>
      </c>
      <c r="F97" s="92"/>
      <c r="G97" s="92"/>
      <c r="H97" s="92">
        <v>1622.7</v>
      </c>
      <c r="I97" s="92">
        <v>81.14</v>
      </c>
      <c r="J97" s="92">
        <v>0.1</v>
      </c>
      <c r="K97" s="92">
        <v>0</v>
      </c>
      <c r="L97" s="92">
        <v>500000000</v>
      </c>
      <c r="M97" s="92">
        <v>0</v>
      </c>
      <c r="N97" s="92" t="s">
        <v>353</v>
      </c>
    </row>
    <row r="98" spans="1:14" ht="15" customHeight="1">
      <c r="A98" s="92" t="s">
        <v>27</v>
      </c>
      <c r="B98" s="92" t="s">
        <v>74</v>
      </c>
      <c r="C98" s="92" t="s">
        <v>98</v>
      </c>
      <c r="D98" s="92"/>
      <c r="E98" s="92">
        <v>2810000</v>
      </c>
      <c r="F98" s="92"/>
      <c r="G98" s="92"/>
      <c r="H98" s="92"/>
      <c r="I98" s="92"/>
      <c r="J98" s="92"/>
      <c r="K98" s="92">
        <v>0</v>
      </c>
      <c r="L98" s="92">
        <v>500000000</v>
      </c>
      <c r="M98" s="92"/>
      <c r="N98" s="92" t="s">
        <v>354</v>
      </c>
    </row>
    <row r="99" spans="1:14" ht="15" customHeight="1">
      <c r="A99" s="92" t="s">
        <v>30</v>
      </c>
      <c r="B99" s="92" t="s">
        <v>75</v>
      </c>
      <c r="C99" s="92" t="s">
        <v>98</v>
      </c>
      <c r="D99" s="92"/>
      <c r="E99" s="92">
        <v>18400</v>
      </c>
      <c r="F99" s="92"/>
      <c r="G99" s="92"/>
      <c r="H99" s="92"/>
      <c r="I99" s="92"/>
      <c r="J99" s="92"/>
      <c r="K99" s="92">
        <v>0</v>
      </c>
      <c r="L99" s="92">
        <v>500000000</v>
      </c>
      <c r="M99" s="92"/>
      <c r="N99" s="92" t="s">
        <v>354</v>
      </c>
    </row>
    <row r="100" spans="1:14" ht="15" customHeight="1">
      <c r="A100" s="92" t="s">
        <v>30</v>
      </c>
      <c r="B100" s="92" t="s">
        <v>76</v>
      </c>
      <c r="C100" s="92" t="s">
        <v>98</v>
      </c>
      <c r="D100" s="92"/>
      <c r="E100" s="92">
        <v>3750</v>
      </c>
      <c r="F100" s="92"/>
      <c r="G100" s="92"/>
      <c r="H100" s="92"/>
      <c r="I100" s="92"/>
      <c r="J100" s="92"/>
      <c r="K100" s="92">
        <v>0</v>
      </c>
      <c r="L100" s="92">
        <v>500000000</v>
      </c>
      <c r="M100" s="92"/>
      <c r="N100" s="92" t="s">
        <v>354</v>
      </c>
    </row>
    <row r="101" spans="1:14" ht="15" customHeight="1">
      <c r="A101" s="92" t="s">
        <v>30</v>
      </c>
      <c r="B101" s="92" t="s">
        <v>77</v>
      </c>
      <c r="C101" s="92" t="s">
        <v>98</v>
      </c>
      <c r="D101" s="92"/>
      <c r="E101" s="92">
        <v>14700</v>
      </c>
      <c r="F101" s="92"/>
      <c r="G101" s="92"/>
      <c r="H101" s="92"/>
      <c r="I101" s="92"/>
      <c r="J101" s="92"/>
      <c r="K101" s="92">
        <v>0</v>
      </c>
      <c r="L101" s="92">
        <v>500000000</v>
      </c>
      <c r="M101" s="92"/>
      <c r="N101" s="92" t="s">
        <v>354</v>
      </c>
    </row>
    <row r="102" spans="1:14" ht="15" customHeight="1">
      <c r="A102" s="92" t="s">
        <v>30</v>
      </c>
      <c r="B102" s="92" t="s">
        <v>86</v>
      </c>
      <c r="C102" s="92" t="s">
        <v>98</v>
      </c>
      <c r="D102" s="92"/>
      <c r="E102" s="92">
        <v>614</v>
      </c>
      <c r="F102" s="92"/>
      <c r="G102" s="92"/>
      <c r="H102" s="92"/>
      <c r="I102" s="92"/>
      <c r="J102" s="92"/>
      <c r="K102" s="92">
        <v>0</v>
      </c>
      <c r="L102" s="92">
        <v>500000000</v>
      </c>
      <c r="M102" s="92"/>
      <c r="N102" s="92" t="s">
        <v>354</v>
      </c>
    </row>
    <row r="103" spans="1:14" ht="15" customHeight="1">
      <c r="A103" s="92" t="s">
        <v>30</v>
      </c>
      <c r="B103" s="92" t="s">
        <v>88</v>
      </c>
      <c r="C103" s="92" t="s">
        <v>98</v>
      </c>
      <c r="D103" s="92"/>
      <c r="E103" s="92">
        <v>614</v>
      </c>
      <c r="F103" s="92"/>
      <c r="G103" s="92"/>
      <c r="H103" s="92"/>
      <c r="I103" s="92"/>
      <c r="J103" s="92"/>
      <c r="K103" s="92">
        <v>0</v>
      </c>
      <c r="L103" s="92">
        <v>500000000</v>
      </c>
      <c r="M103" s="92"/>
      <c r="N103" s="92" t="s">
        <v>354</v>
      </c>
    </row>
    <row r="104" spans="1:14" ht="15" customHeight="1">
      <c r="A104" s="92" t="s">
        <v>33</v>
      </c>
      <c r="B104" s="92" t="s">
        <v>75</v>
      </c>
      <c r="C104" s="92" t="s">
        <v>98</v>
      </c>
      <c r="D104" s="92"/>
      <c r="E104" s="92">
        <v>3750</v>
      </c>
      <c r="F104" s="92"/>
      <c r="G104" s="92"/>
      <c r="H104" s="92"/>
      <c r="I104" s="92"/>
      <c r="J104" s="92"/>
      <c r="K104" s="92">
        <v>0</v>
      </c>
      <c r="L104" s="92">
        <v>500000000</v>
      </c>
      <c r="M104" s="92"/>
      <c r="N104" s="92" t="s">
        <v>354</v>
      </c>
    </row>
    <row r="105" spans="1:14" ht="15" customHeight="1">
      <c r="A105" s="92" t="s">
        <v>33</v>
      </c>
      <c r="B105" s="92" t="s">
        <v>76</v>
      </c>
      <c r="C105" s="92" t="s">
        <v>98</v>
      </c>
      <c r="D105" s="92"/>
      <c r="E105" s="92">
        <v>3750</v>
      </c>
      <c r="F105" s="92"/>
      <c r="G105" s="92"/>
      <c r="H105" s="92"/>
      <c r="I105" s="92"/>
      <c r="J105" s="92"/>
      <c r="K105" s="92">
        <v>0</v>
      </c>
      <c r="L105" s="92">
        <v>500000000</v>
      </c>
      <c r="M105" s="92"/>
      <c r="N105" s="92" t="s">
        <v>354</v>
      </c>
    </row>
    <row r="106" spans="1:14" ht="15" customHeight="1">
      <c r="A106" s="92" t="s">
        <v>33</v>
      </c>
      <c r="B106" s="92" t="s">
        <v>86</v>
      </c>
      <c r="C106" s="92" t="s">
        <v>98</v>
      </c>
      <c r="D106" s="92"/>
      <c r="E106" s="92">
        <v>389</v>
      </c>
      <c r="F106" s="92"/>
      <c r="G106" s="92"/>
      <c r="H106" s="92"/>
      <c r="I106" s="92"/>
      <c r="J106" s="92"/>
      <c r="K106" s="92">
        <v>0</v>
      </c>
      <c r="L106" s="92">
        <v>500000000</v>
      </c>
      <c r="M106" s="92"/>
      <c r="N106" s="92" t="s">
        <v>354</v>
      </c>
    </row>
    <row r="107" spans="1:14" ht="15" customHeight="1">
      <c r="A107" s="92" t="s">
        <v>36</v>
      </c>
      <c r="B107" s="92" t="s">
        <v>75</v>
      </c>
      <c r="C107" s="92" t="s">
        <v>98</v>
      </c>
      <c r="D107" s="92"/>
      <c r="E107" s="92">
        <v>14700</v>
      </c>
      <c r="F107" s="92"/>
      <c r="G107" s="92"/>
      <c r="H107" s="92"/>
      <c r="I107" s="92"/>
      <c r="J107" s="92"/>
      <c r="K107" s="92">
        <v>0</v>
      </c>
      <c r="L107" s="92">
        <v>500000000</v>
      </c>
      <c r="M107" s="92"/>
      <c r="N107" s="92" t="s">
        <v>354</v>
      </c>
    </row>
    <row r="108" spans="1:14" ht="15" customHeight="1">
      <c r="A108" s="92" t="s">
        <v>36</v>
      </c>
      <c r="B108" s="92" t="s">
        <v>77</v>
      </c>
      <c r="C108" s="92" t="s">
        <v>98</v>
      </c>
      <c r="D108" s="92"/>
      <c r="E108" s="92">
        <v>14700</v>
      </c>
      <c r="F108" s="92"/>
      <c r="G108" s="92"/>
      <c r="H108" s="92"/>
      <c r="I108" s="92"/>
      <c r="J108" s="92"/>
      <c r="K108" s="92">
        <v>0</v>
      </c>
      <c r="L108" s="92">
        <v>500000000</v>
      </c>
      <c r="M108" s="92"/>
      <c r="N108" s="92" t="s">
        <v>354</v>
      </c>
    </row>
    <row r="109" spans="1:14" ht="15" customHeight="1">
      <c r="A109" s="92" t="s">
        <v>36</v>
      </c>
      <c r="B109" s="92" t="s">
        <v>86</v>
      </c>
      <c r="C109" s="92" t="s">
        <v>98</v>
      </c>
      <c r="D109" s="92"/>
      <c r="E109" s="92">
        <v>226</v>
      </c>
      <c r="F109" s="92"/>
      <c r="G109" s="92"/>
      <c r="H109" s="92"/>
      <c r="I109" s="92"/>
      <c r="J109" s="92"/>
      <c r="K109" s="92">
        <v>0</v>
      </c>
      <c r="L109" s="92">
        <v>500000000</v>
      </c>
      <c r="M109" s="92"/>
      <c r="N109" s="92" t="s">
        <v>354</v>
      </c>
    </row>
    <row r="110" spans="1:14" ht="15" customHeight="1">
      <c r="A110" s="92" t="s">
        <v>38</v>
      </c>
      <c r="B110" s="92" t="s">
        <v>78</v>
      </c>
      <c r="C110" s="92" t="s">
        <v>98</v>
      </c>
      <c r="D110" s="92"/>
      <c r="E110" s="92">
        <v>5260</v>
      </c>
      <c r="F110" s="92"/>
      <c r="G110" s="92"/>
      <c r="H110" s="92"/>
      <c r="I110" s="92"/>
      <c r="J110" s="92"/>
      <c r="K110" s="92">
        <v>0</v>
      </c>
      <c r="L110" s="92">
        <v>500000000</v>
      </c>
      <c r="M110" s="92"/>
      <c r="N110" s="92" t="s">
        <v>354</v>
      </c>
    </row>
    <row r="111" spans="1:14" ht="15" customHeight="1">
      <c r="A111" s="92" t="s">
        <v>38</v>
      </c>
      <c r="B111" s="92" t="s">
        <v>86</v>
      </c>
      <c r="C111" s="92" t="s">
        <v>98</v>
      </c>
      <c r="D111" s="92"/>
      <c r="E111" s="92">
        <v>1940</v>
      </c>
      <c r="F111" s="92"/>
      <c r="G111" s="92"/>
      <c r="H111" s="92"/>
      <c r="I111" s="92"/>
      <c r="J111" s="92"/>
      <c r="K111" s="92">
        <v>0</v>
      </c>
      <c r="L111" s="92">
        <v>500000000</v>
      </c>
      <c r="M111" s="92"/>
      <c r="N111" s="92" t="s">
        <v>354</v>
      </c>
    </row>
    <row r="112" spans="1:14" ht="15" customHeight="1">
      <c r="A112" s="92" t="s">
        <v>38</v>
      </c>
      <c r="B112" s="92" t="s">
        <v>89</v>
      </c>
      <c r="C112" s="92" t="s">
        <v>98</v>
      </c>
      <c r="D112" s="92"/>
      <c r="E112" s="92">
        <v>1940</v>
      </c>
      <c r="F112" s="92"/>
      <c r="G112" s="92"/>
      <c r="H112" s="92"/>
      <c r="I112" s="92"/>
      <c r="J112" s="92"/>
      <c r="K112" s="92">
        <v>0</v>
      </c>
      <c r="L112" s="92">
        <v>500000000</v>
      </c>
      <c r="M112" s="92"/>
      <c r="N112" s="92" t="s">
        <v>354</v>
      </c>
    </row>
    <row r="113" spans="1:14" ht="15" customHeight="1">
      <c r="A113" s="92" t="s">
        <v>40</v>
      </c>
      <c r="B113" s="92" t="s">
        <v>86</v>
      </c>
      <c r="C113" s="92" t="s">
        <v>98</v>
      </c>
      <c r="D113" s="92"/>
      <c r="E113" s="92">
        <v>1030</v>
      </c>
      <c r="F113" s="92"/>
      <c r="G113" s="92"/>
      <c r="H113" s="92"/>
      <c r="I113" s="92"/>
      <c r="J113" s="92"/>
      <c r="K113" s="92">
        <v>0</v>
      </c>
      <c r="L113" s="92">
        <v>500000000</v>
      </c>
      <c r="M113" s="92"/>
      <c r="N113" s="92" t="s">
        <v>354</v>
      </c>
    </row>
    <row r="114" spans="1:14" ht="15" customHeight="1">
      <c r="A114" s="92" t="s">
        <v>41</v>
      </c>
      <c r="B114" s="92" t="s">
        <v>86</v>
      </c>
      <c r="C114" s="92" t="s">
        <v>98</v>
      </c>
      <c r="D114" s="92"/>
      <c r="E114" s="92">
        <v>914</v>
      </c>
      <c r="F114" s="92"/>
      <c r="G114" s="92"/>
      <c r="H114" s="92"/>
      <c r="I114" s="92"/>
      <c r="J114" s="92"/>
      <c r="K114" s="92">
        <v>0</v>
      </c>
      <c r="L114" s="92">
        <v>500000000</v>
      </c>
      <c r="M114" s="92"/>
      <c r="N114" s="92" t="s">
        <v>354</v>
      </c>
    </row>
    <row r="115" spans="1:14" ht="15" customHeight="1">
      <c r="A115" s="92" t="s">
        <v>42</v>
      </c>
      <c r="B115" s="92" t="s">
        <v>80</v>
      </c>
      <c r="C115" s="92" t="s">
        <v>98</v>
      </c>
      <c r="D115" s="92"/>
      <c r="E115" s="92">
        <v>1880</v>
      </c>
      <c r="F115" s="92">
        <v>353</v>
      </c>
      <c r="G115" s="92">
        <v>1913</v>
      </c>
      <c r="H115" s="92"/>
      <c r="I115" s="92"/>
      <c r="J115" s="92"/>
      <c r="K115" s="92">
        <v>0</v>
      </c>
      <c r="L115" s="92">
        <v>500000000</v>
      </c>
      <c r="M115" s="92"/>
      <c r="N115" s="92" t="s">
        <v>356</v>
      </c>
    </row>
    <row r="116" spans="1:14" ht="15" customHeight="1">
      <c r="A116" s="92" t="s">
        <v>42</v>
      </c>
      <c r="B116" s="92" t="s">
        <v>82</v>
      </c>
      <c r="C116" s="92" t="s">
        <v>98</v>
      </c>
      <c r="D116" s="92"/>
      <c r="E116" s="92">
        <v>3400</v>
      </c>
      <c r="F116" s="92">
        <v>1200</v>
      </c>
      <c r="G116" s="92">
        <v>7810</v>
      </c>
      <c r="H116" s="92"/>
      <c r="I116" s="92"/>
      <c r="J116" s="92"/>
      <c r="K116" s="92">
        <v>0</v>
      </c>
      <c r="L116" s="92">
        <v>500000000</v>
      </c>
      <c r="M116" s="92"/>
      <c r="N116" s="92" t="s">
        <v>356</v>
      </c>
    </row>
    <row r="117" spans="1:14" ht="15" customHeight="1">
      <c r="A117" s="92" t="s">
        <v>42</v>
      </c>
      <c r="B117" s="92" t="s">
        <v>84</v>
      </c>
      <c r="C117" s="92" t="s">
        <v>98</v>
      </c>
      <c r="D117" s="92"/>
      <c r="E117" s="92">
        <v>1990</v>
      </c>
      <c r="F117" s="92">
        <v>0</v>
      </c>
      <c r="G117" s="92">
        <v>6310</v>
      </c>
      <c r="H117" s="92"/>
      <c r="I117" s="92"/>
      <c r="J117" s="92"/>
      <c r="K117" s="92">
        <v>0</v>
      </c>
      <c r="L117" s="92">
        <v>500000000</v>
      </c>
      <c r="M117" s="92"/>
      <c r="N117" s="92" t="s">
        <v>356</v>
      </c>
    </row>
    <row r="118" spans="1:14" ht="15" customHeight="1">
      <c r="A118" s="92" t="s">
        <v>42</v>
      </c>
      <c r="B118" s="92" t="s">
        <v>83</v>
      </c>
      <c r="C118" s="92" t="s">
        <v>98</v>
      </c>
      <c r="D118" s="92"/>
      <c r="E118" s="92">
        <v>2550</v>
      </c>
      <c r="F118" s="92">
        <v>1970</v>
      </c>
      <c r="G118" s="92">
        <v>2950</v>
      </c>
      <c r="H118" s="92"/>
      <c r="I118" s="92"/>
      <c r="J118" s="92"/>
      <c r="K118" s="92">
        <v>0</v>
      </c>
      <c r="L118" s="92">
        <v>500000000</v>
      </c>
      <c r="M118" s="92"/>
      <c r="N118" s="92" t="s">
        <v>356</v>
      </c>
    </row>
    <row r="119" spans="1:14" ht="15" customHeight="1">
      <c r="A119" s="92" t="s">
        <v>43</v>
      </c>
      <c r="B119" s="92" t="s">
        <v>80</v>
      </c>
      <c r="C119" s="92" t="s">
        <v>98</v>
      </c>
      <c r="D119" s="92"/>
      <c r="E119" s="92">
        <v>1400</v>
      </c>
      <c r="F119" s="92">
        <v>353</v>
      </c>
      <c r="G119" s="92">
        <v>1560</v>
      </c>
      <c r="H119" s="92"/>
      <c r="I119" s="92"/>
      <c r="J119" s="92"/>
      <c r="K119" s="92">
        <v>0</v>
      </c>
      <c r="L119" s="92">
        <v>500000000</v>
      </c>
      <c r="M119" s="92"/>
      <c r="N119" s="92" t="s">
        <v>356</v>
      </c>
    </row>
    <row r="120" spans="1:14" ht="15" customHeight="1">
      <c r="A120" s="92" t="s">
        <v>43</v>
      </c>
      <c r="B120" s="92" t="s">
        <v>82</v>
      </c>
      <c r="C120" s="92" t="s">
        <v>98</v>
      </c>
      <c r="D120" s="92"/>
      <c r="E120" s="92">
        <v>240</v>
      </c>
      <c r="F120" s="92">
        <v>200</v>
      </c>
      <c r="G120" s="92">
        <v>500</v>
      </c>
      <c r="H120" s="92"/>
      <c r="I120" s="92"/>
      <c r="J120" s="92"/>
      <c r="K120" s="92">
        <v>200</v>
      </c>
      <c r="L120" s="92">
        <v>500</v>
      </c>
      <c r="M120" s="92"/>
      <c r="N120" s="92" t="s">
        <v>356</v>
      </c>
    </row>
    <row r="121" spans="1:14" ht="15" customHeight="1">
      <c r="A121" s="92" t="s">
        <v>43</v>
      </c>
      <c r="B121" s="92" t="s">
        <v>84</v>
      </c>
      <c r="C121" s="92" t="s">
        <v>98</v>
      </c>
      <c r="D121" s="92"/>
      <c r="E121" s="92">
        <v>0.96</v>
      </c>
      <c r="F121" s="92">
        <v>0</v>
      </c>
      <c r="G121" s="92">
        <v>1210</v>
      </c>
      <c r="H121" s="92"/>
      <c r="I121" s="92"/>
      <c r="J121" s="92"/>
      <c r="K121" s="92">
        <v>0</v>
      </c>
      <c r="L121" s="92">
        <v>500000000</v>
      </c>
      <c r="M121" s="92"/>
      <c r="N121" s="92" t="s">
        <v>356</v>
      </c>
    </row>
    <row r="122" spans="1:14" ht="15" customHeight="1">
      <c r="A122" s="92" t="s">
        <v>43</v>
      </c>
      <c r="B122" s="92" t="s">
        <v>83</v>
      </c>
      <c r="C122" s="92" t="s">
        <v>98</v>
      </c>
      <c r="D122" s="92"/>
      <c r="E122" s="92">
        <v>127</v>
      </c>
      <c r="F122" s="92">
        <v>0</v>
      </c>
      <c r="G122" s="92">
        <v>1210</v>
      </c>
      <c r="H122" s="92"/>
      <c r="I122" s="92"/>
      <c r="J122" s="92"/>
      <c r="K122" s="92">
        <v>0</v>
      </c>
      <c r="L122" s="92">
        <v>500000000</v>
      </c>
      <c r="M122" s="92"/>
      <c r="N122" s="92" t="s">
        <v>356</v>
      </c>
    </row>
    <row r="123" spans="1:14" ht="15" customHeight="1">
      <c r="A123" s="92" t="s">
        <v>44</v>
      </c>
      <c r="B123" s="92" t="s">
        <v>80</v>
      </c>
      <c r="C123" s="92" t="s">
        <v>98</v>
      </c>
      <c r="D123" s="92"/>
      <c r="E123" s="92">
        <v>486</v>
      </c>
      <c r="F123" s="92">
        <v>0</v>
      </c>
      <c r="G123" s="92">
        <v>606</v>
      </c>
      <c r="H123" s="92"/>
      <c r="I123" s="92"/>
      <c r="J123" s="92"/>
      <c r="K123" s="92">
        <v>0</v>
      </c>
      <c r="L123" s="92">
        <v>500000000</v>
      </c>
      <c r="M123" s="92"/>
      <c r="N123" s="92" t="s">
        <v>356</v>
      </c>
    </row>
    <row r="124" spans="1:14" ht="15" customHeight="1">
      <c r="A124" s="92" t="s">
        <v>44</v>
      </c>
      <c r="B124" s="92" t="s">
        <v>82</v>
      </c>
      <c r="C124" s="92" t="s">
        <v>98</v>
      </c>
      <c r="D124" s="92"/>
      <c r="E124" s="92">
        <v>3160</v>
      </c>
      <c r="F124" s="92">
        <v>1000</v>
      </c>
      <c r="G124" s="92">
        <v>7310</v>
      </c>
      <c r="H124" s="92"/>
      <c r="I124" s="92"/>
      <c r="J124" s="92"/>
      <c r="K124" s="92">
        <v>1000</v>
      </c>
      <c r="L124" s="92">
        <v>500000000</v>
      </c>
      <c r="M124" s="92"/>
      <c r="N124" s="92" t="s">
        <v>356</v>
      </c>
    </row>
    <row r="125" spans="1:14" ht="15" customHeight="1">
      <c r="A125" s="92" t="s">
        <v>44</v>
      </c>
      <c r="B125" s="92" t="s">
        <v>84</v>
      </c>
      <c r="C125" s="92" t="s">
        <v>98</v>
      </c>
      <c r="D125" s="92"/>
      <c r="E125" s="92">
        <v>1990</v>
      </c>
      <c r="F125" s="92">
        <v>0</v>
      </c>
      <c r="G125" s="92">
        <v>6310</v>
      </c>
      <c r="H125" s="92"/>
      <c r="I125" s="92"/>
      <c r="J125" s="92"/>
      <c r="K125" s="92">
        <v>0</v>
      </c>
      <c r="L125" s="92">
        <v>500000000</v>
      </c>
      <c r="M125" s="92"/>
      <c r="N125" s="92" t="s">
        <v>356</v>
      </c>
    </row>
    <row r="126" spans="1:14" ht="15" customHeight="1">
      <c r="A126" s="92" t="s">
        <v>44</v>
      </c>
      <c r="B126" s="92" t="s">
        <v>83</v>
      </c>
      <c r="C126" s="92" t="s">
        <v>98</v>
      </c>
      <c r="D126" s="92"/>
      <c r="E126" s="92">
        <v>2430</v>
      </c>
      <c r="F126" s="92">
        <v>754</v>
      </c>
      <c r="G126" s="92">
        <v>2950</v>
      </c>
      <c r="H126" s="92"/>
      <c r="I126" s="92"/>
      <c r="J126" s="92"/>
      <c r="K126" s="92">
        <v>0</v>
      </c>
      <c r="L126" s="92">
        <v>500000000</v>
      </c>
      <c r="M126" s="92"/>
      <c r="N126" s="92" t="s">
        <v>356</v>
      </c>
    </row>
    <row r="127" spans="1:14" ht="15" customHeight="1">
      <c r="A127" s="92" t="s">
        <v>45</v>
      </c>
      <c r="B127" s="92" t="s">
        <v>83</v>
      </c>
      <c r="C127" s="92" t="s">
        <v>98</v>
      </c>
      <c r="D127" s="92"/>
      <c r="E127" s="92">
        <v>1030</v>
      </c>
      <c r="F127" s="92"/>
      <c r="G127" s="92"/>
      <c r="H127" s="92"/>
      <c r="I127" s="92"/>
      <c r="J127" s="92"/>
      <c r="K127" s="92">
        <v>0</v>
      </c>
      <c r="L127" s="92">
        <v>500000000</v>
      </c>
      <c r="M127" s="92"/>
      <c r="N127" s="92" t="s">
        <v>354</v>
      </c>
    </row>
    <row r="128" spans="1:14" ht="15" customHeight="1">
      <c r="A128" s="92" t="s">
        <v>48</v>
      </c>
      <c r="B128" s="92" t="s">
        <v>85</v>
      </c>
      <c r="C128" s="92" t="s">
        <v>98</v>
      </c>
      <c r="D128" s="92"/>
      <c r="E128" s="92">
        <v>1700</v>
      </c>
      <c r="F128" s="92"/>
      <c r="G128" s="92"/>
      <c r="H128" s="92"/>
      <c r="I128" s="92"/>
      <c r="J128" s="92"/>
      <c r="K128" s="92">
        <v>0</v>
      </c>
      <c r="L128" s="92">
        <v>500000000</v>
      </c>
      <c r="M128" s="92"/>
      <c r="N128" s="92" t="s">
        <v>354</v>
      </c>
    </row>
    <row r="129" spans="1:14" ht="15" customHeight="1">
      <c r="A129" s="92" t="s">
        <v>49</v>
      </c>
      <c r="B129" s="92" t="s">
        <v>85</v>
      </c>
      <c r="C129" s="92" t="s">
        <v>98</v>
      </c>
      <c r="D129" s="92"/>
      <c r="E129" s="92">
        <v>9800</v>
      </c>
      <c r="F129" s="92"/>
      <c r="G129" s="92"/>
      <c r="H129" s="92"/>
      <c r="I129" s="92"/>
      <c r="J129" s="92"/>
      <c r="K129" s="92">
        <v>0</v>
      </c>
      <c r="L129" s="92">
        <v>500000000</v>
      </c>
      <c r="M129" s="92"/>
      <c r="N129" s="92" t="s">
        <v>354</v>
      </c>
    </row>
    <row r="130" spans="1:14" ht="15" customHeight="1">
      <c r="A130" s="92" t="s">
        <v>49</v>
      </c>
      <c r="B130" s="92" t="s">
        <v>86</v>
      </c>
      <c r="C130" s="92" t="s">
        <v>98</v>
      </c>
      <c r="D130" s="92"/>
      <c r="E130" s="92">
        <v>1080</v>
      </c>
      <c r="F130" s="92"/>
      <c r="G130" s="92"/>
      <c r="H130" s="92"/>
      <c r="I130" s="92"/>
      <c r="J130" s="92"/>
      <c r="K130" s="92">
        <v>0</v>
      </c>
      <c r="L130" s="92">
        <v>500000000</v>
      </c>
      <c r="M130" s="92"/>
      <c r="N130" s="92" t="s">
        <v>354</v>
      </c>
    </row>
    <row r="131" spans="1:14" ht="15" customHeight="1">
      <c r="A131" s="92" t="s">
        <v>51</v>
      </c>
      <c r="B131" s="92" t="s">
        <v>86</v>
      </c>
      <c r="C131" s="92" t="s">
        <v>98</v>
      </c>
      <c r="D131" s="92"/>
      <c r="E131" s="92">
        <v>934</v>
      </c>
      <c r="F131" s="92"/>
      <c r="G131" s="92"/>
      <c r="H131" s="92"/>
      <c r="I131" s="92"/>
      <c r="J131" s="92"/>
      <c r="K131" s="92">
        <v>0</v>
      </c>
      <c r="L131" s="92">
        <v>500000000</v>
      </c>
      <c r="M131" s="92"/>
      <c r="N131" s="92" t="s">
        <v>354</v>
      </c>
    </row>
    <row r="132" spans="1:14" ht="15" customHeight="1">
      <c r="A132" s="92" t="s">
        <v>52</v>
      </c>
      <c r="B132" s="92" t="s">
        <v>80</v>
      </c>
      <c r="C132" s="92" t="s">
        <v>98</v>
      </c>
      <c r="D132" s="92"/>
      <c r="E132" s="92">
        <v>1680</v>
      </c>
      <c r="F132" s="92"/>
      <c r="G132" s="92"/>
      <c r="H132" s="92"/>
      <c r="I132" s="92"/>
      <c r="J132" s="92"/>
      <c r="K132" s="92">
        <v>0</v>
      </c>
      <c r="L132" s="92">
        <v>500000000</v>
      </c>
      <c r="M132" s="92"/>
      <c r="N132" s="92" t="s">
        <v>354</v>
      </c>
    </row>
    <row r="133" spans="1:14" ht="15" customHeight="1">
      <c r="A133" s="92" t="s">
        <v>52</v>
      </c>
      <c r="B133" s="92" t="s">
        <v>82</v>
      </c>
      <c r="C133" s="92" t="s">
        <v>98</v>
      </c>
      <c r="D133" s="92"/>
      <c r="E133" s="92">
        <v>1910</v>
      </c>
      <c r="F133" s="92"/>
      <c r="G133" s="92"/>
      <c r="H133" s="92"/>
      <c r="I133" s="92"/>
      <c r="J133" s="92"/>
      <c r="K133" s="92">
        <v>0</v>
      </c>
      <c r="L133" s="92">
        <v>500000000</v>
      </c>
      <c r="M133" s="92"/>
      <c r="N133" s="92" t="s">
        <v>354</v>
      </c>
    </row>
    <row r="134" spans="1:14" ht="15" customHeight="1">
      <c r="A134" s="92" t="s">
        <v>52</v>
      </c>
      <c r="B134" s="92" t="s">
        <v>84</v>
      </c>
      <c r="C134" s="92" t="s">
        <v>98</v>
      </c>
      <c r="D134" s="92"/>
      <c r="E134" s="92">
        <v>610</v>
      </c>
      <c r="F134" s="92"/>
      <c r="G134" s="92"/>
      <c r="H134" s="92"/>
      <c r="I134" s="92"/>
      <c r="J134" s="92"/>
      <c r="K134" s="92">
        <v>0</v>
      </c>
      <c r="L134" s="92">
        <v>500000000</v>
      </c>
      <c r="M134" s="92"/>
      <c r="N134" s="92" t="s">
        <v>354</v>
      </c>
    </row>
    <row r="135" spans="1:14" ht="15" customHeight="1">
      <c r="A135" s="92" t="s">
        <v>52</v>
      </c>
      <c r="B135" s="92" t="s">
        <v>83</v>
      </c>
      <c r="C135" s="92" t="s">
        <v>98</v>
      </c>
      <c r="D135" s="92"/>
      <c r="E135" s="92">
        <v>27.1</v>
      </c>
      <c r="F135" s="92"/>
      <c r="G135" s="92"/>
      <c r="H135" s="92"/>
      <c r="I135" s="92"/>
      <c r="J135" s="92"/>
      <c r="K135" s="92">
        <v>0</v>
      </c>
      <c r="L135" s="92">
        <v>500000000</v>
      </c>
      <c r="M135" s="92"/>
      <c r="N135" s="92" t="s">
        <v>354</v>
      </c>
    </row>
    <row r="136" spans="1:14" ht="15" customHeight="1">
      <c r="A136" s="92" t="s">
        <v>54</v>
      </c>
      <c r="B136" s="92" t="s">
        <v>80</v>
      </c>
      <c r="C136" s="92" t="s">
        <v>98</v>
      </c>
      <c r="D136" s="92"/>
      <c r="E136" s="92">
        <v>1620</v>
      </c>
      <c r="F136" s="92"/>
      <c r="G136" s="92"/>
      <c r="H136" s="92"/>
      <c r="I136" s="92"/>
      <c r="J136" s="92"/>
      <c r="K136" s="92">
        <v>0</v>
      </c>
      <c r="L136" s="92">
        <v>500000000</v>
      </c>
      <c r="M136" s="92"/>
      <c r="N136" s="92" t="s">
        <v>354</v>
      </c>
    </row>
    <row r="137" spans="1:14" ht="15" customHeight="1">
      <c r="A137" s="92" t="s">
        <v>54</v>
      </c>
      <c r="B137" s="92" t="s">
        <v>82</v>
      </c>
      <c r="C137" s="92" t="s">
        <v>98</v>
      </c>
      <c r="D137" s="92"/>
      <c r="E137" s="92">
        <v>1800</v>
      </c>
      <c r="F137" s="92"/>
      <c r="G137" s="92"/>
      <c r="H137" s="92"/>
      <c r="I137" s="92"/>
      <c r="J137" s="92"/>
      <c r="K137" s="92">
        <v>0</v>
      </c>
      <c r="L137" s="92">
        <v>500000000</v>
      </c>
      <c r="M137" s="92"/>
      <c r="N137" s="92" t="s">
        <v>354</v>
      </c>
    </row>
    <row r="138" spans="1:14" ht="15" customHeight="1">
      <c r="A138" s="92" t="s">
        <v>54</v>
      </c>
      <c r="B138" s="92" t="s">
        <v>84</v>
      </c>
      <c r="C138" s="92" t="s">
        <v>98</v>
      </c>
      <c r="D138" s="92"/>
      <c r="E138" s="92">
        <v>542</v>
      </c>
      <c r="F138" s="92"/>
      <c r="G138" s="92"/>
      <c r="H138" s="92"/>
      <c r="I138" s="92"/>
      <c r="J138" s="92"/>
      <c r="K138" s="92">
        <v>0</v>
      </c>
      <c r="L138" s="92">
        <v>500000000</v>
      </c>
      <c r="M138" s="92"/>
      <c r="N138" s="92" t="s">
        <v>354</v>
      </c>
    </row>
    <row r="139" spans="1:14" ht="15" customHeight="1">
      <c r="A139" s="92" t="s">
        <v>56</v>
      </c>
      <c r="B139" s="92" t="s">
        <v>80</v>
      </c>
      <c r="C139" s="92" t="s">
        <v>98</v>
      </c>
      <c r="D139" s="92"/>
      <c r="E139" s="92">
        <v>1390</v>
      </c>
      <c r="F139" s="92"/>
      <c r="G139" s="92"/>
      <c r="H139" s="92"/>
      <c r="I139" s="92"/>
      <c r="J139" s="92"/>
      <c r="K139" s="92">
        <v>0</v>
      </c>
      <c r="L139" s="92">
        <v>500000000</v>
      </c>
      <c r="M139" s="92"/>
      <c r="N139" s="92" t="s">
        <v>354</v>
      </c>
    </row>
    <row r="140" spans="1:14" ht="15" customHeight="1">
      <c r="A140" s="92" t="s">
        <v>56</v>
      </c>
      <c r="B140" s="92" t="s">
        <v>82</v>
      </c>
      <c r="C140" s="92" t="s">
        <v>98</v>
      </c>
      <c r="D140" s="92"/>
      <c r="E140" s="92">
        <v>1240</v>
      </c>
      <c r="F140" s="92"/>
      <c r="G140" s="92"/>
      <c r="H140" s="92"/>
      <c r="I140" s="92"/>
      <c r="J140" s="92"/>
      <c r="K140" s="92">
        <v>0</v>
      </c>
      <c r="L140" s="92">
        <v>500000000</v>
      </c>
      <c r="M140" s="92"/>
      <c r="N140" s="92" t="s">
        <v>354</v>
      </c>
    </row>
    <row r="141" spans="1:14" ht="15" customHeight="1">
      <c r="A141" s="92" t="s">
        <v>56</v>
      </c>
      <c r="B141" s="92" t="s">
        <v>84</v>
      </c>
      <c r="C141" s="92" t="s">
        <v>98</v>
      </c>
      <c r="D141" s="92"/>
      <c r="E141" s="92">
        <v>463</v>
      </c>
      <c r="F141" s="92"/>
      <c r="G141" s="92"/>
      <c r="H141" s="92"/>
      <c r="I141" s="92"/>
      <c r="J141" s="92"/>
      <c r="K141" s="92">
        <v>0</v>
      </c>
      <c r="L141" s="92">
        <v>500000000</v>
      </c>
      <c r="M141" s="92"/>
      <c r="N141" s="92" t="s">
        <v>354</v>
      </c>
    </row>
    <row r="142" spans="1:14" ht="15" customHeight="1">
      <c r="A142" s="92" t="s">
        <v>58</v>
      </c>
      <c r="B142" s="92" t="s">
        <v>80</v>
      </c>
      <c r="C142" s="92" t="s">
        <v>98</v>
      </c>
      <c r="D142" s="92"/>
      <c r="E142" s="92">
        <v>226</v>
      </c>
      <c r="F142" s="92"/>
      <c r="G142" s="92"/>
      <c r="H142" s="92"/>
      <c r="I142" s="92"/>
      <c r="J142" s="92"/>
      <c r="K142" s="92">
        <v>0</v>
      </c>
      <c r="L142" s="92">
        <v>500000000</v>
      </c>
      <c r="M142" s="92"/>
      <c r="N142" s="92" t="s">
        <v>354</v>
      </c>
    </row>
    <row r="143" spans="1:14" ht="15" customHeight="1">
      <c r="A143" s="92" t="s">
        <v>58</v>
      </c>
      <c r="B143" s="92" t="s">
        <v>82</v>
      </c>
      <c r="C143" s="92" t="s">
        <v>98</v>
      </c>
      <c r="D143" s="92"/>
      <c r="E143" s="92">
        <v>566</v>
      </c>
      <c r="F143" s="92"/>
      <c r="G143" s="92"/>
      <c r="H143" s="92"/>
      <c r="I143" s="92"/>
      <c r="J143" s="92"/>
      <c r="K143" s="92">
        <v>0</v>
      </c>
      <c r="L143" s="92">
        <v>500000000</v>
      </c>
      <c r="M143" s="92"/>
      <c r="N143" s="92" t="s">
        <v>354</v>
      </c>
    </row>
    <row r="144" spans="1:14" ht="15" customHeight="1">
      <c r="A144" s="92" t="s">
        <v>58</v>
      </c>
      <c r="B144" s="92" t="s">
        <v>84</v>
      </c>
      <c r="C144" s="92" t="s">
        <v>98</v>
      </c>
      <c r="D144" s="92"/>
      <c r="E144" s="92">
        <v>78.3</v>
      </c>
      <c r="F144" s="92"/>
      <c r="G144" s="92"/>
      <c r="H144" s="92"/>
      <c r="I144" s="92"/>
      <c r="J144" s="92"/>
      <c r="K144" s="92">
        <v>0</v>
      </c>
      <c r="L144" s="92">
        <v>500000000</v>
      </c>
      <c r="M144" s="92"/>
      <c r="N144" s="92" t="s">
        <v>354</v>
      </c>
    </row>
    <row r="145" spans="1:14" ht="15" customHeight="1">
      <c r="A145" s="92" t="s">
        <v>59</v>
      </c>
      <c r="B145" s="92" t="s">
        <v>80</v>
      </c>
      <c r="C145" s="92" t="s">
        <v>98</v>
      </c>
      <c r="D145" s="92"/>
      <c r="E145" s="92">
        <v>67.7</v>
      </c>
      <c r="F145" s="92"/>
      <c r="G145" s="92"/>
      <c r="H145" s="92"/>
      <c r="I145" s="92"/>
      <c r="J145" s="92"/>
      <c r="K145" s="92">
        <v>0</v>
      </c>
      <c r="L145" s="92">
        <v>500000000</v>
      </c>
      <c r="M145" s="92"/>
      <c r="N145" s="92" t="s">
        <v>354</v>
      </c>
    </row>
    <row r="146" spans="1:14" ht="15" customHeight="1">
      <c r="A146" s="92" t="s">
        <v>59</v>
      </c>
      <c r="B146" s="92" t="s">
        <v>82</v>
      </c>
      <c r="C146" s="92" t="s">
        <v>98</v>
      </c>
      <c r="D146" s="92"/>
      <c r="E146" s="92">
        <v>108</v>
      </c>
      <c r="F146" s="92"/>
      <c r="G146" s="92"/>
      <c r="H146" s="92"/>
      <c r="I146" s="92"/>
      <c r="J146" s="92"/>
      <c r="K146" s="92">
        <v>0</v>
      </c>
      <c r="L146" s="92">
        <v>500000000</v>
      </c>
      <c r="M146" s="92"/>
      <c r="N146" s="92" t="s">
        <v>354</v>
      </c>
    </row>
    <row r="147" spans="1:14" ht="15" customHeight="1">
      <c r="A147" s="92" t="s">
        <v>59</v>
      </c>
      <c r="B147" s="92" t="s">
        <v>84</v>
      </c>
      <c r="C147" s="92" t="s">
        <v>98</v>
      </c>
      <c r="D147" s="92"/>
      <c r="E147" s="92">
        <v>67.7</v>
      </c>
      <c r="F147" s="92"/>
      <c r="G147" s="92"/>
      <c r="H147" s="92"/>
      <c r="I147" s="92"/>
      <c r="J147" s="92"/>
      <c r="K147" s="92">
        <v>0</v>
      </c>
      <c r="L147" s="92">
        <v>500000000</v>
      </c>
      <c r="M147" s="92"/>
      <c r="N147" s="92" t="s">
        <v>354</v>
      </c>
    </row>
    <row r="148" spans="1:14" ht="15" customHeight="1">
      <c r="A148" s="92" t="s">
        <v>59</v>
      </c>
      <c r="B148" s="92" t="s">
        <v>83</v>
      </c>
      <c r="C148" s="92" t="s">
        <v>98</v>
      </c>
      <c r="D148" s="92"/>
      <c r="E148" s="92">
        <v>27.1</v>
      </c>
      <c r="F148" s="92"/>
      <c r="G148" s="92"/>
      <c r="H148" s="92"/>
      <c r="I148" s="92"/>
      <c r="J148" s="92"/>
      <c r="K148" s="92">
        <v>0</v>
      </c>
      <c r="L148" s="92">
        <v>500000000</v>
      </c>
      <c r="M148" s="92"/>
      <c r="N148" s="92" t="s">
        <v>354</v>
      </c>
    </row>
    <row r="149" spans="1:14" ht="15" customHeight="1">
      <c r="A149" s="92" t="s">
        <v>61</v>
      </c>
      <c r="B149" s="92" t="s">
        <v>85</v>
      </c>
      <c r="C149" s="92" t="s">
        <v>98</v>
      </c>
      <c r="D149" s="92"/>
      <c r="E149" s="92">
        <v>24700</v>
      </c>
      <c r="F149" s="92"/>
      <c r="G149" s="92"/>
      <c r="H149" s="92"/>
      <c r="I149" s="92"/>
      <c r="J149" s="92"/>
      <c r="K149" s="92">
        <v>0</v>
      </c>
      <c r="L149" s="92">
        <v>500000000</v>
      </c>
      <c r="M149" s="92"/>
      <c r="N149" s="92" t="s">
        <v>354</v>
      </c>
    </row>
    <row r="150" spans="1:14" ht="15" customHeight="1">
      <c r="A150" s="92" t="s">
        <v>63</v>
      </c>
      <c r="B150" s="92" t="s">
        <v>85</v>
      </c>
      <c r="C150" s="92" t="s">
        <v>98</v>
      </c>
      <c r="D150" s="92"/>
      <c r="E150" s="92">
        <v>21200</v>
      </c>
      <c r="F150" s="92"/>
      <c r="G150" s="92"/>
      <c r="H150" s="92"/>
      <c r="I150" s="92"/>
      <c r="J150" s="92"/>
      <c r="K150" s="92">
        <v>0</v>
      </c>
      <c r="L150" s="92">
        <v>500000000</v>
      </c>
      <c r="M150" s="92"/>
      <c r="N150" s="92" t="s">
        <v>354</v>
      </c>
    </row>
    <row r="151" spans="1:14" ht="15" customHeight="1">
      <c r="A151" s="92" t="s">
        <v>64</v>
      </c>
      <c r="B151" s="92" t="s">
        <v>85</v>
      </c>
      <c r="C151" s="92" t="s">
        <v>98</v>
      </c>
      <c r="D151" s="92"/>
      <c r="E151" s="92">
        <v>5460</v>
      </c>
      <c r="F151" s="92"/>
      <c r="G151" s="92"/>
      <c r="H151" s="92"/>
      <c r="I151" s="92"/>
      <c r="J151" s="92"/>
      <c r="K151" s="92">
        <v>0</v>
      </c>
      <c r="L151" s="92">
        <v>500000000</v>
      </c>
      <c r="M151" s="92"/>
      <c r="N151" s="92" t="s">
        <v>354</v>
      </c>
    </row>
    <row r="152" spans="1:14" ht="15" customHeight="1">
      <c r="A152" s="92" t="s">
        <v>65</v>
      </c>
      <c r="B152" s="92" t="s">
        <v>85</v>
      </c>
      <c r="C152" s="92" t="s">
        <v>98</v>
      </c>
      <c r="D152" s="92"/>
      <c r="E152" s="92">
        <v>15800</v>
      </c>
      <c r="F152" s="92"/>
      <c r="G152" s="92"/>
      <c r="H152" s="92"/>
      <c r="I152" s="92"/>
      <c r="J152" s="92"/>
      <c r="K152" s="92">
        <v>0</v>
      </c>
      <c r="L152" s="92">
        <v>500000000</v>
      </c>
      <c r="M152" s="92"/>
      <c r="N152" s="92" t="s">
        <v>354</v>
      </c>
    </row>
    <row r="153" spans="1:14" ht="15" customHeight="1">
      <c r="A153" s="92" t="s">
        <v>66</v>
      </c>
      <c r="B153" s="92" t="s">
        <v>85</v>
      </c>
      <c r="C153" s="92" t="s">
        <v>98</v>
      </c>
      <c r="D153" s="92"/>
      <c r="E153" s="92">
        <v>3420</v>
      </c>
      <c r="F153" s="92"/>
      <c r="G153" s="92"/>
      <c r="H153" s="92"/>
      <c r="I153" s="92"/>
      <c r="J153" s="92"/>
      <c r="K153" s="92">
        <v>0</v>
      </c>
      <c r="L153" s="92">
        <v>500000000</v>
      </c>
      <c r="M153" s="92"/>
      <c r="N153" s="92" t="s">
        <v>354</v>
      </c>
    </row>
    <row r="154" spans="1:14" ht="15" customHeight="1">
      <c r="A154" s="92" t="s">
        <v>67</v>
      </c>
      <c r="B154" s="92" t="s">
        <v>75</v>
      </c>
      <c r="C154" s="92" t="s">
        <v>98</v>
      </c>
      <c r="D154" s="92"/>
      <c r="E154" s="92">
        <v>18400</v>
      </c>
      <c r="F154" s="92"/>
      <c r="G154" s="92"/>
      <c r="H154" s="92"/>
      <c r="I154" s="92"/>
      <c r="J154" s="92"/>
      <c r="K154" s="92">
        <v>0</v>
      </c>
      <c r="L154" s="92">
        <v>500000000</v>
      </c>
      <c r="M154" s="92"/>
      <c r="N154" s="92" t="s">
        <v>354</v>
      </c>
    </row>
    <row r="155" spans="1:14" ht="15" customHeight="1">
      <c r="A155" s="92" t="s">
        <v>67</v>
      </c>
      <c r="B155" s="92" t="s">
        <v>76</v>
      </c>
      <c r="C155" s="92" t="s">
        <v>98</v>
      </c>
      <c r="D155" s="92"/>
      <c r="E155" s="92">
        <v>3750</v>
      </c>
      <c r="F155" s="92"/>
      <c r="G155" s="92"/>
      <c r="H155" s="92"/>
      <c r="I155" s="92"/>
      <c r="J155" s="92"/>
      <c r="K155" s="92">
        <v>0</v>
      </c>
      <c r="L155" s="92">
        <v>500000000</v>
      </c>
      <c r="M155" s="92"/>
      <c r="N155" s="92" t="s">
        <v>354</v>
      </c>
    </row>
    <row r="156" spans="1:14" ht="15" customHeight="1">
      <c r="A156" s="92" t="s">
        <v>67</v>
      </c>
      <c r="B156" s="92" t="s">
        <v>77</v>
      </c>
      <c r="C156" s="92" t="s">
        <v>98</v>
      </c>
      <c r="D156" s="92"/>
      <c r="E156" s="92">
        <v>14700</v>
      </c>
      <c r="F156" s="92"/>
      <c r="G156" s="92"/>
      <c r="H156" s="92"/>
      <c r="I156" s="92"/>
      <c r="J156" s="92"/>
      <c r="K156" s="92">
        <v>0</v>
      </c>
      <c r="L156" s="92">
        <v>500000000</v>
      </c>
      <c r="M156" s="92"/>
      <c r="N156" s="92" t="s">
        <v>354</v>
      </c>
    </row>
    <row r="157" spans="1:14" ht="15" customHeight="1">
      <c r="A157" s="92" t="s">
        <v>67</v>
      </c>
      <c r="B157" s="92" t="s">
        <v>86</v>
      </c>
      <c r="C157" s="92" t="s">
        <v>98</v>
      </c>
      <c r="D157" s="92"/>
      <c r="E157" s="92">
        <v>2560</v>
      </c>
      <c r="F157" s="92"/>
      <c r="G157" s="92"/>
      <c r="H157" s="92"/>
      <c r="I157" s="92"/>
      <c r="J157" s="92"/>
      <c r="K157" s="92">
        <v>0</v>
      </c>
      <c r="L157" s="92">
        <v>500000000</v>
      </c>
      <c r="M157" s="92"/>
      <c r="N157" s="92" t="s">
        <v>354</v>
      </c>
    </row>
    <row r="158" spans="1:14" ht="15" customHeight="1">
      <c r="A158" s="92" t="s">
        <v>67</v>
      </c>
      <c r="B158" s="92" t="s">
        <v>88</v>
      </c>
      <c r="C158" s="92" t="s">
        <v>98</v>
      </c>
      <c r="D158" s="92"/>
      <c r="E158" s="92">
        <v>614</v>
      </c>
      <c r="F158" s="92"/>
      <c r="G158" s="92"/>
      <c r="H158" s="92"/>
      <c r="I158" s="92"/>
      <c r="J158" s="92"/>
      <c r="K158" s="92">
        <v>0</v>
      </c>
      <c r="L158" s="92">
        <v>500000000</v>
      </c>
      <c r="M158" s="92"/>
      <c r="N158" s="92" t="s">
        <v>354</v>
      </c>
    </row>
    <row r="159" spans="1:14" ht="15" customHeight="1">
      <c r="A159" s="92" t="s">
        <v>67</v>
      </c>
      <c r="B159" s="92" t="s">
        <v>78</v>
      </c>
      <c r="C159" s="92" t="s">
        <v>98</v>
      </c>
      <c r="D159" s="92"/>
      <c r="E159" s="92">
        <v>5260</v>
      </c>
      <c r="F159" s="92"/>
      <c r="G159" s="92"/>
      <c r="H159" s="92"/>
      <c r="I159" s="92"/>
      <c r="J159" s="92"/>
      <c r="K159" s="92">
        <v>0</v>
      </c>
      <c r="L159" s="92">
        <v>500000000</v>
      </c>
      <c r="M159" s="92"/>
      <c r="N159" s="92" t="s">
        <v>354</v>
      </c>
    </row>
    <row r="160" spans="1:14" ht="15" customHeight="1">
      <c r="A160" s="92" t="s">
        <v>67</v>
      </c>
      <c r="B160" s="92" t="s">
        <v>89</v>
      </c>
      <c r="C160" s="92" t="s">
        <v>98</v>
      </c>
      <c r="D160" s="92"/>
      <c r="E160" s="92">
        <v>1940</v>
      </c>
      <c r="F160" s="92"/>
      <c r="G160" s="92"/>
      <c r="H160" s="92"/>
      <c r="I160" s="92"/>
      <c r="J160" s="92"/>
      <c r="K160" s="92">
        <v>0</v>
      </c>
      <c r="L160" s="92">
        <v>500000000</v>
      </c>
      <c r="M160" s="92"/>
      <c r="N160" s="92" t="s">
        <v>354</v>
      </c>
    </row>
    <row r="161" spans="1:14" ht="15" customHeight="1">
      <c r="A161" s="92" t="s">
        <v>34</v>
      </c>
      <c r="B161" s="92" t="s">
        <v>75</v>
      </c>
      <c r="C161" s="92" t="s">
        <v>98</v>
      </c>
      <c r="D161" s="92"/>
      <c r="E161" s="92">
        <v>3750</v>
      </c>
      <c r="F161" s="92"/>
      <c r="G161" s="92"/>
      <c r="H161" s="92"/>
      <c r="I161" s="92"/>
      <c r="J161" s="92"/>
      <c r="K161" s="92">
        <v>0</v>
      </c>
      <c r="L161" s="92">
        <v>500000000</v>
      </c>
      <c r="M161" s="92"/>
      <c r="N161" s="92" t="s">
        <v>354</v>
      </c>
    </row>
    <row r="162" spans="1:14" ht="15" customHeight="1">
      <c r="A162" s="92" t="s">
        <v>34</v>
      </c>
      <c r="B162" s="92" t="s">
        <v>76</v>
      </c>
      <c r="C162" s="92" t="s">
        <v>98</v>
      </c>
      <c r="D162" s="92"/>
      <c r="E162" s="92">
        <v>3750</v>
      </c>
      <c r="F162" s="92"/>
      <c r="G162" s="92"/>
      <c r="H162" s="92"/>
      <c r="I162" s="92"/>
      <c r="J162" s="92"/>
      <c r="K162" s="92">
        <v>0</v>
      </c>
      <c r="L162" s="92">
        <v>500000000</v>
      </c>
      <c r="M162" s="92"/>
      <c r="N162" s="92" t="s">
        <v>354</v>
      </c>
    </row>
    <row r="163" spans="1:14" ht="15" customHeight="1">
      <c r="A163" s="92" t="s">
        <v>34</v>
      </c>
      <c r="B163" s="92" t="s">
        <v>86</v>
      </c>
      <c r="C163" s="92" t="s">
        <v>98</v>
      </c>
      <c r="D163" s="92"/>
      <c r="E163" s="92">
        <v>1420</v>
      </c>
      <c r="F163" s="92"/>
      <c r="G163" s="92"/>
      <c r="H163" s="92"/>
      <c r="I163" s="92"/>
      <c r="J163" s="92"/>
      <c r="K163" s="92">
        <v>0</v>
      </c>
      <c r="L163" s="92">
        <v>500000000</v>
      </c>
      <c r="M163" s="92"/>
      <c r="N163" s="92" t="s">
        <v>354</v>
      </c>
    </row>
    <row r="164" spans="1:14" ht="15" customHeight="1">
      <c r="A164" s="92" t="s">
        <v>34</v>
      </c>
      <c r="B164" s="92" t="s">
        <v>88</v>
      </c>
      <c r="C164" s="92" t="s">
        <v>98</v>
      </c>
      <c r="D164" s="92"/>
      <c r="E164" s="92">
        <v>389</v>
      </c>
      <c r="F164" s="92"/>
      <c r="G164" s="92"/>
      <c r="H164" s="92"/>
      <c r="I164" s="92"/>
      <c r="J164" s="92"/>
      <c r="K164" s="92">
        <v>0</v>
      </c>
      <c r="L164" s="92">
        <v>500000000</v>
      </c>
      <c r="M164" s="92"/>
      <c r="N164" s="92" t="s">
        <v>354</v>
      </c>
    </row>
    <row r="165" spans="1:14" ht="15" customHeight="1">
      <c r="A165" s="92" t="s">
        <v>34</v>
      </c>
      <c r="B165" s="92" t="s">
        <v>78</v>
      </c>
      <c r="C165" s="92" t="s">
        <v>98</v>
      </c>
      <c r="D165" s="92"/>
      <c r="E165" s="92">
        <v>1580</v>
      </c>
      <c r="F165" s="92"/>
      <c r="G165" s="92"/>
      <c r="H165" s="92"/>
      <c r="I165" s="92"/>
      <c r="J165" s="92"/>
      <c r="K165" s="92">
        <v>0</v>
      </c>
      <c r="L165" s="92">
        <v>500000000</v>
      </c>
      <c r="M165" s="92"/>
      <c r="N165" s="92" t="s">
        <v>354</v>
      </c>
    </row>
    <row r="166" spans="1:14" ht="15" customHeight="1">
      <c r="A166" s="92" t="s">
        <v>34</v>
      </c>
      <c r="B166" s="92" t="s">
        <v>89</v>
      </c>
      <c r="C166" s="92" t="s">
        <v>98</v>
      </c>
      <c r="D166" s="92"/>
      <c r="E166" s="92">
        <v>1030</v>
      </c>
      <c r="F166" s="92"/>
      <c r="G166" s="92"/>
      <c r="H166" s="92"/>
      <c r="I166" s="92"/>
      <c r="J166" s="92"/>
      <c r="K166" s="92">
        <v>0</v>
      </c>
      <c r="L166" s="92">
        <v>500000000</v>
      </c>
      <c r="M166" s="92"/>
      <c r="N166" s="92" t="s">
        <v>354</v>
      </c>
    </row>
    <row r="167" spans="1:14" ht="15" customHeight="1">
      <c r="A167" s="92" t="s">
        <v>37</v>
      </c>
      <c r="B167" s="92" t="s">
        <v>75</v>
      </c>
      <c r="C167" s="92" t="s">
        <v>98</v>
      </c>
      <c r="D167" s="92"/>
      <c r="E167" s="92">
        <v>14700</v>
      </c>
      <c r="F167" s="92"/>
      <c r="G167" s="92"/>
      <c r="H167" s="92"/>
      <c r="I167" s="92"/>
      <c r="J167" s="92"/>
      <c r="K167" s="92">
        <v>0</v>
      </c>
      <c r="L167" s="92">
        <v>500000000</v>
      </c>
      <c r="M167" s="92"/>
      <c r="N167" s="92" t="s">
        <v>354</v>
      </c>
    </row>
    <row r="168" spans="1:14" ht="15" customHeight="1">
      <c r="A168" s="92" t="s">
        <v>37</v>
      </c>
      <c r="B168" s="92" t="s">
        <v>77</v>
      </c>
      <c r="C168" s="92" t="s">
        <v>98</v>
      </c>
      <c r="D168" s="92"/>
      <c r="E168" s="92">
        <v>14700</v>
      </c>
      <c r="F168" s="92"/>
      <c r="G168" s="92"/>
      <c r="H168" s="92"/>
      <c r="I168" s="92"/>
      <c r="J168" s="92"/>
      <c r="K168" s="92">
        <v>0</v>
      </c>
      <c r="L168" s="92">
        <v>500000000</v>
      </c>
      <c r="M168" s="92"/>
      <c r="N168" s="92" t="s">
        <v>354</v>
      </c>
    </row>
    <row r="169" spans="1:14" ht="15" customHeight="1">
      <c r="A169" s="92" t="s">
        <v>37</v>
      </c>
      <c r="B169" s="92" t="s">
        <v>86</v>
      </c>
      <c r="C169" s="92" t="s">
        <v>98</v>
      </c>
      <c r="D169" s="92"/>
      <c r="E169" s="92">
        <v>1140</v>
      </c>
      <c r="F169" s="92"/>
      <c r="G169" s="92"/>
      <c r="H169" s="92"/>
      <c r="I169" s="92"/>
      <c r="J169" s="92"/>
      <c r="K169" s="92">
        <v>0</v>
      </c>
      <c r="L169" s="92">
        <v>500000000</v>
      </c>
      <c r="M169" s="92"/>
      <c r="N169" s="92" t="s">
        <v>354</v>
      </c>
    </row>
    <row r="170" spans="1:14" ht="15" customHeight="1">
      <c r="A170" s="92" t="s">
        <v>37</v>
      </c>
      <c r="B170" s="92" t="s">
        <v>88</v>
      </c>
      <c r="C170" s="92" t="s">
        <v>98</v>
      </c>
      <c r="D170" s="92"/>
      <c r="E170" s="92">
        <v>226</v>
      </c>
      <c r="F170" s="92"/>
      <c r="G170" s="92"/>
      <c r="H170" s="92"/>
      <c r="I170" s="92"/>
      <c r="J170" s="92"/>
      <c r="K170" s="92">
        <v>0</v>
      </c>
      <c r="L170" s="92">
        <v>500000000</v>
      </c>
      <c r="M170" s="92"/>
      <c r="N170" s="92" t="s">
        <v>354</v>
      </c>
    </row>
    <row r="171" spans="1:14" ht="15" customHeight="1">
      <c r="A171" s="92" t="s">
        <v>37</v>
      </c>
      <c r="B171" s="92" t="s">
        <v>78</v>
      </c>
      <c r="C171" s="92" t="s">
        <v>98</v>
      </c>
      <c r="D171" s="92"/>
      <c r="E171" s="92">
        <v>3690</v>
      </c>
      <c r="F171" s="92"/>
      <c r="G171" s="92"/>
      <c r="H171" s="92"/>
      <c r="I171" s="92"/>
      <c r="J171" s="92"/>
      <c r="K171" s="92">
        <v>0</v>
      </c>
      <c r="L171" s="92">
        <v>500000000</v>
      </c>
      <c r="M171" s="92"/>
      <c r="N171" s="92" t="s">
        <v>354</v>
      </c>
    </row>
    <row r="172" spans="1:14" ht="15" customHeight="1">
      <c r="A172" s="92" t="s">
        <v>37</v>
      </c>
      <c r="B172" s="92" t="s">
        <v>89</v>
      </c>
      <c r="C172" s="92" t="s">
        <v>98</v>
      </c>
      <c r="D172" s="92"/>
      <c r="E172" s="92">
        <v>914</v>
      </c>
      <c r="F172" s="92"/>
      <c r="G172" s="92"/>
      <c r="H172" s="92"/>
      <c r="I172" s="92"/>
      <c r="J172" s="92"/>
      <c r="K172" s="92">
        <v>0</v>
      </c>
      <c r="L172" s="92">
        <v>500000000</v>
      </c>
      <c r="M172" s="92"/>
      <c r="N172" s="92" t="s">
        <v>354</v>
      </c>
    </row>
    <row r="173" spans="1:14" ht="15" customHeight="1">
      <c r="A173" s="92" t="s">
        <v>70</v>
      </c>
      <c r="B173" s="92" t="s">
        <v>30</v>
      </c>
      <c r="C173" s="92" t="s">
        <v>98</v>
      </c>
      <c r="D173" s="92"/>
      <c r="E173" s="92">
        <v>19000</v>
      </c>
      <c r="F173" s="92"/>
      <c r="G173" s="92"/>
      <c r="H173" s="92"/>
      <c r="I173" s="92"/>
      <c r="J173" s="92"/>
      <c r="K173" s="92">
        <v>0</v>
      </c>
      <c r="L173" s="92">
        <v>500000000</v>
      </c>
      <c r="M173" s="92"/>
      <c r="N173" s="92" t="s">
        <v>354</v>
      </c>
    </row>
    <row r="174" spans="1:14" ht="15" customHeight="1">
      <c r="A174" s="92" t="s">
        <v>70</v>
      </c>
      <c r="B174" s="92" t="s">
        <v>38</v>
      </c>
      <c r="C174" s="92" t="s">
        <v>98</v>
      </c>
      <c r="D174" s="92"/>
      <c r="E174" s="92">
        <v>7210</v>
      </c>
      <c r="F174" s="92"/>
      <c r="G174" s="92"/>
      <c r="H174" s="92"/>
      <c r="I174" s="92"/>
      <c r="J174" s="92"/>
      <c r="K174" s="92">
        <v>0</v>
      </c>
      <c r="L174" s="92">
        <v>500000000</v>
      </c>
      <c r="M174" s="92"/>
      <c r="N174" s="92" t="s">
        <v>354</v>
      </c>
    </row>
    <row r="175" spans="1:14" ht="15" customHeight="1">
      <c r="A175" s="92" t="s">
        <v>70</v>
      </c>
      <c r="B175" s="92" t="s">
        <v>61</v>
      </c>
      <c r="C175" s="92" t="s">
        <v>98</v>
      </c>
      <c r="D175" s="92"/>
      <c r="E175" s="92">
        <v>24700</v>
      </c>
      <c r="F175" s="92"/>
      <c r="G175" s="92"/>
      <c r="H175" s="92"/>
      <c r="I175" s="92"/>
      <c r="J175" s="92"/>
      <c r="K175" s="92">
        <v>0</v>
      </c>
      <c r="L175" s="92">
        <v>500000000</v>
      </c>
      <c r="M175" s="92"/>
      <c r="N175" s="92" t="s">
        <v>354</v>
      </c>
    </row>
    <row r="176" spans="1:14" ht="15" customHeight="1">
      <c r="A176" s="92" t="s">
        <v>70</v>
      </c>
      <c r="B176" s="92" t="s">
        <v>63</v>
      </c>
      <c r="C176" s="92" t="s">
        <v>98</v>
      </c>
      <c r="D176" s="92"/>
      <c r="E176" s="92">
        <v>21200</v>
      </c>
      <c r="F176" s="92"/>
      <c r="G176" s="92"/>
      <c r="H176" s="92"/>
      <c r="I176" s="92"/>
      <c r="J176" s="92"/>
      <c r="K176" s="92">
        <v>0</v>
      </c>
      <c r="L176" s="92">
        <v>500000000</v>
      </c>
      <c r="M176" s="92"/>
      <c r="N176" s="92" t="s">
        <v>354</v>
      </c>
    </row>
    <row r="177" spans="1:14" ht="15" customHeight="1">
      <c r="A177" s="92" t="s">
        <v>70</v>
      </c>
      <c r="B177" s="92" t="s">
        <v>65</v>
      </c>
      <c r="C177" s="92" t="s">
        <v>98</v>
      </c>
      <c r="D177" s="92"/>
      <c r="E177" s="92">
        <v>15800</v>
      </c>
      <c r="F177" s="92"/>
      <c r="G177" s="92"/>
      <c r="H177" s="92"/>
      <c r="I177" s="92"/>
      <c r="J177" s="92"/>
      <c r="K177" s="92">
        <v>0</v>
      </c>
      <c r="L177" s="92">
        <v>500000000</v>
      </c>
      <c r="M177" s="92"/>
      <c r="N177" s="92" t="s">
        <v>354</v>
      </c>
    </row>
    <row r="178" spans="1:14" ht="15" customHeight="1">
      <c r="A178" s="92" t="s">
        <v>70</v>
      </c>
      <c r="B178" s="92" t="s">
        <v>67</v>
      </c>
      <c r="C178" s="92" t="s">
        <v>98</v>
      </c>
      <c r="D178" s="92"/>
      <c r="E178" s="92">
        <v>26200</v>
      </c>
      <c r="F178" s="92"/>
      <c r="G178" s="92"/>
      <c r="H178" s="92"/>
      <c r="I178" s="92"/>
      <c r="J178" s="92"/>
      <c r="K178" s="92">
        <v>0</v>
      </c>
      <c r="L178" s="92">
        <v>500000000</v>
      </c>
      <c r="M178" s="92"/>
      <c r="N178" s="92" t="s">
        <v>354</v>
      </c>
    </row>
    <row r="179" spans="1:14" ht="15" customHeight="1">
      <c r="A179" s="92" t="s">
        <v>70</v>
      </c>
      <c r="B179" s="92" t="s">
        <v>34</v>
      </c>
      <c r="C179" s="92" t="s">
        <v>98</v>
      </c>
      <c r="D179" s="92"/>
      <c r="E179" s="92">
        <v>6750</v>
      </c>
      <c r="F179" s="92"/>
      <c r="G179" s="92"/>
      <c r="H179" s="92"/>
      <c r="I179" s="92"/>
      <c r="J179" s="92"/>
      <c r="K179" s="92">
        <v>0</v>
      </c>
      <c r="L179" s="92">
        <v>500000000</v>
      </c>
      <c r="M179" s="92"/>
      <c r="N179" s="92" t="s">
        <v>354</v>
      </c>
    </row>
    <row r="180" spans="1:14" ht="15" customHeight="1">
      <c r="A180" s="92" t="s">
        <v>70</v>
      </c>
      <c r="B180" s="92" t="s">
        <v>37</v>
      </c>
      <c r="C180" s="92" t="s">
        <v>98</v>
      </c>
      <c r="D180" s="92"/>
      <c r="E180" s="92">
        <v>19500</v>
      </c>
      <c r="F180" s="92"/>
      <c r="G180" s="92"/>
      <c r="H180" s="92"/>
      <c r="I180" s="92"/>
      <c r="J180" s="92"/>
      <c r="K180" s="92">
        <v>0</v>
      </c>
      <c r="L180" s="92">
        <v>500000000</v>
      </c>
      <c r="M180" s="92"/>
      <c r="N180" s="92" t="s">
        <v>354</v>
      </c>
    </row>
    <row r="181" spans="1:14" ht="15" customHeight="1">
      <c r="A181" s="92" t="s">
        <v>75</v>
      </c>
      <c r="B181" s="92" t="s">
        <v>42</v>
      </c>
      <c r="C181" s="92" t="s">
        <v>98</v>
      </c>
      <c r="D181" s="92"/>
      <c r="E181" s="92">
        <v>9830</v>
      </c>
      <c r="F181" s="92"/>
      <c r="G181" s="92"/>
      <c r="H181" s="92"/>
      <c r="I181" s="92"/>
      <c r="J181" s="92"/>
      <c r="K181" s="92">
        <v>0</v>
      </c>
      <c r="L181" s="92">
        <v>500000000</v>
      </c>
      <c r="M181" s="92"/>
      <c r="N181" s="92" t="s">
        <v>354</v>
      </c>
    </row>
    <row r="182" spans="1:14" ht="15" customHeight="1">
      <c r="A182" s="92" t="s">
        <v>75</v>
      </c>
      <c r="B182" s="92" t="s">
        <v>43</v>
      </c>
      <c r="C182" s="92" t="s">
        <v>98</v>
      </c>
      <c r="D182" s="92"/>
      <c r="E182" s="92">
        <v>1760</v>
      </c>
      <c r="F182" s="92"/>
      <c r="G182" s="92"/>
      <c r="H182" s="92"/>
      <c r="I182" s="92"/>
      <c r="J182" s="92"/>
      <c r="K182" s="92">
        <v>0</v>
      </c>
      <c r="L182" s="92">
        <v>500000000</v>
      </c>
      <c r="M182" s="92"/>
      <c r="N182" s="92" t="s">
        <v>354</v>
      </c>
    </row>
    <row r="183" spans="1:14" ht="15" customHeight="1">
      <c r="A183" s="92" t="s">
        <v>75</v>
      </c>
      <c r="B183" s="92" t="s">
        <v>44</v>
      </c>
      <c r="C183" s="92" t="s">
        <v>98</v>
      </c>
      <c r="D183" s="92"/>
      <c r="E183" s="92">
        <v>8070</v>
      </c>
      <c r="F183" s="92"/>
      <c r="G183" s="92"/>
      <c r="H183" s="92"/>
      <c r="I183" s="92"/>
      <c r="J183" s="92"/>
      <c r="K183" s="92">
        <v>0</v>
      </c>
      <c r="L183" s="92">
        <v>500000000</v>
      </c>
      <c r="M183" s="92"/>
      <c r="N183" s="92" t="s">
        <v>354</v>
      </c>
    </row>
    <row r="184" spans="1:14" ht="15" customHeight="1">
      <c r="A184" s="92" t="s">
        <v>75</v>
      </c>
      <c r="B184" s="92" t="s">
        <v>49</v>
      </c>
      <c r="C184" s="92" t="s">
        <v>98</v>
      </c>
      <c r="D184" s="92"/>
      <c r="E184" s="92">
        <v>8590</v>
      </c>
      <c r="F184" s="92"/>
      <c r="G184" s="92"/>
      <c r="H184" s="92"/>
      <c r="I184" s="92"/>
      <c r="J184" s="92"/>
      <c r="K184" s="92">
        <v>0</v>
      </c>
      <c r="L184" s="92">
        <v>500000000</v>
      </c>
      <c r="M184" s="92"/>
      <c r="N184" s="92" t="s">
        <v>354</v>
      </c>
    </row>
    <row r="185" spans="1:14" ht="15" customHeight="1">
      <c r="A185" s="92" t="s">
        <v>76</v>
      </c>
      <c r="B185" s="92" t="s">
        <v>42</v>
      </c>
      <c r="C185" s="92" t="s">
        <v>98</v>
      </c>
      <c r="D185" s="92"/>
      <c r="E185" s="92">
        <v>1760</v>
      </c>
      <c r="F185" s="92"/>
      <c r="G185" s="92"/>
      <c r="H185" s="92"/>
      <c r="I185" s="92"/>
      <c r="J185" s="92"/>
      <c r="K185" s="92">
        <v>0</v>
      </c>
      <c r="L185" s="92">
        <v>500000000</v>
      </c>
      <c r="M185" s="92"/>
      <c r="N185" s="92" t="s">
        <v>354</v>
      </c>
    </row>
    <row r="186" spans="1:14" ht="15" customHeight="1">
      <c r="A186" s="92" t="s">
        <v>76</v>
      </c>
      <c r="B186" s="92" t="s">
        <v>49</v>
      </c>
      <c r="C186" s="92" t="s">
        <v>98</v>
      </c>
      <c r="D186" s="92"/>
      <c r="E186" s="92">
        <v>1990</v>
      </c>
      <c r="F186" s="92"/>
      <c r="G186" s="92"/>
      <c r="H186" s="92"/>
      <c r="I186" s="92"/>
      <c r="J186" s="92"/>
      <c r="K186" s="92">
        <v>0</v>
      </c>
      <c r="L186" s="92">
        <v>500000000</v>
      </c>
      <c r="M186" s="92"/>
      <c r="N186" s="92" t="s">
        <v>354</v>
      </c>
    </row>
    <row r="187" spans="1:14" ht="15" customHeight="1">
      <c r="A187" s="92" t="s">
        <v>77</v>
      </c>
      <c r="B187" s="92" t="s">
        <v>42</v>
      </c>
      <c r="C187" s="92" t="s">
        <v>98</v>
      </c>
      <c r="D187" s="92"/>
      <c r="E187" s="92">
        <v>8070</v>
      </c>
      <c r="F187" s="92"/>
      <c r="G187" s="92"/>
      <c r="H187" s="92"/>
      <c r="I187" s="92"/>
      <c r="J187" s="92"/>
      <c r="K187" s="92">
        <v>0</v>
      </c>
      <c r="L187" s="92">
        <v>500000000</v>
      </c>
      <c r="M187" s="92"/>
      <c r="N187" s="92" t="s">
        <v>354</v>
      </c>
    </row>
    <row r="188" spans="1:14" ht="15" customHeight="1">
      <c r="A188" s="92" t="s">
        <v>77</v>
      </c>
      <c r="B188" s="92" t="s">
        <v>49</v>
      </c>
      <c r="C188" s="92" t="s">
        <v>98</v>
      </c>
      <c r="D188" s="92"/>
      <c r="E188" s="92">
        <v>6600</v>
      </c>
      <c r="F188" s="92"/>
      <c r="G188" s="92"/>
      <c r="H188" s="92"/>
      <c r="I188" s="92"/>
      <c r="J188" s="92"/>
      <c r="K188" s="92">
        <v>0</v>
      </c>
      <c r="L188" s="92">
        <v>500000000</v>
      </c>
      <c r="M188" s="92"/>
      <c r="N188" s="92" t="s">
        <v>354</v>
      </c>
    </row>
    <row r="189" spans="1:14" ht="15" customHeight="1">
      <c r="A189" s="92" t="s">
        <v>78</v>
      </c>
      <c r="B189" s="92" t="s">
        <v>48</v>
      </c>
      <c r="C189" s="92" t="s">
        <v>98</v>
      </c>
      <c r="D189" s="92"/>
      <c r="E189" s="92">
        <v>1700</v>
      </c>
      <c r="F189" s="92"/>
      <c r="G189" s="92"/>
      <c r="H189" s="92"/>
      <c r="I189" s="92"/>
      <c r="J189" s="92"/>
      <c r="K189" s="92">
        <v>0</v>
      </c>
      <c r="L189" s="92">
        <v>500000000</v>
      </c>
      <c r="M189" s="92"/>
      <c r="N189" s="92" t="s">
        <v>354</v>
      </c>
    </row>
    <row r="190" spans="1:14" ht="15" customHeight="1">
      <c r="A190" s="92" t="s">
        <v>78</v>
      </c>
      <c r="B190" s="92" t="s">
        <v>49</v>
      </c>
      <c r="C190" s="92" t="s">
        <v>98</v>
      </c>
      <c r="D190" s="92"/>
      <c r="E190" s="92">
        <v>3590</v>
      </c>
      <c r="F190" s="92"/>
      <c r="G190" s="92"/>
      <c r="H190" s="92"/>
      <c r="I190" s="92"/>
      <c r="J190" s="92"/>
      <c r="K190" s="92">
        <v>0</v>
      </c>
      <c r="L190" s="92">
        <v>500000000</v>
      </c>
      <c r="M190" s="92"/>
      <c r="N190" s="92" t="s">
        <v>354</v>
      </c>
    </row>
    <row r="191" spans="1:14" ht="15" customHeight="1">
      <c r="A191" s="92" t="s">
        <v>86</v>
      </c>
      <c r="B191" s="92" t="s">
        <v>49</v>
      </c>
      <c r="C191" s="92" t="s">
        <v>98</v>
      </c>
      <c r="D191" s="92"/>
      <c r="E191" s="92">
        <v>344</v>
      </c>
      <c r="F191" s="92"/>
      <c r="G191" s="92"/>
      <c r="H191" s="92"/>
      <c r="I191" s="92"/>
      <c r="J191" s="92"/>
      <c r="K191" s="92">
        <v>0</v>
      </c>
      <c r="L191" s="92">
        <v>500000000</v>
      </c>
      <c r="M191" s="92"/>
      <c r="N191" s="92" t="s">
        <v>354</v>
      </c>
    </row>
    <row r="192" spans="1:14" ht="15" customHeight="1">
      <c r="A192" s="92" t="s">
        <v>86</v>
      </c>
      <c r="B192" s="92" t="s">
        <v>52</v>
      </c>
      <c r="C192" s="92" t="s">
        <v>98</v>
      </c>
      <c r="D192" s="92"/>
      <c r="E192" s="92">
        <v>4230</v>
      </c>
      <c r="F192" s="92"/>
      <c r="G192" s="92"/>
      <c r="H192" s="92"/>
      <c r="I192" s="92"/>
      <c r="J192" s="92"/>
      <c r="K192" s="92">
        <v>0</v>
      </c>
      <c r="L192" s="92">
        <v>500000000</v>
      </c>
      <c r="M192" s="92"/>
      <c r="N192" s="92" t="s">
        <v>354</v>
      </c>
    </row>
    <row r="193" spans="1:14" ht="15" customHeight="1">
      <c r="A193" s="92" t="s">
        <v>86</v>
      </c>
      <c r="B193" s="92" t="s">
        <v>54</v>
      </c>
      <c r="C193" s="92" t="s">
        <v>98</v>
      </c>
      <c r="D193" s="92"/>
      <c r="E193" s="92">
        <v>3960</v>
      </c>
      <c r="F193" s="92"/>
      <c r="G193" s="92"/>
      <c r="H193" s="92"/>
      <c r="I193" s="92"/>
      <c r="J193" s="92"/>
      <c r="K193" s="92">
        <v>0</v>
      </c>
      <c r="L193" s="92">
        <v>500000000</v>
      </c>
      <c r="M193" s="92"/>
      <c r="N193" s="92" t="s">
        <v>354</v>
      </c>
    </row>
    <row r="194" spans="1:14" ht="15" customHeight="1">
      <c r="A194" s="92" t="s">
        <v>86</v>
      </c>
      <c r="B194" s="92" t="s">
        <v>56</v>
      </c>
      <c r="C194" s="92" t="s">
        <v>98</v>
      </c>
      <c r="D194" s="92"/>
      <c r="E194" s="92">
        <v>3090</v>
      </c>
      <c r="F194" s="92"/>
      <c r="G194" s="92"/>
      <c r="H194" s="92"/>
      <c r="I194" s="92"/>
      <c r="J194" s="92"/>
      <c r="K194" s="92">
        <v>0</v>
      </c>
      <c r="L194" s="92">
        <v>500000000</v>
      </c>
      <c r="M194" s="92"/>
      <c r="N194" s="92" t="s">
        <v>354</v>
      </c>
    </row>
    <row r="195" spans="1:14" ht="15" customHeight="1">
      <c r="A195" s="92" t="s">
        <v>86</v>
      </c>
      <c r="B195" s="92" t="s">
        <v>58</v>
      </c>
      <c r="C195" s="92" t="s">
        <v>98</v>
      </c>
      <c r="D195" s="92"/>
      <c r="E195" s="92">
        <v>871</v>
      </c>
      <c r="F195" s="92"/>
      <c r="G195" s="92"/>
      <c r="H195" s="92"/>
      <c r="I195" s="92"/>
      <c r="J195" s="92"/>
      <c r="K195" s="92">
        <v>0</v>
      </c>
      <c r="L195" s="92">
        <v>500000000</v>
      </c>
      <c r="M195" s="92"/>
      <c r="N195" s="92" t="s">
        <v>354</v>
      </c>
    </row>
    <row r="196" spans="1:14" ht="15" customHeight="1">
      <c r="A196" s="92" t="s">
        <v>86</v>
      </c>
      <c r="B196" s="92" t="s">
        <v>59</v>
      </c>
      <c r="C196" s="92" t="s">
        <v>98</v>
      </c>
      <c r="D196" s="92"/>
      <c r="E196" s="92">
        <v>271</v>
      </c>
      <c r="F196" s="92"/>
      <c r="G196" s="92"/>
      <c r="H196" s="92"/>
      <c r="I196" s="92"/>
      <c r="J196" s="92"/>
      <c r="K196" s="92">
        <v>0</v>
      </c>
      <c r="L196" s="92">
        <v>500000000</v>
      </c>
      <c r="M196" s="92"/>
      <c r="N196" s="92" t="s">
        <v>354</v>
      </c>
    </row>
    <row r="197" spans="1:14" ht="15" customHeight="1">
      <c r="A197" s="92" t="s">
        <v>88</v>
      </c>
      <c r="B197" s="92" t="s">
        <v>49</v>
      </c>
      <c r="C197" s="92" t="s">
        <v>98</v>
      </c>
      <c r="D197" s="92"/>
      <c r="E197" s="92">
        <v>344</v>
      </c>
      <c r="F197" s="92"/>
      <c r="G197" s="92"/>
      <c r="H197" s="92"/>
      <c r="I197" s="92"/>
      <c r="J197" s="92"/>
      <c r="K197" s="92">
        <v>0</v>
      </c>
      <c r="L197" s="92">
        <v>500000000</v>
      </c>
      <c r="M197" s="92"/>
      <c r="N197" s="92" t="s">
        <v>354</v>
      </c>
    </row>
    <row r="198" spans="1:14" ht="15" customHeight="1">
      <c r="A198" s="92" t="s">
        <v>88</v>
      </c>
      <c r="B198" s="92" t="s">
        <v>52</v>
      </c>
      <c r="C198" s="92" t="s">
        <v>98</v>
      </c>
      <c r="D198" s="92"/>
      <c r="E198" s="92">
        <v>271</v>
      </c>
      <c r="F198" s="92"/>
      <c r="G198" s="92"/>
      <c r="H198" s="92"/>
      <c r="I198" s="92"/>
      <c r="J198" s="92"/>
      <c r="K198" s="92">
        <v>0</v>
      </c>
      <c r="L198" s="92">
        <v>500000000</v>
      </c>
      <c r="M198" s="92"/>
      <c r="N198" s="92" t="s">
        <v>354</v>
      </c>
    </row>
    <row r="199" spans="1:14" ht="15" customHeight="1">
      <c r="A199" s="92" t="s">
        <v>89</v>
      </c>
      <c r="B199" s="92" t="s">
        <v>49</v>
      </c>
      <c r="C199" s="92" t="s">
        <v>98</v>
      </c>
      <c r="D199" s="92"/>
      <c r="E199" s="92">
        <v>0</v>
      </c>
      <c r="F199" s="92"/>
      <c r="G199" s="92"/>
      <c r="H199" s="92"/>
      <c r="I199" s="92"/>
      <c r="J199" s="92"/>
      <c r="K199" s="92">
        <v>0</v>
      </c>
      <c r="L199" s="92">
        <v>500000000</v>
      </c>
      <c r="M199" s="92"/>
      <c r="N199" s="92" t="s">
        <v>354</v>
      </c>
    </row>
    <row r="200" spans="1:14" ht="15" customHeight="1">
      <c r="A200" s="92" t="s">
        <v>89</v>
      </c>
      <c r="B200" s="92" t="s">
        <v>52</v>
      </c>
      <c r="C200" s="92" t="s">
        <v>98</v>
      </c>
      <c r="D200" s="92"/>
      <c r="E200" s="92">
        <v>3960</v>
      </c>
      <c r="F200" s="92"/>
      <c r="G200" s="92"/>
      <c r="H200" s="92"/>
      <c r="I200" s="92"/>
      <c r="J200" s="92"/>
      <c r="K200" s="92">
        <v>0</v>
      </c>
      <c r="L200" s="92">
        <v>500000000</v>
      </c>
      <c r="M200" s="92"/>
      <c r="N200" s="92" t="s">
        <v>354</v>
      </c>
    </row>
    <row r="201" spans="1:14" ht="15" customHeight="1">
      <c r="A201" s="92" t="s">
        <v>89</v>
      </c>
      <c r="B201" s="92" t="s">
        <v>54</v>
      </c>
      <c r="C201" s="92" t="s">
        <v>98</v>
      </c>
      <c r="D201" s="92"/>
      <c r="E201" s="92">
        <v>3960</v>
      </c>
      <c r="F201" s="92"/>
      <c r="G201" s="92"/>
      <c r="H201" s="92"/>
      <c r="I201" s="92"/>
      <c r="J201" s="92"/>
      <c r="K201" s="92">
        <v>0</v>
      </c>
      <c r="L201" s="92">
        <v>500000000</v>
      </c>
      <c r="M201" s="92"/>
      <c r="N201" s="92" t="s">
        <v>354</v>
      </c>
    </row>
    <row r="202" spans="1:14" ht="15" customHeight="1">
      <c r="A202" s="92" t="s">
        <v>27</v>
      </c>
      <c r="B202" s="92" t="s">
        <v>74</v>
      </c>
      <c r="C202" s="92" t="s">
        <v>103</v>
      </c>
      <c r="D202" s="92"/>
      <c r="E202" s="92">
        <v>2810000</v>
      </c>
      <c r="F202" s="92"/>
      <c r="G202" s="92"/>
      <c r="H202" s="92"/>
      <c r="I202" s="92"/>
      <c r="J202" s="92"/>
      <c r="K202" s="92">
        <v>0</v>
      </c>
      <c r="L202" s="92">
        <v>500000000</v>
      </c>
      <c r="M202" s="92"/>
      <c r="N202" s="92" t="s">
        <v>354</v>
      </c>
    </row>
    <row r="203" spans="1:14" ht="15" customHeight="1">
      <c r="A203" s="92" t="s">
        <v>30</v>
      </c>
      <c r="B203" s="92" t="s">
        <v>75</v>
      </c>
      <c r="C203" s="92" t="s">
        <v>103</v>
      </c>
      <c r="D203" s="92"/>
      <c r="E203" s="92">
        <v>18400</v>
      </c>
      <c r="F203" s="92"/>
      <c r="G203" s="92"/>
      <c r="H203" s="92"/>
      <c r="I203" s="92"/>
      <c r="J203" s="92"/>
      <c r="K203" s="92">
        <v>0</v>
      </c>
      <c r="L203" s="92">
        <v>500000000</v>
      </c>
      <c r="M203" s="92"/>
      <c r="N203" s="92" t="s">
        <v>354</v>
      </c>
    </row>
    <row r="204" spans="1:14" ht="15" customHeight="1">
      <c r="A204" s="92" t="s">
        <v>30</v>
      </c>
      <c r="B204" s="92" t="s">
        <v>76</v>
      </c>
      <c r="C204" s="92" t="s">
        <v>103</v>
      </c>
      <c r="D204" s="92"/>
      <c r="E204" s="92">
        <v>3750</v>
      </c>
      <c r="F204" s="92"/>
      <c r="G204" s="92"/>
      <c r="H204" s="92"/>
      <c r="I204" s="92"/>
      <c r="J204" s="92"/>
      <c r="K204" s="92">
        <v>0</v>
      </c>
      <c r="L204" s="92">
        <v>500000000</v>
      </c>
      <c r="M204" s="92"/>
      <c r="N204" s="92" t="s">
        <v>354</v>
      </c>
    </row>
    <row r="205" spans="1:14" ht="15" customHeight="1">
      <c r="A205" s="92" t="s">
        <v>30</v>
      </c>
      <c r="B205" s="92" t="s">
        <v>77</v>
      </c>
      <c r="C205" s="92" t="s">
        <v>103</v>
      </c>
      <c r="D205" s="92"/>
      <c r="E205" s="92">
        <v>14700</v>
      </c>
      <c r="F205" s="92"/>
      <c r="G205" s="92"/>
      <c r="H205" s="92"/>
      <c r="I205" s="92"/>
      <c r="J205" s="92"/>
      <c r="K205" s="92">
        <v>0</v>
      </c>
      <c r="L205" s="92">
        <v>500000000</v>
      </c>
      <c r="M205" s="92"/>
      <c r="N205" s="92" t="s">
        <v>354</v>
      </c>
    </row>
    <row r="206" spans="1:14" ht="15" customHeight="1">
      <c r="A206" s="92" t="s">
        <v>30</v>
      </c>
      <c r="B206" s="92" t="s">
        <v>86</v>
      </c>
      <c r="C206" s="92" t="s">
        <v>103</v>
      </c>
      <c r="D206" s="92"/>
      <c r="E206" s="92">
        <v>614</v>
      </c>
      <c r="F206" s="92"/>
      <c r="G206" s="92"/>
      <c r="H206" s="92"/>
      <c r="I206" s="92"/>
      <c r="J206" s="92"/>
      <c r="K206" s="92">
        <v>0</v>
      </c>
      <c r="L206" s="92">
        <v>500000000</v>
      </c>
      <c r="M206" s="92"/>
      <c r="N206" s="92" t="s">
        <v>354</v>
      </c>
    </row>
    <row r="207" spans="1:14" ht="15" customHeight="1">
      <c r="A207" s="92" t="s">
        <v>30</v>
      </c>
      <c r="B207" s="92" t="s">
        <v>88</v>
      </c>
      <c r="C207" s="92" t="s">
        <v>103</v>
      </c>
      <c r="D207" s="92"/>
      <c r="E207" s="92">
        <v>614</v>
      </c>
      <c r="F207" s="92"/>
      <c r="G207" s="92"/>
      <c r="H207" s="92"/>
      <c r="I207" s="92"/>
      <c r="J207" s="92"/>
      <c r="K207" s="92">
        <v>0</v>
      </c>
      <c r="L207" s="92">
        <v>500000000</v>
      </c>
      <c r="M207" s="92"/>
      <c r="N207" s="92" t="s">
        <v>354</v>
      </c>
    </row>
    <row r="208" spans="1:14" ht="15" customHeight="1">
      <c r="A208" s="92" t="s">
        <v>33</v>
      </c>
      <c r="B208" s="92" t="s">
        <v>75</v>
      </c>
      <c r="C208" s="92" t="s">
        <v>103</v>
      </c>
      <c r="D208" s="92"/>
      <c r="E208" s="92">
        <v>3750</v>
      </c>
      <c r="F208" s="92"/>
      <c r="G208" s="92"/>
      <c r="H208" s="92"/>
      <c r="I208" s="92"/>
      <c r="J208" s="92"/>
      <c r="K208" s="92">
        <v>0</v>
      </c>
      <c r="L208" s="92">
        <v>500000000</v>
      </c>
      <c r="M208" s="92"/>
      <c r="N208" s="92" t="s">
        <v>354</v>
      </c>
    </row>
    <row r="209" spans="1:14" ht="15" customHeight="1">
      <c r="A209" s="92" t="s">
        <v>33</v>
      </c>
      <c r="B209" s="92" t="s">
        <v>76</v>
      </c>
      <c r="C209" s="92" t="s">
        <v>103</v>
      </c>
      <c r="D209" s="92"/>
      <c r="E209" s="92">
        <v>3750</v>
      </c>
      <c r="F209" s="92"/>
      <c r="G209" s="92"/>
      <c r="H209" s="92"/>
      <c r="I209" s="92"/>
      <c r="J209" s="92"/>
      <c r="K209" s="92">
        <v>0</v>
      </c>
      <c r="L209" s="92">
        <v>500000000</v>
      </c>
      <c r="M209" s="92"/>
      <c r="N209" s="92" t="s">
        <v>354</v>
      </c>
    </row>
    <row r="210" spans="1:14" ht="15" customHeight="1">
      <c r="A210" s="92" t="s">
        <v>33</v>
      </c>
      <c r="B210" s="92" t="s">
        <v>86</v>
      </c>
      <c r="C210" s="92" t="s">
        <v>103</v>
      </c>
      <c r="D210" s="92"/>
      <c r="E210" s="92">
        <v>389</v>
      </c>
      <c r="F210" s="92"/>
      <c r="G210" s="92"/>
      <c r="H210" s="92"/>
      <c r="I210" s="92"/>
      <c r="J210" s="92"/>
      <c r="K210" s="92">
        <v>0</v>
      </c>
      <c r="L210" s="92">
        <v>500000000</v>
      </c>
      <c r="M210" s="92"/>
      <c r="N210" s="92" t="s">
        <v>354</v>
      </c>
    </row>
    <row r="211" spans="1:14" ht="15" customHeight="1">
      <c r="A211" s="92" t="s">
        <v>36</v>
      </c>
      <c r="B211" s="92" t="s">
        <v>75</v>
      </c>
      <c r="C211" s="92" t="s">
        <v>103</v>
      </c>
      <c r="D211" s="92"/>
      <c r="E211" s="92">
        <v>14700</v>
      </c>
      <c r="F211" s="92"/>
      <c r="G211" s="92"/>
      <c r="H211" s="92"/>
      <c r="I211" s="92"/>
      <c r="J211" s="92"/>
      <c r="K211" s="92">
        <v>0</v>
      </c>
      <c r="L211" s="92">
        <v>500000000</v>
      </c>
      <c r="M211" s="92"/>
      <c r="N211" s="92" t="s">
        <v>354</v>
      </c>
    </row>
    <row r="212" spans="1:14" ht="15" customHeight="1">
      <c r="A212" s="92" t="s">
        <v>36</v>
      </c>
      <c r="B212" s="92" t="s">
        <v>77</v>
      </c>
      <c r="C212" s="92" t="s">
        <v>103</v>
      </c>
      <c r="D212" s="92"/>
      <c r="E212" s="92">
        <v>14700</v>
      </c>
      <c r="F212" s="92"/>
      <c r="G212" s="92"/>
      <c r="H212" s="92"/>
      <c r="I212" s="92"/>
      <c r="J212" s="92"/>
      <c r="K212" s="92">
        <v>0</v>
      </c>
      <c r="L212" s="92">
        <v>500000000</v>
      </c>
      <c r="M212" s="92"/>
      <c r="N212" s="92" t="s">
        <v>354</v>
      </c>
    </row>
    <row r="213" spans="1:14" ht="15" customHeight="1">
      <c r="A213" s="92" t="s">
        <v>36</v>
      </c>
      <c r="B213" s="92" t="s">
        <v>86</v>
      </c>
      <c r="C213" s="92" t="s">
        <v>103</v>
      </c>
      <c r="D213" s="92"/>
      <c r="E213" s="92">
        <v>226</v>
      </c>
      <c r="F213" s="92"/>
      <c r="G213" s="92"/>
      <c r="H213" s="92"/>
      <c r="I213" s="92"/>
      <c r="J213" s="92"/>
      <c r="K213" s="92">
        <v>0</v>
      </c>
      <c r="L213" s="92">
        <v>500000000</v>
      </c>
      <c r="M213" s="92"/>
      <c r="N213" s="92" t="s">
        <v>354</v>
      </c>
    </row>
    <row r="214" spans="1:14" ht="15" customHeight="1">
      <c r="A214" s="92" t="s">
        <v>38</v>
      </c>
      <c r="B214" s="92" t="s">
        <v>78</v>
      </c>
      <c r="C214" s="92" t="s">
        <v>103</v>
      </c>
      <c r="D214" s="92"/>
      <c r="E214" s="92">
        <v>7710</v>
      </c>
      <c r="F214" s="92"/>
      <c r="G214" s="92"/>
      <c r="H214" s="92"/>
      <c r="I214" s="92"/>
      <c r="J214" s="92"/>
      <c r="K214" s="92">
        <v>0</v>
      </c>
      <c r="L214" s="92">
        <v>500000000</v>
      </c>
      <c r="M214" s="92"/>
      <c r="N214" s="92" t="s">
        <v>354</v>
      </c>
    </row>
    <row r="215" spans="1:14" ht="15" customHeight="1">
      <c r="A215" s="92" t="s">
        <v>38</v>
      </c>
      <c r="B215" s="92" t="s">
        <v>86</v>
      </c>
      <c r="C215" s="92" t="s">
        <v>103</v>
      </c>
      <c r="D215" s="92"/>
      <c r="E215" s="92">
        <v>1710</v>
      </c>
      <c r="F215" s="92"/>
      <c r="G215" s="92"/>
      <c r="H215" s="92"/>
      <c r="I215" s="92"/>
      <c r="J215" s="92"/>
      <c r="K215" s="92">
        <v>0</v>
      </c>
      <c r="L215" s="92">
        <v>500000000</v>
      </c>
      <c r="M215" s="92"/>
      <c r="N215" s="92" t="s">
        <v>354</v>
      </c>
    </row>
    <row r="216" spans="1:14" ht="15" customHeight="1">
      <c r="A216" s="92" t="s">
        <v>38</v>
      </c>
      <c r="B216" s="92" t="s">
        <v>89</v>
      </c>
      <c r="C216" s="92" t="s">
        <v>103</v>
      </c>
      <c r="D216" s="92"/>
      <c r="E216" s="92">
        <v>1710</v>
      </c>
      <c r="F216" s="92"/>
      <c r="G216" s="92"/>
      <c r="H216" s="92"/>
      <c r="I216" s="92"/>
      <c r="J216" s="92"/>
      <c r="K216" s="92">
        <v>0</v>
      </c>
      <c r="L216" s="92">
        <v>500000000</v>
      </c>
      <c r="M216" s="92"/>
      <c r="N216" s="92" t="s">
        <v>354</v>
      </c>
    </row>
    <row r="217" spans="1:14" ht="15" customHeight="1">
      <c r="A217" s="92" t="s">
        <v>40</v>
      </c>
      <c r="B217" s="92" t="s">
        <v>86</v>
      </c>
      <c r="C217" s="92" t="s">
        <v>103</v>
      </c>
      <c r="D217" s="92"/>
      <c r="E217" s="92">
        <v>976</v>
      </c>
      <c r="F217" s="92"/>
      <c r="G217" s="92"/>
      <c r="H217" s="92"/>
      <c r="I217" s="92"/>
      <c r="J217" s="92"/>
      <c r="K217" s="92">
        <v>0</v>
      </c>
      <c r="L217" s="92">
        <v>500000000</v>
      </c>
      <c r="M217" s="92"/>
      <c r="N217" s="92" t="s">
        <v>354</v>
      </c>
    </row>
    <row r="218" spans="1:14" ht="15" customHeight="1">
      <c r="A218" s="92" t="s">
        <v>41</v>
      </c>
      <c r="B218" s="92" t="s">
        <v>86</v>
      </c>
      <c r="C218" s="92" t="s">
        <v>103</v>
      </c>
      <c r="D218" s="92"/>
      <c r="E218" s="92">
        <v>736</v>
      </c>
      <c r="F218" s="92"/>
      <c r="G218" s="92"/>
      <c r="H218" s="92"/>
      <c r="I218" s="92"/>
      <c r="J218" s="92"/>
      <c r="K218" s="92">
        <v>0</v>
      </c>
      <c r="L218" s="92">
        <v>500000000</v>
      </c>
      <c r="M218" s="92"/>
      <c r="N218" s="92" t="s">
        <v>354</v>
      </c>
    </row>
    <row r="219" spans="1:14" ht="15" customHeight="1">
      <c r="A219" s="92" t="s">
        <v>42</v>
      </c>
      <c r="B219" s="92" t="s">
        <v>80</v>
      </c>
      <c r="C219" s="92" t="s">
        <v>103</v>
      </c>
      <c r="D219" s="92"/>
      <c r="E219" s="92">
        <v>1890</v>
      </c>
      <c r="F219" s="92">
        <v>353</v>
      </c>
      <c r="G219" s="92">
        <v>1913</v>
      </c>
      <c r="H219" s="92"/>
      <c r="I219" s="92"/>
      <c r="J219" s="92"/>
      <c r="K219" s="92">
        <v>0</v>
      </c>
      <c r="L219" s="92">
        <v>500000000</v>
      </c>
      <c r="M219" s="92"/>
      <c r="N219" s="92" t="s">
        <v>356</v>
      </c>
    </row>
    <row r="220" spans="1:14" ht="15" customHeight="1">
      <c r="A220" s="92" t="s">
        <v>42</v>
      </c>
      <c r="B220" s="92" t="s">
        <v>82</v>
      </c>
      <c r="C220" s="92" t="s">
        <v>103</v>
      </c>
      <c r="D220" s="92"/>
      <c r="E220" s="92">
        <v>3400</v>
      </c>
      <c r="F220" s="92">
        <v>1200</v>
      </c>
      <c r="G220" s="92">
        <v>7810</v>
      </c>
      <c r="H220" s="92"/>
      <c r="I220" s="92"/>
      <c r="J220" s="92"/>
      <c r="K220" s="92">
        <v>0</v>
      </c>
      <c r="L220" s="92">
        <v>500000000</v>
      </c>
      <c r="M220" s="92"/>
      <c r="N220" s="92" t="s">
        <v>356</v>
      </c>
    </row>
    <row r="221" spans="1:14" ht="15" customHeight="1">
      <c r="A221" s="92" t="s">
        <v>42</v>
      </c>
      <c r="B221" s="92" t="s">
        <v>84</v>
      </c>
      <c r="C221" s="92" t="s">
        <v>103</v>
      </c>
      <c r="D221" s="92"/>
      <c r="E221" s="92">
        <v>1990</v>
      </c>
      <c r="F221" s="92">
        <v>0</v>
      </c>
      <c r="G221" s="92">
        <v>6310</v>
      </c>
      <c r="H221" s="92"/>
      <c r="I221" s="92"/>
      <c r="J221" s="92"/>
      <c r="K221" s="92">
        <v>0</v>
      </c>
      <c r="L221" s="92">
        <v>500000000</v>
      </c>
      <c r="M221" s="92"/>
      <c r="N221" s="92" t="s">
        <v>356</v>
      </c>
    </row>
    <row r="222" spans="1:14" ht="15" customHeight="1">
      <c r="A222" s="92" t="s">
        <v>42</v>
      </c>
      <c r="B222" s="92" t="s">
        <v>83</v>
      </c>
      <c r="C222" s="92" t="s">
        <v>103</v>
      </c>
      <c r="D222" s="92"/>
      <c r="E222" s="92">
        <v>2550</v>
      </c>
      <c r="F222" s="92">
        <v>1970</v>
      </c>
      <c r="G222" s="92">
        <v>2950</v>
      </c>
      <c r="H222" s="92"/>
      <c r="I222" s="92"/>
      <c r="J222" s="92"/>
      <c r="K222" s="92">
        <v>0</v>
      </c>
      <c r="L222" s="92">
        <v>500000000</v>
      </c>
      <c r="M222" s="92"/>
      <c r="N222" s="92" t="s">
        <v>356</v>
      </c>
    </row>
    <row r="223" spans="1:14" ht="15" customHeight="1">
      <c r="A223" s="92" t="s">
        <v>43</v>
      </c>
      <c r="B223" s="92" t="s">
        <v>80</v>
      </c>
      <c r="C223" s="92" t="s">
        <v>103</v>
      </c>
      <c r="D223" s="92"/>
      <c r="E223" s="92">
        <v>1380</v>
      </c>
      <c r="F223" s="92">
        <v>353</v>
      </c>
      <c r="G223" s="92">
        <v>1560</v>
      </c>
      <c r="H223" s="92"/>
      <c r="I223" s="92"/>
      <c r="J223" s="92"/>
      <c r="K223" s="92">
        <v>0</v>
      </c>
      <c r="L223" s="92">
        <v>500000000</v>
      </c>
      <c r="M223" s="92"/>
      <c r="N223" s="92" t="s">
        <v>356</v>
      </c>
    </row>
    <row r="224" spans="1:14" ht="15" customHeight="1">
      <c r="A224" s="92" t="s">
        <v>43</v>
      </c>
      <c r="B224" s="92" t="s">
        <v>82</v>
      </c>
      <c r="C224" s="92" t="s">
        <v>103</v>
      </c>
      <c r="D224" s="92"/>
      <c r="E224" s="92">
        <v>233</v>
      </c>
      <c r="F224" s="92">
        <v>200</v>
      </c>
      <c r="G224" s="92">
        <v>500</v>
      </c>
      <c r="H224" s="92"/>
      <c r="I224" s="92"/>
      <c r="J224" s="92"/>
      <c r="K224" s="92">
        <v>200</v>
      </c>
      <c r="L224" s="92">
        <v>500</v>
      </c>
      <c r="M224" s="92"/>
      <c r="N224" s="92" t="s">
        <v>356</v>
      </c>
    </row>
    <row r="225" spans="1:14" ht="15" customHeight="1">
      <c r="A225" s="92" t="s">
        <v>43</v>
      </c>
      <c r="B225" s="92" t="s">
        <v>84</v>
      </c>
      <c r="C225" s="92" t="s">
        <v>103</v>
      </c>
      <c r="D225" s="92"/>
      <c r="E225" s="92">
        <v>12.2</v>
      </c>
      <c r="F225" s="92">
        <v>0</v>
      </c>
      <c r="G225" s="92">
        <v>1210</v>
      </c>
      <c r="H225" s="92"/>
      <c r="I225" s="92"/>
      <c r="J225" s="92"/>
      <c r="K225" s="92">
        <v>0</v>
      </c>
      <c r="L225" s="92">
        <v>500000000</v>
      </c>
      <c r="M225" s="92"/>
      <c r="N225" s="92" t="s">
        <v>356</v>
      </c>
    </row>
    <row r="226" spans="1:14" ht="15" customHeight="1">
      <c r="A226" s="92" t="s">
        <v>43</v>
      </c>
      <c r="B226" s="92" t="s">
        <v>83</v>
      </c>
      <c r="C226" s="92" t="s">
        <v>103</v>
      </c>
      <c r="D226" s="92"/>
      <c r="E226" s="92">
        <v>137</v>
      </c>
      <c r="F226" s="92">
        <v>0</v>
      </c>
      <c r="G226" s="92">
        <v>1210</v>
      </c>
      <c r="H226" s="92"/>
      <c r="I226" s="92"/>
      <c r="J226" s="92"/>
      <c r="K226" s="92">
        <v>0</v>
      </c>
      <c r="L226" s="92">
        <v>500000000</v>
      </c>
      <c r="M226" s="92"/>
      <c r="N226" s="92" t="s">
        <v>356</v>
      </c>
    </row>
    <row r="227" spans="1:14" ht="15" customHeight="1">
      <c r="A227" s="92" t="s">
        <v>44</v>
      </c>
      <c r="B227" s="92" t="s">
        <v>80</v>
      </c>
      <c r="C227" s="92" t="s">
        <v>103</v>
      </c>
      <c r="D227" s="92"/>
      <c r="E227" s="92">
        <v>504</v>
      </c>
      <c r="F227" s="92">
        <v>0</v>
      </c>
      <c r="G227" s="92">
        <v>606</v>
      </c>
      <c r="H227" s="92"/>
      <c r="I227" s="92"/>
      <c r="J227" s="92"/>
      <c r="K227" s="92">
        <v>0</v>
      </c>
      <c r="L227" s="92">
        <v>500000000</v>
      </c>
      <c r="M227" s="92"/>
      <c r="N227" s="92" t="s">
        <v>356</v>
      </c>
    </row>
    <row r="228" spans="1:14" ht="15" customHeight="1">
      <c r="A228" s="92" t="s">
        <v>44</v>
      </c>
      <c r="B228" s="92" t="s">
        <v>82</v>
      </c>
      <c r="C228" s="92" t="s">
        <v>103</v>
      </c>
      <c r="D228" s="92"/>
      <c r="E228" s="92">
        <v>3160</v>
      </c>
      <c r="F228" s="92">
        <v>1000</v>
      </c>
      <c r="G228" s="92">
        <v>7310</v>
      </c>
      <c r="H228" s="92"/>
      <c r="I228" s="92"/>
      <c r="J228" s="92"/>
      <c r="K228" s="92">
        <v>1000</v>
      </c>
      <c r="L228" s="92">
        <v>500000000</v>
      </c>
      <c r="M228" s="92"/>
      <c r="N228" s="92" t="s">
        <v>356</v>
      </c>
    </row>
    <row r="229" spans="1:14" ht="15" customHeight="1">
      <c r="A229" s="92" t="s">
        <v>44</v>
      </c>
      <c r="B229" s="92" t="s">
        <v>84</v>
      </c>
      <c r="C229" s="92" t="s">
        <v>103</v>
      </c>
      <c r="D229" s="92"/>
      <c r="E229" s="92">
        <v>1980</v>
      </c>
      <c r="F229" s="92">
        <v>0</v>
      </c>
      <c r="G229" s="92">
        <v>6310</v>
      </c>
      <c r="H229" s="92"/>
      <c r="I229" s="92"/>
      <c r="J229" s="92"/>
      <c r="K229" s="92">
        <v>0</v>
      </c>
      <c r="L229" s="92">
        <v>500000000</v>
      </c>
      <c r="M229" s="92"/>
      <c r="N229" s="92" t="s">
        <v>356</v>
      </c>
    </row>
    <row r="230" spans="1:14" ht="15" customHeight="1">
      <c r="A230" s="92" t="s">
        <v>44</v>
      </c>
      <c r="B230" s="92" t="s">
        <v>83</v>
      </c>
      <c r="C230" s="92" t="s">
        <v>103</v>
      </c>
      <c r="D230" s="92"/>
      <c r="E230" s="92">
        <v>2420</v>
      </c>
      <c r="F230" s="92">
        <v>754</v>
      </c>
      <c r="G230" s="92">
        <v>2950</v>
      </c>
      <c r="H230" s="92"/>
      <c r="I230" s="92"/>
      <c r="J230" s="92"/>
      <c r="K230" s="92">
        <v>0</v>
      </c>
      <c r="L230" s="92">
        <v>500000000</v>
      </c>
      <c r="M230" s="92"/>
      <c r="N230" s="92" t="s">
        <v>356</v>
      </c>
    </row>
    <row r="231" spans="1:14" ht="15" customHeight="1">
      <c r="A231" s="92" t="s">
        <v>45</v>
      </c>
      <c r="B231" s="92" t="s">
        <v>83</v>
      </c>
      <c r="C231" s="92" t="s">
        <v>103</v>
      </c>
      <c r="D231" s="92"/>
      <c r="E231" s="92">
        <v>1720</v>
      </c>
      <c r="F231" s="92"/>
      <c r="G231" s="92"/>
      <c r="H231" s="92"/>
      <c r="I231" s="92"/>
      <c r="J231" s="92"/>
      <c r="K231" s="92">
        <v>0</v>
      </c>
      <c r="L231" s="92">
        <v>500000000</v>
      </c>
      <c r="M231" s="92"/>
      <c r="N231" s="92" t="s">
        <v>354</v>
      </c>
    </row>
    <row r="232" spans="1:14" ht="15" customHeight="1">
      <c r="A232" s="92" t="s">
        <v>48</v>
      </c>
      <c r="B232" s="92" t="s">
        <v>85</v>
      </c>
      <c r="C232" s="92" t="s">
        <v>103</v>
      </c>
      <c r="D232" s="92"/>
      <c r="E232" s="92">
        <v>2830</v>
      </c>
      <c r="F232" s="92"/>
      <c r="G232" s="92"/>
      <c r="H232" s="92"/>
      <c r="I232" s="92"/>
      <c r="J232" s="92"/>
      <c r="K232" s="92">
        <v>0</v>
      </c>
      <c r="L232" s="92">
        <v>500000000</v>
      </c>
      <c r="M232" s="92"/>
      <c r="N232" s="92" t="s">
        <v>354</v>
      </c>
    </row>
    <row r="233" spans="1:14" ht="15" customHeight="1">
      <c r="A233" s="92" t="s">
        <v>49</v>
      </c>
      <c r="B233" s="92" t="s">
        <v>85</v>
      </c>
      <c r="C233" s="92" t="s">
        <v>103</v>
      </c>
      <c r="D233" s="92"/>
      <c r="E233" s="92">
        <v>10000</v>
      </c>
      <c r="F233" s="92"/>
      <c r="G233" s="92"/>
      <c r="H233" s="92"/>
      <c r="I233" s="92"/>
      <c r="J233" s="92"/>
      <c r="K233" s="92">
        <v>0</v>
      </c>
      <c r="L233" s="92">
        <v>500000000</v>
      </c>
      <c r="M233" s="92"/>
      <c r="N233" s="92" t="s">
        <v>354</v>
      </c>
    </row>
    <row r="234" spans="1:14" ht="15" customHeight="1">
      <c r="A234" s="92" t="s">
        <v>49</v>
      </c>
      <c r="B234" s="92" t="s">
        <v>86</v>
      </c>
      <c r="C234" s="92" t="s">
        <v>103</v>
      </c>
      <c r="D234" s="92"/>
      <c r="E234" s="92">
        <v>1120</v>
      </c>
      <c r="F234" s="92"/>
      <c r="G234" s="92"/>
      <c r="H234" s="92"/>
      <c r="I234" s="92"/>
      <c r="J234" s="92"/>
      <c r="K234" s="92">
        <v>0</v>
      </c>
      <c r="L234" s="92">
        <v>500000000</v>
      </c>
      <c r="M234" s="92"/>
      <c r="N234" s="92" t="s">
        <v>354</v>
      </c>
    </row>
    <row r="235" spans="1:14" ht="15" customHeight="1">
      <c r="A235" s="92" t="s">
        <v>51</v>
      </c>
      <c r="B235" s="92" t="s">
        <v>86</v>
      </c>
      <c r="C235" s="92" t="s">
        <v>103</v>
      </c>
      <c r="D235" s="92"/>
      <c r="E235" s="92">
        <v>967</v>
      </c>
      <c r="F235" s="92"/>
      <c r="G235" s="92"/>
      <c r="H235" s="92"/>
      <c r="I235" s="92"/>
      <c r="J235" s="92"/>
      <c r="K235" s="92">
        <v>0</v>
      </c>
      <c r="L235" s="92">
        <v>500000000</v>
      </c>
      <c r="M235" s="92"/>
      <c r="N235" s="92" t="s">
        <v>354</v>
      </c>
    </row>
    <row r="236" spans="1:14" ht="15" customHeight="1">
      <c r="A236" s="92" t="s">
        <v>52</v>
      </c>
      <c r="B236" s="92" t="s">
        <v>80</v>
      </c>
      <c r="C236" s="92" t="s">
        <v>103</v>
      </c>
      <c r="D236" s="92"/>
      <c r="E236" s="92">
        <v>1620</v>
      </c>
      <c r="F236" s="92"/>
      <c r="G236" s="92"/>
      <c r="H236" s="92"/>
      <c r="I236" s="92"/>
      <c r="J236" s="92"/>
      <c r="K236" s="92">
        <v>0</v>
      </c>
      <c r="L236" s="92">
        <v>500000000</v>
      </c>
      <c r="M236" s="92"/>
      <c r="N236" s="92" t="s">
        <v>354</v>
      </c>
    </row>
    <row r="237" spans="1:14" ht="15" customHeight="1">
      <c r="A237" s="92" t="s">
        <v>52</v>
      </c>
      <c r="B237" s="92" t="s">
        <v>82</v>
      </c>
      <c r="C237" s="92" t="s">
        <v>103</v>
      </c>
      <c r="D237" s="92"/>
      <c r="E237" s="92">
        <v>1840</v>
      </c>
      <c r="F237" s="92"/>
      <c r="G237" s="92"/>
      <c r="H237" s="92"/>
      <c r="I237" s="92"/>
      <c r="J237" s="92"/>
      <c r="K237" s="92">
        <v>0</v>
      </c>
      <c r="L237" s="92">
        <v>500000000</v>
      </c>
      <c r="M237" s="92"/>
      <c r="N237" s="92" t="s">
        <v>354</v>
      </c>
    </row>
    <row r="238" spans="1:14" ht="15" customHeight="1">
      <c r="A238" s="92" t="s">
        <v>52</v>
      </c>
      <c r="B238" s="92" t="s">
        <v>84</v>
      </c>
      <c r="C238" s="92" t="s">
        <v>103</v>
      </c>
      <c r="D238" s="92"/>
      <c r="E238" s="92">
        <v>588</v>
      </c>
      <c r="F238" s="92"/>
      <c r="G238" s="92"/>
      <c r="H238" s="92"/>
      <c r="I238" s="92"/>
      <c r="J238" s="92"/>
      <c r="K238" s="92">
        <v>0</v>
      </c>
      <c r="L238" s="92">
        <v>500000000</v>
      </c>
      <c r="M238" s="92"/>
      <c r="N238" s="92" t="s">
        <v>354</v>
      </c>
    </row>
    <row r="239" spans="1:14" ht="15" customHeight="1">
      <c r="A239" s="92" t="s">
        <v>52</v>
      </c>
      <c r="B239" s="92" t="s">
        <v>83</v>
      </c>
      <c r="C239" s="92" t="s">
        <v>103</v>
      </c>
      <c r="D239" s="92"/>
      <c r="E239" s="92">
        <v>27.1</v>
      </c>
      <c r="F239" s="92"/>
      <c r="G239" s="92"/>
      <c r="H239" s="92"/>
      <c r="I239" s="92"/>
      <c r="J239" s="92"/>
      <c r="K239" s="92">
        <v>0</v>
      </c>
      <c r="L239" s="92">
        <v>500000000</v>
      </c>
      <c r="M239" s="92"/>
      <c r="N239" s="92" t="s">
        <v>354</v>
      </c>
    </row>
    <row r="240" spans="1:14" ht="15" customHeight="1">
      <c r="A240" s="92" t="s">
        <v>54</v>
      </c>
      <c r="B240" s="92" t="s">
        <v>80</v>
      </c>
      <c r="C240" s="92" t="s">
        <v>103</v>
      </c>
      <c r="D240" s="92"/>
      <c r="E240" s="92">
        <v>1550</v>
      </c>
      <c r="F240" s="92"/>
      <c r="G240" s="92"/>
      <c r="H240" s="92"/>
      <c r="I240" s="92"/>
      <c r="J240" s="92"/>
      <c r="K240" s="92">
        <v>0</v>
      </c>
      <c r="L240" s="92">
        <v>500000000</v>
      </c>
      <c r="M240" s="92"/>
      <c r="N240" s="92" t="s">
        <v>354</v>
      </c>
    </row>
    <row r="241" spans="1:14" ht="15" customHeight="1">
      <c r="A241" s="92" t="s">
        <v>54</v>
      </c>
      <c r="B241" s="92" t="s">
        <v>82</v>
      </c>
      <c r="C241" s="92" t="s">
        <v>103</v>
      </c>
      <c r="D241" s="92"/>
      <c r="E241" s="92">
        <v>1730</v>
      </c>
      <c r="F241" s="92"/>
      <c r="G241" s="92"/>
      <c r="H241" s="92"/>
      <c r="I241" s="92"/>
      <c r="J241" s="92"/>
      <c r="K241" s="92">
        <v>0</v>
      </c>
      <c r="L241" s="92">
        <v>500000000</v>
      </c>
      <c r="M241" s="92"/>
      <c r="N241" s="92" t="s">
        <v>354</v>
      </c>
    </row>
    <row r="242" spans="1:14" ht="15" customHeight="1">
      <c r="A242" s="92" t="s">
        <v>54</v>
      </c>
      <c r="B242" s="92" t="s">
        <v>84</v>
      </c>
      <c r="C242" s="92" t="s">
        <v>103</v>
      </c>
      <c r="D242" s="92"/>
      <c r="E242" s="92">
        <v>520</v>
      </c>
      <c r="F242" s="92"/>
      <c r="G242" s="92"/>
      <c r="H242" s="92"/>
      <c r="I242" s="92"/>
      <c r="J242" s="92"/>
      <c r="K242" s="92">
        <v>0</v>
      </c>
      <c r="L242" s="92">
        <v>500000000</v>
      </c>
      <c r="M242" s="92"/>
      <c r="N242" s="92" t="s">
        <v>354</v>
      </c>
    </row>
    <row r="243" spans="1:14" ht="15" customHeight="1">
      <c r="A243" s="92" t="s">
        <v>56</v>
      </c>
      <c r="B243" s="92" t="s">
        <v>80</v>
      </c>
      <c r="C243" s="92" t="s">
        <v>103</v>
      </c>
      <c r="D243" s="92"/>
      <c r="E243" s="92">
        <v>1330</v>
      </c>
      <c r="F243" s="92"/>
      <c r="G243" s="92"/>
      <c r="H243" s="92"/>
      <c r="I243" s="92"/>
      <c r="J243" s="92"/>
      <c r="K243" s="92">
        <v>0</v>
      </c>
      <c r="L243" s="92">
        <v>500000000</v>
      </c>
      <c r="M243" s="92"/>
      <c r="N243" s="92" t="s">
        <v>354</v>
      </c>
    </row>
    <row r="244" spans="1:14" ht="15" customHeight="1">
      <c r="A244" s="92" t="s">
        <v>56</v>
      </c>
      <c r="B244" s="92" t="s">
        <v>82</v>
      </c>
      <c r="C244" s="92" t="s">
        <v>103</v>
      </c>
      <c r="D244" s="92"/>
      <c r="E244" s="92">
        <v>1190</v>
      </c>
      <c r="F244" s="92"/>
      <c r="G244" s="92"/>
      <c r="H244" s="92"/>
      <c r="I244" s="92"/>
      <c r="J244" s="92"/>
      <c r="K244" s="92">
        <v>0</v>
      </c>
      <c r="L244" s="92">
        <v>500000000</v>
      </c>
      <c r="M244" s="92"/>
      <c r="N244" s="92" t="s">
        <v>354</v>
      </c>
    </row>
    <row r="245" spans="1:14" ht="15" customHeight="1">
      <c r="A245" s="92" t="s">
        <v>56</v>
      </c>
      <c r="B245" s="92" t="s">
        <v>84</v>
      </c>
      <c r="C245" s="92" t="s">
        <v>103</v>
      </c>
      <c r="D245" s="92"/>
      <c r="E245" s="92">
        <v>445</v>
      </c>
      <c r="F245" s="92"/>
      <c r="G245" s="92"/>
      <c r="H245" s="92"/>
      <c r="I245" s="92"/>
      <c r="J245" s="92"/>
      <c r="K245" s="92">
        <v>0</v>
      </c>
      <c r="L245" s="92">
        <v>500000000</v>
      </c>
      <c r="M245" s="92"/>
      <c r="N245" s="92" t="s">
        <v>354</v>
      </c>
    </row>
    <row r="246" spans="1:14" ht="15" customHeight="1">
      <c r="A246" s="92" t="s">
        <v>58</v>
      </c>
      <c r="B246" s="92" t="s">
        <v>80</v>
      </c>
      <c r="C246" s="92" t="s">
        <v>103</v>
      </c>
      <c r="D246" s="92"/>
      <c r="E246" s="92">
        <v>217</v>
      </c>
      <c r="F246" s="92"/>
      <c r="G246" s="92"/>
      <c r="H246" s="92"/>
      <c r="I246" s="92"/>
      <c r="J246" s="92"/>
      <c r="K246" s="92">
        <v>0</v>
      </c>
      <c r="L246" s="92">
        <v>500000000</v>
      </c>
      <c r="M246" s="92"/>
      <c r="N246" s="92" t="s">
        <v>354</v>
      </c>
    </row>
    <row r="247" spans="1:14" ht="15" customHeight="1">
      <c r="A247" s="92" t="s">
        <v>58</v>
      </c>
      <c r="B247" s="92" t="s">
        <v>82</v>
      </c>
      <c r="C247" s="92" t="s">
        <v>103</v>
      </c>
      <c r="D247" s="92"/>
      <c r="E247" s="92">
        <v>543</v>
      </c>
      <c r="F247" s="92"/>
      <c r="G247" s="92"/>
      <c r="H247" s="92"/>
      <c r="I247" s="92"/>
      <c r="J247" s="92"/>
      <c r="K247" s="92">
        <v>0</v>
      </c>
      <c r="L247" s="92">
        <v>500000000</v>
      </c>
      <c r="M247" s="92"/>
      <c r="N247" s="92" t="s">
        <v>354</v>
      </c>
    </row>
    <row r="248" spans="1:14" ht="15" customHeight="1">
      <c r="A248" s="92" t="s">
        <v>58</v>
      </c>
      <c r="B248" s="92" t="s">
        <v>84</v>
      </c>
      <c r="C248" s="92" t="s">
        <v>103</v>
      </c>
      <c r="D248" s="92"/>
      <c r="E248" s="92">
        <v>75.2</v>
      </c>
      <c r="F248" s="92"/>
      <c r="G248" s="92"/>
      <c r="H248" s="92"/>
      <c r="I248" s="92"/>
      <c r="J248" s="92"/>
      <c r="K248" s="92">
        <v>0</v>
      </c>
      <c r="L248" s="92">
        <v>500000000</v>
      </c>
      <c r="M248" s="92"/>
      <c r="N248" s="92" t="s">
        <v>354</v>
      </c>
    </row>
    <row r="249" spans="1:14" ht="15" customHeight="1">
      <c r="A249" s="92" t="s">
        <v>59</v>
      </c>
      <c r="B249" s="92" t="s">
        <v>80</v>
      </c>
      <c r="C249" s="92" t="s">
        <v>103</v>
      </c>
      <c r="D249" s="92"/>
      <c r="E249" s="92">
        <v>67.7</v>
      </c>
      <c r="F249" s="92"/>
      <c r="G249" s="92"/>
      <c r="H249" s="92"/>
      <c r="I249" s="92"/>
      <c r="J249" s="92"/>
      <c r="K249" s="92">
        <v>0</v>
      </c>
      <c r="L249" s="92">
        <v>500000000</v>
      </c>
      <c r="M249" s="92"/>
      <c r="N249" s="92" t="s">
        <v>354</v>
      </c>
    </row>
    <row r="250" spans="1:14" ht="15" customHeight="1">
      <c r="A250" s="92" t="s">
        <v>59</v>
      </c>
      <c r="B250" s="92" t="s">
        <v>82</v>
      </c>
      <c r="C250" s="92" t="s">
        <v>103</v>
      </c>
      <c r="D250" s="92"/>
      <c r="E250" s="92">
        <v>108</v>
      </c>
      <c r="F250" s="92"/>
      <c r="G250" s="92"/>
      <c r="H250" s="92"/>
      <c r="I250" s="92"/>
      <c r="J250" s="92"/>
      <c r="K250" s="92">
        <v>0</v>
      </c>
      <c r="L250" s="92">
        <v>500000000</v>
      </c>
      <c r="M250" s="92"/>
      <c r="N250" s="92" t="s">
        <v>354</v>
      </c>
    </row>
    <row r="251" spans="1:14" ht="15" customHeight="1">
      <c r="A251" s="92" t="s">
        <v>59</v>
      </c>
      <c r="B251" s="92" t="s">
        <v>84</v>
      </c>
      <c r="C251" s="92" t="s">
        <v>103</v>
      </c>
      <c r="D251" s="92"/>
      <c r="E251" s="92">
        <v>67.7</v>
      </c>
      <c r="F251" s="92"/>
      <c r="G251" s="92"/>
      <c r="H251" s="92"/>
      <c r="I251" s="92"/>
      <c r="J251" s="92"/>
      <c r="K251" s="92">
        <v>0</v>
      </c>
      <c r="L251" s="92">
        <v>500000000</v>
      </c>
      <c r="M251" s="92"/>
      <c r="N251" s="92" t="s">
        <v>354</v>
      </c>
    </row>
    <row r="252" spans="1:14" ht="15" customHeight="1">
      <c r="A252" s="92" t="s">
        <v>59</v>
      </c>
      <c r="B252" s="92" t="s">
        <v>83</v>
      </c>
      <c r="C252" s="92" t="s">
        <v>103</v>
      </c>
      <c r="D252" s="92"/>
      <c r="E252" s="92">
        <v>27.1</v>
      </c>
      <c r="F252" s="92"/>
      <c r="G252" s="92"/>
      <c r="H252" s="92"/>
      <c r="I252" s="92"/>
      <c r="J252" s="92"/>
      <c r="K252" s="92">
        <v>0</v>
      </c>
      <c r="L252" s="92">
        <v>500000000</v>
      </c>
      <c r="M252" s="92"/>
      <c r="N252" s="92" t="s">
        <v>354</v>
      </c>
    </row>
    <row r="253" spans="1:14" ht="15" customHeight="1">
      <c r="A253" s="92" t="s">
        <v>61</v>
      </c>
      <c r="B253" s="92" t="s">
        <v>85</v>
      </c>
      <c r="C253" s="92" t="s">
        <v>103</v>
      </c>
      <c r="D253" s="92"/>
      <c r="E253" s="92">
        <v>22400</v>
      </c>
      <c r="F253" s="92"/>
      <c r="G253" s="92"/>
      <c r="H253" s="92"/>
      <c r="I253" s="92"/>
      <c r="J253" s="92"/>
      <c r="K253" s="92">
        <v>0</v>
      </c>
      <c r="L253" s="92">
        <v>500000000</v>
      </c>
      <c r="M253" s="92"/>
      <c r="N253" s="92" t="s">
        <v>354</v>
      </c>
    </row>
    <row r="254" spans="1:14" ht="15" customHeight="1">
      <c r="A254" s="92" t="s">
        <v>63</v>
      </c>
      <c r="B254" s="92" t="s">
        <v>85</v>
      </c>
      <c r="C254" s="92" t="s">
        <v>103</v>
      </c>
      <c r="D254" s="92"/>
      <c r="E254" s="92">
        <v>19000</v>
      </c>
      <c r="F254" s="92"/>
      <c r="G254" s="92"/>
      <c r="H254" s="92"/>
      <c r="I254" s="92"/>
      <c r="J254" s="92"/>
      <c r="K254" s="92">
        <v>0</v>
      </c>
      <c r="L254" s="92">
        <v>500000000</v>
      </c>
      <c r="M254" s="92"/>
      <c r="N254" s="92" t="s">
        <v>354</v>
      </c>
    </row>
    <row r="255" spans="1:14" ht="15" customHeight="1">
      <c r="A255" s="92" t="s">
        <v>64</v>
      </c>
      <c r="B255" s="92" t="s">
        <v>85</v>
      </c>
      <c r="C255" s="92" t="s">
        <v>103</v>
      </c>
      <c r="D255" s="92"/>
      <c r="E255" s="92">
        <v>5460</v>
      </c>
      <c r="F255" s="92"/>
      <c r="G255" s="92"/>
      <c r="H255" s="92"/>
      <c r="I255" s="92"/>
      <c r="J255" s="92"/>
      <c r="K255" s="92">
        <v>0</v>
      </c>
      <c r="L255" s="92">
        <v>500000000</v>
      </c>
      <c r="M255" s="92"/>
      <c r="N255" s="92" t="s">
        <v>354</v>
      </c>
    </row>
    <row r="256" spans="1:14" ht="15" customHeight="1">
      <c r="A256" s="92" t="s">
        <v>65</v>
      </c>
      <c r="B256" s="92" t="s">
        <v>85</v>
      </c>
      <c r="C256" s="92" t="s">
        <v>103</v>
      </c>
      <c r="D256" s="92"/>
      <c r="E256" s="92">
        <v>13600</v>
      </c>
      <c r="F256" s="92"/>
      <c r="G256" s="92"/>
      <c r="H256" s="92"/>
      <c r="I256" s="92"/>
      <c r="J256" s="92"/>
      <c r="K256" s="92">
        <v>0</v>
      </c>
      <c r="L256" s="92">
        <v>500000000</v>
      </c>
      <c r="M256" s="92"/>
      <c r="N256" s="92" t="s">
        <v>354</v>
      </c>
    </row>
    <row r="257" spans="1:14" ht="15" customHeight="1">
      <c r="A257" s="92" t="s">
        <v>66</v>
      </c>
      <c r="B257" s="92" t="s">
        <v>85</v>
      </c>
      <c r="C257" s="92" t="s">
        <v>103</v>
      </c>
      <c r="D257" s="92"/>
      <c r="E257" s="92">
        <v>3420</v>
      </c>
      <c r="F257" s="92"/>
      <c r="G257" s="92"/>
      <c r="H257" s="92"/>
      <c r="I257" s="92"/>
      <c r="J257" s="92"/>
      <c r="K257" s="92">
        <v>0</v>
      </c>
      <c r="L257" s="92">
        <v>500000000</v>
      </c>
      <c r="M257" s="92"/>
      <c r="N257" s="92" t="s">
        <v>354</v>
      </c>
    </row>
    <row r="258" spans="1:14" ht="15" customHeight="1">
      <c r="A258" s="92" t="s">
        <v>67</v>
      </c>
      <c r="B258" s="92" t="s">
        <v>75</v>
      </c>
      <c r="C258" s="92" t="s">
        <v>103</v>
      </c>
      <c r="D258" s="92"/>
      <c r="E258" s="92">
        <v>18400</v>
      </c>
      <c r="F258" s="92"/>
      <c r="G258" s="92"/>
      <c r="H258" s="92"/>
      <c r="I258" s="92"/>
      <c r="J258" s="92"/>
      <c r="K258" s="92">
        <v>0</v>
      </c>
      <c r="L258" s="92">
        <v>500000000</v>
      </c>
      <c r="M258" s="92"/>
      <c r="N258" s="92" t="s">
        <v>354</v>
      </c>
    </row>
    <row r="259" spans="1:14" ht="15" customHeight="1">
      <c r="A259" s="92" t="s">
        <v>67</v>
      </c>
      <c r="B259" s="92" t="s">
        <v>76</v>
      </c>
      <c r="C259" s="92" t="s">
        <v>103</v>
      </c>
      <c r="D259" s="92"/>
      <c r="E259" s="92">
        <v>3750</v>
      </c>
      <c r="F259" s="92"/>
      <c r="G259" s="92"/>
      <c r="H259" s="92"/>
      <c r="I259" s="92"/>
      <c r="J259" s="92"/>
      <c r="K259" s="92">
        <v>0</v>
      </c>
      <c r="L259" s="92">
        <v>500000000</v>
      </c>
      <c r="M259" s="92"/>
      <c r="N259" s="92" t="s">
        <v>354</v>
      </c>
    </row>
    <row r="260" spans="1:14" ht="15" customHeight="1">
      <c r="A260" s="92" t="s">
        <v>67</v>
      </c>
      <c r="B260" s="92" t="s">
        <v>77</v>
      </c>
      <c r="C260" s="92" t="s">
        <v>103</v>
      </c>
      <c r="D260" s="92"/>
      <c r="E260" s="92">
        <v>14700</v>
      </c>
      <c r="F260" s="92"/>
      <c r="G260" s="92"/>
      <c r="H260" s="92"/>
      <c r="I260" s="92"/>
      <c r="J260" s="92"/>
      <c r="K260" s="92">
        <v>0</v>
      </c>
      <c r="L260" s="92">
        <v>500000000</v>
      </c>
      <c r="M260" s="92"/>
      <c r="N260" s="92" t="s">
        <v>354</v>
      </c>
    </row>
    <row r="261" spans="1:14" ht="15" customHeight="1">
      <c r="A261" s="92" t="s">
        <v>67</v>
      </c>
      <c r="B261" s="92" t="s">
        <v>86</v>
      </c>
      <c r="C261" s="92" t="s">
        <v>103</v>
      </c>
      <c r="D261" s="92"/>
      <c r="E261" s="92">
        <v>2330</v>
      </c>
      <c r="F261" s="92"/>
      <c r="G261" s="92"/>
      <c r="H261" s="92"/>
      <c r="I261" s="92"/>
      <c r="J261" s="92"/>
      <c r="K261" s="92">
        <v>0</v>
      </c>
      <c r="L261" s="92">
        <v>500000000</v>
      </c>
      <c r="M261" s="92"/>
      <c r="N261" s="92" t="s">
        <v>354</v>
      </c>
    </row>
    <row r="262" spans="1:14" ht="15" customHeight="1">
      <c r="A262" s="92" t="s">
        <v>67</v>
      </c>
      <c r="B262" s="92" t="s">
        <v>88</v>
      </c>
      <c r="C262" s="92" t="s">
        <v>103</v>
      </c>
      <c r="D262" s="92"/>
      <c r="E262" s="92">
        <v>614</v>
      </c>
      <c r="F262" s="92"/>
      <c r="G262" s="92"/>
      <c r="H262" s="92"/>
      <c r="I262" s="92"/>
      <c r="J262" s="92"/>
      <c r="K262" s="92">
        <v>0</v>
      </c>
      <c r="L262" s="92">
        <v>500000000</v>
      </c>
      <c r="M262" s="92"/>
      <c r="N262" s="92" t="s">
        <v>354</v>
      </c>
    </row>
    <row r="263" spans="1:14" ht="15" customHeight="1">
      <c r="A263" s="92" t="s">
        <v>67</v>
      </c>
      <c r="B263" s="92" t="s">
        <v>78</v>
      </c>
      <c r="C263" s="92" t="s">
        <v>103</v>
      </c>
      <c r="D263" s="92"/>
      <c r="E263" s="92">
        <v>7710</v>
      </c>
      <c r="F263" s="92"/>
      <c r="G263" s="92"/>
      <c r="H263" s="92"/>
      <c r="I263" s="92"/>
      <c r="J263" s="92"/>
      <c r="K263" s="92">
        <v>0</v>
      </c>
      <c r="L263" s="92">
        <v>500000000</v>
      </c>
      <c r="M263" s="92"/>
      <c r="N263" s="92" t="s">
        <v>354</v>
      </c>
    </row>
    <row r="264" spans="1:14" ht="15" customHeight="1">
      <c r="A264" s="92" t="s">
        <v>67</v>
      </c>
      <c r="B264" s="92" t="s">
        <v>89</v>
      </c>
      <c r="C264" s="92" t="s">
        <v>103</v>
      </c>
      <c r="D264" s="92"/>
      <c r="E264" s="92">
        <v>1710</v>
      </c>
      <c r="F264" s="92"/>
      <c r="G264" s="92"/>
      <c r="H264" s="92"/>
      <c r="I264" s="92"/>
      <c r="J264" s="92"/>
      <c r="K264" s="92">
        <v>0</v>
      </c>
      <c r="L264" s="92">
        <v>500000000</v>
      </c>
      <c r="M264" s="92"/>
      <c r="N264" s="92" t="s">
        <v>354</v>
      </c>
    </row>
    <row r="265" spans="1:14" ht="15" customHeight="1">
      <c r="A265" s="92" t="s">
        <v>34</v>
      </c>
      <c r="B265" s="92" t="s">
        <v>75</v>
      </c>
      <c r="C265" s="92" t="s">
        <v>103</v>
      </c>
      <c r="D265" s="92"/>
      <c r="E265" s="92">
        <v>3750</v>
      </c>
      <c r="F265" s="92"/>
      <c r="G265" s="92"/>
      <c r="H265" s="92"/>
      <c r="I265" s="92"/>
      <c r="J265" s="92"/>
      <c r="K265" s="92">
        <v>0</v>
      </c>
      <c r="L265" s="92">
        <v>500000000</v>
      </c>
      <c r="M265" s="92"/>
      <c r="N265" s="92" t="s">
        <v>354</v>
      </c>
    </row>
    <row r="266" spans="1:14" ht="15" customHeight="1">
      <c r="A266" s="92" t="s">
        <v>34</v>
      </c>
      <c r="B266" s="92" t="s">
        <v>76</v>
      </c>
      <c r="C266" s="92" t="s">
        <v>103</v>
      </c>
      <c r="D266" s="92"/>
      <c r="E266" s="92">
        <v>3750</v>
      </c>
      <c r="F266" s="92"/>
      <c r="G266" s="92"/>
      <c r="H266" s="92"/>
      <c r="I266" s="92"/>
      <c r="J266" s="92"/>
      <c r="K266" s="92">
        <v>0</v>
      </c>
      <c r="L266" s="92">
        <v>500000000</v>
      </c>
      <c r="M266" s="92"/>
      <c r="N266" s="92" t="s">
        <v>354</v>
      </c>
    </row>
    <row r="267" spans="1:14" ht="15" customHeight="1">
      <c r="A267" s="92" t="s">
        <v>34</v>
      </c>
      <c r="B267" s="92" t="s">
        <v>86</v>
      </c>
      <c r="C267" s="92" t="s">
        <v>103</v>
      </c>
      <c r="D267" s="92"/>
      <c r="E267" s="92">
        <v>1360</v>
      </c>
      <c r="F267" s="92"/>
      <c r="G267" s="92"/>
      <c r="H267" s="92"/>
      <c r="I267" s="92"/>
      <c r="J267" s="92"/>
      <c r="K267" s="92">
        <v>0</v>
      </c>
      <c r="L267" s="92">
        <v>500000000</v>
      </c>
      <c r="M267" s="92"/>
      <c r="N267" s="92" t="s">
        <v>354</v>
      </c>
    </row>
    <row r="268" spans="1:14" ht="15" customHeight="1">
      <c r="A268" s="92" t="s">
        <v>34</v>
      </c>
      <c r="B268" s="92" t="s">
        <v>88</v>
      </c>
      <c r="C268" s="92" t="s">
        <v>103</v>
      </c>
      <c r="D268" s="92"/>
      <c r="E268" s="92">
        <v>389</v>
      </c>
      <c r="F268" s="92"/>
      <c r="G268" s="92"/>
      <c r="H268" s="92"/>
      <c r="I268" s="92"/>
      <c r="J268" s="92"/>
      <c r="K268" s="92">
        <v>0</v>
      </c>
      <c r="L268" s="92">
        <v>500000000</v>
      </c>
      <c r="M268" s="92"/>
      <c r="N268" s="92" t="s">
        <v>354</v>
      </c>
    </row>
    <row r="269" spans="1:14" ht="15" customHeight="1">
      <c r="A269" s="92" t="s">
        <v>34</v>
      </c>
      <c r="B269" s="92" t="s">
        <v>78</v>
      </c>
      <c r="C269" s="92" t="s">
        <v>103</v>
      </c>
      <c r="D269" s="92"/>
      <c r="E269" s="92">
        <v>2070</v>
      </c>
      <c r="F269" s="92"/>
      <c r="G269" s="92"/>
      <c r="H269" s="92"/>
      <c r="I269" s="92"/>
      <c r="J269" s="92"/>
      <c r="K269" s="92">
        <v>0</v>
      </c>
      <c r="L269" s="92">
        <v>500000000</v>
      </c>
      <c r="M269" s="92"/>
      <c r="N269" s="92" t="s">
        <v>354</v>
      </c>
    </row>
    <row r="270" spans="1:14" ht="15" customHeight="1">
      <c r="A270" s="92" t="s">
        <v>34</v>
      </c>
      <c r="B270" s="92" t="s">
        <v>89</v>
      </c>
      <c r="C270" s="92" t="s">
        <v>103</v>
      </c>
      <c r="D270" s="92"/>
      <c r="E270" s="92">
        <v>976</v>
      </c>
      <c r="F270" s="92"/>
      <c r="G270" s="92"/>
      <c r="H270" s="92"/>
      <c r="I270" s="92"/>
      <c r="J270" s="92"/>
      <c r="K270" s="92">
        <v>0</v>
      </c>
      <c r="L270" s="92">
        <v>500000000</v>
      </c>
      <c r="M270" s="92"/>
      <c r="N270" s="92" t="s">
        <v>354</v>
      </c>
    </row>
    <row r="271" spans="1:14" ht="15" customHeight="1">
      <c r="A271" s="92" t="s">
        <v>37</v>
      </c>
      <c r="B271" s="92" t="s">
        <v>75</v>
      </c>
      <c r="C271" s="92" t="s">
        <v>103</v>
      </c>
      <c r="D271" s="92"/>
      <c r="E271" s="92">
        <v>14700</v>
      </c>
      <c r="F271" s="92"/>
      <c r="G271" s="92"/>
      <c r="H271" s="92"/>
      <c r="I271" s="92"/>
      <c r="J271" s="92"/>
      <c r="K271" s="92">
        <v>0</v>
      </c>
      <c r="L271" s="92">
        <v>500000000</v>
      </c>
      <c r="M271" s="92"/>
      <c r="N271" s="92" t="s">
        <v>354</v>
      </c>
    </row>
    <row r="272" spans="1:14" ht="15" customHeight="1">
      <c r="A272" s="92" t="s">
        <v>37</v>
      </c>
      <c r="B272" s="92" t="s">
        <v>77</v>
      </c>
      <c r="C272" s="92" t="s">
        <v>103</v>
      </c>
      <c r="D272" s="92"/>
      <c r="E272" s="92">
        <v>14700</v>
      </c>
      <c r="F272" s="92"/>
      <c r="G272" s="92"/>
      <c r="H272" s="92"/>
      <c r="I272" s="92"/>
      <c r="J272" s="92"/>
      <c r="K272" s="92">
        <v>0</v>
      </c>
      <c r="L272" s="92">
        <v>500000000</v>
      </c>
      <c r="M272" s="92"/>
      <c r="N272" s="92" t="s">
        <v>354</v>
      </c>
    </row>
    <row r="273" spans="1:14" ht="15" customHeight="1">
      <c r="A273" s="92" t="s">
        <v>37</v>
      </c>
      <c r="B273" s="92" t="s">
        <v>86</v>
      </c>
      <c r="C273" s="92" t="s">
        <v>103</v>
      </c>
      <c r="D273" s="92"/>
      <c r="E273" s="92">
        <v>962</v>
      </c>
      <c r="F273" s="92"/>
      <c r="G273" s="92"/>
      <c r="H273" s="92"/>
      <c r="I273" s="92"/>
      <c r="J273" s="92"/>
      <c r="K273" s="92">
        <v>0</v>
      </c>
      <c r="L273" s="92">
        <v>500000000</v>
      </c>
      <c r="M273" s="92"/>
      <c r="N273" s="92" t="s">
        <v>354</v>
      </c>
    </row>
    <row r="274" spans="1:14" ht="15" customHeight="1">
      <c r="A274" s="92" t="s">
        <v>37</v>
      </c>
      <c r="B274" s="92" t="s">
        <v>88</v>
      </c>
      <c r="C274" s="92" t="s">
        <v>103</v>
      </c>
      <c r="D274" s="92"/>
      <c r="E274" s="92">
        <v>226</v>
      </c>
      <c r="F274" s="92"/>
      <c r="G274" s="92"/>
      <c r="H274" s="92"/>
      <c r="I274" s="92"/>
      <c r="J274" s="92"/>
      <c r="K274" s="92">
        <v>0</v>
      </c>
      <c r="L274" s="92">
        <v>500000000</v>
      </c>
      <c r="M274" s="92"/>
      <c r="N274" s="92" t="s">
        <v>354</v>
      </c>
    </row>
    <row r="275" spans="1:14" ht="15" customHeight="1">
      <c r="A275" s="92" t="s">
        <v>37</v>
      </c>
      <c r="B275" s="92" t="s">
        <v>78</v>
      </c>
      <c r="C275" s="92" t="s">
        <v>103</v>
      </c>
      <c r="D275" s="92"/>
      <c r="E275" s="92">
        <v>5640</v>
      </c>
      <c r="F275" s="92"/>
      <c r="G275" s="92"/>
      <c r="H275" s="92"/>
      <c r="I275" s="92"/>
      <c r="J275" s="92"/>
      <c r="K275" s="92">
        <v>0</v>
      </c>
      <c r="L275" s="92">
        <v>500000000</v>
      </c>
      <c r="M275" s="92"/>
      <c r="N275" s="92" t="s">
        <v>354</v>
      </c>
    </row>
    <row r="276" spans="1:14" ht="15" customHeight="1">
      <c r="A276" s="92" t="s">
        <v>37</v>
      </c>
      <c r="B276" s="92" t="s">
        <v>89</v>
      </c>
      <c r="C276" s="92" t="s">
        <v>103</v>
      </c>
      <c r="D276" s="92"/>
      <c r="E276" s="92">
        <v>736</v>
      </c>
      <c r="F276" s="92"/>
      <c r="G276" s="92"/>
      <c r="H276" s="92"/>
      <c r="I276" s="92"/>
      <c r="J276" s="92"/>
      <c r="K276" s="92">
        <v>0</v>
      </c>
      <c r="L276" s="92">
        <v>500000000</v>
      </c>
      <c r="M276" s="92"/>
      <c r="N276" s="92" t="s">
        <v>354</v>
      </c>
    </row>
    <row r="277" spans="1:14" ht="15" customHeight="1">
      <c r="A277" s="92" t="s">
        <v>70</v>
      </c>
      <c r="B277" s="92" t="s">
        <v>30</v>
      </c>
      <c r="C277" s="92" t="s">
        <v>103</v>
      </c>
      <c r="D277" s="92"/>
      <c r="E277" s="92">
        <v>19000</v>
      </c>
      <c r="F277" s="92"/>
      <c r="G277" s="92"/>
      <c r="H277" s="92"/>
      <c r="I277" s="92"/>
      <c r="J277" s="92"/>
      <c r="K277" s="92">
        <v>0</v>
      </c>
      <c r="L277" s="92">
        <v>500000000</v>
      </c>
      <c r="M277" s="92"/>
      <c r="N277" s="92" t="s">
        <v>354</v>
      </c>
    </row>
    <row r="278" spans="1:14" ht="15" customHeight="1">
      <c r="A278" s="92" t="s">
        <v>70</v>
      </c>
      <c r="B278" s="92" t="s">
        <v>38</v>
      </c>
      <c r="C278" s="92" t="s">
        <v>103</v>
      </c>
      <c r="D278" s="92"/>
      <c r="E278" s="92">
        <v>9430</v>
      </c>
      <c r="F278" s="92"/>
      <c r="G278" s="92"/>
      <c r="H278" s="92"/>
      <c r="I278" s="92"/>
      <c r="J278" s="92"/>
      <c r="K278" s="92">
        <v>0</v>
      </c>
      <c r="L278" s="92">
        <v>500000000</v>
      </c>
      <c r="M278" s="92"/>
      <c r="N278" s="92" t="s">
        <v>354</v>
      </c>
    </row>
    <row r="279" spans="1:14" ht="15" customHeight="1">
      <c r="A279" s="92" t="s">
        <v>70</v>
      </c>
      <c r="B279" s="92" t="s">
        <v>61</v>
      </c>
      <c r="C279" s="92" t="s">
        <v>103</v>
      </c>
      <c r="D279" s="92"/>
      <c r="E279" s="92">
        <v>22400</v>
      </c>
      <c r="F279" s="92"/>
      <c r="G279" s="92"/>
      <c r="H279" s="92"/>
      <c r="I279" s="92"/>
      <c r="J279" s="92"/>
      <c r="K279" s="92">
        <v>0</v>
      </c>
      <c r="L279" s="92">
        <v>500000000</v>
      </c>
      <c r="M279" s="92"/>
      <c r="N279" s="92" t="s">
        <v>354</v>
      </c>
    </row>
    <row r="280" spans="1:14" ht="15" customHeight="1">
      <c r="A280" s="92" t="s">
        <v>70</v>
      </c>
      <c r="B280" s="92" t="s">
        <v>63</v>
      </c>
      <c r="C280" s="92" t="s">
        <v>103</v>
      </c>
      <c r="D280" s="92"/>
      <c r="E280" s="92">
        <v>19000</v>
      </c>
      <c r="F280" s="92"/>
      <c r="G280" s="92"/>
      <c r="H280" s="92"/>
      <c r="I280" s="92"/>
      <c r="J280" s="92"/>
      <c r="K280" s="92">
        <v>0</v>
      </c>
      <c r="L280" s="92">
        <v>500000000</v>
      </c>
      <c r="M280" s="92"/>
      <c r="N280" s="92" t="s">
        <v>354</v>
      </c>
    </row>
    <row r="281" spans="1:14" ht="15" customHeight="1">
      <c r="A281" s="92" t="s">
        <v>70</v>
      </c>
      <c r="B281" s="92" t="s">
        <v>65</v>
      </c>
      <c r="C281" s="92" t="s">
        <v>103</v>
      </c>
      <c r="D281" s="92"/>
      <c r="E281" s="92">
        <v>13600</v>
      </c>
      <c r="F281" s="92"/>
      <c r="G281" s="92"/>
      <c r="H281" s="92"/>
      <c r="I281" s="92"/>
      <c r="J281" s="92"/>
      <c r="K281" s="92">
        <v>0</v>
      </c>
      <c r="L281" s="92">
        <v>500000000</v>
      </c>
      <c r="M281" s="92"/>
      <c r="N281" s="92" t="s">
        <v>354</v>
      </c>
    </row>
    <row r="282" spans="1:14" ht="15" customHeight="1">
      <c r="A282" s="92" t="s">
        <v>70</v>
      </c>
      <c r="B282" s="92" t="s">
        <v>67</v>
      </c>
      <c r="C282" s="92" t="s">
        <v>103</v>
      </c>
      <c r="D282" s="92"/>
      <c r="E282" s="92">
        <v>28500</v>
      </c>
      <c r="F282" s="92"/>
      <c r="G282" s="92"/>
      <c r="H282" s="92"/>
      <c r="I282" s="92"/>
      <c r="J282" s="92"/>
      <c r="K282" s="92">
        <v>0</v>
      </c>
      <c r="L282" s="92">
        <v>500000000</v>
      </c>
      <c r="M282" s="92"/>
      <c r="N282" s="92" t="s">
        <v>354</v>
      </c>
    </row>
    <row r="283" spans="1:14" ht="15" customHeight="1">
      <c r="A283" s="92" t="s">
        <v>70</v>
      </c>
      <c r="B283" s="92" t="s">
        <v>34</v>
      </c>
      <c r="C283" s="92" t="s">
        <v>103</v>
      </c>
      <c r="D283" s="92"/>
      <c r="E283" s="92">
        <v>7190</v>
      </c>
      <c r="F283" s="92"/>
      <c r="G283" s="92"/>
      <c r="H283" s="92"/>
      <c r="I283" s="92"/>
      <c r="J283" s="92"/>
      <c r="K283" s="92">
        <v>0</v>
      </c>
      <c r="L283" s="92">
        <v>500000000</v>
      </c>
      <c r="M283" s="92"/>
      <c r="N283" s="92" t="s">
        <v>354</v>
      </c>
    </row>
    <row r="284" spans="1:14" ht="15" customHeight="1">
      <c r="A284" s="92" t="s">
        <v>70</v>
      </c>
      <c r="B284" s="92" t="s">
        <v>37</v>
      </c>
      <c r="C284" s="92" t="s">
        <v>103</v>
      </c>
      <c r="D284" s="92"/>
      <c r="E284" s="92">
        <v>21300</v>
      </c>
      <c r="F284" s="92"/>
      <c r="G284" s="92"/>
      <c r="H284" s="92"/>
      <c r="I284" s="92"/>
      <c r="J284" s="92"/>
      <c r="K284" s="92">
        <v>0</v>
      </c>
      <c r="L284" s="92">
        <v>500000000</v>
      </c>
      <c r="M284" s="92"/>
      <c r="N284" s="92" t="s">
        <v>354</v>
      </c>
    </row>
    <row r="285" spans="1:14" ht="15" customHeight="1">
      <c r="A285" s="92" t="s">
        <v>75</v>
      </c>
      <c r="B285" s="92" t="s">
        <v>42</v>
      </c>
      <c r="C285" s="92" t="s">
        <v>103</v>
      </c>
      <c r="D285" s="92"/>
      <c r="E285" s="92">
        <v>9830</v>
      </c>
      <c r="F285" s="92"/>
      <c r="G285" s="92"/>
      <c r="H285" s="92"/>
      <c r="I285" s="92"/>
      <c r="J285" s="92"/>
      <c r="K285" s="92">
        <v>0</v>
      </c>
      <c r="L285" s="92">
        <v>500000000</v>
      </c>
      <c r="M285" s="92"/>
      <c r="N285" s="92" t="s">
        <v>354</v>
      </c>
    </row>
    <row r="286" spans="1:14" ht="15" customHeight="1">
      <c r="A286" s="92" t="s">
        <v>75</v>
      </c>
      <c r="B286" s="92" t="s">
        <v>43</v>
      </c>
      <c r="C286" s="92" t="s">
        <v>103</v>
      </c>
      <c r="D286" s="92"/>
      <c r="E286" s="92">
        <v>1760</v>
      </c>
      <c r="F286" s="92"/>
      <c r="G286" s="92"/>
      <c r="H286" s="92"/>
      <c r="I286" s="92"/>
      <c r="J286" s="92"/>
      <c r="K286" s="92">
        <v>0</v>
      </c>
      <c r="L286" s="92">
        <v>500000000</v>
      </c>
      <c r="M286" s="92"/>
      <c r="N286" s="92" t="s">
        <v>354</v>
      </c>
    </row>
    <row r="287" spans="1:14" ht="15" customHeight="1">
      <c r="A287" s="92" t="s">
        <v>75</v>
      </c>
      <c r="B287" s="92" t="s">
        <v>44</v>
      </c>
      <c r="C287" s="92" t="s">
        <v>103</v>
      </c>
      <c r="D287" s="92"/>
      <c r="E287" s="92">
        <v>8070</v>
      </c>
      <c r="F287" s="92"/>
      <c r="G287" s="92"/>
      <c r="H287" s="92"/>
      <c r="I287" s="92"/>
      <c r="J287" s="92"/>
      <c r="K287" s="92">
        <v>0</v>
      </c>
      <c r="L287" s="92">
        <v>500000000</v>
      </c>
      <c r="M287" s="92"/>
      <c r="N287" s="92" t="s">
        <v>354</v>
      </c>
    </row>
    <row r="288" spans="1:14" ht="15" customHeight="1">
      <c r="A288" s="92" t="s">
        <v>75</v>
      </c>
      <c r="B288" s="92" t="s">
        <v>49</v>
      </c>
      <c r="C288" s="92" t="s">
        <v>103</v>
      </c>
      <c r="D288" s="92"/>
      <c r="E288" s="92">
        <v>8590</v>
      </c>
      <c r="F288" s="92"/>
      <c r="G288" s="92"/>
      <c r="H288" s="92"/>
      <c r="I288" s="92"/>
      <c r="J288" s="92"/>
      <c r="K288" s="92">
        <v>0</v>
      </c>
      <c r="L288" s="92">
        <v>500000000</v>
      </c>
      <c r="M288" s="92"/>
      <c r="N288" s="92" t="s">
        <v>354</v>
      </c>
    </row>
    <row r="289" spans="1:14" ht="15" customHeight="1">
      <c r="A289" s="92" t="s">
        <v>76</v>
      </c>
      <c r="B289" s="92" t="s">
        <v>42</v>
      </c>
      <c r="C289" s="92" t="s">
        <v>103</v>
      </c>
      <c r="D289" s="92"/>
      <c r="E289" s="92">
        <v>1760</v>
      </c>
      <c r="F289" s="92"/>
      <c r="G289" s="92"/>
      <c r="H289" s="92"/>
      <c r="I289" s="92"/>
      <c r="J289" s="92"/>
      <c r="K289" s="92">
        <v>0</v>
      </c>
      <c r="L289" s="92">
        <v>500000000</v>
      </c>
      <c r="M289" s="92"/>
      <c r="N289" s="92" t="s">
        <v>354</v>
      </c>
    </row>
    <row r="290" spans="1:14" ht="15" customHeight="1">
      <c r="A290" s="92" t="s">
        <v>76</v>
      </c>
      <c r="B290" s="92" t="s">
        <v>49</v>
      </c>
      <c r="C290" s="92" t="s">
        <v>103</v>
      </c>
      <c r="D290" s="92"/>
      <c r="E290" s="92">
        <v>1990</v>
      </c>
      <c r="F290" s="92"/>
      <c r="G290" s="92"/>
      <c r="H290" s="92"/>
      <c r="I290" s="92"/>
      <c r="J290" s="92"/>
      <c r="K290" s="92">
        <v>0</v>
      </c>
      <c r="L290" s="92">
        <v>500000000</v>
      </c>
      <c r="M290" s="92"/>
      <c r="N290" s="92" t="s">
        <v>354</v>
      </c>
    </row>
    <row r="291" spans="1:14" ht="15" customHeight="1">
      <c r="A291" s="92" t="s">
        <v>77</v>
      </c>
      <c r="B291" s="92" t="s">
        <v>42</v>
      </c>
      <c r="C291" s="92" t="s">
        <v>103</v>
      </c>
      <c r="D291" s="92"/>
      <c r="E291" s="92">
        <v>8070</v>
      </c>
      <c r="F291" s="92"/>
      <c r="G291" s="92"/>
      <c r="H291" s="92"/>
      <c r="I291" s="92"/>
      <c r="J291" s="92"/>
      <c r="K291" s="92">
        <v>0</v>
      </c>
      <c r="L291" s="92">
        <v>500000000</v>
      </c>
      <c r="M291" s="92"/>
      <c r="N291" s="92" t="s">
        <v>354</v>
      </c>
    </row>
    <row r="292" spans="1:14" ht="15" customHeight="1">
      <c r="A292" s="92" t="s">
        <v>77</v>
      </c>
      <c r="B292" s="92" t="s">
        <v>49</v>
      </c>
      <c r="C292" s="92" t="s">
        <v>103</v>
      </c>
      <c r="D292" s="92"/>
      <c r="E292" s="92">
        <v>6600</v>
      </c>
      <c r="F292" s="92"/>
      <c r="G292" s="92"/>
      <c r="H292" s="92"/>
      <c r="I292" s="92"/>
      <c r="J292" s="92"/>
      <c r="K292" s="92">
        <v>0</v>
      </c>
      <c r="L292" s="92">
        <v>500000000</v>
      </c>
      <c r="M292" s="92"/>
      <c r="N292" s="92" t="s">
        <v>354</v>
      </c>
    </row>
    <row r="293" spans="1:14" ht="15" customHeight="1">
      <c r="A293" s="92" t="s">
        <v>78</v>
      </c>
      <c r="B293" s="92" t="s">
        <v>48</v>
      </c>
      <c r="C293" s="92" t="s">
        <v>103</v>
      </c>
      <c r="D293" s="92"/>
      <c r="E293" s="92">
        <v>2830</v>
      </c>
      <c r="F293" s="92"/>
      <c r="G293" s="92"/>
      <c r="H293" s="92"/>
      <c r="I293" s="92"/>
      <c r="J293" s="92"/>
      <c r="K293" s="92">
        <v>0</v>
      </c>
      <c r="L293" s="92">
        <v>500000000</v>
      </c>
      <c r="M293" s="92"/>
      <c r="N293" s="92" t="s">
        <v>354</v>
      </c>
    </row>
    <row r="294" spans="1:14" ht="15" customHeight="1">
      <c r="A294" s="92" t="s">
        <v>78</v>
      </c>
      <c r="B294" s="92" t="s">
        <v>49</v>
      </c>
      <c r="C294" s="92" t="s">
        <v>103</v>
      </c>
      <c r="D294" s="92"/>
      <c r="E294" s="92">
        <v>4920</v>
      </c>
      <c r="F294" s="92"/>
      <c r="G294" s="92"/>
      <c r="H294" s="92"/>
      <c r="I294" s="92"/>
      <c r="J294" s="92"/>
      <c r="K294" s="92">
        <v>0</v>
      </c>
      <c r="L294" s="92">
        <v>500000000</v>
      </c>
      <c r="M294" s="92"/>
      <c r="N294" s="92" t="s">
        <v>354</v>
      </c>
    </row>
    <row r="295" spans="1:14" ht="15" customHeight="1">
      <c r="A295" s="92" t="s">
        <v>86</v>
      </c>
      <c r="B295" s="92" t="s">
        <v>49</v>
      </c>
      <c r="C295" s="92" t="s">
        <v>103</v>
      </c>
      <c r="D295" s="92"/>
      <c r="E295" s="92">
        <v>344</v>
      </c>
      <c r="F295" s="92"/>
      <c r="G295" s="92"/>
      <c r="H295" s="92"/>
      <c r="I295" s="92"/>
      <c r="J295" s="92"/>
      <c r="K295" s="92">
        <v>0</v>
      </c>
      <c r="L295" s="92">
        <v>500000000</v>
      </c>
      <c r="M295" s="92"/>
      <c r="N295" s="92" t="s">
        <v>354</v>
      </c>
    </row>
    <row r="296" spans="1:14" ht="15" customHeight="1">
      <c r="A296" s="92" t="s">
        <v>86</v>
      </c>
      <c r="B296" s="92" t="s">
        <v>52</v>
      </c>
      <c r="C296" s="92" t="s">
        <v>103</v>
      </c>
      <c r="D296" s="92"/>
      <c r="E296" s="92">
        <v>4070</v>
      </c>
      <c r="F296" s="92"/>
      <c r="G296" s="92"/>
      <c r="H296" s="92"/>
      <c r="I296" s="92"/>
      <c r="J296" s="92"/>
      <c r="K296" s="92">
        <v>0</v>
      </c>
      <c r="L296" s="92">
        <v>500000000</v>
      </c>
      <c r="M296" s="92"/>
      <c r="N296" s="92" t="s">
        <v>354</v>
      </c>
    </row>
    <row r="297" spans="1:14" ht="15" customHeight="1">
      <c r="A297" s="92" t="s">
        <v>86</v>
      </c>
      <c r="B297" s="92" t="s">
        <v>54</v>
      </c>
      <c r="C297" s="92" t="s">
        <v>103</v>
      </c>
      <c r="D297" s="92"/>
      <c r="E297" s="92">
        <v>3800</v>
      </c>
      <c r="F297" s="92"/>
      <c r="G297" s="92"/>
      <c r="H297" s="92"/>
      <c r="I297" s="92"/>
      <c r="J297" s="92"/>
      <c r="K297" s="92">
        <v>0</v>
      </c>
      <c r="L297" s="92">
        <v>500000000</v>
      </c>
      <c r="M297" s="92"/>
      <c r="N297" s="92" t="s">
        <v>354</v>
      </c>
    </row>
    <row r="298" spans="1:14" ht="15" customHeight="1">
      <c r="A298" s="92" t="s">
        <v>86</v>
      </c>
      <c r="B298" s="92" t="s">
        <v>56</v>
      </c>
      <c r="C298" s="92" t="s">
        <v>103</v>
      </c>
      <c r="D298" s="92"/>
      <c r="E298" s="92">
        <v>2970</v>
      </c>
      <c r="F298" s="92"/>
      <c r="G298" s="92"/>
      <c r="H298" s="92"/>
      <c r="I298" s="92"/>
      <c r="J298" s="92"/>
      <c r="K298" s="92">
        <v>0</v>
      </c>
      <c r="L298" s="92">
        <v>500000000</v>
      </c>
      <c r="M298" s="92"/>
      <c r="N298" s="92" t="s">
        <v>354</v>
      </c>
    </row>
    <row r="299" spans="1:14" ht="15" customHeight="1">
      <c r="A299" s="92" t="s">
        <v>86</v>
      </c>
      <c r="B299" s="92" t="s">
        <v>58</v>
      </c>
      <c r="C299" s="92" t="s">
        <v>103</v>
      </c>
      <c r="D299" s="92"/>
      <c r="E299" s="92">
        <v>836</v>
      </c>
      <c r="F299" s="92"/>
      <c r="G299" s="92"/>
      <c r="H299" s="92"/>
      <c r="I299" s="92"/>
      <c r="J299" s="92"/>
      <c r="K299" s="92">
        <v>0</v>
      </c>
      <c r="L299" s="92">
        <v>500000000</v>
      </c>
      <c r="M299" s="92"/>
      <c r="N299" s="92" t="s">
        <v>354</v>
      </c>
    </row>
    <row r="300" spans="1:14" ht="15" customHeight="1">
      <c r="A300" s="92" t="s">
        <v>86</v>
      </c>
      <c r="B300" s="92" t="s">
        <v>59</v>
      </c>
      <c r="C300" s="92" t="s">
        <v>103</v>
      </c>
      <c r="D300" s="92"/>
      <c r="E300" s="92">
        <v>271</v>
      </c>
      <c r="F300" s="92"/>
      <c r="G300" s="92"/>
      <c r="H300" s="92"/>
      <c r="I300" s="92"/>
      <c r="J300" s="92"/>
      <c r="K300" s="92">
        <v>0</v>
      </c>
      <c r="L300" s="92">
        <v>500000000</v>
      </c>
      <c r="M300" s="92"/>
      <c r="N300" s="92" t="s">
        <v>354</v>
      </c>
    </row>
    <row r="301" spans="1:14" ht="15" customHeight="1">
      <c r="A301" s="92" t="s">
        <v>88</v>
      </c>
      <c r="B301" s="92" t="s">
        <v>49</v>
      </c>
      <c r="C301" s="92" t="s">
        <v>103</v>
      </c>
      <c r="D301" s="92"/>
      <c r="E301" s="92">
        <v>344</v>
      </c>
      <c r="F301" s="92"/>
      <c r="G301" s="92"/>
      <c r="H301" s="92"/>
      <c r="I301" s="92"/>
      <c r="J301" s="92"/>
      <c r="K301" s="92">
        <v>0</v>
      </c>
      <c r="L301" s="92">
        <v>500000000</v>
      </c>
      <c r="M301" s="92"/>
      <c r="N301" s="92" t="s">
        <v>354</v>
      </c>
    </row>
    <row r="302" spans="1:14" ht="15" customHeight="1">
      <c r="A302" s="92" t="s">
        <v>88</v>
      </c>
      <c r="B302" s="92" t="s">
        <v>52</v>
      </c>
      <c r="C302" s="92" t="s">
        <v>103</v>
      </c>
      <c r="D302" s="92"/>
      <c r="E302" s="92">
        <v>271</v>
      </c>
      <c r="F302" s="92"/>
      <c r="G302" s="92"/>
      <c r="H302" s="92"/>
      <c r="I302" s="92"/>
      <c r="J302" s="92"/>
      <c r="K302" s="92">
        <v>0</v>
      </c>
      <c r="L302" s="92">
        <v>500000000</v>
      </c>
      <c r="M302" s="92"/>
      <c r="N302" s="92" t="s">
        <v>354</v>
      </c>
    </row>
    <row r="303" spans="1:14" ht="15" customHeight="1">
      <c r="A303" s="92" t="s">
        <v>89</v>
      </c>
      <c r="B303" s="92" t="s">
        <v>49</v>
      </c>
      <c r="C303" s="92" t="s">
        <v>103</v>
      </c>
      <c r="D303" s="92"/>
      <c r="E303" s="92">
        <v>0</v>
      </c>
      <c r="F303" s="92"/>
      <c r="G303" s="92"/>
      <c r="H303" s="92"/>
      <c r="I303" s="92"/>
      <c r="J303" s="92"/>
      <c r="K303" s="92">
        <v>0</v>
      </c>
      <c r="L303" s="92">
        <v>500000000</v>
      </c>
      <c r="M303" s="92"/>
      <c r="N303" s="92" t="s">
        <v>354</v>
      </c>
    </row>
    <row r="304" spans="1:14" ht="15" customHeight="1">
      <c r="A304" s="92" t="s">
        <v>89</v>
      </c>
      <c r="B304" s="92" t="s">
        <v>52</v>
      </c>
      <c r="C304" s="92" t="s">
        <v>103</v>
      </c>
      <c r="D304" s="92"/>
      <c r="E304" s="92">
        <v>3800</v>
      </c>
      <c r="F304" s="92"/>
      <c r="G304" s="92"/>
      <c r="H304" s="92"/>
      <c r="I304" s="92"/>
      <c r="J304" s="92"/>
      <c r="K304" s="92">
        <v>0</v>
      </c>
      <c r="L304" s="92">
        <v>500000000</v>
      </c>
      <c r="M304" s="92"/>
      <c r="N304" s="92" t="s">
        <v>354</v>
      </c>
    </row>
    <row r="305" spans="1:14" ht="15" customHeight="1">
      <c r="A305" s="92" t="s">
        <v>89</v>
      </c>
      <c r="B305" s="92" t="s">
        <v>54</v>
      </c>
      <c r="C305" s="92" t="s">
        <v>103</v>
      </c>
      <c r="D305" s="92"/>
      <c r="E305" s="92">
        <v>3800</v>
      </c>
      <c r="F305" s="92"/>
      <c r="G305" s="92"/>
      <c r="H305" s="92"/>
      <c r="I305" s="92"/>
      <c r="J305" s="92"/>
      <c r="K305" s="92">
        <v>0</v>
      </c>
      <c r="L305" s="92">
        <v>500000000</v>
      </c>
      <c r="M305" s="92"/>
      <c r="N305" s="92" t="s">
        <v>354</v>
      </c>
    </row>
    <row r="306" spans="1:14" ht="15" customHeight="1">
      <c r="A306" s="92" t="s">
        <v>27</v>
      </c>
      <c r="B306" s="92" t="s">
        <v>74</v>
      </c>
      <c r="C306" s="92" t="s">
        <v>104</v>
      </c>
      <c r="D306" s="92"/>
      <c r="E306" s="92">
        <v>1680000</v>
      </c>
      <c r="F306" s="92"/>
      <c r="G306" s="92"/>
      <c r="H306" s="92"/>
      <c r="I306" s="92"/>
      <c r="J306" s="92"/>
      <c r="K306" s="92">
        <v>0</v>
      </c>
      <c r="L306" s="92">
        <v>500000000</v>
      </c>
      <c r="M306" s="92"/>
      <c r="N306" s="92" t="s">
        <v>354</v>
      </c>
    </row>
    <row r="307" spans="1:14" ht="15" customHeight="1">
      <c r="A307" s="92" t="s">
        <v>30</v>
      </c>
      <c r="B307" s="92" t="s">
        <v>75</v>
      </c>
      <c r="C307" s="92" t="s">
        <v>104</v>
      </c>
      <c r="D307" s="92"/>
      <c r="E307" s="92">
        <v>9960</v>
      </c>
      <c r="F307" s="92"/>
      <c r="G307" s="92"/>
      <c r="H307" s="92"/>
      <c r="I307" s="92"/>
      <c r="J307" s="92"/>
      <c r="K307" s="92">
        <v>0</v>
      </c>
      <c r="L307" s="92">
        <v>500000000</v>
      </c>
      <c r="M307" s="92"/>
      <c r="N307" s="92" t="s">
        <v>354</v>
      </c>
    </row>
    <row r="308" spans="1:14" ht="15" customHeight="1">
      <c r="A308" s="92" t="s">
        <v>30</v>
      </c>
      <c r="B308" s="92" t="s">
        <v>76</v>
      </c>
      <c r="C308" s="92" t="s">
        <v>104</v>
      </c>
      <c r="D308" s="92"/>
      <c r="E308" s="92">
        <v>2630</v>
      </c>
      <c r="F308" s="92"/>
      <c r="G308" s="92"/>
      <c r="H308" s="92"/>
      <c r="I308" s="92"/>
      <c r="J308" s="92"/>
      <c r="K308" s="92">
        <v>0</v>
      </c>
      <c r="L308" s="92">
        <v>500000000</v>
      </c>
      <c r="M308" s="92"/>
      <c r="N308" s="92" t="s">
        <v>354</v>
      </c>
    </row>
    <row r="309" spans="1:14" ht="15" customHeight="1">
      <c r="A309" s="92" t="s">
        <v>30</v>
      </c>
      <c r="B309" s="92" t="s">
        <v>77</v>
      </c>
      <c r="C309" s="92" t="s">
        <v>104</v>
      </c>
      <c r="D309" s="92"/>
      <c r="E309" s="92">
        <v>7330</v>
      </c>
      <c r="F309" s="92"/>
      <c r="G309" s="92"/>
      <c r="H309" s="92"/>
      <c r="I309" s="92"/>
      <c r="J309" s="92"/>
      <c r="K309" s="92">
        <v>0</v>
      </c>
      <c r="L309" s="92">
        <v>500000000</v>
      </c>
      <c r="M309" s="92"/>
      <c r="N309" s="92" t="s">
        <v>354</v>
      </c>
    </row>
    <row r="310" spans="1:14" ht="15" customHeight="1">
      <c r="A310" s="92" t="s">
        <v>30</v>
      </c>
      <c r="B310" s="92" t="s">
        <v>86</v>
      </c>
      <c r="C310" s="92" t="s">
        <v>104</v>
      </c>
      <c r="D310" s="92"/>
      <c r="E310" s="92">
        <v>385</v>
      </c>
      <c r="F310" s="92"/>
      <c r="G310" s="92"/>
      <c r="H310" s="92"/>
      <c r="I310" s="92"/>
      <c r="J310" s="92"/>
      <c r="K310" s="92">
        <v>0</v>
      </c>
      <c r="L310" s="92">
        <v>500000000</v>
      </c>
      <c r="M310" s="92"/>
      <c r="N310" s="92" t="s">
        <v>354</v>
      </c>
    </row>
    <row r="311" spans="1:14" ht="15" customHeight="1">
      <c r="A311" s="92" t="s">
        <v>30</v>
      </c>
      <c r="B311" s="92" t="s">
        <v>88</v>
      </c>
      <c r="C311" s="92" t="s">
        <v>104</v>
      </c>
      <c r="D311" s="92"/>
      <c r="E311" s="92">
        <v>385</v>
      </c>
      <c r="F311" s="92"/>
      <c r="G311" s="92"/>
      <c r="H311" s="92"/>
      <c r="I311" s="92"/>
      <c r="J311" s="92"/>
      <c r="K311" s="92">
        <v>0</v>
      </c>
      <c r="L311" s="92">
        <v>500000000</v>
      </c>
      <c r="M311" s="92"/>
      <c r="N311" s="92" t="s">
        <v>354</v>
      </c>
    </row>
    <row r="312" spans="1:14" ht="15" customHeight="1">
      <c r="A312" s="92" t="s">
        <v>33</v>
      </c>
      <c r="B312" s="92" t="s">
        <v>75</v>
      </c>
      <c r="C312" s="92" t="s">
        <v>104</v>
      </c>
      <c r="D312" s="92"/>
      <c r="E312" s="92">
        <v>2630</v>
      </c>
      <c r="F312" s="92"/>
      <c r="G312" s="92"/>
      <c r="H312" s="92"/>
      <c r="I312" s="92"/>
      <c r="J312" s="92"/>
      <c r="K312" s="92">
        <v>0</v>
      </c>
      <c r="L312" s="92">
        <v>500000000</v>
      </c>
      <c r="M312" s="92"/>
      <c r="N312" s="92" t="s">
        <v>354</v>
      </c>
    </row>
    <row r="313" spans="1:14" ht="15" customHeight="1">
      <c r="A313" s="92" t="s">
        <v>33</v>
      </c>
      <c r="B313" s="92" t="s">
        <v>76</v>
      </c>
      <c r="C313" s="92" t="s">
        <v>104</v>
      </c>
      <c r="D313" s="92"/>
      <c r="E313" s="92">
        <v>2630</v>
      </c>
      <c r="F313" s="92"/>
      <c r="G313" s="92"/>
      <c r="H313" s="92"/>
      <c r="I313" s="92"/>
      <c r="J313" s="92"/>
      <c r="K313" s="92">
        <v>0</v>
      </c>
      <c r="L313" s="92">
        <v>500000000</v>
      </c>
      <c r="M313" s="92"/>
      <c r="N313" s="92" t="s">
        <v>354</v>
      </c>
    </row>
    <row r="314" spans="1:14" ht="15" customHeight="1">
      <c r="A314" s="92" t="s">
        <v>33</v>
      </c>
      <c r="B314" s="92" t="s">
        <v>86</v>
      </c>
      <c r="C314" s="92" t="s">
        <v>104</v>
      </c>
      <c r="D314" s="92"/>
      <c r="E314" s="92">
        <v>272</v>
      </c>
      <c r="F314" s="92"/>
      <c r="G314" s="92"/>
      <c r="H314" s="92"/>
      <c r="I314" s="92"/>
      <c r="J314" s="92"/>
      <c r="K314" s="92">
        <v>0</v>
      </c>
      <c r="L314" s="92">
        <v>500000000</v>
      </c>
      <c r="M314" s="92"/>
      <c r="N314" s="92" t="s">
        <v>354</v>
      </c>
    </row>
    <row r="315" spans="1:14" ht="15" customHeight="1">
      <c r="A315" s="92" t="s">
        <v>36</v>
      </c>
      <c r="B315" s="92" t="s">
        <v>75</v>
      </c>
      <c r="C315" s="92" t="s">
        <v>104</v>
      </c>
      <c r="D315" s="92"/>
      <c r="E315" s="92">
        <v>7330</v>
      </c>
      <c r="F315" s="92"/>
      <c r="G315" s="92"/>
      <c r="H315" s="92"/>
      <c r="I315" s="92"/>
      <c r="J315" s="92"/>
      <c r="K315" s="92">
        <v>0</v>
      </c>
      <c r="L315" s="92">
        <v>500000000</v>
      </c>
      <c r="M315" s="92"/>
      <c r="N315" s="92" t="s">
        <v>354</v>
      </c>
    </row>
    <row r="316" spans="1:14" ht="15" customHeight="1">
      <c r="A316" s="92" t="s">
        <v>36</v>
      </c>
      <c r="B316" s="92" t="s">
        <v>77</v>
      </c>
      <c r="C316" s="92" t="s">
        <v>104</v>
      </c>
      <c r="D316" s="92"/>
      <c r="E316" s="92">
        <v>7330</v>
      </c>
      <c r="F316" s="92"/>
      <c r="G316" s="92"/>
      <c r="H316" s="92"/>
      <c r="I316" s="92"/>
      <c r="J316" s="92"/>
      <c r="K316" s="92">
        <v>0</v>
      </c>
      <c r="L316" s="92">
        <v>500000000</v>
      </c>
      <c r="M316" s="92"/>
      <c r="N316" s="92" t="s">
        <v>354</v>
      </c>
    </row>
    <row r="317" spans="1:14" ht="15" customHeight="1">
      <c r="A317" s="92" t="s">
        <v>36</v>
      </c>
      <c r="B317" s="92" t="s">
        <v>86</v>
      </c>
      <c r="C317" s="92" t="s">
        <v>104</v>
      </c>
      <c r="D317" s="92"/>
      <c r="E317" s="92">
        <v>113</v>
      </c>
      <c r="F317" s="92"/>
      <c r="G317" s="92"/>
      <c r="H317" s="92"/>
      <c r="I317" s="92"/>
      <c r="J317" s="92"/>
      <c r="K317" s="92">
        <v>0</v>
      </c>
      <c r="L317" s="92">
        <v>500000000</v>
      </c>
      <c r="M317" s="92"/>
      <c r="N317" s="92" t="s">
        <v>354</v>
      </c>
    </row>
    <row r="318" spans="1:14" ht="15" customHeight="1">
      <c r="A318" s="92" t="s">
        <v>38</v>
      </c>
      <c r="B318" s="92" t="s">
        <v>78</v>
      </c>
      <c r="C318" s="92" t="s">
        <v>104</v>
      </c>
      <c r="D318" s="92"/>
      <c r="E318" s="92">
        <v>4270</v>
      </c>
      <c r="F318" s="92"/>
      <c r="G318" s="92"/>
      <c r="H318" s="92"/>
      <c r="I318" s="92"/>
      <c r="J318" s="92"/>
      <c r="K318" s="92">
        <v>0</v>
      </c>
      <c r="L318" s="92">
        <v>500000000</v>
      </c>
      <c r="M318" s="92"/>
      <c r="N318" s="92" t="s">
        <v>354</v>
      </c>
    </row>
    <row r="319" spans="1:14" ht="15" customHeight="1">
      <c r="A319" s="92" t="s">
        <v>38</v>
      </c>
      <c r="B319" s="92" t="s">
        <v>86</v>
      </c>
      <c r="C319" s="92" t="s">
        <v>104</v>
      </c>
      <c r="D319" s="92"/>
      <c r="E319" s="92">
        <v>1050</v>
      </c>
      <c r="F319" s="92"/>
      <c r="G319" s="92"/>
      <c r="H319" s="92"/>
      <c r="I319" s="92"/>
      <c r="J319" s="92"/>
      <c r="K319" s="92">
        <v>0</v>
      </c>
      <c r="L319" s="92">
        <v>500000000</v>
      </c>
      <c r="M319" s="92"/>
      <c r="N319" s="92" t="s">
        <v>354</v>
      </c>
    </row>
    <row r="320" spans="1:14" ht="15" customHeight="1">
      <c r="A320" s="92" t="s">
        <v>38</v>
      </c>
      <c r="B320" s="92" t="s">
        <v>89</v>
      </c>
      <c r="C320" s="92" t="s">
        <v>104</v>
      </c>
      <c r="D320" s="92"/>
      <c r="E320" s="92">
        <v>1050</v>
      </c>
      <c r="F320" s="92"/>
      <c r="G320" s="92"/>
      <c r="H320" s="92"/>
      <c r="I320" s="92"/>
      <c r="J320" s="92"/>
      <c r="K320" s="92">
        <v>0</v>
      </c>
      <c r="L320" s="92">
        <v>500000000</v>
      </c>
      <c r="M320" s="92"/>
      <c r="N320" s="92" t="s">
        <v>354</v>
      </c>
    </row>
    <row r="321" spans="1:14" ht="15" customHeight="1">
      <c r="A321" s="92" t="s">
        <v>40</v>
      </c>
      <c r="B321" s="92" t="s">
        <v>86</v>
      </c>
      <c r="C321" s="92" t="s">
        <v>104</v>
      </c>
      <c r="D321" s="92"/>
      <c r="E321" s="92">
        <v>681</v>
      </c>
      <c r="F321" s="92"/>
      <c r="G321" s="92"/>
      <c r="H321" s="92"/>
      <c r="I321" s="92"/>
      <c r="J321" s="92"/>
      <c r="K321" s="92">
        <v>0</v>
      </c>
      <c r="L321" s="92">
        <v>500000000</v>
      </c>
      <c r="M321" s="92"/>
      <c r="N321" s="92" t="s">
        <v>354</v>
      </c>
    </row>
    <row r="322" spans="1:14" ht="15" customHeight="1">
      <c r="A322" s="92" t="s">
        <v>41</v>
      </c>
      <c r="B322" s="92" t="s">
        <v>86</v>
      </c>
      <c r="C322" s="92" t="s">
        <v>104</v>
      </c>
      <c r="D322" s="92"/>
      <c r="E322" s="92">
        <v>366</v>
      </c>
      <c r="F322" s="92"/>
      <c r="G322" s="92"/>
      <c r="H322" s="92"/>
      <c r="I322" s="92"/>
      <c r="J322" s="92"/>
      <c r="K322" s="92">
        <v>0</v>
      </c>
      <c r="L322" s="92">
        <v>500000000</v>
      </c>
      <c r="M322" s="92"/>
      <c r="N322" s="92" t="s">
        <v>354</v>
      </c>
    </row>
    <row r="323" spans="1:14" ht="15" customHeight="1">
      <c r="A323" s="92" t="s">
        <v>42</v>
      </c>
      <c r="B323" s="92" t="s">
        <v>80</v>
      </c>
      <c r="C323" s="92" t="s">
        <v>104</v>
      </c>
      <c r="D323" s="92"/>
      <c r="E323" s="92">
        <v>982</v>
      </c>
      <c r="F323" s="92">
        <v>247</v>
      </c>
      <c r="G323" s="92">
        <v>1347</v>
      </c>
      <c r="H323" s="92"/>
      <c r="I323" s="92"/>
      <c r="J323" s="92"/>
      <c r="K323" s="92">
        <v>0</v>
      </c>
      <c r="L323" s="92">
        <v>500000000</v>
      </c>
      <c r="M323" s="92"/>
      <c r="N323" s="92" t="s">
        <v>356</v>
      </c>
    </row>
    <row r="324" spans="1:14" ht="15" customHeight="1">
      <c r="A324" s="92" t="s">
        <v>42</v>
      </c>
      <c r="B324" s="92" t="s">
        <v>82</v>
      </c>
      <c r="C324" s="92" t="s">
        <v>104</v>
      </c>
      <c r="D324" s="92"/>
      <c r="E324" s="92">
        <v>1910</v>
      </c>
      <c r="F324" s="92">
        <v>840</v>
      </c>
      <c r="G324" s="92">
        <v>4180</v>
      </c>
      <c r="H324" s="92"/>
      <c r="I324" s="92"/>
      <c r="J324" s="92"/>
      <c r="K324" s="92">
        <v>0</v>
      </c>
      <c r="L324" s="92">
        <v>500000000</v>
      </c>
      <c r="M324" s="92"/>
      <c r="N324" s="92" t="s">
        <v>356</v>
      </c>
    </row>
    <row r="325" spans="1:14" ht="15" customHeight="1">
      <c r="A325" s="92" t="s">
        <v>42</v>
      </c>
      <c r="B325" s="92" t="s">
        <v>84</v>
      </c>
      <c r="C325" s="92" t="s">
        <v>104</v>
      </c>
      <c r="D325" s="92"/>
      <c r="E325" s="92">
        <v>974</v>
      </c>
      <c r="F325" s="92">
        <v>0</v>
      </c>
      <c r="G325" s="92">
        <v>3130</v>
      </c>
      <c r="H325" s="92"/>
      <c r="I325" s="92"/>
      <c r="J325" s="92"/>
      <c r="K325" s="92">
        <v>0</v>
      </c>
      <c r="L325" s="92">
        <v>500000000</v>
      </c>
      <c r="M325" s="92"/>
      <c r="N325" s="92" t="s">
        <v>356</v>
      </c>
    </row>
    <row r="326" spans="1:14" ht="15" customHeight="1">
      <c r="A326" s="92" t="s">
        <v>42</v>
      </c>
      <c r="B326" s="92" t="s">
        <v>83</v>
      </c>
      <c r="C326" s="92" t="s">
        <v>104</v>
      </c>
      <c r="D326" s="92"/>
      <c r="E326" s="92">
        <v>1410</v>
      </c>
      <c r="F326" s="92">
        <v>1050</v>
      </c>
      <c r="G326" s="92">
        <v>1580</v>
      </c>
      <c r="H326" s="92"/>
      <c r="I326" s="92"/>
      <c r="J326" s="92"/>
      <c r="K326" s="92">
        <v>0</v>
      </c>
      <c r="L326" s="92">
        <v>500000000</v>
      </c>
      <c r="M326" s="92"/>
      <c r="N326" s="92" t="s">
        <v>356</v>
      </c>
    </row>
    <row r="327" spans="1:14" ht="15" customHeight="1">
      <c r="A327" s="92" t="s">
        <v>43</v>
      </c>
      <c r="B327" s="92" t="s">
        <v>80</v>
      </c>
      <c r="C327" s="92" t="s">
        <v>104</v>
      </c>
      <c r="D327" s="92"/>
      <c r="E327" s="92">
        <v>737</v>
      </c>
      <c r="F327" s="92">
        <v>247</v>
      </c>
      <c r="G327" s="92">
        <v>1100</v>
      </c>
      <c r="H327" s="92"/>
      <c r="I327" s="92"/>
      <c r="J327" s="92"/>
      <c r="K327" s="92">
        <v>0</v>
      </c>
      <c r="L327" s="92">
        <v>500000000</v>
      </c>
      <c r="M327" s="92"/>
      <c r="N327" s="92" t="s">
        <v>356</v>
      </c>
    </row>
    <row r="328" spans="1:14" ht="15" customHeight="1">
      <c r="A328" s="92" t="s">
        <v>43</v>
      </c>
      <c r="B328" s="92" t="s">
        <v>82</v>
      </c>
      <c r="C328" s="92" t="s">
        <v>104</v>
      </c>
      <c r="D328" s="92"/>
      <c r="E328" s="92">
        <v>169</v>
      </c>
      <c r="F328" s="92">
        <v>140</v>
      </c>
      <c r="G328" s="92">
        <v>350</v>
      </c>
      <c r="H328" s="92"/>
      <c r="I328" s="92"/>
      <c r="J328" s="92"/>
      <c r="K328" s="92">
        <v>140</v>
      </c>
      <c r="L328" s="92">
        <v>350</v>
      </c>
      <c r="M328" s="92"/>
      <c r="N328" s="92" t="s">
        <v>356</v>
      </c>
    </row>
    <row r="329" spans="1:14" ht="15" customHeight="1">
      <c r="A329" s="92" t="s">
        <v>43</v>
      </c>
      <c r="B329" s="92" t="s">
        <v>84</v>
      </c>
      <c r="C329" s="92" t="s">
        <v>104</v>
      </c>
      <c r="D329" s="92"/>
      <c r="E329" s="92">
        <v>48.9</v>
      </c>
      <c r="F329" s="92">
        <v>0</v>
      </c>
      <c r="G329" s="92">
        <v>848</v>
      </c>
      <c r="H329" s="92"/>
      <c r="I329" s="92"/>
      <c r="J329" s="92"/>
      <c r="K329" s="92">
        <v>0</v>
      </c>
      <c r="L329" s="92">
        <v>500000000</v>
      </c>
      <c r="M329" s="92"/>
      <c r="N329" s="92" t="s">
        <v>356</v>
      </c>
    </row>
    <row r="330" spans="1:14" ht="15" customHeight="1">
      <c r="A330" s="92" t="s">
        <v>43</v>
      </c>
      <c r="B330" s="92" t="s">
        <v>83</v>
      </c>
      <c r="C330" s="92" t="s">
        <v>104</v>
      </c>
      <c r="D330" s="92"/>
      <c r="E330" s="92">
        <v>280</v>
      </c>
      <c r="F330" s="92">
        <v>0</v>
      </c>
      <c r="G330" s="92">
        <v>848</v>
      </c>
      <c r="H330" s="92"/>
      <c r="I330" s="92"/>
      <c r="J330" s="92"/>
      <c r="K330" s="92">
        <v>0</v>
      </c>
      <c r="L330" s="92">
        <v>500000000</v>
      </c>
      <c r="M330" s="92"/>
      <c r="N330" s="92" t="s">
        <v>356</v>
      </c>
    </row>
    <row r="331" spans="1:14" ht="15" customHeight="1">
      <c r="A331" s="92" t="s">
        <v>44</v>
      </c>
      <c r="B331" s="92" t="s">
        <v>80</v>
      </c>
      <c r="C331" s="92" t="s">
        <v>104</v>
      </c>
      <c r="D331" s="92"/>
      <c r="E331" s="92">
        <v>245</v>
      </c>
      <c r="F331" s="92">
        <v>0</v>
      </c>
      <c r="G331" s="92">
        <v>424</v>
      </c>
      <c r="H331" s="92"/>
      <c r="I331" s="92"/>
      <c r="J331" s="92"/>
      <c r="K331" s="92">
        <v>0</v>
      </c>
      <c r="L331" s="92">
        <v>500000000</v>
      </c>
      <c r="M331" s="92"/>
      <c r="N331" s="92" t="s">
        <v>356</v>
      </c>
    </row>
    <row r="332" spans="1:14" ht="15" customHeight="1">
      <c r="A332" s="92" t="s">
        <v>44</v>
      </c>
      <c r="B332" s="92" t="s">
        <v>82</v>
      </c>
      <c r="C332" s="92" t="s">
        <v>104</v>
      </c>
      <c r="D332" s="92"/>
      <c r="E332" s="92">
        <v>1740</v>
      </c>
      <c r="F332" s="92">
        <v>700</v>
      </c>
      <c r="G332" s="92">
        <v>3830</v>
      </c>
      <c r="H332" s="92"/>
      <c r="I332" s="92"/>
      <c r="J332" s="92"/>
      <c r="K332" s="92">
        <v>700</v>
      </c>
      <c r="L332" s="92">
        <v>500000000</v>
      </c>
      <c r="M332" s="92"/>
      <c r="N332" s="92" t="s">
        <v>356</v>
      </c>
    </row>
    <row r="333" spans="1:14" ht="15" customHeight="1">
      <c r="A333" s="92" t="s">
        <v>44</v>
      </c>
      <c r="B333" s="92" t="s">
        <v>84</v>
      </c>
      <c r="C333" s="92" t="s">
        <v>104</v>
      </c>
      <c r="D333" s="92"/>
      <c r="E333" s="92">
        <v>925</v>
      </c>
      <c r="F333" s="92">
        <v>0</v>
      </c>
      <c r="G333" s="92">
        <v>3130</v>
      </c>
      <c r="H333" s="92"/>
      <c r="I333" s="92"/>
      <c r="J333" s="92"/>
      <c r="K333" s="92">
        <v>0</v>
      </c>
      <c r="L333" s="92">
        <v>500000000</v>
      </c>
      <c r="M333" s="92"/>
      <c r="N333" s="92" t="s">
        <v>356</v>
      </c>
    </row>
    <row r="334" spans="1:14" ht="15" customHeight="1">
      <c r="A334" s="92" t="s">
        <v>44</v>
      </c>
      <c r="B334" s="92" t="s">
        <v>83</v>
      </c>
      <c r="C334" s="92" t="s">
        <v>104</v>
      </c>
      <c r="D334" s="92"/>
      <c r="E334" s="92">
        <v>1130</v>
      </c>
      <c r="F334" s="92">
        <v>205</v>
      </c>
      <c r="G334" s="92">
        <v>1580</v>
      </c>
      <c r="H334" s="92"/>
      <c r="I334" s="92"/>
      <c r="J334" s="92"/>
      <c r="K334" s="92">
        <v>0</v>
      </c>
      <c r="L334" s="92">
        <v>500000000</v>
      </c>
      <c r="M334" s="92"/>
      <c r="N334" s="92" t="s">
        <v>356</v>
      </c>
    </row>
    <row r="335" spans="1:14" ht="15" customHeight="1">
      <c r="A335" s="92" t="s">
        <v>45</v>
      </c>
      <c r="B335" s="92" t="s">
        <v>83</v>
      </c>
      <c r="C335" s="92" t="s">
        <v>104</v>
      </c>
      <c r="D335" s="92"/>
      <c r="E335" s="92">
        <v>1030</v>
      </c>
      <c r="F335" s="92"/>
      <c r="G335" s="92"/>
      <c r="H335" s="92"/>
      <c r="I335" s="92"/>
      <c r="J335" s="92"/>
      <c r="K335" s="92">
        <v>0</v>
      </c>
      <c r="L335" s="92">
        <v>500000000</v>
      </c>
      <c r="M335" s="92"/>
      <c r="N335" s="92" t="s">
        <v>354</v>
      </c>
    </row>
    <row r="336" spans="1:14" ht="15" customHeight="1">
      <c r="A336" s="92" t="s">
        <v>48</v>
      </c>
      <c r="B336" s="92" t="s">
        <v>85</v>
      </c>
      <c r="C336" s="92" t="s">
        <v>104</v>
      </c>
      <c r="D336" s="92"/>
      <c r="E336" s="92">
        <v>1700</v>
      </c>
      <c r="F336" s="92"/>
      <c r="G336" s="92"/>
      <c r="H336" s="92"/>
      <c r="I336" s="92"/>
      <c r="J336" s="92"/>
      <c r="K336" s="92">
        <v>0</v>
      </c>
      <c r="L336" s="92">
        <v>500000000</v>
      </c>
      <c r="M336" s="92"/>
      <c r="N336" s="92" t="s">
        <v>354</v>
      </c>
    </row>
    <row r="337" spans="1:14" ht="15" customHeight="1">
      <c r="A337" s="92" t="s">
        <v>49</v>
      </c>
      <c r="B337" s="92" t="s">
        <v>85</v>
      </c>
      <c r="C337" s="92" t="s">
        <v>104</v>
      </c>
      <c r="D337" s="92"/>
      <c r="E337" s="92">
        <v>5210</v>
      </c>
      <c r="F337" s="92"/>
      <c r="G337" s="92"/>
      <c r="H337" s="92"/>
      <c r="I337" s="92"/>
      <c r="J337" s="92"/>
      <c r="K337" s="92">
        <v>0</v>
      </c>
      <c r="L337" s="92">
        <v>500000000</v>
      </c>
      <c r="M337" s="92"/>
      <c r="N337" s="92" t="s">
        <v>354</v>
      </c>
    </row>
    <row r="338" spans="1:14" ht="15" customHeight="1">
      <c r="A338" s="92" t="s">
        <v>49</v>
      </c>
      <c r="B338" s="92" t="s">
        <v>86</v>
      </c>
      <c r="C338" s="92" t="s">
        <v>104</v>
      </c>
      <c r="D338" s="92"/>
      <c r="E338" s="92">
        <v>670</v>
      </c>
      <c r="F338" s="92"/>
      <c r="G338" s="92"/>
      <c r="H338" s="92"/>
      <c r="I338" s="92"/>
      <c r="J338" s="92"/>
      <c r="K338" s="92">
        <v>0</v>
      </c>
      <c r="L338" s="92">
        <v>500000000</v>
      </c>
      <c r="M338" s="92"/>
      <c r="N338" s="92" t="s">
        <v>354</v>
      </c>
    </row>
    <row r="339" spans="1:14" ht="15" customHeight="1">
      <c r="A339" s="92" t="s">
        <v>51</v>
      </c>
      <c r="B339" s="92" t="s">
        <v>86</v>
      </c>
      <c r="C339" s="92" t="s">
        <v>104</v>
      </c>
      <c r="D339" s="92"/>
      <c r="E339" s="92">
        <v>577</v>
      </c>
      <c r="F339" s="92"/>
      <c r="G339" s="92"/>
      <c r="H339" s="92"/>
      <c r="I339" s="92"/>
      <c r="J339" s="92"/>
      <c r="K339" s="92">
        <v>0</v>
      </c>
      <c r="L339" s="92">
        <v>500000000</v>
      </c>
      <c r="M339" s="92"/>
      <c r="N339" s="92" t="s">
        <v>354</v>
      </c>
    </row>
    <row r="340" spans="1:14" ht="15" customHeight="1">
      <c r="A340" s="92" t="s">
        <v>52</v>
      </c>
      <c r="B340" s="92" t="s">
        <v>80</v>
      </c>
      <c r="C340" s="92" t="s">
        <v>104</v>
      </c>
      <c r="D340" s="92"/>
      <c r="E340" s="92">
        <v>977</v>
      </c>
      <c r="F340" s="92"/>
      <c r="G340" s="92"/>
      <c r="H340" s="92"/>
      <c r="I340" s="92"/>
      <c r="J340" s="92"/>
      <c r="K340" s="92">
        <v>0</v>
      </c>
      <c r="L340" s="92">
        <v>500000000</v>
      </c>
      <c r="M340" s="92"/>
      <c r="N340" s="92" t="s">
        <v>354</v>
      </c>
    </row>
    <row r="341" spans="1:14" ht="15" customHeight="1">
      <c r="A341" s="92" t="s">
        <v>52</v>
      </c>
      <c r="B341" s="92" t="s">
        <v>82</v>
      </c>
      <c r="C341" s="92" t="s">
        <v>104</v>
      </c>
      <c r="D341" s="92"/>
      <c r="E341" s="92">
        <v>1110</v>
      </c>
      <c r="F341" s="92"/>
      <c r="G341" s="92"/>
      <c r="H341" s="92"/>
      <c r="I341" s="92"/>
      <c r="J341" s="92"/>
      <c r="K341" s="92">
        <v>0</v>
      </c>
      <c r="L341" s="92">
        <v>500000000</v>
      </c>
      <c r="M341" s="92"/>
      <c r="N341" s="92" t="s">
        <v>354</v>
      </c>
    </row>
    <row r="342" spans="1:14" ht="15" customHeight="1">
      <c r="A342" s="92" t="s">
        <v>52</v>
      </c>
      <c r="B342" s="92" t="s">
        <v>84</v>
      </c>
      <c r="C342" s="92" t="s">
        <v>104</v>
      </c>
      <c r="D342" s="92"/>
      <c r="E342" s="92">
        <v>355</v>
      </c>
      <c r="F342" s="92"/>
      <c r="G342" s="92"/>
      <c r="H342" s="92"/>
      <c r="I342" s="92"/>
      <c r="J342" s="92"/>
      <c r="K342" s="92">
        <v>0</v>
      </c>
      <c r="L342" s="92">
        <v>500000000</v>
      </c>
      <c r="M342" s="92"/>
      <c r="N342" s="92" t="s">
        <v>354</v>
      </c>
    </row>
    <row r="343" spans="1:14" ht="15" customHeight="1">
      <c r="A343" s="92" t="s">
        <v>52</v>
      </c>
      <c r="B343" s="92" t="s">
        <v>83</v>
      </c>
      <c r="C343" s="92" t="s">
        <v>104</v>
      </c>
      <c r="D343" s="92"/>
      <c r="E343" s="92">
        <v>16.2</v>
      </c>
      <c r="F343" s="92"/>
      <c r="G343" s="92"/>
      <c r="H343" s="92"/>
      <c r="I343" s="92"/>
      <c r="J343" s="92"/>
      <c r="K343" s="92">
        <v>0</v>
      </c>
      <c r="L343" s="92">
        <v>500000000</v>
      </c>
      <c r="M343" s="92"/>
      <c r="N343" s="92" t="s">
        <v>354</v>
      </c>
    </row>
    <row r="344" spans="1:14" ht="15" customHeight="1">
      <c r="A344" s="92" t="s">
        <v>54</v>
      </c>
      <c r="B344" s="92" t="s">
        <v>80</v>
      </c>
      <c r="C344" s="92" t="s">
        <v>104</v>
      </c>
      <c r="D344" s="92"/>
      <c r="E344" s="92">
        <v>937</v>
      </c>
      <c r="F344" s="92"/>
      <c r="G344" s="92"/>
      <c r="H344" s="92"/>
      <c r="I344" s="92"/>
      <c r="J344" s="92"/>
      <c r="K344" s="92">
        <v>0</v>
      </c>
      <c r="L344" s="92">
        <v>500000000</v>
      </c>
      <c r="M344" s="92"/>
      <c r="N344" s="92" t="s">
        <v>354</v>
      </c>
    </row>
    <row r="345" spans="1:14" ht="15" customHeight="1">
      <c r="A345" s="92" t="s">
        <v>54</v>
      </c>
      <c r="B345" s="92" t="s">
        <v>82</v>
      </c>
      <c r="C345" s="92" t="s">
        <v>104</v>
      </c>
      <c r="D345" s="92"/>
      <c r="E345" s="92">
        <v>1040</v>
      </c>
      <c r="F345" s="92"/>
      <c r="G345" s="92"/>
      <c r="H345" s="92"/>
      <c r="I345" s="92"/>
      <c r="J345" s="92"/>
      <c r="K345" s="92">
        <v>0</v>
      </c>
      <c r="L345" s="92">
        <v>500000000</v>
      </c>
      <c r="M345" s="92"/>
      <c r="N345" s="92" t="s">
        <v>354</v>
      </c>
    </row>
    <row r="346" spans="1:14" ht="15" customHeight="1">
      <c r="A346" s="92" t="s">
        <v>54</v>
      </c>
      <c r="B346" s="92" t="s">
        <v>84</v>
      </c>
      <c r="C346" s="92" t="s">
        <v>104</v>
      </c>
      <c r="D346" s="92"/>
      <c r="E346" s="92">
        <v>314</v>
      </c>
      <c r="F346" s="92"/>
      <c r="G346" s="92"/>
      <c r="H346" s="92"/>
      <c r="I346" s="92"/>
      <c r="J346" s="92"/>
      <c r="K346" s="92">
        <v>0</v>
      </c>
      <c r="L346" s="92">
        <v>500000000</v>
      </c>
      <c r="M346" s="92"/>
      <c r="N346" s="92" t="s">
        <v>354</v>
      </c>
    </row>
    <row r="347" spans="1:14" ht="15" customHeight="1">
      <c r="A347" s="92" t="s">
        <v>56</v>
      </c>
      <c r="B347" s="92" t="s">
        <v>80</v>
      </c>
      <c r="C347" s="92" t="s">
        <v>104</v>
      </c>
      <c r="D347" s="92"/>
      <c r="E347" s="92">
        <v>806</v>
      </c>
      <c r="F347" s="92"/>
      <c r="G347" s="92"/>
      <c r="H347" s="92"/>
      <c r="I347" s="92"/>
      <c r="J347" s="92"/>
      <c r="K347" s="92">
        <v>0</v>
      </c>
      <c r="L347" s="92">
        <v>500000000</v>
      </c>
      <c r="M347" s="92"/>
      <c r="N347" s="92" t="s">
        <v>354</v>
      </c>
    </row>
    <row r="348" spans="1:14" ht="15" customHeight="1">
      <c r="A348" s="92" t="s">
        <v>56</v>
      </c>
      <c r="B348" s="92" t="s">
        <v>82</v>
      </c>
      <c r="C348" s="92" t="s">
        <v>104</v>
      </c>
      <c r="D348" s="92"/>
      <c r="E348" s="92">
        <v>716</v>
      </c>
      <c r="F348" s="92"/>
      <c r="G348" s="92"/>
      <c r="H348" s="92"/>
      <c r="I348" s="92"/>
      <c r="J348" s="92"/>
      <c r="K348" s="92">
        <v>0</v>
      </c>
      <c r="L348" s="92">
        <v>500000000</v>
      </c>
      <c r="M348" s="92"/>
      <c r="N348" s="92" t="s">
        <v>354</v>
      </c>
    </row>
    <row r="349" spans="1:14" ht="15" customHeight="1">
      <c r="A349" s="92" t="s">
        <v>56</v>
      </c>
      <c r="B349" s="92" t="s">
        <v>84</v>
      </c>
      <c r="C349" s="92" t="s">
        <v>104</v>
      </c>
      <c r="D349" s="92"/>
      <c r="E349" s="92">
        <v>269</v>
      </c>
      <c r="F349" s="92"/>
      <c r="G349" s="92"/>
      <c r="H349" s="92"/>
      <c r="I349" s="92"/>
      <c r="J349" s="92"/>
      <c r="K349" s="92">
        <v>0</v>
      </c>
      <c r="L349" s="92">
        <v>500000000</v>
      </c>
      <c r="M349" s="92"/>
      <c r="N349" s="92" t="s">
        <v>354</v>
      </c>
    </row>
    <row r="350" spans="1:14" ht="15" customHeight="1">
      <c r="A350" s="92" t="s">
        <v>58</v>
      </c>
      <c r="B350" s="92" t="s">
        <v>80</v>
      </c>
      <c r="C350" s="92" t="s">
        <v>104</v>
      </c>
      <c r="D350" s="92"/>
      <c r="E350" s="92">
        <v>131</v>
      </c>
      <c r="F350" s="92"/>
      <c r="G350" s="92"/>
      <c r="H350" s="92"/>
      <c r="I350" s="92"/>
      <c r="J350" s="92"/>
      <c r="K350" s="92">
        <v>0</v>
      </c>
      <c r="L350" s="92">
        <v>500000000</v>
      </c>
      <c r="M350" s="92"/>
      <c r="N350" s="92" t="s">
        <v>354</v>
      </c>
    </row>
    <row r="351" spans="1:14" ht="15" customHeight="1">
      <c r="A351" s="92" t="s">
        <v>58</v>
      </c>
      <c r="B351" s="92" t="s">
        <v>82</v>
      </c>
      <c r="C351" s="92" t="s">
        <v>104</v>
      </c>
      <c r="D351" s="92"/>
      <c r="E351" s="92">
        <v>328</v>
      </c>
      <c r="F351" s="92"/>
      <c r="G351" s="92"/>
      <c r="H351" s="92"/>
      <c r="I351" s="92"/>
      <c r="J351" s="92"/>
      <c r="K351" s="92">
        <v>0</v>
      </c>
      <c r="L351" s="92">
        <v>500000000</v>
      </c>
      <c r="M351" s="92"/>
      <c r="N351" s="92" t="s">
        <v>354</v>
      </c>
    </row>
    <row r="352" spans="1:14" ht="15" customHeight="1">
      <c r="A352" s="92" t="s">
        <v>58</v>
      </c>
      <c r="B352" s="92" t="s">
        <v>84</v>
      </c>
      <c r="C352" s="92" t="s">
        <v>104</v>
      </c>
      <c r="D352" s="92"/>
      <c r="E352" s="92">
        <v>45.4</v>
      </c>
      <c r="F352" s="92"/>
      <c r="G352" s="92"/>
      <c r="H352" s="92"/>
      <c r="I352" s="92"/>
      <c r="J352" s="92"/>
      <c r="K352" s="92">
        <v>0</v>
      </c>
      <c r="L352" s="92">
        <v>500000000</v>
      </c>
      <c r="M352" s="92"/>
      <c r="N352" s="92" t="s">
        <v>354</v>
      </c>
    </row>
    <row r="353" spans="1:14" ht="15" customHeight="1">
      <c r="A353" s="92" t="s">
        <v>59</v>
      </c>
      <c r="B353" s="92" t="s">
        <v>80</v>
      </c>
      <c r="C353" s="92" t="s">
        <v>104</v>
      </c>
      <c r="D353" s="92"/>
      <c r="E353" s="92">
        <v>40.6</v>
      </c>
      <c r="F353" s="92"/>
      <c r="G353" s="92"/>
      <c r="H353" s="92"/>
      <c r="I353" s="92"/>
      <c r="J353" s="92"/>
      <c r="K353" s="92">
        <v>0</v>
      </c>
      <c r="L353" s="92">
        <v>500000000</v>
      </c>
      <c r="M353" s="92"/>
      <c r="N353" s="92" t="s">
        <v>354</v>
      </c>
    </row>
    <row r="354" spans="1:14" ht="15" customHeight="1">
      <c r="A354" s="92" t="s">
        <v>59</v>
      </c>
      <c r="B354" s="92" t="s">
        <v>82</v>
      </c>
      <c r="C354" s="92" t="s">
        <v>104</v>
      </c>
      <c r="D354" s="92"/>
      <c r="E354" s="92">
        <v>65</v>
      </c>
      <c r="F354" s="92"/>
      <c r="G354" s="92"/>
      <c r="H354" s="92"/>
      <c r="I354" s="92"/>
      <c r="J354" s="92"/>
      <c r="K354" s="92">
        <v>0</v>
      </c>
      <c r="L354" s="92">
        <v>500000000</v>
      </c>
      <c r="M354" s="92"/>
      <c r="N354" s="92" t="s">
        <v>354</v>
      </c>
    </row>
    <row r="355" spans="1:14" ht="15" customHeight="1">
      <c r="A355" s="92" t="s">
        <v>59</v>
      </c>
      <c r="B355" s="92" t="s">
        <v>84</v>
      </c>
      <c r="C355" s="92" t="s">
        <v>104</v>
      </c>
      <c r="D355" s="92"/>
      <c r="E355" s="92">
        <v>40.6</v>
      </c>
      <c r="F355" s="92"/>
      <c r="G355" s="92"/>
      <c r="H355" s="92"/>
      <c r="I355" s="92"/>
      <c r="J355" s="92"/>
      <c r="K355" s="92">
        <v>0</v>
      </c>
      <c r="L355" s="92">
        <v>500000000</v>
      </c>
      <c r="M355" s="92"/>
      <c r="N355" s="92" t="s">
        <v>354</v>
      </c>
    </row>
    <row r="356" spans="1:14" ht="15" customHeight="1">
      <c r="A356" s="92" t="s">
        <v>59</v>
      </c>
      <c r="B356" s="92" t="s">
        <v>83</v>
      </c>
      <c r="C356" s="92" t="s">
        <v>104</v>
      </c>
      <c r="D356" s="92"/>
      <c r="E356" s="92">
        <v>16.2</v>
      </c>
      <c r="F356" s="92"/>
      <c r="G356" s="92"/>
      <c r="H356" s="92"/>
      <c r="I356" s="92"/>
      <c r="J356" s="92"/>
      <c r="K356" s="92">
        <v>0</v>
      </c>
      <c r="L356" s="92">
        <v>500000000</v>
      </c>
      <c r="M356" s="92"/>
      <c r="N356" s="92" t="s">
        <v>354</v>
      </c>
    </row>
    <row r="357" spans="1:14" ht="15" customHeight="1">
      <c r="A357" s="92" t="s">
        <v>61</v>
      </c>
      <c r="B357" s="92" t="s">
        <v>85</v>
      </c>
      <c r="C357" s="92" t="s">
        <v>104</v>
      </c>
      <c r="D357" s="92"/>
      <c r="E357" s="92">
        <v>14900</v>
      </c>
      <c r="F357" s="92"/>
      <c r="G357" s="92"/>
      <c r="H357" s="92"/>
      <c r="I357" s="92"/>
      <c r="J357" s="92"/>
      <c r="K357" s="92">
        <v>0</v>
      </c>
      <c r="L357" s="92">
        <v>500000000</v>
      </c>
      <c r="M357" s="92"/>
      <c r="N357" s="92" t="s">
        <v>354</v>
      </c>
    </row>
    <row r="358" spans="1:14" ht="15" customHeight="1">
      <c r="A358" s="92" t="s">
        <v>63</v>
      </c>
      <c r="B358" s="92" t="s">
        <v>85</v>
      </c>
      <c r="C358" s="92" t="s">
        <v>104</v>
      </c>
      <c r="D358" s="92"/>
      <c r="E358" s="92">
        <v>12800</v>
      </c>
      <c r="F358" s="92"/>
      <c r="G358" s="92"/>
      <c r="H358" s="92"/>
      <c r="I358" s="92"/>
      <c r="J358" s="92"/>
      <c r="K358" s="92">
        <v>0</v>
      </c>
      <c r="L358" s="92">
        <v>500000000</v>
      </c>
      <c r="M358" s="92"/>
      <c r="N358" s="92" t="s">
        <v>354</v>
      </c>
    </row>
    <row r="359" spans="1:14" ht="15" customHeight="1">
      <c r="A359" s="92" t="s">
        <v>64</v>
      </c>
      <c r="B359" s="92" t="s">
        <v>85</v>
      </c>
      <c r="C359" s="92" t="s">
        <v>104</v>
      </c>
      <c r="D359" s="92"/>
      <c r="E359" s="92">
        <v>3280</v>
      </c>
      <c r="F359" s="92"/>
      <c r="G359" s="92"/>
      <c r="H359" s="92"/>
      <c r="I359" s="92"/>
      <c r="J359" s="92"/>
      <c r="K359" s="92">
        <v>0</v>
      </c>
      <c r="L359" s="92">
        <v>500000000</v>
      </c>
      <c r="M359" s="92"/>
      <c r="N359" s="92" t="s">
        <v>354</v>
      </c>
    </row>
    <row r="360" spans="1:14" ht="15" customHeight="1">
      <c r="A360" s="92" t="s">
        <v>65</v>
      </c>
      <c r="B360" s="92" t="s">
        <v>85</v>
      </c>
      <c r="C360" s="92" t="s">
        <v>104</v>
      </c>
      <c r="D360" s="92"/>
      <c r="E360" s="92">
        <v>9550</v>
      </c>
      <c r="F360" s="92"/>
      <c r="G360" s="92"/>
      <c r="H360" s="92"/>
      <c r="I360" s="92"/>
      <c r="J360" s="92"/>
      <c r="K360" s="92">
        <v>0</v>
      </c>
      <c r="L360" s="92">
        <v>500000000</v>
      </c>
      <c r="M360" s="92"/>
      <c r="N360" s="92" t="s">
        <v>354</v>
      </c>
    </row>
    <row r="361" spans="1:14" ht="15" customHeight="1">
      <c r="A361" s="92" t="s">
        <v>66</v>
      </c>
      <c r="B361" s="92" t="s">
        <v>85</v>
      </c>
      <c r="C361" s="92" t="s">
        <v>104</v>
      </c>
      <c r="D361" s="92"/>
      <c r="E361" s="92">
        <v>2050</v>
      </c>
      <c r="F361" s="92"/>
      <c r="G361" s="92"/>
      <c r="H361" s="92"/>
      <c r="I361" s="92"/>
      <c r="J361" s="92"/>
      <c r="K361" s="92">
        <v>0</v>
      </c>
      <c r="L361" s="92">
        <v>500000000</v>
      </c>
      <c r="M361" s="92"/>
      <c r="N361" s="92" t="s">
        <v>354</v>
      </c>
    </row>
    <row r="362" spans="1:14" ht="15" customHeight="1">
      <c r="A362" s="92" t="s">
        <v>67</v>
      </c>
      <c r="B362" s="92" t="s">
        <v>75</v>
      </c>
      <c r="C362" s="92" t="s">
        <v>104</v>
      </c>
      <c r="D362" s="92"/>
      <c r="E362" s="92">
        <v>9960</v>
      </c>
      <c r="F362" s="92"/>
      <c r="G362" s="92"/>
      <c r="H362" s="92"/>
      <c r="I362" s="92"/>
      <c r="J362" s="92"/>
      <c r="K362" s="92">
        <v>0</v>
      </c>
      <c r="L362" s="92">
        <v>500000000</v>
      </c>
      <c r="M362" s="92"/>
      <c r="N362" s="92" t="s">
        <v>354</v>
      </c>
    </row>
    <row r="363" spans="1:14" ht="15" customHeight="1">
      <c r="A363" s="92" t="s">
        <v>67</v>
      </c>
      <c r="B363" s="92" t="s">
        <v>76</v>
      </c>
      <c r="C363" s="92" t="s">
        <v>104</v>
      </c>
      <c r="D363" s="92"/>
      <c r="E363" s="92">
        <v>2630</v>
      </c>
      <c r="F363" s="92"/>
      <c r="G363" s="92"/>
      <c r="H363" s="92"/>
      <c r="I363" s="92"/>
      <c r="J363" s="92"/>
      <c r="K363" s="92">
        <v>0</v>
      </c>
      <c r="L363" s="92">
        <v>500000000</v>
      </c>
      <c r="M363" s="92"/>
      <c r="N363" s="92" t="s">
        <v>354</v>
      </c>
    </row>
    <row r="364" spans="1:14" ht="15" customHeight="1">
      <c r="A364" s="92" t="s">
        <v>67</v>
      </c>
      <c r="B364" s="92" t="s">
        <v>77</v>
      </c>
      <c r="C364" s="92" t="s">
        <v>104</v>
      </c>
      <c r="D364" s="92"/>
      <c r="E364" s="92">
        <v>7330</v>
      </c>
      <c r="F364" s="92"/>
      <c r="G364" s="92"/>
      <c r="H364" s="92"/>
      <c r="I364" s="92"/>
      <c r="J364" s="92"/>
      <c r="K364" s="92">
        <v>0</v>
      </c>
      <c r="L364" s="92">
        <v>500000000</v>
      </c>
      <c r="M364" s="92"/>
      <c r="N364" s="92" t="s">
        <v>354</v>
      </c>
    </row>
    <row r="365" spans="1:14" ht="15" customHeight="1">
      <c r="A365" s="92" t="s">
        <v>67</v>
      </c>
      <c r="B365" s="92" t="s">
        <v>86</v>
      </c>
      <c r="C365" s="92" t="s">
        <v>104</v>
      </c>
      <c r="D365" s="92"/>
      <c r="E365" s="92">
        <v>1430</v>
      </c>
      <c r="F365" s="92"/>
      <c r="G365" s="92"/>
      <c r="H365" s="92"/>
      <c r="I365" s="92"/>
      <c r="J365" s="92"/>
      <c r="K365" s="92">
        <v>0</v>
      </c>
      <c r="L365" s="92">
        <v>500000000</v>
      </c>
      <c r="M365" s="92"/>
      <c r="N365" s="92" t="s">
        <v>354</v>
      </c>
    </row>
    <row r="366" spans="1:14" ht="15" customHeight="1">
      <c r="A366" s="92" t="s">
        <v>67</v>
      </c>
      <c r="B366" s="92" t="s">
        <v>88</v>
      </c>
      <c r="C366" s="92" t="s">
        <v>104</v>
      </c>
      <c r="D366" s="92"/>
      <c r="E366" s="92">
        <v>385</v>
      </c>
      <c r="F366" s="92"/>
      <c r="G366" s="92"/>
      <c r="H366" s="92"/>
      <c r="I366" s="92"/>
      <c r="J366" s="92"/>
      <c r="K366" s="92">
        <v>0</v>
      </c>
      <c r="L366" s="92">
        <v>500000000</v>
      </c>
      <c r="M366" s="92"/>
      <c r="N366" s="92" t="s">
        <v>354</v>
      </c>
    </row>
    <row r="367" spans="1:14" ht="15" customHeight="1">
      <c r="A367" s="92" t="s">
        <v>67</v>
      </c>
      <c r="B367" s="92" t="s">
        <v>78</v>
      </c>
      <c r="C367" s="92" t="s">
        <v>104</v>
      </c>
      <c r="D367" s="92"/>
      <c r="E367" s="92">
        <v>4270</v>
      </c>
      <c r="F367" s="92"/>
      <c r="G367" s="92"/>
      <c r="H367" s="92"/>
      <c r="I367" s="92"/>
      <c r="J367" s="92"/>
      <c r="K367" s="92">
        <v>0</v>
      </c>
      <c r="L367" s="92">
        <v>500000000</v>
      </c>
      <c r="M367" s="92"/>
      <c r="N367" s="92" t="s">
        <v>354</v>
      </c>
    </row>
    <row r="368" spans="1:14" ht="15" customHeight="1">
      <c r="A368" s="92" t="s">
        <v>67</v>
      </c>
      <c r="B368" s="92" t="s">
        <v>89</v>
      </c>
      <c r="C368" s="92" t="s">
        <v>104</v>
      </c>
      <c r="D368" s="92"/>
      <c r="E368" s="92">
        <v>1050</v>
      </c>
      <c r="F368" s="92"/>
      <c r="G368" s="92"/>
      <c r="H368" s="92"/>
      <c r="I368" s="92"/>
      <c r="J368" s="92"/>
      <c r="K368" s="92">
        <v>0</v>
      </c>
      <c r="L368" s="92">
        <v>500000000</v>
      </c>
      <c r="M368" s="92"/>
      <c r="N368" s="92" t="s">
        <v>354</v>
      </c>
    </row>
    <row r="369" spans="1:14" ht="15" customHeight="1">
      <c r="A369" s="92" t="s">
        <v>34</v>
      </c>
      <c r="B369" s="92" t="s">
        <v>75</v>
      </c>
      <c r="C369" s="92" t="s">
        <v>104</v>
      </c>
      <c r="D369" s="92"/>
      <c r="E369" s="92">
        <v>2630</v>
      </c>
      <c r="F369" s="92"/>
      <c r="G369" s="92"/>
      <c r="H369" s="92"/>
      <c r="I369" s="92"/>
      <c r="J369" s="92"/>
      <c r="K369" s="92">
        <v>0</v>
      </c>
      <c r="L369" s="92">
        <v>500000000</v>
      </c>
      <c r="M369" s="92"/>
      <c r="N369" s="92" t="s">
        <v>354</v>
      </c>
    </row>
    <row r="370" spans="1:14" ht="15" customHeight="1">
      <c r="A370" s="92" t="s">
        <v>34</v>
      </c>
      <c r="B370" s="92" t="s">
        <v>76</v>
      </c>
      <c r="C370" s="92" t="s">
        <v>104</v>
      </c>
      <c r="D370" s="92"/>
      <c r="E370" s="92">
        <v>2630</v>
      </c>
      <c r="F370" s="92"/>
      <c r="G370" s="92"/>
      <c r="H370" s="92"/>
      <c r="I370" s="92"/>
      <c r="J370" s="92"/>
      <c r="K370" s="92">
        <v>0</v>
      </c>
      <c r="L370" s="92">
        <v>500000000</v>
      </c>
      <c r="M370" s="92"/>
      <c r="N370" s="92" t="s">
        <v>354</v>
      </c>
    </row>
    <row r="371" spans="1:14" ht="15" customHeight="1">
      <c r="A371" s="92" t="s">
        <v>34</v>
      </c>
      <c r="B371" s="92" t="s">
        <v>86</v>
      </c>
      <c r="C371" s="92" t="s">
        <v>104</v>
      </c>
      <c r="D371" s="92"/>
      <c r="E371" s="92">
        <v>953</v>
      </c>
      <c r="F371" s="92"/>
      <c r="G371" s="92"/>
      <c r="H371" s="92"/>
      <c r="I371" s="92"/>
      <c r="J371" s="92"/>
      <c r="K371" s="92">
        <v>0</v>
      </c>
      <c r="L371" s="92">
        <v>500000000</v>
      </c>
      <c r="M371" s="92"/>
      <c r="N371" s="92" t="s">
        <v>354</v>
      </c>
    </row>
    <row r="372" spans="1:14" ht="15" customHeight="1">
      <c r="A372" s="92" t="s">
        <v>34</v>
      </c>
      <c r="B372" s="92" t="s">
        <v>88</v>
      </c>
      <c r="C372" s="92" t="s">
        <v>104</v>
      </c>
      <c r="D372" s="92"/>
      <c r="E372" s="92">
        <v>272</v>
      </c>
      <c r="F372" s="92"/>
      <c r="G372" s="92"/>
      <c r="H372" s="92"/>
      <c r="I372" s="92"/>
      <c r="J372" s="92"/>
      <c r="K372" s="92">
        <v>0</v>
      </c>
      <c r="L372" s="92">
        <v>500000000</v>
      </c>
      <c r="M372" s="92"/>
      <c r="N372" s="92" t="s">
        <v>354</v>
      </c>
    </row>
    <row r="373" spans="1:14" ht="15" customHeight="1">
      <c r="A373" s="92" t="s">
        <v>34</v>
      </c>
      <c r="B373" s="92" t="s">
        <v>78</v>
      </c>
      <c r="C373" s="92" t="s">
        <v>104</v>
      </c>
      <c r="D373" s="92"/>
      <c r="E373" s="92">
        <v>1450</v>
      </c>
      <c r="F373" s="92"/>
      <c r="G373" s="92"/>
      <c r="H373" s="92"/>
      <c r="I373" s="92"/>
      <c r="J373" s="92"/>
      <c r="K373" s="92">
        <v>0</v>
      </c>
      <c r="L373" s="92">
        <v>500000000</v>
      </c>
      <c r="M373" s="92"/>
      <c r="N373" s="92" t="s">
        <v>354</v>
      </c>
    </row>
    <row r="374" spans="1:14" ht="15" customHeight="1">
      <c r="A374" s="92" t="s">
        <v>34</v>
      </c>
      <c r="B374" s="92" t="s">
        <v>89</v>
      </c>
      <c r="C374" s="92" t="s">
        <v>104</v>
      </c>
      <c r="D374" s="92"/>
      <c r="E374" s="92">
        <v>681</v>
      </c>
      <c r="F374" s="92"/>
      <c r="G374" s="92"/>
      <c r="H374" s="92"/>
      <c r="I374" s="92"/>
      <c r="J374" s="92"/>
      <c r="K374" s="92">
        <v>0</v>
      </c>
      <c r="L374" s="92">
        <v>500000000</v>
      </c>
      <c r="M374" s="92"/>
      <c r="N374" s="92" t="s">
        <v>354</v>
      </c>
    </row>
    <row r="375" spans="1:14" ht="15" customHeight="1">
      <c r="A375" s="92" t="s">
        <v>37</v>
      </c>
      <c r="B375" s="92" t="s">
        <v>75</v>
      </c>
      <c r="C375" s="92" t="s">
        <v>104</v>
      </c>
      <c r="D375" s="92"/>
      <c r="E375" s="92">
        <v>7330</v>
      </c>
      <c r="F375" s="92"/>
      <c r="G375" s="92"/>
      <c r="H375" s="92"/>
      <c r="I375" s="92"/>
      <c r="J375" s="92"/>
      <c r="K375" s="92">
        <v>0</v>
      </c>
      <c r="L375" s="92">
        <v>500000000</v>
      </c>
      <c r="M375" s="92"/>
      <c r="N375" s="92" t="s">
        <v>354</v>
      </c>
    </row>
    <row r="376" spans="1:14" ht="15" customHeight="1">
      <c r="A376" s="92" t="s">
        <v>37</v>
      </c>
      <c r="B376" s="92" t="s">
        <v>77</v>
      </c>
      <c r="C376" s="92" t="s">
        <v>104</v>
      </c>
      <c r="D376" s="92"/>
      <c r="E376" s="92">
        <v>7330</v>
      </c>
      <c r="F376" s="92"/>
      <c r="G376" s="92"/>
      <c r="H376" s="92"/>
      <c r="I376" s="92"/>
      <c r="J376" s="92"/>
      <c r="K376" s="92">
        <v>0</v>
      </c>
      <c r="L376" s="92">
        <v>500000000</v>
      </c>
      <c r="M376" s="92"/>
      <c r="N376" s="92" t="s">
        <v>354</v>
      </c>
    </row>
    <row r="377" spans="1:14" ht="15" customHeight="1">
      <c r="A377" s="92" t="s">
        <v>37</v>
      </c>
      <c r="B377" s="92" t="s">
        <v>86</v>
      </c>
      <c r="C377" s="92" t="s">
        <v>104</v>
      </c>
      <c r="D377" s="92"/>
      <c r="E377" s="92">
        <v>479</v>
      </c>
      <c r="F377" s="92"/>
      <c r="G377" s="92"/>
      <c r="H377" s="92"/>
      <c r="I377" s="92"/>
      <c r="J377" s="92"/>
      <c r="K377" s="92">
        <v>0</v>
      </c>
      <c r="L377" s="92">
        <v>500000000</v>
      </c>
      <c r="M377" s="92"/>
      <c r="N377" s="92" t="s">
        <v>354</v>
      </c>
    </row>
    <row r="378" spans="1:14" ht="15" customHeight="1">
      <c r="A378" s="92" t="s">
        <v>37</v>
      </c>
      <c r="B378" s="92" t="s">
        <v>88</v>
      </c>
      <c r="C378" s="92" t="s">
        <v>104</v>
      </c>
      <c r="D378" s="92"/>
      <c r="E378" s="92">
        <v>113</v>
      </c>
      <c r="F378" s="92"/>
      <c r="G378" s="92"/>
      <c r="H378" s="92"/>
      <c r="I378" s="92"/>
      <c r="J378" s="92"/>
      <c r="K378" s="92">
        <v>0</v>
      </c>
      <c r="L378" s="92">
        <v>500000000</v>
      </c>
      <c r="M378" s="92"/>
      <c r="N378" s="92" t="s">
        <v>354</v>
      </c>
    </row>
    <row r="379" spans="1:14" ht="15" customHeight="1">
      <c r="A379" s="92" t="s">
        <v>37</v>
      </c>
      <c r="B379" s="92" t="s">
        <v>78</v>
      </c>
      <c r="C379" s="92" t="s">
        <v>104</v>
      </c>
      <c r="D379" s="92"/>
      <c r="E379" s="92">
        <v>2820</v>
      </c>
      <c r="F379" s="92"/>
      <c r="G379" s="92"/>
      <c r="H379" s="92"/>
      <c r="I379" s="92"/>
      <c r="J379" s="92"/>
      <c r="K379" s="92">
        <v>0</v>
      </c>
      <c r="L379" s="92">
        <v>500000000</v>
      </c>
      <c r="M379" s="92"/>
      <c r="N379" s="92" t="s">
        <v>354</v>
      </c>
    </row>
    <row r="380" spans="1:14" ht="15" customHeight="1">
      <c r="A380" s="92" t="s">
        <v>37</v>
      </c>
      <c r="B380" s="92" t="s">
        <v>89</v>
      </c>
      <c r="C380" s="92" t="s">
        <v>104</v>
      </c>
      <c r="D380" s="92"/>
      <c r="E380" s="92">
        <v>366</v>
      </c>
      <c r="F380" s="92"/>
      <c r="G380" s="92"/>
      <c r="H380" s="92"/>
      <c r="I380" s="92"/>
      <c r="J380" s="92"/>
      <c r="K380" s="92">
        <v>0</v>
      </c>
      <c r="L380" s="92">
        <v>500000000</v>
      </c>
      <c r="M380" s="92"/>
      <c r="N380" s="92" t="s">
        <v>354</v>
      </c>
    </row>
    <row r="381" spans="1:14" ht="15" customHeight="1">
      <c r="A381" s="92" t="s">
        <v>70</v>
      </c>
      <c r="B381" s="92" t="s">
        <v>30</v>
      </c>
      <c r="C381" s="92" t="s">
        <v>104</v>
      </c>
      <c r="D381" s="92"/>
      <c r="E381" s="92">
        <v>10300</v>
      </c>
      <c r="F381" s="92"/>
      <c r="G381" s="92"/>
      <c r="H381" s="92"/>
      <c r="I381" s="92"/>
      <c r="J381" s="92"/>
      <c r="K381" s="92">
        <v>0</v>
      </c>
      <c r="L381" s="92">
        <v>500000000</v>
      </c>
      <c r="M381" s="92"/>
      <c r="N381" s="92" t="s">
        <v>354</v>
      </c>
    </row>
    <row r="382" spans="1:14" ht="15" customHeight="1">
      <c r="A382" s="92" t="s">
        <v>70</v>
      </c>
      <c r="B382" s="92" t="s">
        <v>38</v>
      </c>
      <c r="C382" s="92" t="s">
        <v>104</v>
      </c>
      <c r="D382" s="92"/>
      <c r="E382" s="92">
        <v>5320</v>
      </c>
      <c r="F382" s="92"/>
      <c r="G382" s="92"/>
      <c r="H382" s="92"/>
      <c r="I382" s="92"/>
      <c r="J382" s="92"/>
      <c r="K382" s="92">
        <v>0</v>
      </c>
      <c r="L382" s="92">
        <v>500000000</v>
      </c>
      <c r="M382" s="92"/>
      <c r="N382" s="92" t="s">
        <v>354</v>
      </c>
    </row>
    <row r="383" spans="1:14" ht="15" customHeight="1">
      <c r="A383" s="92" t="s">
        <v>70</v>
      </c>
      <c r="B383" s="92" t="s">
        <v>61</v>
      </c>
      <c r="C383" s="92" t="s">
        <v>104</v>
      </c>
      <c r="D383" s="92"/>
      <c r="E383" s="92">
        <v>14900</v>
      </c>
      <c r="F383" s="92"/>
      <c r="G383" s="92"/>
      <c r="H383" s="92"/>
      <c r="I383" s="92"/>
      <c r="J383" s="92"/>
      <c r="K383" s="92">
        <v>0</v>
      </c>
      <c r="L383" s="92">
        <v>500000000</v>
      </c>
      <c r="M383" s="92"/>
      <c r="N383" s="92" t="s">
        <v>354</v>
      </c>
    </row>
    <row r="384" spans="1:14" ht="15" customHeight="1">
      <c r="A384" s="92" t="s">
        <v>70</v>
      </c>
      <c r="B384" s="92" t="s">
        <v>63</v>
      </c>
      <c r="C384" s="92" t="s">
        <v>104</v>
      </c>
      <c r="D384" s="92"/>
      <c r="E384" s="92">
        <v>12800</v>
      </c>
      <c r="F384" s="92"/>
      <c r="G384" s="92"/>
      <c r="H384" s="92"/>
      <c r="I384" s="92"/>
      <c r="J384" s="92"/>
      <c r="K384" s="92">
        <v>0</v>
      </c>
      <c r="L384" s="92">
        <v>500000000</v>
      </c>
      <c r="M384" s="92"/>
      <c r="N384" s="92" t="s">
        <v>354</v>
      </c>
    </row>
    <row r="385" spans="1:14" ht="15" customHeight="1">
      <c r="A385" s="92" t="s">
        <v>70</v>
      </c>
      <c r="B385" s="92" t="s">
        <v>65</v>
      </c>
      <c r="C385" s="92" t="s">
        <v>104</v>
      </c>
      <c r="D385" s="92"/>
      <c r="E385" s="92">
        <v>9550</v>
      </c>
      <c r="F385" s="92"/>
      <c r="G385" s="92"/>
      <c r="H385" s="92"/>
      <c r="I385" s="92"/>
      <c r="J385" s="92"/>
      <c r="K385" s="92">
        <v>0</v>
      </c>
      <c r="L385" s="92">
        <v>500000000</v>
      </c>
      <c r="M385" s="92"/>
      <c r="N385" s="92" t="s">
        <v>354</v>
      </c>
    </row>
    <row r="386" spans="1:14" ht="15" customHeight="1">
      <c r="A386" s="92" t="s">
        <v>70</v>
      </c>
      <c r="B386" s="92" t="s">
        <v>67</v>
      </c>
      <c r="C386" s="92" t="s">
        <v>104</v>
      </c>
      <c r="D386" s="92"/>
      <c r="E386" s="92">
        <v>15700</v>
      </c>
      <c r="F386" s="92"/>
      <c r="G386" s="92"/>
      <c r="H386" s="92"/>
      <c r="I386" s="92"/>
      <c r="J386" s="92"/>
      <c r="K386" s="92">
        <v>0</v>
      </c>
      <c r="L386" s="92">
        <v>500000000</v>
      </c>
      <c r="M386" s="92"/>
      <c r="N386" s="92" t="s">
        <v>354</v>
      </c>
    </row>
    <row r="387" spans="1:14" ht="15" customHeight="1">
      <c r="A387" s="92" t="s">
        <v>70</v>
      </c>
      <c r="B387" s="92" t="s">
        <v>34</v>
      </c>
      <c r="C387" s="92" t="s">
        <v>104</v>
      </c>
      <c r="D387" s="92"/>
      <c r="E387" s="92">
        <v>5030</v>
      </c>
      <c r="F387" s="92"/>
      <c r="G387" s="92"/>
      <c r="H387" s="92"/>
      <c r="I387" s="92"/>
      <c r="J387" s="92"/>
      <c r="K387" s="92">
        <v>0</v>
      </c>
      <c r="L387" s="92">
        <v>500000000</v>
      </c>
      <c r="M387" s="92"/>
      <c r="N387" s="92" t="s">
        <v>354</v>
      </c>
    </row>
    <row r="388" spans="1:14" ht="15" customHeight="1">
      <c r="A388" s="92" t="s">
        <v>70</v>
      </c>
      <c r="B388" s="92" t="s">
        <v>37</v>
      </c>
      <c r="C388" s="92" t="s">
        <v>104</v>
      </c>
      <c r="D388" s="92"/>
      <c r="E388" s="92">
        <v>10600</v>
      </c>
      <c r="F388" s="92"/>
      <c r="G388" s="92"/>
      <c r="H388" s="92"/>
      <c r="I388" s="92"/>
      <c r="J388" s="92"/>
      <c r="K388" s="92">
        <v>0</v>
      </c>
      <c r="L388" s="92">
        <v>500000000</v>
      </c>
      <c r="M388" s="92"/>
      <c r="N388" s="92" t="s">
        <v>354</v>
      </c>
    </row>
    <row r="389" spans="1:14" ht="15" customHeight="1">
      <c r="A389" s="92" t="s">
        <v>75</v>
      </c>
      <c r="B389" s="92" t="s">
        <v>42</v>
      </c>
      <c r="C389" s="92" t="s">
        <v>104</v>
      </c>
      <c r="D389" s="92"/>
      <c r="E389" s="92">
        <v>5270</v>
      </c>
      <c r="F389" s="92"/>
      <c r="G389" s="92"/>
      <c r="H389" s="92"/>
      <c r="I389" s="92"/>
      <c r="J389" s="92"/>
      <c r="K389" s="92">
        <v>0</v>
      </c>
      <c r="L389" s="92">
        <v>500000000</v>
      </c>
      <c r="M389" s="92"/>
      <c r="N389" s="92" t="s">
        <v>354</v>
      </c>
    </row>
    <row r="390" spans="1:14" ht="15" customHeight="1">
      <c r="A390" s="92" t="s">
        <v>75</v>
      </c>
      <c r="B390" s="92" t="s">
        <v>43</v>
      </c>
      <c r="C390" s="92" t="s">
        <v>104</v>
      </c>
      <c r="D390" s="92"/>
      <c r="E390" s="92">
        <v>1240</v>
      </c>
      <c r="F390" s="92"/>
      <c r="G390" s="92"/>
      <c r="H390" s="92"/>
      <c r="I390" s="92"/>
      <c r="J390" s="92"/>
      <c r="K390" s="92">
        <v>0</v>
      </c>
      <c r="L390" s="92">
        <v>500000000</v>
      </c>
      <c r="M390" s="92"/>
      <c r="N390" s="92" t="s">
        <v>354</v>
      </c>
    </row>
    <row r="391" spans="1:14" ht="15" customHeight="1">
      <c r="A391" s="92" t="s">
        <v>75</v>
      </c>
      <c r="B391" s="92" t="s">
        <v>44</v>
      </c>
      <c r="C391" s="92" t="s">
        <v>104</v>
      </c>
      <c r="D391" s="92"/>
      <c r="E391" s="92">
        <v>4030</v>
      </c>
      <c r="F391" s="92"/>
      <c r="G391" s="92"/>
      <c r="H391" s="92"/>
      <c r="I391" s="92"/>
      <c r="J391" s="92"/>
      <c r="K391" s="92">
        <v>0</v>
      </c>
      <c r="L391" s="92">
        <v>500000000</v>
      </c>
      <c r="M391" s="92"/>
      <c r="N391" s="92" t="s">
        <v>354</v>
      </c>
    </row>
    <row r="392" spans="1:14" ht="15" customHeight="1">
      <c r="A392" s="92" t="s">
        <v>75</v>
      </c>
      <c r="B392" s="92" t="s">
        <v>49</v>
      </c>
      <c r="C392" s="92" t="s">
        <v>104</v>
      </c>
      <c r="D392" s="92"/>
      <c r="E392" s="92">
        <v>4690</v>
      </c>
      <c r="F392" s="92"/>
      <c r="G392" s="92"/>
      <c r="H392" s="92"/>
      <c r="I392" s="92"/>
      <c r="J392" s="92"/>
      <c r="K392" s="92">
        <v>0</v>
      </c>
      <c r="L392" s="92">
        <v>500000000</v>
      </c>
      <c r="M392" s="92"/>
      <c r="N392" s="92" t="s">
        <v>354</v>
      </c>
    </row>
    <row r="393" spans="1:14" ht="15" customHeight="1">
      <c r="A393" s="92" t="s">
        <v>76</v>
      </c>
      <c r="B393" s="92" t="s">
        <v>42</v>
      </c>
      <c r="C393" s="92" t="s">
        <v>104</v>
      </c>
      <c r="D393" s="92"/>
      <c r="E393" s="92">
        <v>1240</v>
      </c>
      <c r="F393" s="92"/>
      <c r="G393" s="92"/>
      <c r="H393" s="92"/>
      <c r="I393" s="92"/>
      <c r="J393" s="92"/>
      <c r="K393" s="92">
        <v>0</v>
      </c>
      <c r="L393" s="92">
        <v>500000000</v>
      </c>
      <c r="M393" s="92"/>
      <c r="N393" s="92" t="s">
        <v>354</v>
      </c>
    </row>
    <row r="394" spans="1:14" ht="15" customHeight="1">
      <c r="A394" s="92" t="s">
        <v>76</v>
      </c>
      <c r="B394" s="92" t="s">
        <v>49</v>
      </c>
      <c r="C394" s="92" t="s">
        <v>104</v>
      </c>
      <c r="D394" s="92"/>
      <c r="E394" s="92">
        <v>1390</v>
      </c>
      <c r="F394" s="92"/>
      <c r="G394" s="92"/>
      <c r="H394" s="92"/>
      <c r="I394" s="92"/>
      <c r="J394" s="92"/>
      <c r="K394" s="92">
        <v>0</v>
      </c>
      <c r="L394" s="92">
        <v>500000000</v>
      </c>
      <c r="M394" s="92"/>
      <c r="N394" s="92" t="s">
        <v>354</v>
      </c>
    </row>
    <row r="395" spans="1:14" ht="15" customHeight="1">
      <c r="A395" s="92" t="s">
        <v>77</v>
      </c>
      <c r="B395" s="92" t="s">
        <v>42</v>
      </c>
      <c r="C395" s="92" t="s">
        <v>104</v>
      </c>
      <c r="D395" s="92"/>
      <c r="E395" s="92">
        <v>4030</v>
      </c>
      <c r="F395" s="92"/>
      <c r="G395" s="92"/>
      <c r="H395" s="92"/>
      <c r="I395" s="92"/>
      <c r="J395" s="92"/>
      <c r="K395" s="92">
        <v>0</v>
      </c>
      <c r="L395" s="92">
        <v>500000000</v>
      </c>
      <c r="M395" s="92"/>
      <c r="N395" s="92" t="s">
        <v>354</v>
      </c>
    </row>
    <row r="396" spans="1:14" ht="15" customHeight="1">
      <c r="A396" s="92" t="s">
        <v>77</v>
      </c>
      <c r="B396" s="92" t="s">
        <v>49</v>
      </c>
      <c r="C396" s="92" t="s">
        <v>104</v>
      </c>
      <c r="D396" s="92"/>
      <c r="E396" s="92">
        <v>3300</v>
      </c>
      <c r="F396" s="92"/>
      <c r="G396" s="92"/>
      <c r="H396" s="92"/>
      <c r="I396" s="92"/>
      <c r="J396" s="92"/>
      <c r="K396" s="92">
        <v>0</v>
      </c>
      <c r="L396" s="92">
        <v>500000000</v>
      </c>
      <c r="M396" s="92"/>
      <c r="N396" s="92" t="s">
        <v>354</v>
      </c>
    </row>
    <row r="397" spans="1:14" ht="15" customHeight="1">
      <c r="A397" s="92" t="s">
        <v>78</v>
      </c>
      <c r="B397" s="92" t="s">
        <v>48</v>
      </c>
      <c r="C397" s="92" t="s">
        <v>104</v>
      </c>
      <c r="D397" s="92"/>
      <c r="E397" s="92">
        <v>1700</v>
      </c>
      <c r="F397" s="92"/>
      <c r="G397" s="92"/>
      <c r="H397" s="92"/>
      <c r="I397" s="92"/>
      <c r="J397" s="92"/>
      <c r="K397" s="92">
        <v>0</v>
      </c>
      <c r="L397" s="92">
        <v>500000000</v>
      </c>
      <c r="M397" s="92"/>
      <c r="N397" s="92" t="s">
        <v>354</v>
      </c>
    </row>
    <row r="398" spans="1:14" ht="15" customHeight="1">
      <c r="A398" s="92" t="s">
        <v>78</v>
      </c>
      <c r="B398" s="92" t="s">
        <v>49</v>
      </c>
      <c r="C398" s="92" t="s">
        <v>104</v>
      </c>
      <c r="D398" s="92"/>
      <c r="E398" s="92">
        <v>2600</v>
      </c>
      <c r="F398" s="92"/>
      <c r="G398" s="92"/>
      <c r="H398" s="92"/>
      <c r="I398" s="92"/>
      <c r="J398" s="92"/>
      <c r="K398" s="92">
        <v>0</v>
      </c>
      <c r="L398" s="92">
        <v>500000000</v>
      </c>
      <c r="M398" s="92"/>
      <c r="N398" s="92" t="s">
        <v>354</v>
      </c>
    </row>
    <row r="399" spans="1:14" ht="15" customHeight="1">
      <c r="A399" s="92" t="s">
        <v>86</v>
      </c>
      <c r="B399" s="92" t="s">
        <v>49</v>
      </c>
      <c r="C399" s="92" t="s">
        <v>104</v>
      </c>
      <c r="D399" s="92"/>
      <c r="E399" s="92">
        <v>222</v>
      </c>
      <c r="F399" s="92"/>
      <c r="G399" s="92"/>
      <c r="H399" s="92"/>
      <c r="I399" s="92"/>
      <c r="J399" s="92"/>
      <c r="K399" s="92">
        <v>0</v>
      </c>
      <c r="L399" s="92">
        <v>500000000</v>
      </c>
      <c r="M399" s="92"/>
      <c r="N399" s="92" t="s">
        <v>354</v>
      </c>
    </row>
    <row r="400" spans="1:14" ht="15" customHeight="1">
      <c r="A400" s="92" t="s">
        <v>86</v>
      </c>
      <c r="B400" s="92" t="s">
        <v>52</v>
      </c>
      <c r="C400" s="92" t="s">
        <v>104</v>
      </c>
      <c r="D400" s="92"/>
      <c r="E400" s="92">
        <v>2460</v>
      </c>
      <c r="F400" s="92"/>
      <c r="G400" s="92"/>
      <c r="H400" s="92"/>
      <c r="I400" s="92"/>
      <c r="J400" s="92"/>
      <c r="K400" s="92">
        <v>0</v>
      </c>
      <c r="L400" s="92">
        <v>500000000</v>
      </c>
      <c r="M400" s="92"/>
      <c r="N400" s="92" t="s">
        <v>354</v>
      </c>
    </row>
    <row r="401" spans="1:14" ht="15" customHeight="1">
      <c r="A401" s="92" t="s">
        <v>86</v>
      </c>
      <c r="B401" s="92" t="s">
        <v>54</v>
      </c>
      <c r="C401" s="92" t="s">
        <v>104</v>
      </c>
      <c r="D401" s="92"/>
      <c r="E401" s="92">
        <v>2290</v>
      </c>
      <c r="F401" s="92"/>
      <c r="G401" s="92"/>
      <c r="H401" s="92"/>
      <c r="I401" s="92"/>
      <c r="J401" s="92"/>
      <c r="K401" s="92">
        <v>0</v>
      </c>
      <c r="L401" s="92">
        <v>500000000</v>
      </c>
      <c r="M401" s="92"/>
      <c r="N401" s="92" t="s">
        <v>354</v>
      </c>
    </row>
    <row r="402" spans="1:14" ht="15" customHeight="1">
      <c r="A402" s="92" t="s">
        <v>86</v>
      </c>
      <c r="B402" s="92" t="s">
        <v>56</v>
      </c>
      <c r="C402" s="92" t="s">
        <v>104</v>
      </c>
      <c r="D402" s="92"/>
      <c r="E402" s="92">
        <v>1790</v>
      </c>
      <c r="F402" s="92"/>
      <c r="G402" s="92"/>
      <c r="H402" s="92"/>
      <c r="I402" s="92"/>
      <c r="J402" s="92"/>
      <c r="K402" s="92">
        <v>0</v>
      </c>
      <c r="L402" s="92">
        <v>500000000</v>
      </c>
      <c r="M402" s="92"/>
      <c r="N402" s="92" t="s">
        <v>354</v>
      </c>
    </row>
    <row r="403" spans="1:14" ht="15" customHeight="1">
      <c r="A403" s="92" t="s">
        <v>86</v>
      </c>
      <c r="B403" s="92" t="s">
        <v>58</v>
      </c>
      <c r="C403" s="92" t="s">
        <v>104</v>
      </c>
      <c r="D403" s="92"/>
      <c r="E403" s="92">
        <v>504</v>
      </c>
      <c r="F403" s="92"/>
      <c r="G403" s="92"/>
      <c r="H403" s="92"/>
      <c r="I403" s="92"/>
      <c r="J403" s="92"/>
      <c r="K403" s="92">
        <v>0</v>
      </c>
      <c r="L403" s="92">
        <v>500000000</v>
      </c>
      <c r="M403" s="92"/>
      <c r="N403" s="92" t="s">
        <v>354</v>
      </c>
    </row>
    <row r="404" spans="1:14" ht="15" customHeight="1">
      <c r="A404" s="92" t="s">
        <v>86</v>
      </c>
      <c r="B404" s="92" t="s">
        <v>59</v>
      </c>
      <c r="C404" s="92" t="s">
        <v>104</v>
      </c>
      <c r="D404" s="92"/>
      <c r="E404" s="92">
        <v>162</v>
      </c>
      <c r="F404" s="92"/>
      <c r="G404" s="92"/>
      <c r="H404" s="92"/>
      <c r="I404" s="92"/>
      <c r="J404" s="92"/>
      <c r="K404" s="92">
        <v>0</v>
      </c>
      <c r="L404" s="92">
        <v>500000000</v>
      </c>
      <c r="M404" s="92"/>
      <c r="N404" s="92" t="s">
        <v>354</v>
      </c>
    </row>
    <row r="405" spans="1:14" ht="15" customHeight="1">
      <c r="A405" s="92" t="s">
        <v>88</v>
      </c>
      <c r="B405" s="92" t="s">
        <v>49</v>
      </c>
      <c r="C405" s="92" t="s">
        <v>104</v>
      </c>
      <c r="D405" s="92"/>
      <c r="E405" s="92">
        <v>222</v>
      </c>
      <c r="F405" s="92"/>
      <c r="G405" s="92"/>
      <c r="H405" s="92"/>
      <c r="I405" s="92"/>
      <c r="J405" s="92"/>
      <c r="K405" s="92">
        <v>0</v>
      </c>
      <c r="L405" s="92">
        <v>500000000</v>
      </c>
      <c r="M405" s="92"/>
      <c r="N405" s="92" t="s">
        <v>354</v>
      </c>
    </row>
    <row r="406" spans="1:14" ht="15" customHeight="1">
      <c r="A406" s="92" t="s">
        <v>88</v>
      </c>
      <c r="B406" s="92" t="s">
        <v>52</v>
      </c>
      <c r="C406" s="92" t="s">
        <v>104</v>
      </c>
      <c r="D406" s="92"/>
      <c r="E406" s="92">
        <v>162</v>
      </c>
      <c r="F406" s="92"/>
      <c r="G406" s="92"/>
      <c r="H406" s="92"/>
      <c r="I406" s="92"/>
      <c r="J406" s="92"/>
      <c r="K406" s="92">
        <v>0</v>
      </c>
      <c r="L406" s="92">
        <v>500000000</v>
      </c>
      <c r="M406" s="92"/>
      <c r="N406" s="92" t="s">
        <v>354</v>
      </c>
    </row>
    <row r="407" spans="1:14" ht="15" customHeight="1">
      <c r="A407" s="92" t="s">
        <v>89</v>
      </c>
      <c r="B407" s="92" t="s">
        <v>49</v>
      </c>
      <c r="C407" s="92" t="s">
        <v>104</v>
      </c>
      <c r="D407" s="92"/>
      <c r="E407" s="92">
        <v>0</v>
      </c>
      <c r="F407" s="92"/>
      <c r="G407" s="92"/>
      <c r="H407" s="92"/>
      <c r="I407" s="92"/>
      <c r="J407" s="92"/>
      <c r="K407" s="92">
        <v>0</v>
      </c>
      <c r="L407" s="92">
        <v>500000000</v>
      </c>
      <c r="M407" s="92"/>
      <c r="N407" s="92" t="s">
        <v>354</v>
      </c>
    </row>
    <row r="408" spans="1:14" ht="15" customHeight="1">
      <c r="A408" s="92" t="s">
        <v>89</v>
      </c>
      <c r="B408" s="92" t="s">
        <v>52</v>
      </c>
      <c r="C408" s="92" t="s">
        <v>104</v>
      </c>
      <c r="D408" s="92"/>
      <c r="E408" s="92">
        <v>2290</v>
      </c>
      <c r="F408" s="92"/>
      <c r="G408" s="92"/>
      <c r="H408" s="92"/>
      <c r="I408" s="92"/>
      <c r="J408" s="92"/>
      <c r="K408" s="92">
        <v>0</v>
      </c>
      <c r="L408" s="92">
        <v>500000000</v>
      </c>
      <c r="M408" s="92"/>
      <c r="N408" s="92" t="s">
        <v>354</v>
      </c>
    </row>
    <row r="409" spans="1:14" ht="15" customHeight="1">
      <c r="A409" s="92" t="s">
        <v>89</v>
      </c>
      <c r="B409" s="92" t="s">
        <v>54</v>
      </c>
      <c r="C409" s="92" t="s">
        <v>104</v>
      </c>
      <c r="D409" s="92"/>
      <c r="E409" s="92">
        <v>2290</v>
      </c>
      <c r="F409" s="92"/>
      <c r="G409" s="92"/>
      <c r="H409" s="92"/>
      <c r="I409" s="92"/>
      <c r="J409" s="92"/>
      <c r="K409" s="92">
        <v>0</v>
      </c>
      <c r="L409" s="92">
        <v>500000000</v>
      </c>
      <c r="M409" s="92"/>
      <c r="N409" s="92" t="s">
        <v>354</v>
      </c>
    </row>
  </sheetData>
  <sortState xmlns:xlrd2="http://schemas.microsoft.com/office/spreadsheetml/2017/richdata2" ref="A2:N409">
    <sortCondition descending="1" ref="M1:M409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A0A362C8B81F47807DE03BF445B4E9" ma:contentTypeVersion="14" ma:contentTypeDescription="Crée un document." ma:contentTypeScope="" ma:versionID="2af24296270ba5d162585d35a02b2378">
  <xsd:schema xmlns:xsd="http://www.w3.org/2001/XMLSchema" xmlns:xs="http://www.w3.org/2001/XMLSchema" xmlns:p="http://schemas.microsoft.com/office/2006/metadata/properties" xmlns:ns2="253d9861-5057-4c6b-aa55-c1bece854d8d" xmlns:ns3="21da35c6-efe3-499f-bfdd-69ff62f566e5" targetNamespace="http://schemas.microsoft.com/office/2006/metadata/properties" ma:root="true" ma:fieldsID="7094bbdd7f50806a56362c1dd47d9fc8" ns2:_="" ns3:_="">
    <xsd:import namespace="253d9861-5057-4c6b-aa55-c1bece854d8d"/>
    <xsd:import namespace="21da35c6-efe3-499f-bfdd-69ff62f566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3d9861-5057-4c6b-aa55-c1bece854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86865b46-2695-4a22-9ac0-c3708c6513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a35c6-efe3-499f-bfdd-69ff62f566e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06f538b-1c76-40d0-ad79-55408152d747}" ma:internalName="TaxCatchAll" ma:showField="CatchAllData" ma:web="21da35c6-efe3-499f-bfdd-69ff62f566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F570A8-ABD2-4C3A-9929-D441E02FFA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097E46-0647-47DB-85A8-2CE500405C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3d9861-5057-4c6b-aa55-c1bece854d8d"/>
    <ds:schemaRef ds:uri="21da35c6-efe3-499f-bfdd-69ff62f566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Etiquettes</vt:lpstr>
      <vt:lpstr>Produits</vt:lpstr>
      <vt:lpstr>Secteurs</vt:lpstr>
      <vt:lpstr>Echanges territoires</vt:lpstr>
      <vt:lpstr>Table emplois ressources</vt:lpstr>
      <vt:lpstr>Données</vt:lpstr>
      <vt:lpstr>Min Max</vt:lpstr>
      <vt:lpstr>Contraintes</vt:lpstr>
      <vt:lpstr>AGRESTE - Récolte de bois 2021</vt:lpstr>
      <vt:lpstr>COPACEL - 2021</vt:lpstr>
      <vt:lpstr>IFN - 2023</vt:lpstr>
      <vt:lpstr>FCBA - Memento 2022</vt:lpstr>
      <vt:lpstr>FAO - Panneaux</vt:lpstr>
      <vt:lpstr>Résultats</vt:lpstr>
      <vt:lpstr>Analyses des résultats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Boutin</dc:creator>
  <cp:lastModifiedBy>Julien Alapetite</cp:lastModifiedBy>
  <dcterms:created xsi:type="dcterms:W3CDTF">2024-07-04T13:59:10Z</dcterms:created>
  <dcterms:modified xsi:type="dcterms:W3CDTF">2024-10-31T07:18:35Z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0x01010054A0A362C8B81F47807DE03BF445B4E9</vt:lpwstr>
  </property>
  <property fmtid="{D5CDD505-2E9C-101B-9397-08002B2CF9AE}" pid="3" name="MediaServiceImageTags">
    <vt:lpwstr/>
  </property>
</Properties>
</file>