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1152\Tomato RADseq x ML\accession mapping\"/>
    </mc:Choice>
  </mc:AlternateContent>
  <bookViews>
    <workbookView minimized="1" xWindow="0" yWindow="0" windowWidth="11980" windowHeight="5430" firstSheet="2" activeTab="2"/>
  </bookViews>
  <sheets>
    <sheet name="2018-2019" sheetId="1" r:id="rId1"/>
    <sheet name="2018-2020(core)" sheetId="3" r:id="rId2"/>
    <sheet name="accession mapping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2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<sst xmlns="http://schemas.openxmlformats.org/spreadsheetml/2006/main" count="1562" uniqueCount="631">
  <si>
    <t>定序代碼</t>
  </si>
  <si>
    <t>QF0101_r33</t>
  </si>
  <si>
    <t>停心型</t>
  </si>
  <si>
    <t>中等</t>
  </si>
  <si>
    <t>QF0102_r18</t>
  </si>
  <si>
    <t>弱</t>
  </si>
  <si>
    <t>QF0104_r46</t>
  </si>
  <si>
    <t>QF0304_r45</t>
  </si>
  <si>
    <t>非停心型</t>
  </si>
  <si>
    <t>QF0701_r49</t>
  </si>
  <si>
    <t>QF0701_r83</t>
  </si>
  <si>
    <t>QF0703_r79</t>
  </si>
  <si>
    <t>QF0803_r05</t>
  </si>
  <si>
    <t>QL0103_r50</t>
  </si>
  <si>
    <t>QL0304_r55</t>
  </si>
  <si>
    <t>QL0503_r75</t>
  </si>
  <si>
    <t>QL0703_r27</t>
  </si>
  <si>
    <t>半停心型</t>
  </si>
  <si>
    <t>QL0704_r16</t>
  </si>
  <si>
    <t>QL0101_r50</t>
  </si>
  <si>
    <t>QL0302_r07</t>
  </si>
  <si>
    <t>QF0703_r77</t>
  </si>
  <si>
    <t>QF0703_r80</t>
  </si>
  <si>
    <t>QF0101_r16</t>
  </si>
  <si>
    <t>QF0101_r18</t>
  </si>
  <si>
    <t>QF0201_r60</t>
  </si>
  <si>
    <t>非停心/停心型分離</t>
  </si>
  <si>
    <t>QF0203_r42</t>
  </si>
  <si>
    <t>QF0302_r28</t>
  </si>
  <si>
    <t>QF0303_r75</t>
  </si>
  <si>
    <t>QF0404_r91</t>
  </si>
  <si>
    <t>QF0404_r92</t>
  </si>
  <si>
    <t>QF0701_r61</t>
  </si>
  <si>
    <t>QF0701_r73</t>
  </si>
  <si>
    <t>半停心/停心型分離</t>
  </si>
  <si>
    <t>QF0701_r75</t>
  </si>
  <si>
    <t>QF0701_r79</t>
  </si>
  <si>
    <t>QF0701_r82</t>
  </si>
  <si>
    <t>QF0704_r02</t>
  </si>
  <si>
    <t>QL0502_r87</t>
  </si>
  <si>
    <t>QL0702_r86</t>
  </si>
  <si>
    <t>強</t>
  </si>
  <si>
    <t>QF0204_r02</t>
  </si>
  <si>
    <t>QF0204_r05</t>
  </si>
  <si>
    <t>QF0303_r63</t>
  </si>
  <si>
    <t>QF0303_r66</t>
  </si>
  <si>
    <t>QF0303_r71</t>
  </si>
  <si>
    <t>QF0401_r90</t>
  </si>
  <si>
    <t>QF0402_r35</t>
  </si>
  <si>
    <t>QF0402_r79</t>
  </si>
  <si>
    <t>QF0402_r81</t>
  </si>
  <si>
    <t>QF0404_r28</t>
  </si>
  <si>
    <t>非停心/半停心/停心分離</t>
  </si>
  <si>
    <t>QF0404_r69</t>
  </si>
  <si>
    <t>QF0404_r70</t>
  </si>
  <si>
    <t>QF0702_r21</t>
  </si>
  <si>
    <t>QF0703_r02</t>
  </si>
  <si>
    <t>QF0703_r07</t>
  </si>
  <si>
    <t>QF0703_r42</t>
  </si>
  <si>
    <t>QF0703_r46</t>
  </si>
  <si>
    <t>QF0703_r53</t>
  </si>
  <si>
    <t>QF0703_r57</t>
  </si>
  <si>
    <t>QF0803_r07</t>
  </si>
  <si>
    <t>QF0803_r34</t>
  </si>
  <si>
    <t>QL0301_r08</t>
  </si>
  <si>
    <t>QL0404_r63</t>
  </si>
  <si>
    <t>QL0304_r81</t>
  </si>
  <si>
    <t>QL0501_r14</t>
  </si>
  <si>
    <t>QL0501_r16</t>
  </si>
  <si>
    <t>QL0701_r35</t>
  </si>
  <si>
    <t>QF0302_r20</t>
  </si>
  <si>
    <t>QF0402_r21</t>
  </si>
  <si>
    <t>QF0402_r25</t>
  </si>
  <si>
    <t>QF0402_r68</t>
  </si>
  <si>
    <t>QF0703_r50</t>
  </si>
  <si>
    <t>QF0703_r13</t>
  </si>
  <si>
    <t>QF0703_r31</t>
  </si>
  <si>
    <t>QF0101_r11</t>
  </si>
  <si>
    <t>QF0101_r12</t>
  </si>
  <si>
    <t>QF0101_r22</t>
  </si>
  <si>
    <t>QF0101_r24</t>
  </si>
  <si>
    <t>QF0101_r34</t>
  </si>
  <si>
    <t>QF0101_r65</t>
  </si>
  <si>
    <t>QF0101_r67</t>
  </si>
  <si>
    <t>QF0101_r69</t>
  </si>
  <si>
    <t>QF0101_r71</t>
  </si>
  <si>
    <t>QF0101_r75</t>
  </si>
  <si>
    <t>QF0101_r78</t>
  </si>
  <si>
    <t>QF0101_r79</t>
  </si>
  <si>
    <t>QF0102_r04</t>
  </si>
  <si>
    <t>QF0102_r07</t>
  </si>
  <si>
    <t>QF0102_r16</t>
  </si>
  <si>
    <t>QF0102_r43</t>
  </si>
  <si>
    <t>QF0102_r58</t>
  </si>
  <si>
    <t>QF0102_r66</t>
  </si>
  <si>
    <t>QF0102_r70</t>
  </si>
  <si>
    <t>QF0102_r71</t>
  </si>
  <si>
    <t>QF0102_r73</t>
  </si>
  <si>
    <t>QF0102_r95</t>
  </si>
  <si>
    <t>QF0102_r96</t>
  </si>
  <si>
    <t>QF0103_r01</t>
  </si>
  <si>
    <t>QF0103_r05</t>
  </si>
  <si>
    <t>QF0103_r18</t>
  </si>
  <si>
    <t>QF0103_r24</t>
  </si>
  <si>
    <t>QF0103_r31</t>
  </si>
  <si>
    <t>QF0103_r50</t>
  </si>
  <si>
    <t>QF0104_r42</t>
  </si>
  <si>
    <t>QF0104_r47</t>
  </si>
  <si>
    <t>QF0104_r50</t>
  </si>
  <si>
    <t>QF0104_r85</t>
  </si>
  <si>
    <t>QF0104_r91</t>
  </si>
  <si>
    <t>QF0201_r03</t>
  </si>
  <si>
    <t>QF0201_r08</t>
  </si>
  <si>
    <t>QF0201_r58</t>
  </si>
  <si>
    <t>QF0203_r01</t>
  </si>
  <si>
    <t>QF0203_r14</t>
  </si>
  <si>
    <t>QF0203_r40</t>
  </si>
  <si>
    <t>QF0203_r46</t>
  </si>
  <si>
    <t>QF0203_r55</t>
  </si>
  <si>
    <t>QF0203_r71</t>
  </si>
  <si>
    <t>QF0302_r11</t>
  </si>
  <si>
    <t>QF0302_r24</t>
  </si>
  <si>
    <t>QF0302_r85</t>
  </si>
  <si>
    <t>QF0303_r13</t>
  </si>
  <si>
    <t>QF0401_r16</t>
  </si>
  <si>
    <t>QF0401_r77</t>
  </si>
  <si>
    <t>QF0401_r79</t>
  </si>
  <si>
    <t>QF0402_r23</t>
  </si>
  <si>
    <t>QF0402_r38</t>
  </si>
  <si>
    <t>QF0402_r48</t>
  </si>
  <si>
    <t>QF0402_r49</t>
  </si>
  <si>
    <t>QF0402_r55</t>
  </si>
  <si>
    <t>QF0402_r74</t>
  </si>
  <si>
    <t>QF0403_r12</t>
  </si>
  <si>
    <t>QF0403_r18</t>
  </si>
  <si>
    <t>QF0403_r19</t>
  </si>
  <si>
    <t>QF0403_r20</t>
  </si>
  <si>
    <t>QF0403_r31</t>
  </si>
  <si>
    <t>QF0403_r32</t>
  </si>
  <si>
    <t>QF0403_r43</t>
  </si>
  <si>
    <t>QF0403_r54</t>
  </si>
  <si>
    <t>QF0701_r19</t>
  </si>
  <si>
    <t>QF0701_r23</t>
  </si>
  <si>
    <t>QF0701_r35</t>
  </si>
  <si>
    <t>QF0701_r36</t>
  </si>
  <si>
    <t>QF0701_r66</t>
  </si>
  <si>
    <t>QF0701_r88</t>
  </si>
  <si>
    <t>QF0703_r75</t>
  </si>
  <si>
    <t>QF0703_r86</t>
  </si>
  <si>
    <t>QF0704_r08</t>
  </si>
  <si>
    <t>QF0704_r15</t>
  </si>
  <si>
    <t>QL0101_r81</t>
  </si>
  <si>
    <t>QL0103_r03</t>
  </si>
  <si>
    <t>非停心/半停心型分離</t>
  </si>
  <si>
    <t>QL0103_r06</t>
  </si>
  <si>
    <t>QL0103_r07</t>
  </si>
  <si>
    <t>QL0103_r08</t>
  </si>
  <si>
    <t>QL0103_r11</t>
  </si>
  <si>
    <t>QL0103_r16</t>
  </si>
  <si>
    <t>QL0103_r88</t>
  </si>
  <si>
    <t>QL0104_r27</t>
  </si>
  <si>
    <t>QL0104_r36</t>
  </si>
  <si>
    <t>QL0104_r38</t>
  </si>
  <si>
    <t>QL0104_r44</t>
  </si>
  <si>
    <t>QL0301_r63</t>
  </si>
  <si>
    <t>QL0301_r74</t>
  </si>
  <si>
    <t>QL0302_r14</t>
  </si>
  <si>
    <t>QL0302_r18</t>
  </si>
  <si>
    <t>QL0302_r22</t>
  </si>
  <si>
    <t>QL0302_r23</t>
  </si>
  <si>
    <t>QL0302_r25</t>
  </si>
  <si>
    <t>QL0302_r26</t>
  </si>
  <si>
    <t>QL0302_r50</t>
  </si>
  <si>
    <t>QL0302_r53</t>
  </si>
  <si>
    <t>QL0302_r92</t>
  </si>
  <si>
    <t>QL0303_r05</t>
  </si>
  <si>
    <t>QL0303_r81</t>
  </si>
  <si>
    <t>QL0303_r83</t>
  </si>
  <si>
    <t>QL0304_r02</t>
  </si>
  <si>
    <t>QL0304_r04</t>
  </si>
  <si>
    <t>QL0304_r16</t>
  </si>
  <si>
    <t>QL0304_r17</t>
  </si>
  <si>
    <t>QL0304_r49</t>
  </si>
  <si>
    <t>QL0304_r50</t>
  </si>
  <si>
    <t>QL0304_r51</t>
  </si>
  <si>
    <t>QL0304_r52</t>
  </si>
  <si>
    <t>QL0304_r54</t>
  </si>
  <si>
    <t>QL0304_r56</t>
  </si>
  <si>
    <t>QL0304_r62</t>
  </si>
  <si>
    <t>QL0304_r67</t>
  </si>
  <si>
    <t>QL0304_r77</t>
  </si>
  <si>
    <t>QL0304_r84</t>
  </si>
  <si>
    <t>QL0401_r08</t>
  </si>
  <si>
    <t>QL0401_r11</t>
  </si>
  <si>
    <t>QL0401_r27</t>
  </si>
  <si>
    <t>QL0401_r29</t>
  </si>
  <si>
    <t>QL0401_r30</t>
  </si>
  <si>
    <t>QL0401_r33</t>
  </si>
  <si>
    <t>QL0401_r34</t>
  </si>
  <si>
    <t>QL0401_r43</t>
  </si>
  <si>
    <t>QL0401_r44</t>
  </si>
  <si>
    <t>QL0401_r65</t>
  </si>
  <si>
    <t>QL0401_r88</t>
  </si>
  <si>
    <t>QL0401_r89</t>
  </si>
  <si>
    <t>QL0401_r90</t>
  </si>
  <si>
    <t>QL0402_r47</t>
  </si>
  <si>
    <t>QL0402_r51</t>
  </si>
  <si>
    <t>非停心/半停心/停心型分離</t>
  </si>
  <si>
    <t>QL0402_r63</t>
  </si>
  <si>
    <t>QL0402_r69</t>
  </si>
  <si>
    <t>QL0403_r27</t>
  </si>
  <si>
    <t>QL0403_r87</t>
  </si>
  <si>
    <t>QL0404_r40</t>
  </si>
  <si>
    <t>QL0404_r47</t>
  </si>
  <si>
    <t>QL0404_r56</t>
  </si>
  <si>
    <t>QL0404_r65</t>
  </si>
  <si>
    <t>QL0404_r86</t>
  </si>
  <si>
    <t>QL0404_r92</t>
  </si>
  <si>
    <t>QL0404_r94</t>
  </si>
  <si>
    <t>QL0404_r95</t>
  </si>
  <si>
    <t>QL0501_r20</t>
  </si>
  <si>
    <t>QL0501_r27</t>
  </si>
  <si>
    <t>QL0501_r45</t>
  </si>
  <si>
    <t>QL0501_r47</t>
  </si>
  <si>
    <t>QL0501_r55</t>
  </si>
  <si>
    <t>QL0501_r80</t>
  </si>
  <si>
    <t>QL0501_r90</t>
  </si>
  <si>
    <t>QL0501_r91</t>
  </si>
  <si>
    <t>QL0501_r94</t>
  </si>
  <si>
    <t>QL0502_r01</t>
  </si>
  <si>
    <t>QL0502_r39</t>
  </si>
  <si>
    <t>QL0502_r63</t>
  </si>
  <si>
    <t>QL0502_r64</t>
  </si>
  <si>
    <t>QL0502_r66</t>
  </si>
  <si>
    <t>QL0503_r57</t>
  </si>
  <si>
    <t>QL0503_r63</t>
  </si>
  <si>
    <t>QL0503_r73</t>
  </si>
  <si>
    <t>QL0601_r01</t>
  </si>
  <si>
    <t>QL0602_r27</t>
  </si>
  <si>
    <t>QL0603_r95</t>
  </si>
  <si>
    <t>QL0604_r14</t>
  </si>
  <si>
    <t>QL0604_r26</t>
  </si>
  <si>
    <t>QL0604_r74</t>
  </si>
  <si>
    <t>QL0604_r80</t>
  </si>
  <si>
    <t>QL0604_r84</t>
  </si>
  <si>
    <t>QL0604_r85</t>
  </si>
  <si>
    <t>QL0701_r05</t>
  </si>
  <si>
    <t>QL0701_r15</t>
  </si>
  <si>
    <t>QL0701_r21</t>
  </si>
  <si>
    <t>QL0701_r80</t>
  </si>
  <si>
    <t>QL0702_r63</t>
  </si>
  <si>
    <t>QL0702_r91</t>
  </si>
  <si>
    <t>QL0703_r25</t>
  </si>
  <si>
    <t>QL0703_r31</t>
  </si>
  <si>
    <t>QL0703_r39</t>
  </si>
  <si>
    <t>QL0703_r43</t>
  </si>
  <si>
    <t>QL0703_r50</t>
  </si>
  <si>
    <t>QL0704_r08</t>
  </si>
  <si>
    <t>QL0704_r15</t>
  </si>
  <si>
    <t>QL0704_r20</t>
  </si>
  <si>
    <t>QL0704_r24</t>
  </si>
  <si>
    <t>QL0704_r36</t>
  </si>
  <si>
    <t>QL0704_r39</t>
  </si>
  <si>
    <t>QL0704_r47</t>
  </si>
  <si>
    <t>QL0704_r68</t>
  </si>
  <si>
    <t>QL0101_r07</t>
  </si>
  <si>
    <t>QL0101_r11</t>
  </si>
  <si>
    <t>QL0101_r12</t>
  </si>
  <si>
    <t>QL0101_r13</t>
  </si>
  <si>
    <t>QL0101_r14</t>
  </si>
  <si>
    <t>QL0101_r15</t>
  </si>
  <si>
    <t>QL0101_r51</t>
  </si>
  <si>
    <t>QL0101_r52</t>
  </si>
  <si>
    <t>QL0101_r54</t>
  </si>
  <si>
    <t>QL0101_r55</t>
  </si>
  <si>
    <t>QL0101_r65</t>
  </si>
  <si>
    <t>QL0101_r69</t>
  </si>
  <si>
    <t>QL0304_r46</t>
  </si>
  <si>
    <t>QL0304_r47</t>
  </si>
  <si>
    <t>QL0304_r65</t>
  </si>
  <si>
    <t>QL0402_r44</t>
  </si>
  <si>
    <t>QL0404_r55</t>
  </si>
  <si>
    <t>QL0501_r17</t>
  </si>
  <si>
    <t>QL0503_r34</t>
  </si>
  <si>
    <t>QL0604_r62</t>
  </si>
  <si>
    <t>QL0604_r65</t>
  </si>
  <si>
    <t>QL0604_r70</t>
  </si>
  <si>
    <t>QL0604_r71</t>
  </si>
  <si>
    <t>QL0604_r79</t>
  </si>
  <si>
    <t>QL0604_r94</t>
  </si>
  <si>
    <t>QF0101_r68</t>
  </si>
  <si>
    <t>QF0103_r02</t>
  </si>
  <si>
    <t>QF0104_r62</t>
  </si>
  <si>
    <t>QF0104_r63</t>
  </si>
  <si>
    <t>QF0203_r39</t>
  </si>
  <si>
    <t>QF0302_r23</t>
  </si>
  <si>
    <t>QF0302_r31</t>
  </si>
  <si>
    <t>QF0402_r20</t>
  </si>
  <si>
    <t>QF0703_r78</t>
  </si>
  <si>
    <t>QF0703_r83</t>
  </si>
  <si>
    <t>QF0703_r85</t>
  </si>
  <si>
    <t>QF0703_r93</t>
  </si>
  <si>
    <t>QF0703_r94</t>
  </si>
  <si>
    <t>QF0703_r95</t>
  </si>
  <si>
    <t>accession_num</t>
    <phoneticPr fontId="1" type="noConversion"/>
  </si>
  <si>
    <t>定序編號</t>
  </si>
  <si>
    <t>核心種原編號</t>
  </si>
  <si>
    <t>IS_CORE</t>
    <phoneticPr fontId="1" type="noConversion"/>
  </si>
  <si>
    <t>BIG_F</t>
  </si>
  <si>
    <t>CLASS</t>
    <phoneticPr fontId="1" type="noConversion"/>
  </si>
  <si>
    <t>COMP_PHEN</t>
  </si>
  <si>
    <t>0249</t>
  </si>
  <si>
    <t>0257</t>
  </si>
  <si>
    <t>2957</t>
  </si>
  <si>
    <t>3804</t>
  </si>
  <si>
    <t>K339</t>
  </si>
  <si>
    <t>K387</t>
  </si>
  <si>
    <t>K292</t>
  </si>
  <si>
    <t>K289</t>
  </si>
  <si>
    <t>0358</t>
  </si>
  <si>
    <t>0895</t>
  </si>
  <si>
    <t>1683</t>
  </si>
  <si>
    <t>2580</t>
  </si>
  <si>
    <t>2683</t>
  </si>
  <si>
    <t>0050</t>
  </si>
  <si>
    <t>0616</t>
  </si>
  <si>
    <t>K281</t>
  </si>
  <si>
    <t>K294</t>
  </si>
  <si>
    <t>0223</t>
  </si>
  <si>
    <t>0226</t>
  </si>
  <si>
    <t>3089</t>
  </si>
  <si>
    <t>3276</t>
  </si>
  <si>
    <t>3574</t>
  </si>
  <si>
    <t>3727</t>
  </si>
  <si>
    <t>K269</t>
  </si>
  <si>
    <t>K270</t>
  </si>
  <si>
    <t>K356</t>
  </si>
  <si>
    <t>K371</t>
  </si>
  <si>
    <t>K374</t>
  </si>
  <si>
    <t>K383</t>
  </si>
  <si>
    <t>K386</t>
  </si>
  <si>
    <t>K375</t>
  </si>
  <si>
    <t>1586</t>
  </si>
  <si>
    <t>2534</t>
  </si>
  <si>
    <t>3342</t>
  </si>
  <si>
    <t>3345</t>
  </si>
  <si>
    <t>3715</t>
  </si>
  <si>
    <t>3718</t>
  </si>
  <si>
    <t>3723</t>
  </si>
  <si>
    <t>3959</t>
  </si>
  <si>
    <t>2297</t>
  </si>
  <si>
    <t>2389</t>
  </si>
  <si>
    <t>2425</t>
  </si>
  <si>
    <t>K036</t>
  </si>
  <si>
    <t>K085</t>
  </si>
  <si>
    <t>K087</t>
  </si>
  <si>
    <t>K139</t>
  </si>
  <si>
    <t>K232</t>
  </si>
  <si>
    <t>K238</t>
  </si>
  <si>
    <t>K053</t>
  </si>
  <si>
    <t>K079</t>
  </si>
  <si>
    <t>K123</t>
  </si>
  <si>
    <t>K182</t>
  </si>
  <si>
    <t>K125</t>
  </si>
  <si>
    <t>3256</t>
  </si>
  <si>
    <t>0514</t>
  </si>
  <si>
    <t>1345</t>
  </si>
  <si>
    <t>0923</t>
  </si>
  <si>
    <t>1394</t>
  </si>
  <si>
    <t>1396</t>
  </si>
  <si>
    <t>2272</t>
  </si>
  <si>
    <t>3566</t>
  </si>
  <si>
    <t>2202</t>
  </si>
  <si>
    <t>2242</t>
  </si>
  <si>
    <t>2783</t>
  </si>
  <si>
    <t>K111</t>
  </si>
  <si>
    <t>K244</t>
  </si>
  <si>
    <t>K264</t>
  </si>
  <si>
    <t>0215</t>
  </si>
  <si>
    <t>0216</t>
  </si>
  <si>
    <t>0233</t>
  </si>
  <si>
    <t>0235</t>
  </si>
  <si>
    <t>0250</t>
  </si>
  <si>
    <t>0298</t>
  </si>
  <si>
    <t>0301</t>
  </si>
  <si>
    <t>0303</t>
  </si>
  <si>
    <t>0194</t>
  </si>
  <si>
    <t>0217</t>
  </si>
  <si>
    <t>0231</t>
  </si>
  <si>
    <t>0237</t>
  </si>
  <si>
    <t>0851</t>
  </si>
  <si>
    <t>0065</t>
  </si>
  <si>
    <t>0239</t>
  </si>
  <si>
    <t>0713</t>
  </si>
  <si>
    <t>0236</t>
  </si>
  <si>
    <t>0816</t>
  </si>
  <si>
    <t>0966</t>
  </si>
  <si>
    <t>0983</t>
  </si>
  <si>
    <t>0996</t>
  </si>
  <si>
    <t>2789</t>
  </si>
  <si>
    <t>2790</t>
  </si>
  <si>
    <t>2791</t>
  </si>
  <si>
    <t>2796</t>
  </si>
  <si>
    <t>2809</t>
  </si>
  <si>
    <t>2815</t>
  </si>
  <si>
    <t>2823</t>
  </si>
  <si>
    <t>2846</t>
  </si>
  <si>
    <t>2953</t>
  </si>
  <si>
    <t>2958</t>
  </si>
  <si>
    <t>2961</t>
  </si>
  <si>
    <t>3000</t>
  </si>
  <si>
    <t>3010</t>
  </si>
  <si>
    <t>3019</t>
  </si>
  <si>
    <t>3024</t>
  </si>
  <si>
    <t>3087</t>
  </si>
  <si>
    <t>3233</t>
  </si>
  <si>
    <t>3246</t>
  </si>
  <si>
    <t>3274</t>
  </si>
  <si>
    <t>3280</t>
  </si>
  <si>
    <t>3293</t>
  </si>
  <si>
    <t>3312</t>
  </si>
  <si>
    <t>3557</t>
  </si>
  <si>
    <t>3570</t>
  </si>
  <si>
    <t>3633</t>
  </si>
  <si>
    <t>3658</t>
  </si>
  <si>
    <t>3883</t>
  </si>
  <si>
    <t>3945</t>
  </si>
  <si>
    <t>3948</t>
  </si>
  <si>
    <t>2217</t>
  </si>
  <si>
    <t>2309</t>
  </si>
  <si>
    <t>2510</t>
  </si>
  <si>
    <t>2536</t>
  </si>
  <si>
    <t>2593</t>
  </si>
  <si>
    <t>2912</t>
  </si>
  <si>
    <t>1282</t>
  </si>
  <si>
    <t>1305</t>
  </si>
  <si>
    <t>1306</t>
  </si>
  <si>
    <t>1307</t>
  </si>
  <si>
    <t>1459</t>
  </si>
  <si>
    <t>1466</t>
  </si>
  <si>
    <t>1563</t>
  </si>
  <si>
    <t>1754</t>
  </si>
  <si>
    <t>K305</t>
  </si>
  <si>
    <t>K309</t>
  </si>
  <si>
    <t>K324</t>
  </si>
  <si>
    <t>K325</t>
  </si>
  <si>
    <t>K364</t>
  </si>
  <si>
    <t>K394</t>
  </si>
  <si>
    <t>K279</t>
  </si>
  <si>
    <t>K312</t>
  </si>
  <si>
    <t>K392</t>
  </si>
  <si>
    <t>0612</t>
  </si>
  <si>
    <t>0084</t>
  </si>
  <si>
    <t>0309</t>
  </si>
  <si>
    <t>0312</t>
  </si>
  <si>
    <t>0313</t>
  </si>
  <si>
    <t>0314</t>
  </si>
  <si>
    <t>0317</t>
  </si>
  <si>
    <t>0322</t>
  </si>
  <si>
    <t>0400</t>
  </si>
  <si>
    <t>0436</t>
  </si>
  <si>
    <t>0445</t>
  </si>
  <si>
    <t>0447</t>
  </si>
  <si>
    <t>0453</t>
  </si>
  <si>
    <t>0574</t>
  </si>
  <si>
    <t>0586</t>
  </si>
  <si>
    <t>0623</t>
  </si>
  <si>
    <t>0627</t>
  </si>
  <si>
    <t>0631</t>
  </si>
  <si>
    <t>0632</t>
  </si>
  <si>
    <t>0634</t>
  </si>
  <si>
    <t>0635</t>
  </si>
  <si>
    <t>0660</t>
  </si>
  <si>
    <t>0663</t>
  </si>
  <si>
    <t>0711</t>
  </si>
  <si>
    <t>0725</t>
  </si>
  <si>
    <t>0811</t>
  </si>
  <si>
    <t>0820</t>
  </si>
  <si>
    <t>0836</t>
  </si>
  <si>
    <t>0838</t>
  </si>
  <si>
    <t>0853</t>
  </si>
  <si>
    <t>0854</t>
  </si>
  <si>
    <t>0889</t>
  </si>
  <si>
    <t>0890</t>
  </si>
  <si>
    <t>0891</t>
  </si>
  <si>
    <t>0892</t>
  </si>
  <si>
    <t>0894</t>
  </si>
  <si>
    <t>0896</t>
  </si>
  <si>
    <t>0902</t>
  </si>
  <si>
    <t>0908</t>
  </si>
  <si>
    <t>0918</t>
  </si>
  <si>
    <t>0926</t>
  </si>
  <si>
    <t>0946</t>
  </si>
  <si>
    <t>0949</t>
  </si>
  <si>
    <t>0965</t>
  </si>
  <si>
    <t>0968</t>
  </si>
  <si>
    <t>0969</t>
  </si>
  <si>
    <t>0972</t>
  </si>
  <si>
    <t>0973</t>
  </si>
  <si>
    <t>0982</t>
  </si>
  <si>
    <t>0984</t>
  </si>
  <si>
    <t>1008</t>
  </si>
  <si>
    <t>1034</t>
  </si>
  <si>
    <t>1035</t>
  </si>
  <si>
    <t>1036</t>
  </si>
  <si>
    <t>1092</t>
  </si>
  <si>
    <t>1096</t>
  </si>
  <si>
    <t>1108</t>
  </si>
  <si>
    <t>1114</t>
  </si>
  <si>
    <t>1169</t>
  </si>
  <si>
    <t>1239</t>
  </si>
  <si>
    <t>1313</t>
  </si>
  <si>
    <t>1322</t>
  </si>
  <si>
    <t>1338</t>
  </si>
  <si>
    <t>1347</t>
  </si>
  <si>
    <t>1368</t>
  </si>
  <si>
    <t>1375</t>
  </si>
  <si>
    <t>1377</t>
  </si>
  <si>
    <t>1378</t>
  </si>
  <si>
    <t>1400</t>
  </si>
  <si>
    <t>1407</t>
  </si>
  <si>
    <t>1426</t>
  </si>
  <si>
    <t>1428</t>
  </si>
  <si>
    <t>1436</t>
  </si>
  <si>
    <t>1462</t>
  </si>
  <si>
    <t>1474</t>
  </si>
  <si>
    <t>1475</t>
  </si>
  <si>
    <t>1478</t>
  </si>
  <si>
    <t>1481</t>
  </si>
  <si>
    <t>1527</t>
  </si>
  <si>
    <t>1557</t>
  </si>
  <si>
    <t>1558</t>
  </si>
  <si>
    <t>1560</t>
  </si>
  <si>
    <t>1665</t>
  </si>
  <si>
    <t>1671</t>
  </si>
  <si>
    <t>1681</t>
  </si>
  <si>
    <t>1301</t>
  </si>
  <si>
    <t>1946</t>
  </si>
  <si>
    <t>2118</t>
  </si>
  <si>
    <t>2134</t>
  </si>
  <si>
    <t>2146</t>
  </si>
  <si>
    <t>2205</t>
  </si>
  <si>
    <t>2211</t>
  </si>
  <si>
    <t>2216</t>
  </si>
  <si>
    <t>2218</t>
  </si>
  <si>
    <t>2234</t>
  </si>
  <si>
    <t>2247</t>
  </si>
  <si>
    <t>2254</t>
  </si>
  <si>
    <t>2402</t>
  </si>
  <si>
    <t>2509</t>
  </si>
  <si>
    <t>2540</t>
  </si>
  <si>
    <t>2578</t>
  </si>
  <si>
    <t>2584</t>
  </si>
  <si>
    <t>2594</t>
  </si>
  <si>
    <t>2600</t>
  </si>
  <si>
    <t>2608</t>
  </si>
  <si>
    <t>2673</t>
  </si>
  <si>
    <t>2681</t>
  </si>
  <si>
    <t>2687</t>
  </si>
  <si>
    <t>2691</t>
  </si>
  <si>
    <t>2704</t>
  </si>
  <si>
    <t>2707</t>
  </si>
  <si>
    <t>2718</t>
  </si>
  <si>
    <t>2746</t>
  </si>
  <si>
    <t>0006</t>
  </si>
  <si>
    <t>0011</t>
  </si>
  <si>
    <t>0012</t>
  </si>
  <si>
    <t>0013</t>
  </si>
  <si>
    <t>0014</t>
  </si>
  <si>
    <t>0015</t>
  </si>
  <si>
    <t>0051</t>
  </si>
  <si>
    <t>0052</t>
  </si>
  <si>
    <t>0054</t>
  </si>
  <si>
    <t>0055</t>
  </si>
  <si>
    <t>0068</t>
  </si>
  <si>
    <t>0072</t>
  </si>
  <si>
    <t>0886</t>
  </si>
  <si>
    <t>0887</t>
  </si>
  <si>
    <t>0906</t>
  </si>
  <si>
    <t>1088</t>
  </si>
  <si>
    <t>1337</t>
  </si>
  <si>
    <t>1397</t>
  </si>
  <si>
    <t>1638</t>
  </si>
  <si>
    <t>2188</t>
  </si>
  <si>
    <t>2191</t>
  </si>
  <si>
    <t>2199</t>
  </si>
  <si>
    <t>2201</t>
  </si>
  <si>
    <t>2210</t>
  </si>
  <si>
    <t>2227</t>
  </si>
  <si>
    <t>0302</t>
  </si>
  <si>
    <t>2792</t>
  </si>
  <si>
    <t>2974</t>
  </si>
  <si>
    <t>2975</t>
  </si>
  <si>
    <t>3273</t>
  </si>
  <si>
    <t>3569</t>
  </si>
  <si>
    <t>3577</t>
  </si>
  <si>
    <t>2200</t>
  </si>
  <si>
    <t>K285</t>
  </si>
  <si>
    <t>K301</t>
  </si>
  <si>
    <t>K310</t>
    <phoneticPr fontId="1" type="noConversion"/>
  </si>
  <si>
    <t>K355</t>
  </si>
  <si>
    <t>K357</t>
  </si>
  <si>
    <t>K358</t>
  </si>
  <si>
    <t>serial_num</t>
    <phoneticPr fontId="1" type="noConversion"/>
  </si>
  <si>
    <t>sequencing_num</t>
    <phoneticPr fontId="1" type="noConversion"/>
  </si>
  <si>
    <t>growth_habit</t>
    <phoneticPr fontId="1" type="noConversion"/>
  </si>
  <si>
    <t>growth_rate</t>
    <phoneticPr fontId="1" type="noConversion"/>
  </si>
  <si>
    <t>fruit_length(cm)_2019hot</t>
    <phoneticPr fontId="1" type="noConversion"/>
  </si>
  <si>
    <t>fruit_width(cm)_2019hot</t>
    <phoneticPr fontId="1" type="noConversion"/>
  </si>
  <si>
    <t>fruit_weight(g)_2019hot</t>
    <phoneticPr fontId="1" type="noConversion"/>
  </si>
  <si>
    <t>yield(kg/ha)_2019hot</t>
    <phoneticPr fontId="1" type="noConversion"/>
  </si>
  <si>
    <t>sugar_level(brix)_2019hot</t>
    <phoneticPr fontId="1" type="noConversion"/>
  </si>
  <si>
    <t>fruit_length(cm)_2019coo;</t>
    <phoneticPr fontId="1" type="noConversion"/>
  </si>
  <si>
    <t>fruit_width(cm)_2019cool</t>
    <phoneticPr fontId="1" type="noConversion"/>
  </si>
  <si>
    <t>fruit_weight(g)_2019cool</t>
    <phoneticPr fontId="1" type="noConversion"/>
  </si>
  <si>
    <t>yield(kg/ha)_2019cool</t>
    <phoneticPr fontId="1" type="noConversion"/>
  </si>
  <si>
    <t>sugar_level(brix)_2019cool</t>
    <phoneticPr fontId="1" type="noConversion"/>
  </si>
  <si>
    <t>fruit_width(cm)_2018cool</t>
    <phoneticPr fontId="1" type="noConversion"/>
  </si>
  <si>
    <t>fruit_length(cm)_2018cool</t>
    <phoneticPr fontId="1" type="noConversion"/>
  </si>
  <si>
    <t>fruit_weight(g)_2018cool</t>
    <phoneticPr fontId="1" type="noConversion"/>
  </si>
  <si>
    <t>yield(kg/ha)_2018cool</t>
    <phoneticPr fontId="1" type="noConversion"/>
  </si>
  <si>
    <t>sugar_level(brix)_2018cool</t>
    <phoneticPr fontId="1" type="noConversion"/>
  </si>
  <si>
    <t>lycopene_concentration(ug/g)_2018-2019coolAvg</t>
    <phoneticPr fontId="1" type="noConversion"/>
  </si>
  <si>
    <t>accession_num</t>
    <phoneticPr fontId="1" type="noConversion"/>
  </si>
  <si>
    <t>sequencing_num</t>
    <phoneticPr fontId="1" type="noConversion"/>
  </si>
  <si>
    <t>seq_num_QF</t>
    <phoneticPr fontId="1" type="noConversion"/>
  </si>
  <si>
    <t>growth_habit</t>
    <phoneticPr fontId="1" type="noConversion"/>
  </si>
  <si>
    <t>yield(kg/ha)_2020hot</t>
    <phoneticPr fontId="1" type="noConversion"/>
  </si>
  <si>
    <t>fruit_weight(g)_2020hot</t>
    <phoneticPr fontId="1" type="noConversion"/>
  </si>
  <si>
    <t>sugar_level(brix)_2020hot</t>
    <phoneticPr fontId="1" type="noConversion"/>
  </si>
  <si>
    <t>fruit_length(cm)_2019cool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</si>
</sst>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A39A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enotype%20data_before1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-2019"/>
      <sheetName val="2018-2020(core)"/>
      <sheetName val="accession mapping"/>
    </sheetNames>
    <sheetDataSet>
      <sheetData sheetId="0">
        <row r="1">
          <cell r="C1" t="str">
            <v>accession_num</v>
          </cell>
          <cell r="D1" t="str">
            <v>growth_habit</v>
          </cell>
          <cell r="E1" t="str">
            <v>growth_rate</v>
          </cell>
          <cell r="F1" t="str">
            <v>fruit_length(cm)_cool_2018-2019-avg</v>
          </cell>
          <cell r="G1" t="str">
            <v>fruit_width(cm)_cool_2018-2019-avg</v>
          </cell>
          <cell r="H1" t="str">
            <v>fruit_weight(g)_cool_2018-2019-avg</v>
          </cell>
          <cell r="I1" t="str">
            <v>sugar_level(brix)_cool_2018-2019-avg</v>
          </cell>
          <cell r="J1" t="str">
            <v>fruit_length(cm)_hot_2019</v>
          </cell>
          <cell r="K1" t="str">
            <v>fruit_width(cm)_hot_2019</v>
          </cell>
          <cell r="L1" t="str">
            <v>fruit_weight(g)_hot_2019</v>
          </cell>
          <cell r="M1" t="str">
            <v>sugar_level(brix)_hot_2019</v>
          </cell>
          <cell r="N1" t="str">
            <v>fruit_length(cm)_cool_2019</v>
          </cell>
          <cell r="O1" t="str">
            <v>fruit_width(cm)_cool_2019</v>
          </cell>
          <cell r="P1" t="str">
            <v>fruit_weight(g)_cool_2019</v>
          </cell>
          <cell r="Q1" t="str">
            <v>sugar_level(brix)_cool_2019</v>
          </cell>
          <cell r="R1" t="str">
            <v>fruit_length(cm)_cool_2018</v>
          </cell>
          <cell r="S1" t="str">
            <v>fruit_width(cm)_cool_2018</v>
          </cell>
          <cell r="T1" t="str">
            <v>fruit_weight(g)_cool_2018</v>
          </cell>
          <cell r="U1" t="str">
            <v>sugar_level(brix)_cool_2018</v>
          </cell>
        </row>
        <row r="2">
          <cell r="C2" t="str">
            <v>QF0101_r33</v>
          </cell>
          <cell r="D2" t="str">
            <v>停心型</v>
          </cell>
          <cell r="E2" t="str">
            <v>中等</v>
          </cell>
          <cell r="F2">
            <v>6.15</v>
          </cell>
          <cell r="G2">
            <v>6.19</v>
          </cell>
          <cell r="H2">
            <v>111.24</v>
          </cell>
          <cell r="I2">
            <v>5.77</v>
          </cell>
          <cell r="J2">
            <v>3.93</v>
          </cell>
          <cell r="K2">
            <v>4.5999999999999996</v>
          </cell>
          <cell r="L2">
            <v>39.71</v>
          </cell>
          <cell r="M2">
            <v>4.22</v>
          </cell>
          <cell r="N2">
            <v>6.44</v>
          </cell>
          <cell r="O2">
            <v>6.25</v>
          </cell>
          <cell r="P2">
            <v>125</v>
          </cell>
          <cell r="Q2">
            <v>5.89</v>
          </cell>
          <cell r="R2">
            <v>5.87</v>
          </cell>
          <cell r="S2">
            <v>6.13</v>
          </cell>
          <cell r="T2">
            <v>97.48</v>
          </cell>
          <cell r="U2">
            <v>5.65</v>
          </cell>
        </row>
        <row r="3">
          <cell r="C3" t="str">
            <v>QF0102_r18</v>
          </cell>
          <cell r="D3" t="str">
            <v>停心型</v>
          </cell>
          <cell r="E3" t="str">
            <v>弱</v>
          </cell>
          <cell r="F3">
            <v>3.99</v>
          </cell>
          <cell r="G3">
            <v>3.28</v>
          </cell>
          <cell r="H3">
            <v>20.88</v>
          </cell>
          <cell r="I3">
            <v>4.4400000000000004</v>
          </cell>
          <cell r="J3">
            <v>3.36</v>
          </cell>
          <cell r="K3">
            <v>2.66</v>
          </cell>
          <cell r="L3">
            <v>11.68</v>
          </cell>
          <cell r="M3">
            <v>4.74</v>
          </cell>
          <cell r="N3">
            <v>4</v>
          </cell>
          <cell r="O3">
            <v>3.25</v>
          </cell>
          <cell r="P3">
            <v>20.8</v>
          </cell>
          <cell r="Q3">
            <v>3.85</v>
          </cell>
          <cell r="R3">
            <v>3.98</v>
          </cell>
          <cell r="S3">
            <v>3.32</v>
          </cell>
          <cell r="T3">
            <v>21.01</v>
          </cell>
          <cell r="U3">
            <v>5.04</v>
          </cell>
        </row>
        <row r="4">
          <cell r="C4" t="str">
            <v>QF0104_r46</v>
          </cell>
          <cell r="D4" t="str">
            <v>停心型</v>
          </cell>
          <cell r="E4" t="str">
            <v>中等</v>
          </cell>
          <cell r="F4">
            <v>4.21</v>
          </cell>
          <cell r="G4">
            <v>4.07</v>
          </cell>
          <cell r="H4">
            <v>36.020000000000003</v>
          </cell>
          <cell r="I4">
            <v>4.53</v>
          </cell>
          <cell r="J4">
            <v>2.37</v>
          </cell>
          <cell r="K4">
            <v>2.73</v>
          </cell>
          <cell r="L4">
            <v>9.1999999999999993</v>
          </cell>
          <cell r="M4">
            <v>5</v>
          </cell>
          <cell r="N4">
            <v>4.0199999999999996</v>
          </cell>
          <cell r="O4">
            <v>4.0599999999999996</v>
          </cell>
          <cell r="P4">
            <v>33.4</v>
          </cell>
          <cell r="Q4">
            <v>4.24</v>
          </cell>
          <cell r="R4">
            <v>4.3899999999999997</v>
          </cell>
          <cell r="S4">
            <v>4.08</v>
          </cell>
          <cell r="T4">
            <v>38.619999999999997</v>
          </cell>
          <cell r="U4">
            <v>4.82</v>
          </cell>
        </row>
        <row r="5">
          <cell r="C5" t="str">
            <v>QF0304_r45</v>
          </cell>
          <cell r="D5" t="str">
            <v>非停心型</v>
          </cell>
          <cell r="E5" t="str">
            <v>中等</v>
          </cell>
          <cell r="F5">
            <v>1.59</v>
          </cell>
          <cell r="G5">
            <v>1.75</v>
          </cell>
          <cell r="H5">
            <v>3.06</v>
          </cell>
          <cell r="I5">
            <v>8.14</v>
          </cell>
          <cell r="J5">
            <v>1.41</v>
          </cell>
          <cell r="K5">
            <v>1.68</v>
          </cell>
          <cell r="L5">
            <v>1.81</v>
          </cell>
          <cell r="M5">
            <v>7.38</v>
          </cell>
          <cell r="N5">
            <v>1.5</v>
          </cell>
          <cell r="O5">
            <v>1.67</v>
          </cell>
          <cell r="P5">
            <v>2.8</v>
          </cell>
          <cell r="Q5">
            <v>7.39</v>
          </cell>
          <cell r="R5">
            <v>1.69</v>
          </cell>
          <cell r="S5">
            <v>1.84</v>
          </cell>
          <cell r="T5">
            <v>3.29</v>
          </cell>
          <cell r="U5">
            <v>8.9</v>
          </cell>
        </row>
        <row r="6">
          <cell r="C6" t="str">
            <v>QF0701_r49</v>
          </cell>
          <cell r="D6" t="str">
            <v>停心型</v>
          </cell>
          <cell r="E6" t="str">
            <v>中等</v>
          </cell>
          <cell r="F6">
            <v>2.7</v>
          </cell>
          <cell r="G6">
            <v>2.27</v>
          </cell>
          <cell r="H6">
            <v>6.29</v>
          </cell>
          <cell r="I6">
            <v>8.2200000000000006</v>
          </cell>
          <cell r="J6">
            <v>2.31</v>
          </cell>
          <cell r="K6">
            <v>1.72</v>
          </cell>
          <cell r="L6">
            <v>3.34</v>
          </cell>
          <cell r="M6">
            <v>8.5</v>
          </cell>
          <cell r="N6">
            <v>2.78</v>
          </cell>
          <cell r="O6">
            <v>2.11</v>
          </cell>
          <cell r="P6">
            <v>6.7</v>
          </cell>
          <cell r="Q6">
            <v>7.21</v>
          </cell>
          <cell r="R6">
            <v>2.62</v>
          </cell>
          <cell r="S6">
            <v>2.44</v>
          </cell>
          <cell r="T6">
            <v>5.87</v>
          </cell>
          <cell r="U6">
            <v>9.24</v>
          </cell>
        </row>
        <row r="7">
          <cell r="C7" t="str">
            <v>QF0701_r83</v>
          </cell>
          <cell r="D7" t="str">
            <v>停心型</v>
          </cell>
          <cell r="E7" t="str">
            <v>中等</v>
          </cell>
          <cell r="F7">
            <v>3.34</v>
          </cell>
          <cell r="G7">
            <v>2.5</v>
          </cell>
          <cell r="H7">
            <v>8.84</v>
          </cell>
          <cell r="I7">
            <v>7.15</v>
          </cell>
          <cell r="J7">
            <v>3.27</v>
          </cell>
          <cell r="K7">
            <v>1.8</v>
          </cell>
          <cell r="L7">
            <v>5.36</v>
          </cell>
          <cell r="M7">
            <v>5.87</v>
          </cell>
          <cell r="N7">
            <v>3.53</v>
          </cell>
          <cell r="O7">
            <v>2.2200000000000002</v>
          </cell>
          <cell r="P7">
            <v>8.4</v>
          </cell>
          <cell r="Q7">
            <v>6.3</v>
          </cell>
          <cell r="R7">
            <v>3.14</v>
          </cell>
          <cell r="S7">
            <v>2.79</v>
          </cell>
          <cell r="T7">
            <v>9.3000000000000007</v>
          </cell>
          <cell r="U7">
            <v>7.99</v>
          </cell>
        </row>
        <row r="8">
          <cell r="C8" t="str">
            <v>QF0703_r79</v>
          </cell>
          <cell r="D8" t="str">
            <v>停心型</v>
          </cell>
          <cell r="E8" t="str">
            <v>中等</v>
          </cell>
          <cell r="F8">
            <v>3.75</v>
          </cell>
          <cell r="G8">
            <v>2.54</v>
          </cell>
          <cell r="H8">
            <v>12.32</v>
          </cell>
          <cell r="I8">
            <v>8.1199999999999992</v>
          </cell>
          <cell r="J8">
            <v>3.53</v>
          </cell>
          <cell r="K8">
            <v>2.0299999999999998</v>
          </cell>
          <cell r="L8">
            <v>7.34</v>
          </cell>
          <cell r="M8">
            <v>7.69</v>
          </cell>
          <cell r="N8">
            <v>3.7</v>
          </cell>
          <cell r="O8">
            <v>2.39</v>
          </cell>
          <cell r="P8">
            <v>11.4</v>
          </cell>
          <cell r="Q8">
            <v>7.35</v>
          </cell>
          <cell r="R8">
            <v>3.81</v>
          </cell>
          <cell r="S8">
            <v>2.68</v>
          </cell>
          <cell r="T8">
            <v>13.27</v>
          </cell>
          <cell r="U8">
            <v>8.9</v>
          </cell>
        </row>
        <row r="9">
          <cell r="C9" t="str">
            <v>QF0803_r05</v>
          </cell>
          <cell r="D9" t="str">
            <v>停心型</v>
          </cell>
          <cell r="E9" t="str">
            <v>中等</v>
          </cell>
          <cell r="F9">
            <v>3.43</v>
          </cell>
          <cell r="G9">
            <v>2.2799999999999998</v>
          </cell>
          <cell r="H9">
            <v>8.52</v>
          </cell>
          <cell r="I9">
            <v>8.1999999999999993</v>
          </cell>
          <cell r="J9">
            <v>2.82</v>
          </cell>
          <cell r="K9">
            <v>1.81</v>
          </cell>
          <cell r="L9">
            <v>4.63</v>
          </cell>
          <cell r="M9">
            <v>7.96</v>
          </cell>
          <cell r="N9">
            <v>3.4</v>
          </cell>
          <cell r="O9">
            <v>2.1</v>
          </cell>
          <cell r="P9">
            <v>7.9</v>
          </cell>
          <cell r="Q9">
            <v>7.34</v>
          </cell>
          <cell r="R9">
            <v>3.45</v>
          </cell>
          <cell r="S9">
            <v>2.46</v>
          </cell>
          <cell r="T9">
            <v>9.11</v>
          </cell>
          <cell r="U9">
            <v>9.07</v>
          </cell>
        </row>
        <row r="10">
          <cell r="C10" t="str">
            <v>QL0103_r50</v>
          </cell>
          <cell r="D10" t="str">
            <v>停心型</v>
          </cell>
          <cell r="E10" t="str">
            <v>弱</v>
          </cell>
          <cell r="F10">
            <v>2.34</v>
          </cell>
          <cell r="G10">
            <v>2.68</v>
          </cell>
          <cell r="H10">
            <v>9.0500000000000007</v>
          </cell>
          <cell r="I10">
            <v>4.5599999999999996</v>
          </cell>
          <cell r="J10">
            <v>2.2000000000000002</v>
          </cell>
          <cell r="K10">
            <v>2.2200000000000002</v>
          </cell>
          <cell r="L10">
            <v>4.57</v>
          </cell>
          <cell r="M10">
            <v>5.0599999999999996</v>
          </cell>
          <cell r="N10">
            <v>2.35</v>
          </cell>
          <cell r="O10">
            <v>2.74</v>
          </cell>
          <cell r="P10">
            <v>9.4</v>
          </cell>
          <cell r="Q10">
            <v>3.4</v>
          </cell>
          <cell r="R10">
            <v>2.34</v>
          </cell>
          <cell r="S10">
            <v>2.62</v>
          </cell>
          <cell r="T10">
            <v>8.68</v>
          </cell>
          <cell r="U10">
            <v>5.72</v>
          </cell>
        </row>
        <row r="11">
          <cell r="C11" t="str">
            <v>QL0304_r55</v>
          </cell>
          <cell r="D11" t="str">
            <v>非停心型</v>
          </cell>
          <cell r="E11" t="str">
            <v>中等</v>
          </cell>
          <cell r="F11">
            <v>2.85</v>
          </cell>
          <cell r="G11">
            <v>2.99</v>
          </cell>
          <cell r="H11">
            <v>15.95</v>
          </cell>
          <cell r="I11">
            <v>4.3099999999999996</v>
          </cell>
          <cell r="J11">
            <v>1.68</v>
          </cell>
          <cell r="K11">
            <v>2.31</v>
          </cell>
          <cell r="L11">
            <v>4.22</v>
          </cell>
          <cell r="M11">
            <v>5.0999999999999996</v>
          </cell>
          <cell r="N11">
            <v>3.1</v>
          </cell>
          <cell r="O11">
            <v>2.27</v>
          </cell>
          <cell r="P11">
            <v>11.4</v>
          </cell>
          <cell r="Q11">
            <v>3.85</v>
          </cell>
          <cell r="R11">
            <v>2.6</v>
          </cell>
          <cell r="S11">
            <v>3.71</v>
          </cell>
          <cell r="T11">
            <v>20.51</v>
          </cell>
          <cell r="U11">
            <v>4.7699999999999996</v>
          </cell>
        </row>
        <row r="12">
          <cell r="C12" t="str">
            <v>QL0503_r75</v>
          </cell>
          <cell r="D12" t="str">
            <v>停心型</v>
          </cell>
          <cell r="E12" t="str">
            <v>弱</v>
          </cell>
          <cell r="F12">
            <v>5.61</v>
          </cell>
          <cell r="G12">
            <v>6.55</v>
          </cell>
          <cell r="H12">
            <v>112.31</v>
          </cell>
          <cell r="I12">
            <v>5.27</v>
          </cell>
          <cell r="J12">
            <v>3.26</v>
          </cell>
          <cell r="K12">
            <v>4.12</v>
          </cell>
          <cell r="L12">
            <v>29.37</v>
          </cell>
          <cell r="M12">
            <v>5.64</v>
          </cell>
          <cell r="N12">
            <v>5.85</v>
          </cell>
          <cell r="O12">
            <v>6.72</v>
          </cell>
          <cell r="P12">
            <v>128.30000000000001</v>
          </cell>
          <cell r="Q12">
            <v>5.21</v>
          </cell>
          <cell r="R12">
            <v>5.36</v>
          </cell>
          <cell r="S12">
            <v>6.37</v>
          </cell>
          <cell r="T12">
            <v>96.33</v>
          </cell>
          <cell r="U12">
            <v>5.33</v>
          </cell>
        </row>
        <row r="13">
          <cell r="C13" t="str">
            <v>QL0703_r27</v>
          </cell>
          <cell r="D13" t="str">
            <v>半停心型</v>
          </cell>
          <cell r="E13" t="str">
            <v>中等</v>
          </cell>
          <cell r="F13">
            <v>3.69</v>
          </cell>
          <cell r="G13">
            <v>4.45</v>
          </cell>
          <cell r="H13">
            <v>38.9</v>
          </cell>
          <cell r="I13">
            <v>5.72</v>
          </cell>
          <cell r="J13">
            <v>3.02</v>
          </cell>
          <cell r="K13">
            <v>3.17</v>
          </cell>
          <cell r="L13">
            <v>16.29</v>
          </cell>
          <cell r="M13">
            <v>6.45</v>
          </cell>
          <cell r="N13">
            <v>3.67</v>
          </cell>
          <cell r="O13">
            <v>4.54</v>
          </cell>
          <cell r="P13">
            <v>37.6</v>
          </cell>
          <cell r="Q13">
            <v>5.31</v>
          </cell>
          <cell r="R13">
            <v>3.71</v>
          </cell>
          <cell r="S13">
            <v>4.3600000000000003</v>
          </cell>
          <cell r="T13">
            <v>40.22</v>
          </cell>
          <cell r="U13">
            <v>6.13</v>
          </cell>
        </row>
        <row r="14">
          <cell r="C14" t="str">
            <v>QL0704_r16</v>
          </cell>
          <cell r="D14" t="str">
            <v>非停心型</v>
          </cell>
          <cell r="E14" t="str">
            <v>中等</v>
          </cell>
          <cell r="F14">
            <v>4.5199999999999996</v>
          </cell>
          <cell r="G14">
            <v>4.22</v>
          </cell>
          <cell r="H14">
            <v>41.3</v>
          </cell>
          <cell r="I14">
            <v>4.87</v>
          </cell>
          <cell r="J14">
            <v>2.0699999999999998</v>
          </cell>
          <cell r="K14">
            <v>3.05</v>
          </cell>
          <cell r="L14">
            <v>9.4499999999999993</v>
          </cell>
          <cell r="M14">
            <v>6.25</v>
          </cell>
          <cell r="N14">
            <v>5.32</v>
          </cell>
          <cell r="O14">
            <v>4.12</v>
          </cell>
          <cell r="P14">
            <v>52.9</v>
          </cell>
          <cell r="Q14">
            <v>4.0199999999999996</v>
          </cell>
          <cell r="R14">
            <v>3.72</v>
          </cell>
          <cell r="S14">
            <v>4.32</v>
          </cell>
          <cell r="T14">
            <v>29.73</v>
          </cell>
          <cell r="U14">
            <v>5.71</v>
          </cell>
        </row>
        <row r="15">
          <cell r="C15" t="str">
            <v>QL0101_r50</v>
          </cell>
          <cell r="D15" t="str">
            <v>非停心型</v>
          </cell>
          <cell r="E15" t="str">
            <v>弱</v>
          </cell>
          <cell r="F15">
            <v>1.05</v>
          </cell>
          <cell r="G15">
            <v>1.31</v>
          </cell>
          <cell r="H15">
            <v>1.62</v>
          </cell>
          <cell r="I15">
            <v>7.25</v>
          </cell>
          <cell r="J15"/>
          <cell r="K15"/>
          <cell r="L15"/>
          <cell r="M15"/>
          <cell r="N15"/>
          <cell r="O15"/>
          <cell r="P15"/>
          <cell r="Q15"/>
          <cell r="R15">
            <v>1.05</v>
          </cell>
          <cell r="S15">
            <v>1.31</v>
          </cell>
          <cell r="T15">
            <v>1.62</v>
          </cell>
          <cell r="U15">
            <v>7.25</v>
          </cell>
        </row>
        <row r="16">
          <cell r="C16" t="str">
            <v>QL0302_r07</v>
          </cell>
          <cell r="D16" t="str">
            <v>非停心型</v>
          </cell>
          <cell r="E16" t="str">
            <v>中等</v>
          </cell>
          <cell r="F16">
            <v>1.01</v>
          </cell>
          <cell r="G16">
            <v>1.06</v>
          </cell>
          <cell r="H16">
            <v>0.76</v>
          </cell>
          <cell r="I16">
            <v>11.49</v>
          </cell>
          <cell r="J16">
            <v>0.83</v>
          </cell>
          <cell r="K16">
            <v>0.89</v>
          </cell>
          <cell r="L16"/>
          <cell r="M16">
            <v>14.53</v>
          </cell>
          <cell r="N16">
            <v>0.86</v>
          </cell>
          <cell r="O16">
            <v>0.9</v>
          </cell>
          <cell r="P16">
            <v>0.6</v>
          </cell>
          <cell r="Q16">
            <v>10.42</v>
          </cell>
          <cell r="R16">
            <v>1.1599999999999999</v>
          </cell>
          <cell r="S16">
            <v>1.22</v>
          </cell>
          <cell r="T16">
            <v>0.94</v>
          </cell>
          <cell r="U16">
            <v>12.55</v>
          </cell>
        </row>
        <row r="17">
          <cell r="C17" t="str">
            <v>QF0703_r77</v>
          </cell>
          <cell r="D17" t="str">
            <v>停心型</v>
          </cell>
          <cell r="E17" t="str">
            <v>弱</v>
          </cell>
          <cell r="F17">
            <v>5.17</v>
          </cell>
          <cell r="G17">
            <v>4.8</v>
          </cell>
          <cell r="H17">
            <v>44.7</v>
          </cell>
          <cell r="I17">
            <v>4.92</v>
          </cell>
          <cell r="J17">
            <v>4</v>
          </cell>
          <cell r="K17">
            <v>3.68</v>
          </cell>
          <cell r="L17">
            <v>27.45</v>
          </cell>
          <cell r="M17">
            <v>4.9400000000000004</v>
          </cell>
          <cell r="N17">
            <v>5.26</v>
          </cell>
          <cell r="O17">
            <v>4.92</v>
          </cell>
          <cell r="P17">
            <v>59.6</v>
          </cell>
          <cell r="Q17">
            <v>5.05</v>
          </cell>
          <cell r="R17">
            <v>5.07</v>
          </cell>
          <cell r="S17">
            <v>4.67</v>
          </cell>
          <cell r="T17">
            <v>29.83</v>
          </cell>
          <cell r="U17">
            <v>4.79</v>
          </cell>
        </row>
        <row r="18">
          <cell r="C18" t="str">
            <v>QF0703_r80</v>
          </cell>
          <cell r="D18" t="str">
            <v>停心型</v>
          </cell>
          <cell r="E18" t="str">
            <v>中等</v>
          </cell>
          <cell r="F18">
            <v>3.82</v>
          </cell>
          <cell r="G18">
            <v>2.5</v>
          </cell>
          <cell r="H18">
            <v>12.47</v>
          </cell>
          <cell r="I18">
            <v>8.4499999999999993</v>
          </cell>
          <cell r="J18">
            <v>3.46</v>
          </cell>
          <cell r="K18">
            <v>2.09</v>
          </cell>
          <cell r="L18">
            <v>7.66</v>
          </cell>
          <cell r="M18">
            <v>8.3800000000000008</v>
          </cell>
          <cell r="N18">
            <v>3.53</v>
          </cell>
          <cell r="O18">
            <v>2.37</v>
          </cell>
          <cell r="P18">
            <v>10.199999999999999</v>
          </cell>
          <cell r="Q18">
            <v>7.49</v>
          </cell>
          <cell r="R18">
            <v>4.1100000000000003</v>
          </cell>
          <cell r="S18">
            <v>2.63</v>
          </cell>
          <cell r="T18">
            <v>14.77</v>
          </cell>
          <cell r="U18">
            <v>9.41</v>
          </cell>
        </row>
        <row r="19">
          <cell r="C19" t="str">
            <v>QF0101_r16</v>
          </cell>
          <cell r="D19" t="str">
            <v>半停心型</v>
          </cell>
          <cell r="E19" t="str">
            <v>中等</v>
          </cell>
          <cell r="F19">
            <v>2.89</v>
          </cell>
          <cell r="G19">
            <v>3.13</v>
          </cell>
          <cell r="H19">
            <v>14.75</v>
          </cell>
          <cell r="I19">
            <v>4.49</v>
          </cell>
          <cell r="J19"/>
          <cell r="K19"/>
          <cell r="L19"/>
          <cell r="M19"/>
          <cell r="N19">
            <v>2.9</v>
          </cell>
          <cell r="O19">
            <v>3.13</v>
          </cell>
          <cell r="P19">
            <v>15.3</v>
          </cell>
          <cell r="Q19">
            <v>4.1500000000000004</v>
          </cell>
          <cell r="R19">
            <v>2.89</v>
          </cell>
          <cell r="S19">
            <v>3.14</v>
          </cell>
          <cell r="T19">
            <v>14.23</v>
          </cell>
          <cell r="U19">
            <v>4.84</v>
          </cell>
        </row>
        <row r="20">
          <cell r="C20" t="str">
            <v>QF0101_r18</v>
          </cell>
          <cell r="D20" t="str">
            <v>非停心型</v>
          </cell>
          <cell r="E20" t="str">
            <v>中等</v>
          </cell>
          <cell r="F20">
            <v>4.8899999999999997</v>
          </cell>
          <cell r="G20">
            <v>5.01</v>
          </cell>
          <cell r="H20">
            <v>60.8</v>
          </cell>
          <cell r="I20">
            <v>4.3600000000000003</v>
          </cell>
          <cell r="J20">
            <v>2.4300000000000002</v>
          </cell>
          <cell r="K20">
            <v>3.51</v>
          </cell>
          <cell r="L20">
            <v>14.77</v>
          </cell>
          <cell r="M20">
            <v>5</v>
          </cell>
          <cell r="N20">
            <v>5.34</v>
          </cell>
          <cell r="O20">
            <v>3.43</v>
          </cell>
          <cell r="P20">
            <v>45.3</v>
          </cell>
          <cell r="Q20">
            <v>3.98</v>
          </cell>
          <cell r="R20">
            <v>4.43</v>
          </cell>
          <cell r="S20">
            <v>6.59</v>
          </cell>
          <cell r="T20">
            <v>76.28</v>
          </cell>
          <cell r="U20">
            <v>4.74</v>
          </cell>
        </row>
        <row r="21">
          <cell r="C21" t="str">
            <v>QF0201_r60</v>
          </cell>
          <cell r="D21" t="str">
            <v>非停心/停心型分離</v>
          </cell>
          <cell r="E21" t="str">
            <v>中等</v>
          </cell>
          <cell r="F21">
            <v>1.43</v>
          </cell>
          <cell r="G21">
            <v>1.48</v>
          </cell>
          <cell r="H21">
            <v>2.02</v>
          </cell>
          <cell r="I21">
            <v>10.25</v>
          </cell>
          <cell r="J21">
            <v>1.1100000000000001</v>
          </cell>
          <cell r="K21">
            <v>1.24</v>
          </cell>
          <cell r="L21">
            <v>1.38</v>
          </cell>
          <cell r="M21">
            <v>12</v>
          </cell>
          <cell r="N21">
            <v>1.42</v>
          </cell>
          <cell r="O21">
            <v>1.54</v>
          </cell>
          <cell r="P21">
            <v>2.2000000000000002</v>
          </cell>
          <cell r="Q21">
            <v>9.7100000000000009</v>
          </cell>
          <cell r="R21">
            <v>1.44</v>
          </cell>
          <cell r="S21">
            <v>1.43</v>
          </cell>
          <cell r="T21">
            <v>1.82</v>
          </cell>
          <cell r="U21">
            <v>10.8</v>
          </cell>
        </row>
        <row r="22">
          <cell r="C22" t="str">
            <v>QF0203_r42</v>
          </cell>
          <cell r="D22" t="str">
            <v>停心型</v>
          </cell>
          <cell r="E22" t="str">
            <v>中等</v>
          </cell>
          <cell r="F22">
            <v>4.41</v>
          </cell>
          <cell r="G22">
            <v>4.78</v>
          </cell>
          <cell r="H22">
            <v>30.31</v>
          </cell>
          <cell r="I22">
            <v>4.3600000000000003</v>
          </cell>
          <cell r="J22">
            <v>3.82</v>
          </cell>
          <cell r="K22">
            <v>3.98</v>
          </cell>
          <cell r="L22">
            <v>29.64</v>
          </cell>
          <cell r="M22">
            <v>3.98</v>
          </cell>
          <cell r="N22">
            <v>4.51</v>
          </cell>
          <cell r="O22">
            <v>4.6500000000000004</v>
          </cell>
          <cell r="P22">
            <v>46</v>
          </cell>
          <cell r="Q22">
            <v>4.05</v>
          </cell>
          <cell r="R22">
            <v>4.32</v>
          </cell>
          <cell r="S22">
            <v>4.91</v>
          </cell>
          <cell r="T22">
            <v>14.6</v>
          </cell>
          <cell r="U22">
            <v>4.67</v>
          </cell>
        </row>
        <row r="23">
          <cell r="C23" t="str">
            <v>QF0302_r28</v>
          </cell>
          <cell r="D23" t="str">
            <v>非停心型</v>
          </cell>
          <cell r="E23" t="str">
            <v>中等</v>
          </cell>
          <cell r="F23">
            <v>2.2200000000000002</v>
          </cell>
          <cell r="G23">
            <v>2.39</v>
          </cell>
          <cell r="H23">
            <v>6.15</v>
          </cell>
          <cell r="I23">
            <v>4.63</v>
          </cell>
          <cell r="J23">
            <v>1.32</v>
          </cell>
          <cell r="K23">
            <v>1.5</v>
          </cell>
          <cell r="L23">
            <v>1.32</v>
          </cell>
          <cell r="M23">
            <v>7.74</v>
          </cell>
          <cell r="N23">
            <v>2.23</v>
          </cell>
          <cell r="O23">
            <v>2.4300000000000002</v>
          </cell>
          <cell r="P23">
            <v>7.2</v>
          </cell>
          <cell r="Q23">
            <v>4.37</v>
          </cell>
          <cell r="R23">
            <v>2.21</v>
          </cell>
          <cell r="S23">
            <v>2.35</v>
          </cell>
          <cell r="T23">
            <v>5.0999999999999996</v>
          </cell>
          <cell r="U23">
            <v>4.88</v>
          </cell>
        </row>
        <row r="24">
          <cell r="C24" t="str">
            <v>QF0303_r75</v>
          </cell>
          <cell r="D24" t="str">
            <v>停心型</v>
          </cell>
          <cell r="E24" t="str">
            <v>中等</v>
          </cell>
          <cell r="F24">
            <v>5.65</v>
          </cell>
          <cell r="G24">
            <v>4.68</v>
          </cell>
          <cell r="H24">
            <v>62.93</v>
          </cell>
          <cell r="I24">
            <v>4.7300000000000004</v>
          </cell>
          <cell r="J24">
            <v>2.72</v>
          </cell>
          <cell r="K24">
            <v>3.2</v>
          </cell>
          <cell r="L24">
            <v>12.74</v>
          </cell>
          <cell r="M24">
            <v>4.87</v>
          </cell>
          <cell r="N24">
            <v>5.99</v>
          </cell>
          <cell r="O24">
            <v>5.08</v>
          </cell>
          <cell r="P24">
            <v>75.099999999999994</v>
          </cell>
          <cell r="Q24">
            <v>4.3</v>
          </cell>
          <cell r="R24">
            <v>5.32</v>
          </cell>
          <cell r="S24">
            <v>4.29</v>
          </cell>
          <cell r="T24">
            <v>50.8</v>
          </cell>
          <cell r="U24">
            <v>5.15</v>
          </cell>
        </row>
        <row r="25">
          <cell r="C25" t="str">
            <v>QF0404_r91</v>
          </cell>
          <cell r="D25" t="str">
            <v>停心型</v>
          </cell>
          <cell r="E25" t="str">
            <v>中等</v>
          </cell>
          <cell r="F25">
            <v>3.68</v>
          </cell>
          <cell r="G25">
            <v>2.9</v>
          </cell>
          <cell r="H25">
            <v>14.54</v>
          </cell>
          <cell r="I25">
            <v>5.28</v>
          </cell>
          <cell r="J25">
            <v>3.42</v>
          </cell>
          <cell r="K25">
            <v>2.39</v>
          </cell>
          <cell r="L25">
            <v>10.199999999999999</v>
          </cell>
          <cell r="M25">
            <v>4.9800000000000004</v>
          </cell>
          <cell r="N25">
            <v>3.9</v>
          </cell>
          <cell r="O25">
            <v>3.04</v>
          </cell>
          <cell r="P25">
            <v>15.7</v>
          </cell>
          <cell r="Q25">
            <v>4.4400000000000004</v>
          </cell>
          <cell r="R25">
            <v>3.47</v>
          </cell>
          <cell r="S25">
            <v>2.76</v>
          </cell>
          <cell r="T25">
            <v>13.4</v>
          </cell>
          <cell r="U25">
            <v>6.12</v>
          </cell>
        </row>
        <row r="26">
          <cell r="C26" t="str">
            <v>QF0404_r92</v>
          </cell>
          <cell r="D26" t="str">
            <v>半停心型</v>
          </cell>
          <cell r="E26" t="str">
            <v>中等</v>
          </cell>
          <cell r="F26">
            <v>3.62</v>
          </cell>
          <cell r="G26">
            <v>3.22</v>
          </cell>
          <cell r="H26">
            <v>18.77</v>
          </cell>
          <cell r="I26">
            <v>5.66</v>
          </cell>
          <cell r="J26">
            <v>2.5</v>
          </cell>
          <cell r="K26">
            <v>2.31</v>
          </cell>
          <cell r="L26">
            <v>6.56</v>
          </cell>
          <cell r="M26">
            <v>7.76</v>
          </cell>
          <cell r="N26">
            <v>3.83</v>
          </cell>
          <cell r="O26">
            <v>3.33</v>
          </cell>
          <cell r="P26">
            <v>21.1</v>
          </cell>
          <cell r="Q26">
            <v>5.28</v>
          </cell>
          <cell r="R26">
            <v>3.4</v>
          </cell>
          <cell r="S26">
            <v>3.1</v>
          </cell>
          <cell r="T26">
            <v>16.46</v>
          </cell>
          <cell r="U26">
            <v>6.04</v>
          </cell>
        </row>
        <row r="27">
          <cell r="C27" t="str">
            <v>QF0701_r61</v>
          </cell>
          <cell r="D27" t="str">
            <v>半停心型</v>
          </cell>
          <cell r="E27" t="str">
            <v>中等</v>
          </cell>
          <cell r="F27">
            <v>3.14</v>
          </cell>
          <cell r="G27">
            <v>2.74</v>
          </cell>
          <cell r="H27">
            <v>11.25</v>
          </cell>
          <cell r="I27">
            <v>6.76</v>
          </cell>
          <cell r="J27">
            <v>2.9</v>
          </cell>
          <cell r="K27">
            <v>1.94</v>
          </cell>
          <cell r="L27">
            <v>4.9000000000000004</v>
          </cell>
          <cell r="M27">
            <v>6.31</v>
          </cell>
          <cell r="N27">
            <v>3.35</v>
          </cell>
          <cell r="O27">
            <v>2.7</v>
          </cell>
          <cell r="P27">
            <v>12.3</v>
          </cell>
          <cell r="Q27">
            <v>6.3</v>
          </cell>
          <cell r="R27">
            <v>2.94</v>
          </cell>
          <cell r="S27">
            <v>2.79</v>
          </cell>
          <cell r="T27">
            <v>10.19</v>
          </cell>
          <cell r="U27">
            <v>7.23</v>
          </cell>
        </row>
        <row r="28">
          <cell r="C28" t="str">
            <v>QF0701_r73</v>
          </cell>
          <cell r="D28" t="str">
            <v>半停心/停心型分離</v>
          </cell>
          <cell r="E28" t="str">
            <v>中等</v>
          </cell>
          <cell r="F28">
            <v>2.95</v>
          </cell>
          <cell r="G28">
            <v>2.38</v>
          </cell>
          <cell r="H28">
            <v>8.4499999999999993</v>
          </cell>
          <cell r="I28">
            <v>7.2</v>
          </cell>
          <cell r="J28">
            <v>3.19</v>
          </cell>
          <cell r="K28">
            <v>2.15</v>
          </cell>
          <cell r="L28">
            <v>7.4</v>
          </cell>
          <cell r="M28">
            <v>5.91</v>
          </cell>
          <cell r="N28">
            <v>3.01</v>
          </cell>
          <cell r="O28">
            <v>2.4500000000000002</v>
          </cell>
          <cell r="P28">
            <v>8.8000000000000007</v>
          </cell>
          <cell r="Q28">
            <v>6.41</v>
          </cell>
          <cell r="R28">
            <v>2.89</v>
          </cell>
          <cell r="S28">
            <v>2.31</v>
          </cell>
          <cell r="T28">
            <v>8.1</v>
          </cell>
          <cell r="U28">
            <v>7.99</v>
          </cell>
        </row>
        <row r="29">
          <cell r="C29" t="str">
            <v>QF0701_r75</v>
          </cell>
          <cell r="D29" t="str">
            <v>半停心型</v>
          </cell>
          <cell r="E29" t="str">
            <v>中等</v>
          </cell>
          <cell r="F29">
            <v>3.33</v>
          </cell>
          <cell r="G29">
            <v>2.5099999999999998</v>
          </cell>
          <cell r="H29">
            <v>11.15</v>
          </cell>
          <cell r="I29">
            <v>6.61</v>
          </cell>
          <cell r="J29">
            <v>3.3</v>
          </cell>
          <cell r="K29">
            <v>2.12</v>
          </cell>
          <cell r="L29">
            <v>7.53</v>
          </cell>
          <cell r="M29">
            <v>6.35</v>
          </cell>
          <cell r="N29">
            <v>3.48</v>
          </cell>
          <cell r="O29">
            <v>2.52</v>
          </cell>
          <cell r="P29">
            <v>11.1</v>
          </cell>
          <cell r="Q29">
            <v>5.69</v>
          </cell>
          <cell r="R29">
            <v>3.18</v>
          </cell>
          <cell r="S29">
            <v>2.4900000000000002</v>
          </cell>
          <cell r="T29">
            <v>11.17</v>
          </cell>
          <cell r="U29">
            <v>7.53</v>
          </cell>
        </row>
        <row r="30">
          <cell r="C30" t="str">
            <v>QF0701_r79</v>
          </cell>
          <cell r="D30" t="str">
            <v>停心型</v>
          </cell>
          <cell r="E30" t="str">
            <v>中等</v>
          </cell>
          <cell r="F30">
            <v>3.2</v>
          </cell>
          <cell r="G30">
            <v>2.38</v>
          </cell>
          <cell r="H30">
            <v>9.3000000000000007</v>
          </cell>
          <cell r="I30">
            <v>6.24</v>
          </cell>
          <cell r="J30">
            <v>3.15</v>
          </cell>
          <cell r="K30">
            <v>2.0699999999999998</v>
          </cell>
          <cell r="L30">
            <v>6.95</v>
          </cell>
          <cell r="M30">
            <v>4.71</v>
          </cell>
          <cell r="N30">
            <v>3.33</v>
          </cell>
          <cell r="O30">
            <v>2.46</v>
          </cell>
          <cell r="P30">
            <v>9.5</v>
          </cell>
          <cell r="Q30">
            <v>4.96</v>
          </cell>
          <cell r="R30">
            <v>3.08</v>
          </cell>
          <cell r="S30">
            <v>2.31</v>
          </cell>
          <cell r="T30">
            <v>9.06</v>
          </cell>
          <cell r="U30">
            <v>7.52</v>
          </cell>
        </row>
        <row r="31">
          <cell r="C31" t="str">
            <v>QF0701_r82</v>
          </cell>
          <cell r="D31" t="str">
            <v>半停心型</v>
          </cell>
          <cell r="E31" t="str">
            <v>中等</v>
          </cell>
          <cell r="F31">
            <v>3.11</v>
          </cell>
          <cell r="G31">
            <v>2.2599999999999998</v>
          </cell>
          <cell r="H31">
            <v>8.67</v>
          </cell>
          <cell r="I31">
            <v>7</v>
          </cell>
          <cell r="J31">
            <v>3.13</v>
          </cell>
          <cell r="K31">
            <v>1.95</v>
          </cell>
          <cell r="L31">
            <v>6.04</v>
          </cell>
          <cell r="M31">
            <v>6.18</v>
          </cell>
          <cell r="N31">
            <v>3.11</v>
          </cell>
          <cell r="O31">
            <v>2.1800000000000002</v>
          </cell>
          <cell r="P31">
            <v>7.6</v>
          </cell>
          <cell r="Q31">
            <v>6.5</v>
          </cell>
          <cell r="R31">
            <v>3.1</v>
          </cell>
          <cell r="S31">
            <v>2.35</v>
          </cell>
          <cell r="T31">
            <v>9.7799999999999994</v>
          </cell>
          <cell r="U31">
            <v>7.5</v>
          </cell>
        </row>
        <row r="32">
          <cell r="C32" t="str">
            <v>QF0704_r02</v>
          </cell>
          <cell r="D32" t="str">
            <v>停心型</v>
          </cell>
          <cell r="E32" t="str">
            <v>中等</v>
          </cell>
          <cell r="F32">
            <v>3.3</v>
          </cell>
          <cell r="G32">
            <v>2.56</v>
          </cell>
          <cell r="H32">
            <v>11.52</v>
          </cell>
          <cell r="I32">
            <v>5.79</v>
          </cell>
          <cell r="J32">
            <v>2.82</v>
          </cell>
          <cell r="K32">
            <v>2.1</v>
          </cell>
          <cell r="L32">
            <v>6.16</v>
          </cell>
          <cell r="M32">
            <v>6.41</v>
          </cell>
          <cell r="N32">
            <v>3.19</v>
          </cell>
          <cell r="O32">
            <v>2.46</v>
          </cell>
          <cell r="P32">
            <v>10.4</v>
          </cell>
          <cell r="Q32">
            <v>5.7</v>
          </cell>
          <cell r="R32">
            <v>3.42</v>
          </cell>
          <cell r="S32">
            <v>2.66</v>
          </cell>
          <cell r="T32">
            <v>12.67</v>
          </cell>
          <cell r="U32">
            <v>5.88</v>
          </cell>
        </row>
        <row r="33">
          <cell r="C33" t="str">
            <v>QL0502_r87</v>
          </cell>
          <cell r="D33" t="str">
            <v>半停心型</v>
          </cell>
          <cell r="E33" t="str">
            <v>中等</v>
          </cell>
          <cell r="F33">
            <v>2.67</v>
          </cell>
          <cell r="G33">
            <v>3.33</v>
          </cell>
          <cell r="H33">
            <v>14.16</v>
          </cell>
          <cell r="I33">
            <v>5.54</v>
          </cell>
          <cell r="J33">
            <v>1.75</v>
          </cell>
          <cell r="K33">
            <v>2.2799999999999998</v>
          </cell>
          <cell r="L33">
            <v>3.94</v>
          </cell>
          <cell r="M33">
            <v>7.11</v>
          </cell>
          <cell r="N33">
            <v>2.73</v>
          </cell>
          <cell r="O33">
            <v>3.45</v>
          </cell>
          <cell r="P33">
            <v>15</v>
          </cell>
          <cell r="Q33">
            <v>5.01</v>
          </cell>
          <cell r="R33">
            <v>2.6</v>
          </cell>
          <cell r="S33">
            <v>3.21</v>
          </cell>
          <cell r="T33">
            <v>13.27</v>
          </cell>
          <cell r="U33">
            <v>6.07</v>
          </cell>
        </row>
        <row r="34">
          <cell r="C34" t="str">
            <v>QL0702_r86</v>
          </cell>
          <cell r="D34" t="str">
            <v>半停心型</v>
          </cell>
          <cell r="E34" t="str">
            <v>強</v>
          </cell>
          <cell r="F34">
            <v>2.59</v>
          </cell>
          <cell r="G34">
            <v>2.1800000000000002</v>
          </cell>
          <cell r="H34">
            <v>7.16</v>
          </cell>
          <cell r="I34">
            <v>8.86</v>
          </cell>
          <cell r="J34">
            <v>2.1800000000000002</v>
          </cell>
          <cell r="K34">
            <v>1.74</v>
          </cell>
          <cell r="L34">
            <v>3.27</v>
          </cell>
          <cell r="M34">
            <v>7.91</v>
          </cell>
          <cell r="N34">
            <v>2.81</v>
          </cell>
          <cell r="O34">
            <v>2.4300000000000002</v>
          </cell>
          <cell r="P34">
            <v>8.3000000000000007</v>
          </cell>
          <cell r="Q34">
            <v>8.3800000000000008</v>
          </cell>
          <cell r="R34">
            <v>2.38</v>
          </cell>
          <cell r="S34">
            <v>1.93</v>
          </cell>
          <cell r="T34">
            <v>6.04</v>
          </cell>
          <cell r="U34">
            <v>9.35</v>
          </cell>
        </row>
        <row r="35">
          <cell r="C35" t="str">
            <v>QF0204_r02</v>
          </cell>
          <cell r="D35" t="str">
            <v>半停心型</v>
          </cell>
          <cell r="E35" t="str">
            <v>中等</v>
          </cell>
          <cell r="F35">
            <v>4.09</v>
          </cell>
          <cell r="G35">
            <v>5.03</v>
          </cell>
          <cell r="H35">
            <v>46.54</v>
          </cell>
          <cell r="I35">
            <v>5.0599999999999996</v>
          </cell>
          <cell r="J35">
            <v>2.15</v>
          </cell>
          <cell r="K35">
            <v>2.88</v>
          </cell>
          <cell r="L35">
            <v>10.61</v>
          </cell>
          <cell r="M35">
            <v>6.74</v>
          </cell>
          <cell r="N35">
            <v>4.2</v>
          </cell>
          <cell r="O35">
            <v>5.3</v>
          </cell>
          <cell r="P35">
            <v>53.6</v>
          </cell>
          <cell r="Q35">
            <v>4.97</v>
          </cell>
          <cell r="R35">
            <v>3.98</v>
          </cell>
          <cell r="S35">
            <v>4.76</v>
          </cell>
          <cell r="T35">
            <v>39.479999999999997</v>
          </cell>
          <cell r="U35">
            <v>5.15</v>
          </cell>
        </row>
        <row r="36">
          <cell r="C36" t="str">
            <v>QF0204_r05</v>
          </cell>
          <cell r="D36" t="str">
            <v>非停心型</v>
          </cell>
          <cell r="E36" t="str">
            <v>中等</v>
          </cell>
          <cell r="F36">
            <v>1.78</v>
          </cell>
          <cell r="G36">
            <v>2.02</v>
          </cell>
          <cell r="H36">
            <v>4.82</v>
          </cell>
          <cell r="I36">
            <v>5.81</v>
          </cell>
          <cell r="J36">
            <v>1.1100000000000001</v>
          </cell>
          <cell r="K36">
            <v>1.31</v>
          </cell>
          <cell r="L36">
            <v>1.1399999999999999</v>
          </cell>
          <cell r="M36">
            <v>11.9</v>
          </cell>
          <cell r="N36">
            <v>1.56</v>
          </cell>
          <cell r="O36">
            <v>1.82</v>
          </cell>
          <cell r="P36">
            <v>4</v>
          </cell>
          <cell r="Q36">
            <v>5.05</v>
          </cell>
          <cell r="R36">
            <v>1.99</v>
          </cell>
          <cell r="S36">
            <v>2.21</v>
          </cell>
          <cell r="T36">
            <v>5.66</v>
          </cell>
          <cell r="U36">
            <v>6.57</v>
          </cell>
        </row>
        <row r="37">
          <cell r="C37" t="str">
            <v>QF0303_r63</v>
          </cell>
          <cell r="D37" t="str">
            <v>停心型</v>
          </cell>
          <cell r="E37" t="str">
            <v>弱</v>
          </cell>
          <cell r="F37">
            <v>5.65</v>
          </cell>
          <cell r="G37">
            <v>6.33</v>
          </cell>
          <cell r="H37">
            <v>100.4</v>
          </cell>
          <cell r="I37">
            <v>5.75</v>
          </cell>
          <cell r="J37">
            <v>3.3</v>
          </cell>
          <cell r="K37">
            <v>4.05</v>
          </cell>
          <cell r="L37">
            <v>27.34</v>
          </cell>
          <cell r="M37">
            <v>6.14</v>
          </cell>
          <cell r="N37">
            <v>5.54</v>
          </cell>
          <cell r="O37">
            <v>6.24</v>
          </cell>
          <cell r="P37">
            <v>100.7</v>
          </cell>
          <cell r="Q37">
            <v>5.49</v>
          </cell>
          <cell r="R37">
            <v>5.76</v>
          </cell>
          <cell r="S37">
            <v>6.42</v>
          </cell>
          <cell r="T37">
            <v>100.09</v>
          </cell>
          <cell r="U37">
            <v>6.02</v>
          </cell>
        </row>
        <row r="38">
          <cell r="C38" t="str">
            <v>QF0303_r66</v>
          </cell>
          <cell r="D38" t="str">
            <v>非停心型</v>
          </cell>
          <cell r="E38" t="str">
            <v>中等</v>
          </cell>
          <cell r="F38">
            <v>4.6500000000000004</v>
          </cell>
          <cell r="G38">
            <v>5.65</v>
          </cell>
          <cell r="H38">
            <v>65.75</v>
          </cell>
          <cell r="I38">
            <v>4.4400000000000004</v>
          </cell>
          <cell r="J38">
            <v>2.21</v>
          </cell>
          <cell r="K38">
            <v>2.82</v>
          </cell>
          <cell r="L38">
            <v>9.2100000000000009</v>
          </cell>
          <cell r="M38">
            <v>5.15</v>
          </cell>
          <cell r="N38">
            <v>4.54</v>
          </cell>
          <cell r="O38">
            <v>5.65</v>
          </cell>
          <cell r="P38">
            <v>62.9</v>
          </cell>
          <cell r="Q38">
            <v>3.85</v>
          </cell>
          <cell r="R38">
            <v>4.75</v>
          </cell>
          <cell r="S38">
            <v>5.66</v>
          </cell>
          <cell r="T38">
            <v>68.58</v>
          </cell>
          <cell r="U38">
            <v>5.04</v>
          </cell>
        </row>
        <row r="39">
          <cell r="C39" t="str">
            <v>QF0303_r71</v>
          </cell>
          <cell r="D39" t="str">
            <v>非停心型</v>
          </cell>
          <cell r="E39" t="str">
            <v>中等</v>
          </cell>
          <cell r="F39">
            <v>5.37</v>
          </cell>
          <cell r="G39">
            <v>6.8</v>
          </cell>
          <cell r="H39">
            <v>114.23</v>
          </cell>
          <cell r="I39">
            <v>5.13</v>
          </cell>
          <cell r="J39">
            <v>3.01</v>
          </cell>
          <cell r="K39">
            <v>4.21</v>
          </cell>
          <cell r="L39">
            <v>24.83</v>
          </cell>
          <cell r="M39">
            <v>5.16</v>
          </cell>
          <cell r="N39">
            <v>5.3</v>
          </cell>
          <cell r="O39">
            <v>6.69</v>
          </cell>
          <cell r="P39">
            <v>106.9</v>
          </cell>
          <cell r="Q39">
            <v>4.9400000000000004</v>
          </cell>
          <cell r="R39">
            <v>5.44</v>
          </cell>
          <cell r="S39">
            <v>6.91</v>
          </cell>
          <cell r="T39">
            <v>121.58</v>
          </cell>
          <cell r="U39">
            <v>5.32</v>
          </cell>
        </row>
        <row r="40">
          <cell r="C40" t="str">
            <v>QF0401_r90</v>
          </cell>
          <cell r="D40" t="str">
            <v>非停心型</v>
          </cell>
          <cell r="E40" t="str">
            <v>中等</v>
          </cell>
          <cell r="F40">
            <v>3.61</v>
          </cell>
          <cell r="G40">
            <v>4.42</v>
          </cell>
          <cell r="H40">
            <v>35.4</v>
          </cell>
          <cell r="I40">
            <v>5.18</v>
          </cell>
          <cell r="J40">
            <v>2.9</v>
          </cell>
          <cell r="K40">
            <v>3.85</v>
          </cell>
          <cell r="L40">
            <v>18.29</v>
          </cell>
          <cell r="M40">
            <v>4.46</v>
          </cell>
          <cell r="N40">
            <v>3.4</v>
          </cell>
          <cell r="O40">
            <v>4.0599999999999996</v>
          </cell>
          <cell r="P40">
            <v>29.1</v>
          </cell>
          <cell r="Q40">
            <v>4.78</v>
          </cell>
          <cell r="R40">
            <v>3.82</v>
          </cell>
          <cell r="S40">
            <v>4.78</v>
          </cell>
          <cell r="T40">
            <v>41.74</v>
          </cell>
          <cell r="U40">
            <v>5.57</v>
          </cell>
        </row>
        <row r="41">
          <cell r="C41" t="str">
            <v>QF0402_r35</v>
          </cell>
          <cell r="D41" t="str">
            <v>非停心型</v>
          </cell>
          <cell r="E41" t="str">
            <v>中等</v>
          </cell>
          <cell r="F41">
            <v>1.8</v>
          </cell>
          <cell r="G41">
            <v>2.0099999999999998</v>
          </cell>
          <cell r="H41">
            <v>4.07</v>
          </cell>
          <cell r="I41">
            <v>8.4</v>
          </cell>
          <cell r="J41">
            <v>1.73</v>
          </cell>
          <cell r="K41">
            <v>2</v>
          </cell>
          <cell r="L41">
            <v>3.93</v>
          </cell>
          <cell r="M41">
            <v>6.01</v>
          </cell>
          <cell r="N41">
            <v>1.8</v>
          </cell>
          <cell r="O41">
            <v>2.0099999999999998</v>
          </cell>
          <cell r="P41">
            <v>3.9</v>
          </cell>
          <cell r="Q41">
            <v>7.72</v>
          </cell>
          <cell r="R41">
            <v>1.79</v>
          </cell>
          <cell r="S41">
            <v>2.0099999999999998</v>
          </cell>
          <cell r="T41">
            <v>4.22</v>
          </cell>
          <cell r="U41">
            <v>9.07</v>
          </cell>
        </row>
        <row r="42">
          <cell r="C42" t="str">
            <v>QF0402_r79</v>
          </cell>
          <cell r="D42" t="str">
            <v>非停心型</v>
          </cell>
          <cell r="E42" t="str">
            <v>中等</v>
          </cell>
          <cell r="F42">
            <v>5.57</v>
          </cell>
          <cell r="G42">
            <v>4.97</v>
          </cell>
          <cell r="H42">
            <v>54.49</v>
          </cell>
          <cell r="I42">
            <v>4.43</v>
          </cell>
          <cell r="J42">
            <v>2.91</v>
          </cell>
          <cell r="K42">
            <v>2.96</v>
          </cell>
          <cell r="L42">
            <v>13.45</v>
          </cell>
          <cell r="M42">
            <v>4.37</v>
          </cell>
          <cell r="N42">
            <v>5.28</v>
          </cell>
          <cell r="O42">
            <v>4.7</v>
          </cell>
          <cell r="P42">
            <v>56.2</v>
          </cell>
          <cell r="Q42">
            <v>4.26</v>
          </cell>
          <cell r="R42">
            <v>5.86</v>
          </cell>
          <cell r="S42">
            <v>5.25</v>
          </cell>
          <cell r="T42">
            <v>52.78</v>
          </cell>
          <cell r="U42">
            <v>4.5999999999999996</v>
          </cell>
        </row>
        <row r="43">
          <cell r="C43" t="str">
            <v>QF0402_r81</v>
          </cell>
          <cell r="D43" t="str">
            <v>非停心型</v>
          </cell>
          <cell r="E43" t="str">
            <v>中等</v>
          </cell>
          <cell r="F43">
            <v>4.59</v>
          </cell>
          <cell r="G43">
            <v>4.3899999999999997</v>
          </cell>
          <cell r="H43">
            <v>44.17</v>
          </cell>
          <cell r="I43">
            <v>7.23</v>
          </cell>
          <cell r="J43">
            <v>2.3199999999999998</v>
          </cell>
          <cell r="K43">
            <v>2.65</v>
          </cell>
          <cell r="L43">
            <v>7.74</v>
          </cell>
          <cell r="M43">
            <v>4.42</v>
          </cell>
          <cell r="N43">
            <v>4.17</v>
          </cell>
          <cell r="O43">
            <v>4.03</v>
          </cell>
          <cell r="P43">
            <v>35.700000000000003</v>
          </cell>
          <cell r="Q43">
            <v>9.8000000000000007</v>
          </cell>
          <cell r="R43">
            <v>5.0199999999999996</v>
          </cell>
          <cell r="S43">
            <v>4.74</v>
          </cell>
          <cell r="T43">
            <v>52.67</v>
          </cell>
          <cell r="U43">
            <v>4.66</v>
          </cell>
        </row>
        <row r="44">
          <cell r="C44" t="str">
            <v>QF0404_r28</v>
          </cell>
          <cell r="D44" t="str">
            <v>非停心/半停心/停心分離</v>
          </cell>
          <cell r="E44" t="str">
            <v>弱</v>
          </cell>
          <cell r="F44">
            <v>2.35</v>
          </cell>
          <cell r="G44">
            <v>2.66</v>
          </cell>
          <cell r="H44">
            <v>9.8000000000000007</v>
          </cell>
          <cell r="I44">
            <v>5.5</v>
          </cell>
          <cell r="J44">
            <v>1.3</v>
          </cell>
          <cell r="K44">
            <v>1.46</v>
          </cell>
          <cell r="L44">
            <v>1.33</v>
          </cell>
          <cell r="M44">
            <v>7.53</v>
          </cell>
          <cell r="N44">
            <v>2.2799999999999998</v>
          </cell>
          <cell r="O44">
            <v>2.61</v>
          </cell>
          <cell r="P44">
            <v>9</v>
          </cell>
          <cell r="Q44">
            <v>5.0999999999999996</v>
          </cell>
          <cell r="R44">
            <v>2.42</v>
          </cell>
          <cell r="S44">
            <v>2.72</v>
          </cell>
          <cell r="T44">
            <v>10.59</v>
          </cell>
          <cell r="U44">
            <v>5.9</v>
          </cell>
        </row>
        <row r="45">
          <cell r="C45" t="str">
            <v>QF0404_r69</v>
          </cell>
          <cell r="D45" t="str">
            <v>半停心/停心型分離</v>
          </cell>
          <cell r="E45" t="str">
            <v>中等</v>
          </cell>
          <cell r="F45">
            <v>4.78</v>
          </cell>
          <cell r="G45">
            <v>5.89</v>
          </cell>
          <cell r="H45">
            <v>76.319999999999993</v>
          </cell>
          <cell r="I45">
            <v>4.87</v>
          </cell>
          <cell r="J45">
            <v>4.28</v>
          </cell>
          <cell r="K45">
            <v>4.9800000000000004</v>
          </cell>
          <cell r="L45">
            <v>46.87</v>
          </cell>
          <cell r="M45">
            <v>5.65</v>
          </cell>
          <cell r="N45">
            <v>4.3600000000000003</v>
          </cell>
          <cell r="O45">
            <v>5.27</v>
          </cell>
          <cell r="P45">
            <v>59.7</v>
          </cell>
          <cell r="Q45">
            <v>4.66</v>
          </cell>
          <cell r="R45">
            <v>5.2</v>
          </cell>
          <cell r="S45">
            <v>6.52</v>
          </cell>
          <cell r="T45">
            <v>92.97</v>
          </cell>
          <cell r="U45">
            <v>5.07</v>
          </cell>
        </row>
        <row r="46">
          <cell r="C46" t="str">
            <v>QF0404_r70</v>
          </cell>
          <cell r="D46" t="str">
            <v>非停心/半停心/停心分離</v>
          </cell>
          <cell r="E46" t="str">
            <v>中等</v>
          </cell>
          <cell r="F46">
            <v>4.95</v>
          </cell>
          <cell r="G46">
            <v>5.37</v>
          </cell>
          <cell r="H46">
            <v>55.64</v>
          </cell>
          <cell r="I46">
            <v>4.55</v>
          </cell>
          <cell r="J46">
            <v>3.51</v>
          </cell>
          <cell r="K46">
            <v>3.91</v>
          </cell>
          <cell r="L46">
            <v>30.6</v>
          </cell>
          <cell r="M46">
            <v>4.05</v>
          </cell>
          <cell r="N46">
            <v>4.97</v>
          </cell>
          <cell r="O46">
            <v>5.16</v>
          </cell>
          <cell r="P46">
            <v>60.3</v>
          </cell>
          <cell r="Q46">
            <v>3.87</v>
          </cell>
          <cell r="R46">
            <v>4.93</v>
          </cell>
          <cell r="S46">
            <v>5.58</v>
          </cell>
          <cell r="T46">
            <v>50.98</v>
          </cell>
          <cell r="U46">
            <v>5.24</v>
          </cell>
        </row>
        <row r="47">
          <cell r="C47" t="str">
            <v>QF0702_r21</v>
          </cell>
          <cell r="D47" t="str">
            <v>非停心型</v>
          </cell>
          <cell r="E47" t="str">
            <v>中等</v>
          </cell>
          <cell r="F47">
            <v>5.09</v>
          </cell>
          <cell r="G47">
            <v>5.53</v>
          </cell>
          <cell r="H47">
            <v>73.22</v>
          </cell>
          <cell r="I47">
            <v>4.3</v>
          </cell>
          <cell r="J47">
            <v>2.3199999999999998</v>
          </cell>
          <cell r="K47">
            <v>2.98</v>
          </cell>
          <cell r="L47">
            <v>9.67</v>
          </cell>
          <cell r="M47">
            <v>4.8499999999999996</v>
          </cell>
          <cell r="N47">
            <v>5.03</v>
          </cell>
          <cell r="O47">
            <v>5.34</v>
          </cell>
          <cell r="P47">
            <v>72.400000000000006</v>
          </cell>
          <cell r="Q47">
            <v>4.2300000000000004</v>
          </cell>
          <cell r="R47">
            <v>5.16</v>
          </cell>
          <cell r="S47">
            <v>5.73</v>
          </cell>
          <cell r="T47">
            <v>74.040000000000006</v>
          </cell>
          <cell r="U47">
            <v>4.37</v>
          </cell>
        </row>
        <row r="48">
          <cell r="C48" t="str">
            <v>QF0703_r02</v>
          </cell>
          <cell r="D48" t="str">
            <v>半停心/停心型分離</v>
          </cell>
          <cell r="E48" t="str">
            <v>中等</v>
          </cell>
          <cell r="F48">
            <v>6.04</v>
          </cell>
          <cell r="G48">
            <v>6.84</v>
          </cell>
          <cell r="H48">
            <v>133.61000000000001</v>
          </cell>
          <cell r="I48">
            <v>5.05</v>
          </cell>
          <cell r="J48">
            <v>4.1399999999999997</v>
          </cell>
          <cell r="K48">
            <v>5.16</v>
          </cell>
          <cell r="L48">
            <v>49.65</v>
          </cell>
          <cell r="M48">
            <v>4.84</v>
          </cell>
          <cell r="N48">
            <v>6.13</v>
          </cell>
          <cell r="O48">
            <v>6.73</v>
          </cell>
          <cell r="P48">
            <v>130.5</v>
          </cell>
          <cell r="Q48">
            <v>4.7300000000000004</v>
          </cell>
          <cell r="R48">
            <v>5.94</v>
          </cell>
          <cell r="S48">
            <v>6.96</v>
          </cell>
          <cell r="T48">
            <v>136.72</v>
          </cell>
          <cell r="U48">
            <v>5.36</v>
          </cell>
        </row>
        <row r="49">
          <cell r="C49" t="str">
            <v>QF0703_r07</v>
          </cell>
          <cell r="D49" t="str">
            <v>非停心型</v>
          </cell>
          <cell r="E49" t="str">
            <v>中等</v>
          </cell>
          <cell r="F49">
            <v>4.8099999999999996</v>
          </cell>
          <cell r="G49">
            <v>5.63</v>
          </cell>
          <cell r="H49">
            <v>68.319999999999993</v>
          </cell>
          <cell r="I49">
            <v>4.5599999999999996</v>
          </cell>
          <cell r="J49">
            <v>3.05</v>
          </cell>
          <cell r="K49">
            <v>3.75</v>
          </cell>
          <cell r="L49">
            <v>23.47</v>
          </cell>
          <cell r="M49">
            <v>4.45</v>
          </cell>
          <cell r="N49">
            <v>4.6500000000000004</v>
          </cell>
          <cell r="O49">
            <v>5.54</v>
          </cell>
          <cell r="P49">
            <v>62.6</v>
          </cell>
          <cell r="Q49">
            <v>4.47</v>
          </cell>
          <cell r="R49">
            <v>4.9800000000000004</v>
          </cell>
          <cell r="S49">
            <v>5.72</v>
          </cell>
          <cell r="T49">
            <v>74.06</v>
          </cell>
          <cell r="U49">
            <v>4.6399999999999997</v>
          </cell>
        </row>
        <row r="50">
          <cell r="C50" t="str">
            <v>QF0703_r42</v>
          </cell>
          <cell r="D50" t="str">
            <v>停心型</v>
          </cell>
          <cell r="E50" t="str">
            <v>中等</v>
          </cell>
          <cell r="F50">
            <v>5.97</v>
          </cell>
          <cell r="G50">
            <v>6.8</v>
          </cell>
          <cell r="H50">
            <v>126.35</v>
          </cell>
          <cell r="I50">
            <v>5.22</v>
          </cell>
          <cell r="J50">
            <v>3.69</v>
          </cell>
          <cell r="K50">
            <v>4.8499999999999996</v>
          </cell>
          <cell r="L50">
            <v>36.96</v>
          </cell>
          <cell r="M50">
            <v>5.17</v>
          </cell>
          <cell r="N50">
            <v>6.03</v>
          </cell>
          <cell r="O50">
            <v>6.62</v>
          </cell>
          <cell r="P50">
            <v>126.5</v>
          </cell>
          <cell r="Q50">
            <v>5.03</v>
          </cell>
          <cell r="R50">
            <v>5.91</v>
          </cell>
          <cell r="S50">
            <v>6.98</v>
          </cell>
          <cell r="T50">
            <v>126.23</v>
          </cell>
          <cell r="U50">
            <v>5.41</v>
          </cell>
        </row>
        <row r="51">
          <cell r="C51" t="str">
            <v>QF0703_r46</v>
          </cell>
          <cell r="D51" t="str">
            <v>非停心型</v>
          </cell>
          <cell r="E51" t="str">
            <v>弱</v>
          </cell>
          <cell r="F51">
            <v>6.66</v>
          </cell>
          <cell r="G51">
            <v>7.59</v>
          </cell>
          <cell r="H51">
            <v>180.92</v>
          </cell>
          <cell r="I51">
            <v>5.17</v>
          </cell>
          <cell r="J51">
            <v>3.76</v>
          </cell>
          <cell r="K51">
            <v>4.7</v>
          </cell>
          <cell r="L51">
            <v>40.9</v>
          </cell>
          <cell r="M51">
            <v>5.67</v>
          </cell>
          <cell r="N51">
            <v>6.44</v>
          </cell>
          <cell r="O51">
            <v>7.38</v>
          </cell>
          <cell r="P51">
            <v>177.8</v>
          </cell>
          <cell r="Q51">
            <v>5.2</v>
          </cell>
          <cell r="R51">
            <v>6.89</v>
          </cell>
          <cell r="S51">
            <v>7.79</v>
          </cell>
          <cell r="T51">
            <v>184</v>
          </cell>
          <cell r="U51">
            <v>5.14</v>
          </cell>
        </row>
        <row r="52">
          <cell r="C52" t="str">
            <v>QF0703_r53</v>
          </cell>
          <cell r="D52" t="str">
            <v>停心型</v>
          </cell>
          <cell r="E52" t="str">
            <v>中等</v>
          </cell>
          <cell r="F52">
            <v>3.65</v>
          </cell>
          <cell r="G52">
            <v>4.13</v>
          </cell>
          <cell r="H52">
            <v>34.619999999999997</v>
          </cell>
          <cell r="I52">
            <v>5.18</v>
          </cell>
          <cell r="J52">
            <v>2.39</v>
          </cell>
          <cell r="K52">
            <v>2.4300000000000002</v>
          </cell>
          <cell r="L52">
            <v>6.62</v>
          </cell>
          <cell r="M52">
            <v>5.86</v>
          </cell>
          <cell r="N52">
            <v>2.92</v>
          </cell>
          <cell r="O52">
            <v>3.21</v>
          </cell>
          <cell r="P52">
            <v>14.3</v>
          </cell>
          <cell r="Q52">
            <v>4.71</v>
          </cell>
          <cell r="R52">
            <v>4.3899999999999997</v>
          </cell>
          <cell r="S52">
            <v>5.05</v>
          </cell>
          <cell r="T52">
            <v>54.94</v>
          </cell>
          <cell r="U52">
            <v>5.65</v>
          </cell>
        </row>
        <row r="53">
          <cell r="C53" t="str">
            <v>QF0703_r57</v>
          </cell>
          <cell r="D53" t="str">
            <v>停心型</v>
          </cell>
          <cell r="E53" t="str">
            <v>中等</v>
          </cell>
          <cell r="F53">
            <v>5.32</v>
          </cell>
          <cell r="G53">
            <v>6.22</v>
          </cell>
          <cell r="H53">
            <v>98.09</v>
          </cell>
          <cell r="I53">
            <v>5.52</v>
          </cell>
          <cell r="J53">
            <v>4.17</v>
          </cell>
          <cell r="K53">
            <v>4.87</v>
          </cell>
          <cell r="L53">
            <v>53.86</v>
          </cell>
          <cell r="M53">
            <v>6.17</v>
          </cell>
          <cell r="N53">
            <v>6.47</v>
          </cell>
          <cell r="O53">
            <v>6.69</v>
          </cell>
          <cell r="P53">
            <v>142.19999999999999</v>
          </cell>
          <cell r="Q53">
            <v>5.71</v>
          </cell>
          <cell r="R53">
            <v>4.17</v>
          </cell>
          <cell r="S53">
            <v>5.76</v>
          </cell>
          <cell r="T53">
            <v>54</v>
          </cell>
          <cell r="U53">
            <v>5.32</v>
          </cell>
        </row>
        <row r="54">
          <cell r="C54" t="str">
            <v>QF0803_r07</v>
          </cell>
          <cell r="D54" t="str">
            <v>非停心型</v>
          </cell>
          <cell r="E54" t="str">
            <v>中等</v>
          </cell>
          <cell r="F54">
            <v>4.05</v>
          </cell>
          <cell r="G54">
            <v>4.54</v>
          </cell>
          <cell r="H54">
            <v>38.9</v>
          </cell>
          <cell r="I54">
            <v>4.6500000000000004</v>
          </cell>
          <cell r="J54">
            <v>2.84</v>
          </cell>
          <cell r="K54">
            <v>3.99</v>
          </cell>
          <cell r="L54">
            <v>18.809999999999999</v>
          </cell>
          <cell r="M54">
            <v>3.79</v>
          </cell>
          <cell r="N54">
            <v>3.81</v>
          </cell>
          <cell r="O54">
            <v>4.08</v>
          </cell>
          <cell r="P54">
            <v>30.8</v>
          </cell>
          <cell r="Q54">
            <v>4.55</v>
          </cell>
          <cell r="R54">
            <v>4.28</v>
          </cell>
          <cell r="S54">
            <v>5.01</v>
          </cell>
          <cell r="T54">
            <v>47.02</v>
          </cell>
          <cell r="U54">
            <v>4.75</v>
          </cell>
        </row>
        <row r="55">
          <cell r="C55" t="str">
            <v>QF0803_r34</v>
          </cell>
          <cell r="D55" t="str">
            <v>非停心型</v>
          </cell>
          <cell r="E55" t="str">
            <v>中等</v>
          </cell>
          <cell r="F55">
            <v>3.66</v>
          </cell>
          <cell r="G55">
            <v>4.09</v>
          </cell>
          <cell r="H55">
            <v>34.89</v>
          </cell>
          <cell r="I55">
            <v>5.7</v>
          </cell>
          <cell r="J55">
            <v>2.17</v>
          </cell>
          <cell r="K55">
            <v>2.54</v>
          </cell>
          <cell r="L55">
            <v>6.76</v>
          </cell>
          <cell r="M55">
            <v>7.16</v>
          </cell>
          <cell r="N55">
            <v>3.78</v>
          </cell>
          <cell r="O55">
            <v>4.13</v>
          </cell>
          <cell r="P55">
            <v>35.5</v>
          </cell>
          <cell r="Q55">
            <v>5.65</v>
          </cell>
          <cell r="R55">
            <v>3.55</v>
          </cell>
          <cell r="S55">
            <v>4.05</v>
          </cell>
          <cell r="T55">
            <v>34.26</v>
          </cell>
          <cell r="U55">
            <v>5.76</v>
          </cell>
        </row>
        <row r="56">
          <cell r="C56" t="str">
            <v>QL0301_r08</v>
          </cell>
          <cell r="D56" t="str">
            <v>非停心型</v>
          </cell>
          <cell r="E56" t="str">
            <v>中等</v>
          </cell>
          <cell r="F56">
            <v>2.52</v>
          </cell>
          <cell r="G56">
            <v>2.91</v>
          </cell>
          <cell r="H56">
            <v>11.12</v>
          </cell>
          <cell r="I56">
            <v>4.9000000000000004</v>
          </cell>
          <cell r="J56">
            <v>2.08</v>
          </cell>
          <cell r="K56">
            <v>2.65</v>
          </cell>
          <cell r="L56">
            <v>6.83</v>
          </cell>
          <cell r="M56">
            <v>4.43</v>
          </cell>
          <cell r="N56">
            <v>2.62</v>
          </cell>
          <cell r="O56">
            <v>3.08</v>
          </cell>
          <cell r="P56">
            <v>12.7</v>
          </cell>
          <cell r="Q56">
            <v>3.93</v>
          </cell>
          <cell r="R56">
            <v>2.4300000000000002</v>
          </cell>
          <cell r="S56">
            <v>2.74</v>
          </cell>
          <cell r="T56">
            <v>9.5</v>
          </cell>
          <cell r="U56">
            <v>5.88</v>
          </cell>
        </row>
        <row r="57">
          <cell r="C57" t="str">
            <v>QL0404_r63</v>
          </cell>
          <cell r="D57" t="str">
            <v>非停心型</v>
          </cell>
          <cell r="E57" t="str">
            <v>中等</v>
          </cell>
          <cell r="F57">
            <v>3.35</v>
          </cell>
          <cell r="G57">
            <v>3.03</v>
          </cell>
          <cell r="H57">
            <v>14.79</v>
          </cell>
          <cell r="I57">
            <v>5.01</v>
          </cell>
          <cell r="J57">
            <v>2.8</v>
          </cell>
          <cell r="K57">
            <v>2.64</v>
          </cell>
          <cell r="L57">
            <v>8.1999999999999993</v>
          </cell>
          <cell r="M57">
            <v>8.5500000000000007</v>
          </cell>
          <cell r="N57">
            <v>3.04</v>
          </cell>
          <cell r="O57">
            <v>2.77</v>
          </cell>
          <cell r="P57">
            <v>11.9</v>
          </cell>
          <cell r="Q57">
            <v>4.5599999999999996</v>
          </cell>
          <cell r="R57">
            <v>3.66</v>
          </cell>
          <cell r="S57">
            <v>3.3</v>
          </cell>
          <cell r="T57">
            <v>17.68</v>
          </cell>
          <cell r="U57">
            <v>5.46</v>
          </cell>
        </row>
        <row r="58">
          <cell r="C58" t="str">
            <v>QL0304_r81</v>
          </cell>
          <cell r="D58" t="str">
            <v>非停心型</v>
          </cell>
          <cell r="E58" t="str">
            <v>中等</v>
          </cell>
          <cell r="F58">
            <v>0.92</v>
          </cell>
          <cell r="G58">
            <v>0.95</v>
          </cell>
          <cell r="H58">
            <v>0.53</v>
          </cell>
          <cell r="I58">
            <v>7.94</v>
          </cell>
          <cell r="J58">
            <v>1.05</v>
          </cell>
          <cell r="K58">
            <v>1.21</v>
          </cell>
          <cell r="L58">
            <v>0.74</v>
          </cell>
          <cell r="M58">
            <v>5.8</v>
          </cell>
          <cell r="N58">
            <v>0.86</v>
          </cell>
          <cell r="O58">
            <v>0.99</v>
          </cell>
          <cell r="P58">
            <v>0.6</v>
          </cell>
          <cell r="Q58">
            <v>6.38</v>
          </cell>
          <cell r="R58">
            <v>0.98</v>
          </cell>
          <cell r="S58">
            <v>0.91</v>
          </cell>
          <cell r="T58">
            <v>0.49</v>
          </cell>
          <cell r="U58">
            <v>9.5</v>
          </cell>
        </row>
        <row r="59">
          <cell r="C59" t="str">
            <v>QL0501_r14</v>
          </cell>
          <cell r="D59" t="str">
            <v>非停心型</v>
          </cell>
          <cell r="E59" t="str">
            <v>中等</v>
          </cell>
          <cell r="F59">
            <v>0.78</v>
          </cell>
          <cell r="G59">
            <v>0.89</v>
          </cell>
          <cell r="H59">
            <v>0.56000000000000005</v>
          </cell>
          <cell r="I59">
            <v>7.57</v>
          </cell>
          <cell r="J59">
            <v>0.4</v>
          </cell>
          <cell r="K59">
            <v>0.52</v>
          </cell>
          <cell r="L59">
            <v>7.0000000000000007E-2</v>
          </cell>
          <cell r="M59">
            <v>5.26</v>
          </cell>
          <cell r="N59">
            <v>0.89</v>
          </cell>
          <cell r="O59">
            <v>1.05</v>
          </cell>
          <cell r="P59">
            <v>0.8</v>
          </cell>
          <cell r="Q59">
            <v>8.0399999999999991</v>
          </cell>
          <cell r="R59">
            <v>0.67</v>
          </cell>
          <cell r="S59">
            <v>0.73</v>
          </cell>
          <cell r="T59">
            <v>0.31</v>
          </cell>
          <cell r="U59">
            <v>7.09</v>
          </cell>
        </row>
        <row r="60">
          <cell r="C60" t="str">
            <v>QL0501_r16</v>
          </cell>
          <cell r="D60" t="str">
            <v>非停心型</v>
          </cell>
          <cell r="E60" t="str">
            <v>中等</v>
          </cell>
          <cell r="F60">
            <v>0.89</v>
          </cell>
          <cell r="G60">
            <v>0.89</v>
          </cell>
          <cell r="H60">
            <v>0.83</v>
          </cell>
          <cell r="I60">
            <v>12.4</v>
          </cell>
          <cell r="J60">
            <v>0.69</v>
          </cell>
          <cell r="K60">
            <v>0.69</v>
          </cell>
          <cell r="L60">
            <v>0.14000000000000001</v>
          </cell>
          <cell r="M60">
            <v>14.55</v>
          </cell>
          <cell r="N60">
            <v>0.78</v>
          </cell>
          <cell r="O60">
            <v>0.85</v>
          </cell>
          <cell r="P60">
            <v>0.6</v>
          </cell>
          <cell r="Q60">
            <v>12.31</v>
          </cell>
          <cell r="R60">
            <v>1</v>
          </cell>
          <cell r="S60">
            <v>0.92</v>
          </cell>
          <cell r="T60">
            <v>1.01</v>
          </cell>
          <cell r="U60">
            <v>12.5</v>
          </cell>
        </row>
        <row r="61">
          <cell r="C61" t="str">
            <v>QL0701_r35</v>
          </cell>
          <cell r="D61" t="str">
            <v>非停心型</v>
          </cell>
          <cell r="E61" t="str">
            <v>弱</v>
          </cell>
          <cell r="F61">
            <v>0.89</v>
          </cell>
          <cell r="G61">
            <v>1.06</v>
          </cell>
          <cell r="H61">
            <v>0.65</v>
          </cell>
          <cell r="I61">
            <v>6.95</v>
          </cell>
          <cell r="J61"/>
          <cell r="K61"/>
          <cell r="L61"/>
          <cell r="M61"/>
          <cell r="N61">
            <v>0.89</v>
          </cell>
          <cell r="O61">
            <v>1.06</v>
          </cell>
          <cell r="P61">
            <v>0.6</v>
          </cell>
          <cell r="Q61">
            <v>7.33</v>
          </cell>
          <cell r="R61">
            <v>0.89</v>
          </cell>
          <cell r="S61">
            <v>1.06</v>
          </cell>
          <cell r="T61">
            <v>0.75</v>
          </cell>
          <cell r="U61">
            <v>6.57</v>
          </cell>
        </row>
        <row r="62">
          <cell r="C62" t="str">
            <v>QF0302_r20</v>
          </cell>
          <cell r="D62" t="str">
            <v>非停心型</v>
          </cell>
          <cell r="E62" t="str">
            <v>中等</v>
          </cell>
          <cell r="F62">
            <v>0.97</v>
          </cell>
          <cell r="G62">
            <v>1.0900000000000001</v>
          </cell>
          <cell r="H62">
            <v>1.55</v>
          </cell>
          <cell r="I62">
            <v>8.1</v>
          </cell>
          <cell r="J62"/>
          <cell r="K62"/>
          <cell r="L62"/>
          <cell r="M62"/>
          <cell r="N62">
            <v>0.81</v>
          </cell>
          <cell r="O62">
            <v>0.92</v>
          </cell>
          <cell r="P62">
            <v>1.8</v>
          </cell>
          <cell r="Q62">
            <v>8.81</v>
          </cell>
          <cell r="R62">
            <v>1.1200000000000001</v>
          </cell>
          <cell r="S62">
            <v>1.27</v>
          </cell>
          <cell r="T62">
            <v>1.34</v>
          </cell>
          <cell r="U62">
            <v>7.4</v>
          </cell>
        </row>
        <row r="63">
          <cell r="C63" t="str">
            <v>QF0402_r21</v>
          </cell>
          <cell r="D63" t="str">
            <v>非停心型</v>
          </cell>
          <cell r="E63" t="str">
            <v>中等</v>
          </cell>
          <cell r="F63">
            <v>3.04</v>
          </cell>
          <cell r="G63">
            <v>3.81</v>
          </cell>
          <cell r="H63">
            <v>24.44</v>
          </cell>
          <cell r="I63">
            <v>4.76</v>
          </cell>
          <cell r="J63">
            <v>1.79</v>
          </cell>
          <cell r="K63">
            <v>2.13</v>
          </cell>
          <cell r="L63">
            <v>4.3899999999999997</v>
          </cell>
          <cell r="M63">
            <v>5.8</v>
          </cell>
          <cell r="N63">
            <v>2.39</v>
          </cell>
          <cell r="O63">
            <v>2.86</v>
          </cell>
          <cell r="P63">
            <v>11.4</v>
          </cell>
          <cell r="Q63">
            <v>4.4000000000000004</v>
          </cell>
          <cell r="R63">
            <v>3.69</v>
          </cell>
          <cell r="S63">
            <v>4.76</v>
          </cell>
          <cell r="T63">
            <v>37.520000000000003</v>
          </cell>
          <cell r="U63">
            <v>5.1100000000000003</v>
          </cell>
        </row>
        <row r="64">
          <cell r="C64" t="str">
            <v>QF0402_r25</v>
          </cell>
          <cell r="D64" t="str">
            <v>非停心型</v>
          </cell>
          <cell r="E64" t="str">
            <v>中等</v>
          </cell>
          <cell r="F64">
            <v>3.45</v>
          </cell>
          <cell r="G64">
            <v>4.09</v>
          </cell>
          <cell r="H64">
            <v>23.21</v>
          </cell>
          <cell r="I64">
            <v>4.41</v>
          </cell>
          <cell r="J64">
            <v>2.87</v>
          </cell>
          <cell r="K64">
            <v>3.33</v>
          </cell>
          <cell r="L64">
            <v>16.690000000000001</v>
          </cell>
          <cell r="M64">
            <v>4.21</v>
          </cell>
          <cell r="N64">
            <v>3.52</v>
          </cell>
          <cell r="O64">
            <v>4.12</v>
          </cell>
          <cell r="P64">
            <v>28.7</v>
          </cell>
          <cell r="Q64">
            <v>3.92</v>
          </cell>
          <cell r="R64">
            <v>3.38</v>
          </cell>
          <cell r="S64">
            <v>4.0599999999999996</v>
          </cell>
          <cell r="T64">
            <v>17.71</v>
          </cell>
          <cell r="U64">
            <v>4.8899999999999997</v>
          </cell>
        </row>
        <row r="65">
          <cell r="C65" t="str">
            <v>QF0402_r68</v>
          </cell>
          <cell r="D65" t="str">
            <v>半停心/停心型分離</v>
          </cell>
          <cell r="E65" t="str">
            <v>弱</v>
          </cell>
          <cell r="F65">
            <v>5.43</v>
          </cell>
          <cell r="G65">
            <v>5.39</v>
          </cell>
          <cell r="H65">
            <v>73.89</v>
          </cell>
          <cell r="I65">
            <v>4.8099999999999996</v>
          </cell>
          <cell r="J65">
            <v>3.72</v>
          </cell>
          <cell r="K65">
            <v>3.95</v>
          </cell>
          <cell r="L65">
            <v>25.48</v>
          </cell>
          <cell r="M65">
            <v>4.34</v>
          </cell>
          <cell r="N65">
            <v>5.62</v>
          </cell>
          <cell r="O65">
            <v>5.66</v>
          </cell>
          <cell r="P65">
            <v>81.599999999999994</v>
          </cell>
          <cell r="Q65">
            <v>4.71</v>
          </cell>
          <cell r="R65">
            <v>5.24</v>
          </cell>
          <cell r="S65">
            <v>5.12</v>
          </cell>
          <cell r="T65">
            <v>66.14</v>
          </cell>
          <cell r="U65">
            <v>4.91</v>
          </cell>
        </row>
        <row r="66">
          <cell r="C66" t="str">
            <v>QF0703_r50</v>
          </cell>
          <cell r="D66" t="str">
            <v>非停心型</v>
          </cell>
          <cell r="E66" t="str">
            <v>中等</v>
          </cell>
          <cell r="F66">
            <v>7.05</v>
          </cell>
          <cell r="G66">
            <v>5.78</v>
          </cell>
          <cell r="H66">
            <v>110.96</v>
          </cell>
          <cell r="I66">
            <v>5.03</v>
          </cell>
          <cell r="J66">
            <v>3.28</v>
          </cell>
          <cell r="K66">
            <v>3.97</v>
          </cell>
          <cell r="L66">
            <v>28.14</v>
          </cell>
          <cell r="M66">
            <v>5.05</v>
          </cell>
          <cell r="N66">
            <v>6.16</v>
          </cell>
          <cell r="O66">
            <v>5.72</v>
          </cell>
          <cell r="P66">
            <v>103</v>
          </cell>
          <cell r="Q66">
            <v>4.6900000000000004</v>
          </cell>
          <cell r="R66">
            <v>7.93</v>
          </cell>
          <cell r="S66">
            <v>5.85</v>
          </cell>
          <cell r="T66">
            <v>118.95</v>
          </cell>
          <cell r="U66">
            <v>5.36</v>
          </cell>
        </row>
        <row r="67">
          <cell r="C67" t="str">
            <v>QF0703_r13</v>
          </cell>
          <cell r="D67" t="str">
            <v>半停心型</v>
          </cell>
          <cell r="E67" t="str">
            <v>中等</v>
          </cell>
          <cell r="F67">
            <v>5.32</v>
          </cell>
          <cell r="G67">
            <v>5.22</v>
          </cell>
          <cell r="H67">
            <v>68.599999999999994</v>
          </cell>
          <cell r="I67">
            <v>5.01</v>
          </cell>
          <cell r="J67">
            <v>3.06</v>
          </cell>
          <cell r="K67">
            <v>3.51</v>
          </cell>
          <cell r="L67">
            <v>15.73</v>
          </cell>
          <cell r="M67">
            <v>4.37</v>
          </cell>
          <cell r="N67">
            <v>5.09</v>
          </cell>
          <cell r="O67">
            <v>5.19</v>
          </cell>
          <cell r="P67">
            <v>61.5</v>
          </cell>
          <cell r="Q67">
            <v>4.58</v>
          </cell>
          <cell r="R67">
            <v>5.55</v>
          </cell>
          <cell r="S67">
            <v>5.25</v>
          </cell>
          <cell r="T67">
            <v>75.7</v>
          </cell>
          <cell r="U67">
            <v>5.43</v>
          </cell>
        </row>
        <row r="68">
          <cell r="C68" t="str">
            <v>QF0703_r31</v>
          </cell>
          <cell r="D68" t="str">
            <v>非停心型</v>
          </cell>
          <cell r="E68" t="str">
            <v>中等</v>
          </cell>
          <cell r="F68">
            <v>5.4</v>
          </cell>
          <cell r="G68">
            <v>4.97</v>
          </cell>
          <cell r="H68">
            <v>66.900000000000006</v>
          </cell>
          <cell r="I68">
            <v>3.76</v>
          </cell>
          <cell r="J68">
            <v>2.4700000000000002</v>
          </cell>
          <cell r="K68">
            <v>2.72</v>
          </cell>
          <cell r="L68">
            <v>8.77</v>
          </cell>
          <cell r="M68">
            <v>3.09</v>
          </cell>
          <cell r="N68">
            <v>5.31</v>
          </cell>
          <cell r="O68">
            <v>4.8099999999999996</v>
          </cell>
          <cell r="P68">
            <v>64.5</v>
          </cell>
          <cell r="Q68">
            <v>3.84</v>
          </cell>
          <cell r="R68">
            <v>5.49</v>
          </cell>
          <cell r="S68">
            <v>5.12</v>
          </cell>
          <cell r="T68">
            <v>69.31</v>
          </cell>
          <cell r="U68">
            <v>3.67</v>
          </cell>
        </row>
        <row r="69">
          <cell r="C69" t="str">
            <v>QF0101_r11</v>
          </cell>
          <cell r="D69" t="str">
            <v>半停心/停心型分離</v>
          </cell>
          <cell r="E69" t="str">
            <v>弱</v>
          </cell>
          <cell r="F69">
            <v>6.07</v>
          </cell>
          <cell r="G69">
            <v>5.03</v>
          </cell>
          <cell r="H69">
            <v>61.4</v>
          </cell>
          <cell r="I69">
            <v>3.93</v>
          </cell>
          <cell r="J69">
            <v>2.0099999999999998</v>
          </cell>
          <cell r="K69">
            <v>2.2999999999999998</v>
          </cell>
          <cell r="L69">
            <v>5.13</v>
          </cell>
          <cell r="M69">
            <v>4</v>
          </cell>
          <cell r="N69">
            <v>5.99</v>
          </cell>
          <cell r="O69">
            <v>4.8899999999999997</v>
          </cell>
          <cell r="P69">
            <v>62.2</v>
          </cell>
          <cell r="Q69">
            <v>3.74</v>
          </cell>
          <cell r="R69">
            <v>6.16</v>
          </cell>
          <cell r="S69">
            <v>5.17</v>
          </cell>
          <cell r="T69">
            <v>60.56</v>
          </cell>
          <cell r="U69">
            <v>4.12</v>
          </cell>
        </row>
        <row r="70">
          <cell r="C70" t="str">
            <v>QF0101_r12</v>
          </cell>
          <cell r="D70" t="str">
            <v>非停心/半停心/停心分離</v>
          </cell>
          <cell r="E70" t="str">
            <v>弱</v>
          </cell>
          <cell r="F70">
            <v>5.21</v>
          </cell>
          <cell r="G70">
            <v>5.14</v>
          </cell>
          <cell r="H70">
            <v>57.54</v>
          </cell>
          <cell r="I70">
            <v>5.48</v>
          </cell>
          <cell r="J70">
            <v>2.2599999999999998</v>
          </cell>
          <cell r="K70">
            <v>2.93</v>
          </cell>
          <cell r="L70">
            <v>8.42</v>
          </cell>
          <cell r="M70">
            <v>4.46</v>
          </cell>
          <cell r="N70">
            <v>5.0599999999999996</v>
          </cell>
          <cell r="O70">
            <v>5.08</v>
          </cell>
          <cell r="P70">
            <v>56.2</v>
          </cell>
          <cell r="Q70">
            <v>5.49</v>
          </cell>
          <cell r="R70">
            <v>5.37</v>
          </cell>
          <cell r="S70">
            <v>5.2</v>
          </cell>
          <cell r="T70">
            <v>58.82</v>
          </cell>
          <cell r="U70">
            <v>5.47</v>
          </cell>
        </row>
        <row r="71">
          <cell r="C71" t="str">
            <v>QF0101_r22</v>
          </cell>
          <cell r="D71" t="str">
            <v>非停心型</v>
          </cell>
          <cell r="E71" t="str">
            <v>中等</v>
          </cell>
          <cell r="F71">
            <v>1.62</v>
          </cell>
          <cell r="G71">
            <v>1.81</v>
          </cell>
          <cell r="H71">
            <v>3.11</v>
          </cell>
          <cell r="I71">
            <v>8.3699999999999992</v>
          </cell>
          <cell r="J71">
            <v>1.43</v>
          </cell>
          <cell r="K71">
            <v>1.63</v>
          </cell>
          <cell r="L71">
            <v>4</v>
          </cell>
          <cell r="M71">
            <v>7.63</v>
          </cell>
          <cell r="N71">
            <v>1.59</v>
          </cell>
          <cell r="O71">
            <v>1.78</v>
          </cell>
          <cell r="P71">
            <v>3.1</v>
          </cell>
          <cell r="Q71">
            <v>8.39</v>
          </cell>
          <cell r="R71">
            <v>1.65</v>
          </cell>
          <cell r="S71">
            <v>1.84</v>
          </cell>
          <cell r="T71">
            <v>3.08</v>
          </cell>
          <cell r="U71">
            <v>8.36</v>
          </cell>
        </row>
        <row r="72">
          <cell r="C72" t="str">
            <v>QF0101_r24</v>
          </cell>
          <cell r="D72" t="str">
            <v>非停心型</v>
          </cell>
          <cell r="E72" t="str">
            <v>強</v>
          </cell>
          <cell r="F72">
            <v>1.61</v>
          </cell>
          <cell r="G72">
            <v>1.74</v>
          </cell>
          <cell r="H72">
            <v>3.57</v>
          </cell>
          <cell r="I72">
            <v>8.17</v>
          </cell>
          <cell r="J72">
            <v>1.01</v>
          </cell>
          <cell r="K72">
            <v>1.1000000000000001</v>
          </cell>
          <cell r="L72">
            <v>1.85</v>
          </cell>
          <cell r="M72">
            <v>13.38</v>
          </cell>
          <cell r="N72">
            <v>1.6</v>
          </cell>
          <cell r="O72">
            <v>1.77</v>
          </cell>
          <cell r="P72">
            <v>3.6</v>
          </cell>
          <cell r="Q72">
            <v>7.91</v>
          </cell>
          <cell r="R72">
            <v>1.62</v>
          </cell>
          <cell r="S72">
            <v>1.71</v>
          </cell>
          <cell r="T72">
            <v>3.54</v>
          </cell>
          <cell r="U72">
            <v>8.43</v>
          </cell>
        </row>
        <row r="73">
          <cell r="C73" t="str">
            <v>QF0101_r34</v>
          </cell>
          <cell r="D73" t="str">
            <v>非停心型</v>
          </cell>
          <cell r="E73" t="str">
            <v>中等</v>
          </cell>
          <cell r="F73">
            <v>3.76</v>
          </cell>
          <cell r="G73">
            <v>4.46</v>
          </cell>
          <cell r="H73">
            <v>36.659999999999997</v>
          </cell>
          <cell r="I73">
            <v>4.8099999999999996</v>
          </cell>
          <cell r="J73">
            <v>2.23</v>
          </cell>
          <cell r="K73">
            <v>2.62</v>
          </cell>
          <cell r="L73">
            <v>6.7</v>
          </cell>
          <cell r="M73">
            <v>4.99</v>
          </cell>
          <cell r="N73">
            <v>3.45</v>
          </cell>
          <cell r="O73">
            <v>4.16</v>
          </cell>
          <cell r="P73">
            <v>33.6</v>
          </cell>
          <cell r="Q73">
            <v>5.16</v>
          </cell>
          <cell r="R73">
            <v>4.07</v>
          </cell>
          <cell r="S73">
            <v>4.76</v>
          </cell>
          <cell r="T73">
            <v>39.68</v>
          </cell>
          <cell r="U73">
            <v>4.47</v>
          </cell>
        </row>
        <row r="74">
          <cell r="C74" t="str">
            <v>QF0101_r65</v>
          </cell>
          <cell r="D74" t="str">
            <v>非停心型</v>
          </cell>
          <cell r="E74" t="str">
            <v>中等</v>
          </cell>
          <cell r="F74">
            <v>1.87</v>
          </cell>
          <cell r="G74">
            <v>1.79</v>
          </cell>
          <cell r="H74">
            <v>3.5</v>
          </cell>
          <cell r="I74">
            <v>7.76</v>
          </cell>
          <cell r="J74">
            <v>1.39</v>
          </cell>
          <cell r="K74">
            <v>1.37</v>
          </cell>
          <cell r="L74">
            <v>1.23</v>
          </cell>
          <cell r="M74">
            <v>9.66</v>
          </cell>
          <cell r="N74">
            <v>1.77</v>
          </cell>
          <cell r="O74">
            <v>1.72</v>
          </cell>
          <cell r="P74">
            <v>3.1</v>
          </cell>
          <cell r="Q74">
            <v>7.51</v>
          </cell>
          <cell r="R74">
            <v>1.97</v>
          </cell>
          <cell r="S74">
            <v>1.86</v>
          </cell>
          <cell r="T74">
            <v>3.9</v>
          </cell>
          <cell r="U74">
            <v>8.01</v>
          </cell>
        </row>
        <row r="75">
          <cell r="C75" t="str">
            <v>QF0101_r67</v>
          </cell>
          <cell r="D75" t="str">
            <v>非停心型</v>
          </cell>
          <cell r="E75" t="str">
            <v>中等</v>
          </cell>
          <cell r="F75">
            <v>1.87</v>
          </cell>
          <cell r="G75">
            <v>1.75</v>
          </cell>
          <cell r="H75">
            <v>3.6</v>
          </cell>
          <cell r="I75">
            <v>8.7100000000000009</v>
          </cell>
          <cell r="J75">
            <v>1.48</v>
          </cell>
          <cell r="K75">
            <v>1.37</v>
          </cell>
          <cell r="L75">
            <v>1.86</v>
          </cell>
          <cell r="M75">
            <v>9.48</v>
          </cell>
          <cell r="N75">
            <v>1.71</v>
          </cell>
          <cell r="O75">
            <v>1.55</v>
          </cell>
          <cell r="P75">
            <v>3.1</v>
          </cell>
          <cell r="Q75">
            <v>8.4700000000000006</v>
          </cell>
          <cell r="R75">
            <v>2.04</v>
          </cell>
          <cell r="S75">
            <v>1.95</v>
          </cell>
          <cell r="T75">
            <v>4.09</v>
          </cell>
          <cell r="U75">
            <v>8.94</v>
          </cell>
        </row>
        <row r="76">
          <cell r="C76" t="str">
            <v>QF0101_r69</v>
          </cell>
          <cell r="D76" t="str">
            <v>非停心型</v>
          </cell>
          <cell r="E76" t="str">
            <v>中等</v>
          </cell>
          <cell r="F76">
            <v>1.47</v>
          </cell>
          <cell r="G76">
            <v>1.5</v>
          </cell>
          <cell r="H76">
            <v>2.29</v>
          </cell>
          <cell r="I76">
            <v>8.0500000000000007</v>
          </cell>
          <cell r="J76">
            <v>1.34</v>
          </cell>
          <cell r="K76">
            <v>1.29</v>
          </cell>
          <cell r="L76">
            <v>1.1100000000000001</v>
          </cell>
          <cell r="M76">
            <v>11.18</v>
          </cell>
          <cell r="N76">
            <v>1.41</v>
          </cell>
          <cell r="O76">
            <v>1.45</v>
          </cell>
          <cell r="P76">
            <v>2</v>
          </cell>
          <cell r="Q76">
            <v>8.52</v>
          </cell>
          <cell r="R76">
            <v>1.54</v>
          </cell>
          <cell r="S76">
            <v>1.55</v>
          </cell>
          <cell r="T76">
            <v>2.56</v>
          </cell>
          <cell r="U76">
            <v>7.58</v>
          </cell>
        </row>
        <row r="77">
          <cell r="C77" t="str">
            <v>QF0101_r71</v>
          </cell>
          <cell r="D77" t="str">
            <v>非停心型</v>
          </cell>
          <cell r="E77" t="str">
            <v>中等</v>
          </cell>
          <cell r="F77">
            <v>3.06</v>
          </cell>
          <cell r="G77">
            <v>3.14</v>
          </cell>
          <cell r="H77">
            <v>17.21</v>
          </cell>
          <cell r="I77">
            <v>5.68</v>
          </cell>
          <cell r="J77">
            <v>2.2000000000000002</v>
          </cell>
          <cell r="K77">
            <v>2.4500000000000002</v>
          </cell>
          <cell r="L77">
            <v>5.98</v>
          </cell>
          <cell r="M77">
            <v>5.55</v>
          </cell>
          <cell r="N77">
            <v>3.06</v>
          </cell>
          <cell r="O77">
            <v>2.99</v>
          </cell>
          <cell r="P77">
            <v>16.100000000000001</v>
          </cell>
          <cell r="Q77">
            <v>5.32</v>
          </cell>
          <cell r="R77">
            <v>3.07</v>
          </cell>
          <cell r="S77">
            <v>3.29</v>
          </cell>
          <cell r="T77">
            <v>18.36</v>
          </cell>
          <cell r="U77">
            <v>6.04</v>
          </cell>
        </row>
        <row r="78">
          <cell r="C78" t="str">
            <v>QF0101_r75</v>
          </cell>
          <cell r="D78" t="str">
            <v>停心型</v>
          </cell>
          <cell r="E78" t="str">
            <v>弱</v>
          </cell>
          <cell r="F78">
            <v>5.53</v>
          </cell>
          <cell r="G78">
            <v>4.87</v>
          </cell>
          <cell r="H78">
            <v>53.71</v>
          </cell>
          <cell r="I78">
            <v>4.26</v>
          </cell>
          <cell r="J78">
            <v>2.35</v>
          </cell>
          <cell r="K78">
            <v>2.82</v>
          </cell>
          <cell r="L78">
            <v>7.7</v>
          </cell>
          <cell r="M78">
            <v>2.96</v>
          </cell>
          <cell r="N78">
            <v>5.7</v>
          </cell>
          <cell r="O78">
            <v>4.9400000000000004</v>
          </cell>
          <cell r="P78">
            <v>59.1</v>
          </cell>
          <cell r="Q78">
            <v>3.72</v>
          </cell>
          <cell r="R78">
            <v>5.36</v>
          </cell>
          <cell r="S78">
            <v>4.8</v>
          </cell>
          <cell r="T78">
            <v>48.32</v>
          </cell>
          <cell r="U78">
            <v>4.8099999999999996</v>
          </cell>
        </row>
        <row r="79">
          <cell r="C79" t="str">
            <v>QF0101_r78</v>
          </cell>
          <cell r="D79" t="str">
            <v>非停心型</v>
          </cell>
          <cell r="E79" t="str">
            <v>中等</v>
          </cell>
          <cell r="F79">
            <v>2.87</v>
          </cell>
          <cell r="G79">
            <v>3.18</v>
          </cell>
          <cell r="H79">
            <v>16.62</v>
          </cell>
          <cell r="I79">
            <v>6.13</v>
          </cell>
          <cell r="J79">
            <v>2.3199999999999998</v>
          </cell>
          <cell r="K79">
            <v>2.59</v>
          </cell>
          <cell r="L79">
            <v>7.56</v>
          </cell>
          <cell r="M79">
            <v>5.36</v>
          </cell>
          <cell r="N79">
            <v>2.97</v>
          </cell>
          <cell r="O79">
            <v>3.22</v>
          </cell>
          <cell r="P79">
            <v>16.100000000000001</v>
          </cell>
          <cell r="Q79">
            <v>5.54</v>
          </cell>
          <cell r="R79">
            <v>2.78</v>
          </cell>
          <cell r="S79">
            <v>3.14</v>
          </cell>
          <cell r="T79">
            <v>17.149999999999999</v>
          </cell>
          <cell r="U79">
            <v>6.72</v>
          </cell>
        </row>
        <row r="80">
          <cell r="C80" t="str">
            <v>QF0101_r79</v>
          </cell>
          <cell r="D80" t="str">
            <v>非停心型</v>
          </cell>
          <cell r="E80" t="str">
            <v>中等</v>
          </cell>
          <cell r="F80">
            <v>2.0499999999999998</v>
          </cell>
          <cell r="G80">
            <v>2.5499999999999998</v>
          </cell>
          <cell r="H80">
            <v>7.11</v>
          </cell>
          <cell r="I80">
            <v>4.97</v>
          </cell>
          <cell r="J80">
            <v>1.87</v>
          </cell>
          <cell r="K80">
            <v>2.4300000000000002</v>
          </cell>
          <cell r="L80">
            <v>4.79</v>
          </cell>
          <cell r="M80">
            <v>5.01</v>
          </cell>
          <cell r="N80">
            <v>1.99</v>
          </cell>
          <cell r="O80">
            <v>2.46</v>
          </cell>
          <cell r="P80">
            <v>6.1</v>
          </cell>
          <cell r="Q80">
            <v>4.74</v>
          </cell>
          <cell r="R80">
            <v>2.11</v>
          </cell>
          <cell r="S80">
            <v>2.64</v>
          </cell>
          <cell r="T80">
            <v>8.1199999999999992</v>
          </cell>
          <cell r="U80">
            <v>5.2</v>
          </cell>
        </row>
        <row r="81">
          <cell r="C81" t="str">
            <v>QF0102_r04</v>
          </cell>
          <cell r="D81" t="str">
            <v>非停心型</v>
          </cell>
          <cell r="E81" t="str">
            <v>中等</v>
          </cell>
          <cell r="F81">
            <v>3.66</v>
          </cell>
          <cell r="G81">
            <v>4.58</v>
          </cell>
          <cell r="H81">
            <v>39.590000000000003</v>
          </cell>
          <cell r="I81">
            <v>4.32</v>
          </cell>
          <cell r="J81">
            <v>1.55</v>
          </cell>
          <cell r="K81">
            <v>2.2599999999999998</v>
          </cell>
          <cell r="L81">
            <v>5.07</v>
          </cell>
          <cell r="M81">
            <v>5.08</v>
          </cell>
          <cell r="N81">
            <v>3.78</v>
          </cell>
          <cell r="O81">
            <v>3.97</v>
          </cell>
          <cell r="P81">
            <v>33.299999999999997</v>
          </cell>
          <cell r="Q81">
            <v>4.4000000000000004</v>
          </cell>
          <cell r="R81">
            <v>3.55</v>
          </cell>
          <cell r="S81">
            <v>5.18</v>
          </cell>
          <cell r="T81">
            <v>45.84</v>
          </cell>
          <cell r="U81">
            <v>4.25</v>
          </cell>
        </row>
        <row r="82">
          <cell r="C82" t="str">
            <v>QF0102_r07</v>
          </cell>
          <cell r="D82" t="str">
            <v>非停心型</v>
          </cell>
          <cell r="E82" t="str">
            <v>中等</v>
          </cell>
          <cell r="F82">
            <v>1.74</v>
          </cell>
          <cell r="G82">
            <v>1.93</v>
          </cell>
          <cell r="H82">
            <v>3.6</v>
          </cell>
          <cell r="I82">
            <v>8.08</v>
          </cell>
          <cell r="J82"/>
          <cell r="K82"/>
          <cell r="L82"/>
          <cell r="M82"/>
          <cell r="N82">
            <v>1.6</v>
          </cell>
          <cell r="O82">
            <v>1.85</v>
          </cell>
          <cell r="P82">
            <v>3.2</v>
          </cell>
          <cell r="Q82">
            <v>7.44</v>
          </cell>
          <cell r="R82">
            <v>1.87</v>
          </cell>
          <cell r="S82">
            <v>2.0099999999999998</v>
          </cell>
          <cell r="T82">
            <v>3.99</v>
          </cell>
          <cell r="U82">
            <v>8.7200000000000006</v>
          </cell>
        </row>
        <row r="83">
          <cell r="C83" t="str">
            <v>QF0102_r16</v>
          </cell>
          <cell r="D83" t="str">
            <v>非停心型</v>
          </cell>
          <cell r="E83" t="str">
            <v>強</v>
          </cell>
          <cell r="F83">
            <v>3.1</v>
          </cell>
          <cell r="G83">
            <v>2.21</v>
          </cell>
          <cell r="H83">
            <v>8.82</v>
          </cell>
          <cell r="I83">
            <v>6.56</v>
          </cell>
          <cell r="J83">
            <v>2.5499999999999998</v>
          </cell>
          <cell r="K83">
            <v>1.68</v>
          </cell>
          <cell r="L83">
            <v>4.53</v>
          </cell>
          <cell r="M83">
            <v>6.72</v>
          </cell>
          <cell r="N83">
            <v>2.9</v>
          </cell>
          <cell r="O83">
            <v>2.0499999999999998</v>
          </cell>
          <cell r="P83">
            <v>7.7</v>
          </cell>
          <cell r="Q83">
            <v>7.05</v>
          </cell>
          <cell r="R83">
            <v>3.3</v>
          </cell>
          <cell r="S83">
            <v>2.37</v>
          </cell>
          <cell r="T83">
            <v>9.93</v>
          </cell>
          <cell r="U83">
            <v>6.08</v>
          </cell>
        </row>
        <row r="84">
          <cell r="C84" t="str">
            <v>QF0102_r43</v>
          </cell>
          <cell r="D84" t="str">
            <v>非停心型</v>
          </cell>
          <cell r="E84" t="str">
            <v>中等</v>
          </cell>
          <cell r="F84">
            <v>2.2400000000000002</v>
          </cell>
          <cell r="G84">
            <v>2.5099999999999998</v>
          </cell>
          <cell r="H84">
            <v>8</v>
          </cell>
          <cell r="I84">
            <v>6.97</v>
          </cell>
          <cell r="J84">
            <v>1.9</v>
          </cell>
          <cell r="K84">
            <v>2.25</v>
          </cell>
          <cell r="L84">
            <v>8.32</v>
          </cell>
          <cell r="M84">
            <v>5.94</v>
          </cell>
          <cell r="N84">
            <v>2.21</v>
          </cell>
          <cell r="O84">
            <v>2.42</v>
          </cell>
          <cell r="P84">
            <v>7.4</v>
          </cell>
          <cell r="Q84">
            <v>7.26</v>
          </cell>
          <cell r="R84">
            <v>2.2799999999999998</v>
          </cell>
          <cell r="S84">
            <v>2.61</v>
          </cell>
          <cell r="T84">
            <v>8.58</v>
          </cell>
          <cell r="U84">
            <v>6.68</v>
          </cell>
        </row>
        <row r="85">
          <cell r="C85" t="str">
            <v>QF0102_r58</v>
          </cell>
          <cell r="D85" t="str">
            <v>非停心型</v>
          </cell>
          <cell r="E85" t="str">
            <v>強</v>
          </cell>
          <cell r="F85">
            <v>1.89</v>
          </cell>
          <cell r="G85">
            <v>2.14</v>
          </cell>
          <cell r="H85">
            <v>5.12</v>
          </cell>
          <cell r="I85">
            <v>6.44</v>
          </cell>
          <cell r="J85">
            <v>1.1200000000000001</v>
          </cell>
          <cell r="K85">
            <v>1.28</v>
          </cell>
          <cell r="L85">
            <v>1.01</v>
          </cell>
          <cell r="M85">
            <v>12.15</v>
          </cell>
          <cell r="N85">
            <v>1.73</v>
          </cell>
          <cell r="O85">
            <v>1.97</v>
          </cell>
          <cell r="P85">
            <v>4.0999999999999996</v>
          </cell>
          <cell r="Q85">
            <v>6.36</v>
          </cell>
          <cell r="R85">
            <v>2.06</v>
          </cell>
          <cell r="S85">
            <v>2.3199999999999998</v>
          </cell>
          <cell r="T85">
            <v>6.18</v>
          </cell>
          <cell r="U85">
            <v>6.52</v>
          </cell>
        </row>
        <row r="86">
          <cell r="C86" t="str">
            <v>QF0102_r66</v>
          </cell>
          <cell r="D86" t="str">
            <v>非停心型</v>
          </cell>
          <cell r="E86" t="str">
            <v>中等</v>
          </cell>
          <cell r="F86">
            <v>1.58</v>
          </cell>
          <cell r="G86">
            <v>1.62</v>
          </cell>
          <cell r="H86">
            <v>2.85</v>
          </cell>
          <cell r="I86">
            <v>8.39</v>
          </cell>
          <cell r="J86">
            <v>1.02</v>
          </cell>
          <cell r="K86">
            <v>1.08</v>
          </cell>
          <cell r="L86">
            <v>1.32</v>
          </cell>
          <cell r="M86">
            <v>13.71</v>
          </cell>
          <cell r="N86">
            <v>1.3</v>
          </cell>
          <cell r="O86">
            <v>1.42</v>
          </cell>
          <cell r="P86">
            <v>2.2000000000000002</v>
          </cell>
          <cell r="Q86">
            <v>8.77</v>
          </cell>
          <cell r="R86">
            <v>1.87</v>
          </cell>
          <cell r="S86">
            <v>1.82</v>
          </cell>
          <cell r="T86">
            <v>3.53</v>
          </cell>
          <cell r="U86">
            <v>8.01</v>
          </cell>
        </row>
        <row r="87">
          <cell r="C87" t="str">
            <v>QF0102_r70</v>
          </cell>
          <cell r="D87" t="str">
            <v>非停心型</v>
          </cell>
          <cell r="E87" t="str">
            <v>強</v>
          </cell>
          <cell r="F87">
            <v>2.68</v>
          </cell>
          <cell r="G87">
            <v>3.25</v>
          </cell>
          <cell r="H87">
            <v>14.75</v>
          </cell>
          <cell r="I87">
            <v>5.33</v>
          </cell>
          <cell r="J87">
            <v>1.77</v>
          </cell>
          <cell r="K87">
            <v>2.2000000000000002</v>
          </cell>
          <cell r="L87">
            <v>4.6399999999999997</v>
          </cell>
          <cell r="M87">
            <v>5.8</v>
          </cell>
          <cell r="N87">
            <v>2.82</v>
          </cell>
          <cell r="O87">
            <v>3.5</v>
          </cell>
          <cell r="P87">
            <v>16.899999999999999</v>
          </cell>
          <cell r="Q87">
            <v>4.6900000000000004</v>
          </cell>
          <cell r="R87">
            <v>2.54</v>
          </cell>
          <cell r="S87">
            <v>3.01</v>
          </cell>
          <cell r="T87">
            <v>12.6</v>
          </cell>
          <cell r="U87">
            <v>5.97</v>
          </cell>
        </row>
        <row r="88">
          <cell r="C88" t="str">
            <v>QF0102_r71</v>
          </cell>
          <cell r="D88" t="str">
            <v>非停心型</v>
          </cell>
          <cell r="E88" t="str">
            <v>中等</v>
          </cell>
          <cell r="F88">
            <v>2.15</v>
          </cell>
          <cell r="G88">
            <v>2.4900000000000002</v>
          </cell>
          <cell r="H88">
            <v>8.11</v>
          </cell>
          <cell r="I88">
            <v>5.9</v>
          </cell>
          <cell r="J88">
            <v>1.43</v>
          </cell>
          <cell r="K88">
            <v>1.78</v>
          </cell>
          <cell r="L88">
            <v>2.2000000000000002</v>
          </cell>
          <cell r="M88">
            <v>8.64</v>
          </cell>
          <cell r="N88">
            <v>2.0699999999999998</v>
          </cell>
          <cell r="O88">
            <v>2.42</v>
          </cell>
          <cell r="P88">
            <v>7.8</v>
          </cell>
          <cell r="Q88">
            <v>6.15</v>
          </cell>
          <cell r="R88">
            <v>2.2400000000000002</v>
          </cell>
          <cell r="S88">
            <v>2.56</v>
          </cell>
          <cell r="T88">
            <v>8.3699999999999992</v>
          </cell>
          <cell r="U88">
            <v>5.65</v>
          </cell>
        </row>
        <row r="89">
          <cell r="C89" t="str">
            <v>QF0102_r73</v>
          </cell>
          <cell r="D89" t="str">
            <v>非停心型</v>
          </cell>
          <cell r="E89" t="str">
            <v>強</v>
          </cell>
          <cell r="F89">
            <v>2.87</v>
          </cell>
          <cell r="G89">
            <v>3.27</v>
          </cell>
          <cell r="H89">
            <v>16.79</v>
          </cell>
          <cell r="I89">
            <v>4.87</v>
          </cell>
          <cell r="J89">
            <v>1.51</v>
          </cell>
          <cell r="K89">
            <v>1.92</v>
          </cell>
          <cell r="L89">
            <v>2.84</v>
          </cell>
          <cell r="M89">
            <v>5.38</v>
          </cell>
          <cell r="N89">
            <v>3.1</v>
          </cell>
          <cell r="O89">
            <v>3.42</v>
          </cell>
          <cell r="P89">
            <v>18.8</v>
          </cell>
          <cell r="Q89">
            <v>4.2300000000000004</v>
          </cell>
          <cell r="R89">
            <v>2.64</v>
          </cell>
          <cell r="S89">
            <v>3.12</v>
          </cell>
          <cell r="T89">
            <v>14.76</v>
          </cell>
          <cell r="U89">
            <v>5.5</v>
          </cell>
        </row>
        <row r="90">
          <cell r="C90" t="str">
            <v>QF0102_r95</v>
          </cell>
          <cell r="D90" t="str">
            <v>非停心型</v>
          </cell>
          <cell r="E90" t="str">
            <v>強</v>
          </cell>
          <cell r="F90">
            <v>2.0299999999999998</v>
          </cell>
          <cell r="G90">
            <v>2.2999999999999998</v>
          </cell>
          <cell r="H90">
            <v>6.13</v>
          </cell>
          <cell r="I90">
            <v>7.2</v>
          </cell>
          <cell r="J90">
            <v>1.76</v>
          </cell>
          <cell r="K90">
            <v>2.04</v>
          </cell>
          <cell r="L90">
            <v>3.21</v>
          </cell>
          <cell r="M90">
            <v>5.37</v>
          </cell>
          <cell r="N90">
            <v>1.96</v>
          </cell>
          <cell r="O90">
            <v>2.2799999999999998</v>
          </cell>
          <cell r="P90">
            <v>6.3</v>
          </cell>
          <cell r="Q90">
            <v>6.63</v>
          </cell>
          <cell r="R90">
            <v>2.11</v>
          </cell>
          <cell r="S90">
            <v>2.31</v>
          </cell>
          <cell r="T90">
            <v>5.93</v>
          </cell>
          <cell r="U90">
            <v>7.76</v>
          </cell>
        </row>
        <row r="91">
          <cell r="C91" t="str">
            <v>QF0102_r96</v>
          </cell>
          <cell r="D91" t="str">
            <v>非停心型</v>
          </cell>
          <cell r="E91" t="str">
            <v>中等</v>
          </cell>
          <cell r="F91">
            <v>2.23</v>
          </cell>
          <cell r="G91">
            <v>2.48</v>
          </cell>
          <cell r="H91">
            <v>8.9700000000000006</v>
          </cell>
          <cell r="I91">
            <v>6.1</v>
          </cell>
          <cell r="J91">
            <v>1.27</v>
          </cell>
          <cell r="K91">
            <v>1.41</v>
          </cell>
          <cell r="L91">
            <v>1.5</v>
          </cell>
          <cell r="M91">
            <v>8.8800000000000008</v>
          </cell>
          <cell r="N91">
            <v>2.2799999999999998</v>
          </cell>
          <cell r="O91">
            <v>2.64</v>
          </cell>
          <cell r="P91">
            <v>10.8</v>
          </cell>
          <cell r="Q91">
            <v>5.21</v>
          </cell>
          <cell r="R91">
            <v>2.1800000000000002</v>
          </cell>
          <cell r="S91">
            <v>2.3199999999999998</v>
          </cell>
          <cell r="T91">
            <v>7.16</v>
          </cell>
          <cell r="U91">
            <v>6.99</v>
          </cell>
        </row>
        <row r="92">
          <cell r="C92" t="str">
            <v>QF0103_r01</v>
          </cell>
          <cell r="D92" t="str">
            <v>非停心型</v>
          </cell>
          <cell r="E92" t="str">
            <v>中等</v>
          </cell>
          <cell r="F92">
            <v>4.54</v>
          </cell>
          <cell r="G92">
            <v>4.5</v>
          </cell>
          <cell r="H92">
            <v>46.12</v>
          </cell>
          <cell r="I92">
            <v>4.92</v>
          </cell>
          <cell r="J92">
            <v>1.99</v>
          </cell>
          <cell r="K92">
            <v>2.42</v>
          </cell>
          <cell r="L92">
            <v>5.86</v>
          </cell>
          <cell r="M92">
            <v>5.16</v>
          </cell>
          <cell r="N92">
            <v>5.76</v>
          </cell>
          <cell r="O92">
            <v>4.05</v>
          </cell>
          <cell r="P92">
            <v>56.8</v>
          </cell>
          <cell r="Q92">
            <v>5.03</v>
          </cell>
          <cell r="R92">
            <v>3.32</v>
          </cell>
          <cell r="S92">
            <v>4.9400000000000004</v>
          </cell>
          <cell r="T92">
            <v>35.43</v>
          </cell>
          <cell r="U92">
            <v>4.8</v>
          </cell>
        </row>
        <row r="93">
          <cell r="C93" t="str">
            <v>QF0103_r05</v>
          </cell>
          <cell r="D93" t="str">
            <v>非停心型</v>
          </cell>
          <cell r="E93" t="str">
            <v>強</v>
          </cell>
          <cell r="F93">
            <v>3.52</v>
          </cell>
          <cell r="G93">
            <v>4.17</v>
          </cell>
          <cell r="H93">
            <v>29.73</v>
          </cell>
          <cell r="I93">
            <v>5.58</v>
          </cell>
          <cell r="J93">
            <v>1.89</v>
          </cell>
          <cell r="K93">
            <v>2.37</v>
          </cell>
          <cell r="L93">
            <v>5.34</v>
          </cell>
          <cell r="M93">
            <v>5.43</v>
          </cell>
          <cell r="N93">
            <v>3.61</v>
          </cell>
          <cell r="O93">
            <v>4.09</v>
          </cell>
          <cell r="P93">
            <v>29.6</v>
          </cell>
          <cell r="Q93">
            <v>5.36</v>
          </cell>
          <cell r="R93">
            <v>3.44</v>
          </cell>
          <cell r="S93">
            <v>4.25</v>
          </cell>
          <cell r="T93">
            <v>29.86</v>
          </cell>
          <cell r="U93">
            <v>5.81</v>
          </cell>
        </row>
        <row r="94">
          <cell r="C94" t="str">
            <v>QF0103_r18</v>
          </cell>
          <cell r="D94" t="str">
            <v>非停心型</v>
          </cell>
          <cell r="E94" t="str">
            <v>中等</v>
          </cell>
          <cell r="F94">
            <v>1.96</v>
          </cell>
          <cell r="G94">
            <v>2.2200000000000002</v>
          </cell>
          <cell r="H94">
            <v>5.61</v>
          </cell>
          <cell r="I94">
            <v>7.14</v>
          </cell>
          <cell r="J94">
            <v>1.37</v>
          </cell>
          <cell r="K94">
            <v>1.76</v>
          </cell>
          <cell r="L94">
            <v>3.82</v>
          </cell>
          <cell r="M94">
            <v>7.29</v>
          </cell>
          <cell r="N94">
            <v>2.04</v>
          </cell>
          <cell r="O94">
            <v>2.31</v>
          </cell>
          <cell r="P94">
            <v>6.4</v>
          </cell>
          <cell r="Q94">
            <v>6.87</v>
          </cell>
          <cell r="R94">
            <v>1.87</v>
          </cell>
          <cell r="S94">
            <v>2.13</v>
          </cell>
          <cell r="T94">
            <v>4.8</v>
          </cell>
          <cell r="U94">
            <v>7.4</v>
          </cell>
        </row>
        <row r="95">
          <cell r="C95" t="str">
            <v>QF0103_r24</v>
          </cell>
          <cell r="D95" t="str">
            <v>非停心型</v>
          </cell>
          <cell r="E95" t="str">
            <v>中等</v>
          </cell>
          <cell r="F95">
            <v>4.08</v>
          </cell>
          <cell r="G95">
            <v>5.37</v>
          </cell>
          <cell r="H95">
            <v>52.89</v>
          </cell>
          <cell r="I95">
            <v>5.05</v>
          </cell>
          <cell r="J95">
            <v>3.59</v>
          </cell>
          <cell r="K95">
            <v>4.88</v>
          </cell>
          <cell r="L95">
            <v>43.9</v>
          </cell>
          <cell r="M95">
            <v>4.5999999999999996</v>
          </cell>
          <cell r="N95">
            <v>3.76</v>
          </cell>
          <cell r="O95">
            <v>5.08</v>
          </cell>
          <cell r="P95">
            <v>41.6</v>
          </cell>
          <cell r="Q95">
            <v>4.45</v>
          </cell>
          <cell r="R95">
            <v>4.41</v>
          </cell>
          <cell r="S95">
            <v>5.67</v>
          </cell>
          <cell r="T95">
            <v>64.180000000000007</v>
          </cell>
          <cell r="U95">
            <v>5.65</v>
          </cell>
        </row>
        <row r="96">
          <cell r="C96" t="str">
            <v>QF0103_r31</v>
          </cell>
          <cell r="D96" t="str">
            <v>非停心型</v>
          </cell>
          <cell r="E96" t="str">
            <v>中等</v>
          </cell>
          <cell r="F96">
            <v>2.91</v>
          </cell>
          <cell r="G96">
            <v>2.92</v>
          </cell>
          <cell r="H96">
            <v>13.65</v>
          </cell>
          <cell r="I96">
            <v>6.82</v>
          </cell>
          <cell r="J96">
            <v>2.15</v>
          </cell>
          <cell r="K96">
            <v>2.5</v>
          </cell>
          <cell r="L96">
            <v>7.69</v>
          </cell>
          <cell r="M96">
            <v>5.0599999999999996</v>
          </cell>
          <cell r="N96">
            <v>3.1</v>
          </cell>
          <cell r="O96">
            <v>2.76</v>
          </cell>
          <cell r="P96">
            <v>12.6</v>
          </cell>
          <cell r="Q96">
            <v>6.48</v>
          </cell>
          <cell r="R96">
            <v>2.72</v>
          </cell>
          <cell r="S96">
            <v>3.07</v>
          </cell>
          <cell r="T96">
            <v>14.72</v>
          </cell>
          <cell r="U96">
            <v>7.16</v>
          </cell>
        </row>
        <row r="97">
          <cell r="C97" t="str">
            <v>QF0103_r50</v>
          </cell>
          <cell r="D97" t="str">
            <v>非停心型</v>
          </cell>
          <cell r="E97" t="str">
            <v>中等</v>
          </cell>
          <cell r="F97">
            <v>3.71</v>
          </cell>
          <cell r="G97">
            <v>3.62</v>
          </cell>
          <cell r="H97">
            <v>22.51</v>
          </cell>
          <cell r="I97">
            <v>4.71</v>
          </cell>
          <cell r="J97">
            <v>2.52</v>
          </cell>
          <cell r="K97">
            <v>2.98</v>
          </cell>
          <cell r="L97">
            <v>15.5</v>
          </cell>
          <cell r="M97">
            <v>5.08</v>
          </cell>
          <cell r="N97">
            <v>3.82</v>
          </cell>
          <cell r="O97">
            <v>3.63</v>
          </cell>
          <cell r="P97">
            <v>23.6</v>
          </cell>
          <cell r="Q97">
            <v>4.2</v>
          </cell>
          <cell r="R97">
            <v>3.6</v>
          </cell>
          <cell r="S97">
            <v>3.61</v>
          </cell>
          <cell r="T97">
            <v>21.44</v>
          </cell>
          <cell r="U97">
            <v>5.21</v>
          </cell>
        </row>
        <row r="98">
          <cell r="C98" t="str">
            <v>QF0104_r42</v>
          </cell>
          <cell r="D98" t="str">
            <v>非停心型</v>
          </cell>
          <cell r="E98" t="str">
            <v>中等</v>
          </cell>
          <cell r="F98">
            <v>2.5499999999999998</v>
          </cell>
          <cell r="G98">
            <v>2.75</v>
          </cell>
          <cell r="H98">
            <v>10.71</v>
          </cell>
          <cell r="I98">
            <v>6.43</v>
          </cell>
          <cell r="J98">
            <v>1.92</v>
          </cell>
          <cell r="K98">
            <v>2.23</v>
          </cell>
          <cell r="L98">
            <v>5.67</v>
          </cell>
          <cell r="M98">
            <v>6.32</v>
          </cell>
          <cell r="N98">
            <v>2.5099999999999998</v>
          </cell>
          <cell r="O98">
            <v>2.88</v>
          </cell>
          <cell r="P98">
            <v>10.3</v>
          </cell>
          <cell r="Q98">
            <v>5.51</v>
          </cell>
          <cell r="R98">
            <v>2.59</v>
          </cell>
          <cell r="S98">
            <v>2.62</v>
          </cell>
          <cell r="T98">
            <v>11.11</v>
          </cell>
          <cell r="U98">
            <v>7.35</v>
          </cell>
        </row>
        <row r="99">
          <cell r="C99" t="str">
            <v>QF0104_r47</v>
          </cell>
          <cell r="D99" t="str">
            <v>非停心型</v>
          </cell>
          <cell r="E99" t="str">
            <v>強</v>
          </cell>
          <cell r="F99">
            <v>2.2599999999999998</v>
          </cell>
          <cell r="G99">
            <v>2.64</v>
          </cell>
          <cell r="H99">
            <v>9.3699999999999992</v>
          </cell>
          <cell r="I99">
            <v>4.29</v>
          </cell>
          <cell r="J99">
            <v>1.92</v>
          </cell>
          <cell r="K99">
            <v>2.2000000000000002</v>
          </cell>
          <cell r="L99">
            <v>4.28</v>
          </cell>
          <cell r="M99">
            <v>4.92</v>
          </cell>
          <cell r="N99">
            <v>2.3199999999999998</v>
          </cell>
          <cell r="O99">
            <v>2.7</v>
          </cell>
          <cell r="P99">
            <v>9.3000000000000007</v>
          </cell>
          <cell r="Q99">
            <v>3.62</v>
          </cell>
          <cell r="R99">
            <v>2.21</v>
          </cell>
          <cell r="S99">
            <v>2.58</v>
          </cell>
          <cell r="T99">
            <v>9.4700000000000006</v>
          </cell>
          <cell r="U99">
            <v>4.96</v>
          </cell>
        </row>
        <row r="100">
          <cell r="C100" t="str">
            <v>QF0104_r50</v>
          </cell>
          <cell r="D100" t="str">
            <v>非停心型</v>
          </cell>
          <cell r="E100" t="str">
            <v>中等</v>
          </cell>
          <cell r="F100">
            <v>3.13</v>
          </cell>
          <cell r="G100">
            <v>3.08</v>
          </cell>
          <cell r="H100">
            <v>15.91</v>
          </cell>
          <cell r="I100">
            <v>5.48</v>
          </cell>
          <cell r="J100">
            <v>2.13</v>
          </cell>
          <cell r="K100">
            <v>2.57</v>
          </cell>
          <cell r="L100">
            <v>6.81</v>
          </cell>
          <cell r="M100">
            <v>3.95</v>
          </cell>
          <cell r="N100">
            <v>3.09</v>
          </cell>
          <cell r="O100">
            <v>3.21</v>
          </cell>
          <cell r="P100">
            <v>17.399999999999999</v>
          </cell>
          <cell r="Q100">
            <v>4.84</v>
          </cell>
          <cell r="R100">
            <v>3.17</v>
          </cell>
          <cell r="S100">
            <v>2.95</v>
          </cell>
          <cell r="T100">
            <v>14.39</v>
          </cell>
          <cell r="U100">
            <v>6.11</v>
          </cell>
        </row>
        <row r="101">
          <cell r="C101" t="str">
            <v>QF0104_r85</v>
          </cell>
          <cell r="D101" t="str">
            <v>非停心型</v>
          </cell>
          <cell r="E101" t="str">
            <v>中等</v>
          </cell>
          <cell r="F101">
            <v>4.29</v>
          </cell>
          <cell r="G101">
            <v>4.75</v>
          </cell>
          <cell r="H101">
            <v>45.9</v>
          </cell>
          <cell r="I101">
            <v>4.0599999999999996</v>
          </cell>
          <cell r="J101">
            <v>2.2799999999999998</v>
          </cell>
          <cell r="K101">
            <v>3</v>
          </cell>
          <cell r="L101">
            <v>10.119999999999999</v>
          </cell>
          <cell r="M101">
            <v>3.62</v>
          </cell>
          <cell r="N101">
            <v>4.95</v>
          </cell>
          <cell r="O101">
            <v>4.58</v>
          </cell>
          <cell r="P101">
            <v>53</v>
          </cell>
          <cell r="Q101">
            <v>3.48</v>
          </cell>
          <cell r="R101">
            <v>3.63</v>
          </cell>
          <cell r="S101">
            <v>4.93</v>
          </cell>
          <cell r="T101">
            <v>38.799999999999997</v>
          </cell>
          <cell r="U101">
            <v>4.63</v>
          </cell>
        </row>
        <row r="102">
          <cell r="C102" t="str">
            <v>QF0104_r91</v>
          </cell>
          <cell r="D102" t="str">
            <v>非停心型</v>
          </cell>
          <cell r="E102" t="str">
            <v>強</v>
          </cell>
          <cell r="F102">
            <v>2.06</v>
          </cell>
          <cell r="G102">
            <v>1.79</v>
          </cell>
          <cell r="H102">
            <v>4.6500000000000004</v>
          </cell>
          <cell r="I102">
            <v>7.85</v>
          </cell>
          <cell r="J102">
            <v>1.8</v>
          </cell>
          <cell r="K102">
            <v>1.67</v>
          </cell>
          <cell r="L102">
            <v>4.18</v>
          </cell>
          <cell r="M102">
            <v>7.08</v>
          </cell>
          <cell r="N102">
            <v>1.81</v>
          </cell>
          <cell r="O102">
            <v>1.51</v>
          </cell>
          <cell r="P102">
            <v>3.4</v>
          </cell>
          <cell r="Q102">
            <v>7.99</v>
          </cell>
          <cell r="R102">
            <v>2.2999999999999998</v>
          </cell>
          <cell r="S102">
            <v>2.0699999999999998</v>
          </cell>
          <cell r="T102">
            <v>5.91</v>
          </cell>
          <cell r="U102">
            <v>7.71</v>
          </cell>
        </row>
        <row r="103">
          <cell r="C103" t="str">
            <v>QF0201_r03</v>
          </cell>
          <cell r="D103" t="str">
            <v>非停心型</v>
          </cell>
          <cell r="E103" t="str">
            <v>中等</v>
          </cell>
          <cell r="F103">
            <v>1.38</v>
          </cell>
          <cell r="G103">
            <v>1.48</v>
          </cell>
          <cell r="H103">
            <v>1.96</v>
          </cell>
          <cell r="I103">
            <v>11.55</v>
          </cell>
          <cell r="J103">
            <v>1.0900000000000001</v>
          </cell>
          <cell r="K103">
            <v>1.1599999999999999</v>
          </cell>
          <cell r="L103">
            <v>2.46</v>
          </cell>
          <cell r="M103">
            <v>13.38</v>
          </cell>
          <cell r="N103">
            <v>1.34</v>
          </cell>
          <cell r="O103">
            <v>1.44</v>
          </cell>
          <cell r="P103">
            <v>2.2000000000000002</v>
          </cell>
          <cell r="Q103">
            <v>11.73</v>
          </cell>
          <cell r="R103">
            <v>1.41</v>
          </cell>
          <cell r="S103">
            <v>1.51</v>
          </cell>
          <cell r="T103">
            <v>1.72</v>
          </cell>
          <cell r="U103">
            <v>11.37</v>
          </cell>
        </row>
        <row r="104">
          <cell r="C104" t="str">
            <v>QF0201_r08</v>
          </cell>
          <cell r="D104" t="str">
            <v>非停心型</v>
          </cell>
          <cell r="E104" t="str">
            <v>中等</v>
          </cell>
          <cell r="F104">
            <v>4.79</v>
          </cell>
          <cell r="G104">
            <v>5.7</v>
          </cell>
          <cell r="H104">
            <v>82.96</v>
          </cell>
          <cell r="I104">
            <v>5.25</v>
          </cell>
          <cell r="J104">
            <v>2.48</v>
          </cell>
          <cell r="K104">
            <v>2.99</v>
          </cell>
          <cell r="L104">
            <v>11.47</v>
          </cell>
          <cell r="M104">
            <v>5.43</v>
          </cell>
          <cell r="N104">
            <v>5.26</v>
          </cell>
          <cell r="O104">
            <v>6.02</v>
          </cell>
          <cell r="P104">
            <v>98.4</v>
          </cell>
          <cell r="Q104">
            <v>5.17</v>
          </cell>
          <cell r="R104">
            <v>4.32</v>
          </cell>
          <cell r="S104">
            <v>5.38</v>
          </cell>
          <cell r="T104">
            <v>67.53</v>
          </cell>
          <cell r="U104">
            <v>5.32</v>
          </cell>
        </row>
        <row r="105">
          <cell r="C105" t="str">
            <v>QF0201_r58</v>
          </cell>
          <cell r="D105" t="str">
            <v>非停心型</v>
          </cell>
          <cell r="E105" t="str">
            <v>中等</v>
          </cell>
          <cell r="F105">
            <v>1.55</v>
          </cell>
          <cell r="G105">
            <v>1.59</v>
          </cell>
          <cell r="H105">
            <v>2.78</v>
          </cell>
          <cell r="I105">
            <v>10.050000000000001</v>
          </cell>
          <cell r="J105">
            <v>1.42</v>
          </cell>
          <cell r="K105">
            <v>1.51</v>
          </cell>
          <cell r="L105">
            <v>1.75</v>
          </cell>
          <cell r="M105">
            <v>11.11</v>
          </cell>
          <cell r="N105">
            <v>1.51</v>
          </cell>
          <cell r="O105">
            <v>1.64</v>
          </cell>
          <cell r="P105">
            <v>2.9</v>
          </cell>
          <cell r="Q105">
            <v>9.35</v>
          </cell>
          <cell r="R105">
            <v>1.6</v>
          </cell>
          <cell r="S105">
            <v>1.54</v>
          </cell>
          <cell r="T105">
            <v>2.61</v>
          </cell>
          <cell r="U105">
            <v>10.76</v>
          </cell>
        </row>
        <row r="106">
          <cell r="C106" t="str">
            <v>QF0203_r01</v>
          </cell>
          <cell r="D106" t="str">
            <v>非停心/半停心/停心分離</v>
          </cell>
          <cell r="E106" t="str">
            <v>中等</v>
          </cell>
          <cell r="F106">
            <v>2.34</v>
          </cell>
          <cell r="G106">
            <v>2.67</v>
          </cell>
          <cell r="H106">
            <v>9.1999999999999993</v>
          </cell>
          <cell r="I106">
            <v>4.83</v>
          </cell>
          <cell r="J106">
            <v>2.5299999999999998</v>
          </cell>
          <cell r="K106">
            <v>2.74</v>
          </cell>
          <cell r="L106">
            <v>9.64</v>
          </cell>
          <cell r="M106">
            <v>4.82</v>
          </cell>
          <cell r="N106">
            <v>2.36</v>
          </cell>
          <cell r="O106">
            <v>2.71</v>
          </cell>
          <cell r="P106">
            <v>9.6999999999999993</v>
          </cell>
          <cell r="Q106">
            <v>3.77</v>
          </cell>
          <cell r="R106">
            <v>2.3199999999999998</v>
          </cell>
          <cell r="S106">
            <v>2.63</v>
          </cell>
          <cell r="T106">
            <v>8.69</v>
          </cell>
          <cell r="U106">
            <v>5.89</v>
          </cell>
        </row>
        <row r="107">
          <cell r="C107" t="str">
            <v>QF0203_r14</v>
          </cell>
          <cell r="D107" t="str">
            <v>非停心型</v>
          </cell>
          <cell r="E107" t="str">
            <v>中等</v>
          </cell>
          <cell r="F107">
            <v>3.61</v>
          </cell>
          <cell r="G107">
            <v>4.3099999999999996</v>
          </cell>
          <cell r="H107">
            <v>34.96</v>
          </cell>
          <cell r="I107">
            <v>6.28</v>
          </cell>
          <cell r="J107">
            <v>2.1</v>
          </cell>
          <cell r="K107">
            <v>3.09</v>
          </cell>
          <cell r="L107">
            <v>9.48</v>
          </cell>
          <cell r="M107">
            <v>6.12</v>
          </cell>
          <cell r="N107">
            <v>3.39</v>
          </cell>
          <cell r="O107">
            <v>4.05</v>
          </cell>
          <cell r="P107">
            <v>30.7</v>
          </cell>
          <cell r="Q107">
            <v>6.8</v>
          </cell>
          <cell r="R107">
            <v>3.83</v>
          </cell>
          <cell r="S107">
            <v>4.57</v>
          </cell>
          <cell r="T107">
            <v>39.25</v>
          </cell>
          <cell r="U107">
            <v>5.75</v>
          </cell>
        </row>
        <row r="108">
          <cell r="C108" t="str">
            <v>QF0203_r40</v>
          </cell>
          <cell r="D108" t="str">
            <v>非停心型</v>
          </cell>
          <cell r="E108" t="str">
            <v>中等</v>
          </cell>
          <cell r="F108">
            <v>3.57</v>
          </cell>
          <cell r="G108">
            <v>4</v>
          </cell>
          <cell r="H108">
            <v>28</v>
          </cell>
          <cell r="I108">
            <v>5.48</v>
          </cell>
          <cell r="J108">
            <v>2.81</v>
          </cell>
          <cell r="K108">
            <v>3.27</v>
          </cell>
          <cell r="L108">
            <v>15.32</v>
          </cell>
          <cell r="M108">
            <v>5.1100000000000003</v>
          </cell>
          <cell r="N108">
            <v>3.29</v>
          </cell>
          <cell r="O108">
            <v>3.61</v>
          </cell>
          <cell r="P108">
            <v>22.3</v>
          </cell>
          <cell r="Q108">
            <v>5.26</v>
          </cell>
          <cell r="R108">
            <v>3.86</v>
          </cell>
          <cell r="S108">
            <v>4.38</v>
          </cell>
          <cell r="T108">
            <v>33.659999999999997</v>
          </cell>
          <cell r="U108">
            <v>5.7</v>
          </cell>
        </row>
        <row r="109">
          <cell r="C109" t="str">
            <v>QF0203_r46</v>
          </cell>
          <cell r="D109" t="str">
            <v>非停心型</v>
          </cell>
          <cell r="E109" t="str">
            <v>中等</v>
          </cell>
          <cell r="F109">
            <v>1.66</v>
          </cell>
          <cell r="G109">
            <v>1.73</v>
          </cell>
          <cell r="H109">
            <v>3.27</v>
          </cell>
          <cell r="I109">
            <v>7.11</v>
          </cell>
          <cell r="J109">
            <v>1.44</v>
          </cell>
          <cell r="K109">
            <v>1.46</v>
          </cell>
          <cell r="L109">
            <v>1.49</v>
          </cell>
          <cell r="M109">
            <v>8.52</v>
          </cell>
          <cell r="N109">
            <v>1.63</v>
          </cell>
          <cell r="O109">
            <v>1.67</v>
          </cell>
          <cell r="P109">
            <v>3</v>
          </cell>
          <cell r="Q109">
            <v>6.85</v>
          </cell>
          <cell r="R109">
            <v>1.69</v>
          </cell>
          <cell r="S109">
            <v>1.79</v>
          </cell>
          <cell r="T109">
            <v>3.59</v>
          </cell>
          <cell r="U109">
            <v>7.37</v>
          </cell>
        </row>
        <row r="110">
          <cell r="C110" t="str">
            <v>QF0203_r55</v>
          </cell>
          <cell r="D110" t="str">
            <v>非停心型</v>
          </cell>
          <cell r="E110" t="str">
            <v>中等</v>
          </cell>
          <cell r="F110">
            <v>2.48</v>
          </cell>
          <cell r="G110">
            <v>2.54</v>
          </cell>
          <cell r="H110">
            <v>8.98</v>
          </cell>
          <cell r="I110">
            <v>6.01</v>
          </cell>
          <cell r="J110">
            <v>1.84</v>
          </cell>
          <cell r="K110">
            <v>1.7</v>
          </cell>
          <cell r="L110">
            <v>2.87</v>
          </cell>
          <cell r="M110">
            <v>7.69</v>
          </cell>
          <cell r="N110">
            <v>2.16</v>
          </cell>
          <cell r="O110">
            <v>2.2999999999999998</v>
          </cell>
          <cell r="P110">
            <v>6.6</v>
          </cell>
          <cell r="Q110">
            <v>5.98</v>
          </cell>
          <cell r="R110">
            <v>2.8</v>
          </cell>
          <cell r="S110">
            <v>2.79</v>
          </cell>
          <cell r="T110">
            <v>11.39</v>
          </cell>
          <cell r="U110">
            <v>6.05</v>
          </cell>
        </row>
        <row r="111">
          <cell r="C111" t="str">
            <v>QF0203_r71</v>
          </cell>
          <cell r="D111" t="str">
            <v>非停心型</v>
          </cell>
          <cell r="E111" t="str">
            <v>弱</v>
          </cell>
          <cell r="F111">
            <v>5.57</v>
          </cell>
          <cell r="G111">
            <v>6.27</v>
          </cell>
          <cell r="H111">
            <v>95.58</v>
          </cell>
          <cell r="I111">
            <v>5.03</v>
          </cell>
          <cell r="J111">
            <v>4.5599999999999996</v>
          </cell>
          <cell r="K111">
            <v>5.0599999999999996</v>
          </cell>
          <cell r="L111">
            <v>55.17</v>
          </cell>
          <cell r="M111">
            <v>5.19</v>
          </cell>
          <cell r="N111">
            <v>5.54</v>
          </cell>
          <cell r="O111">
            <v>6.39</v>
          </cell>
          <cell r="P111">
            <v>100.5</v>
          </cell>
          <cell r="Q111">
            <v>5</v>
          </cell>
          <cell r="R111">
            <v>5.6</v>
          </cell>
          <cell r="S111">
            <v>6.16</v>
          </cell>
          <cell r="T111">
            <v>90.64</v>
          </cell>
          <cell r="U111">
            <v>5.0599999999999996</v>
          </cell>
        </row>
        <row r="112">
          <cell r="C112" t="str">
            <v>QF0302_r11</v>
          </cell>
          <cell r="D112" t="str">
            <v>停心型</v>
          </cell>
          <cell r="E112" t="str">
            <v>中等</v>
          </cell>
          <cell r="F112">
            <v>5.03</v>
          </cell>
          <cell r="G112">
            <v>5.3</v>
          </cell>
          <cell r="H112">
            <v>64.95</v>
          </cell>
          <cell r="I112">
            <v>5.3</v>
          </cell>
          <cell r="J112">
            <v>3.37</v>
          </cell>
          <cell r="K112">
            <v>4.03</v>
          </cell>
          <cell r="L112">
            <v>24.98</v>
          </cell>
          <cell r="M112">
            <v>5.97</v>
          </cell>
          <cell r="N112">
            <v>5.09</v>
          </cell>
          <cell r="O112">
            <v>5.61</v>
          </cell>
          <cell r="P112">
            <v>69</v>
          </cell>
          <cell r="Q112">
            <v>5.39</v>
          </cell>
          <cell r="R112">
            <v>4.97</v>
          </cell>
          <cell r="S112">
            <v>4.9800000000000004</v>
          </cell>
          <cell r="T112">
            <v>60.9</v>
          </cell>
          <cell r="U112">
            <v>5.21</v>
          </cell>
        </row>
        <row r="113">
          <cell r="C113" t="str">
            <v>QF0302_r24</v>
          </cell>
          <cell r="D113" t="str">
            <v>非停心型</v>
          </cell>
          <cell r="E113" t="str">
            <v>中等</v>
          </cell>
          <cell r="F113">
            <v>1.75</v>
          </cell>
          <cell r="G113">
            <v>1.91</v>
          </cell>
          <cell r="H113">
            <v>4.26</v>
          </cell>
          <cell r="I113">
            <v>7.74</v>
          </cell>
          <cell r="J113">
            <v>1.29</v>
          </cell>
          <cell r="K113">
            <v>1.53</v>
          </cell>
          <cell r="L113">
            <v>1.35</v>
          </cell>
          <cell r="M113">
            <v>8.7100000000000009</v>
          </cell>
          <cell r="N113">
            <v>1.57</v>
          </cell>
          <cell r="O113">
            <v>1.74</v>
          </cell>
          <cell r="P113">
            <v>3.2</v>
          </cell>
          <cell r="Q113">
            <v>7.97</v>
          </cell>
          <cell r="R113">
            <v>1.94</v>
          </cell>
          <cell r="S113">
            <v>2.08</v>
          </cell>
          <cell r="T113">
            <v>5.28</v>
          </cell>
          <cell r="U113">
            <v>7.5</v>
          </cell>
        </row>
        <row r="114">
          <cell r="C114" t="str">
            <v>QF0302_r85</v>
          </cell>
          <cell r="D114" t="str">
            <v>非停心型</v>
          </cell>
          <cell r="E114" t="str">
            <v>中等</v>
          </cell>
          <cell r="F114">
            <v>1.57</v>
          </cell>
          <cell r="G114">
            <v>1.76</v>
          </cell>
          <cell r="H114">
            <v>2.73</v>
          </cell>
          <cell r="I114">
            <v>10.74</v>
          </cell>
          <cell r="J114">
            <v>1.1100000000000001</v>
          </cell>
          <cell r="K114">
            <v>1.24</v>
          </cell>
          <cell r="L114">
            <v>0.9</v>
          </cell>
          <cell r="M114">
            <v>12.49</v>
          </cell>
          <cell r="N114">
            <v>1.5</v>
          </cell>
          <cell r="O114">
            <v>1.69</v>
          </cell>
          <cell r="P114">
            <v>2.6</v>
          </cell>
          <cell r="Q114">
            <v>9.33</v>
          </cell>
          <cell r="R114">
            <v>1.64</v>
          </cell>
          <cell r="S114">
            <v>1.82</v>
          </cell>
          <cell r="T114">
            <v>2.87</v>
          </cell>
          <cell r="U114">
            <v>12.15</v>
          </cell>
        </row>
        <row r="115">
          <cell r="C115" t="str">
            <v>QF0303_r13</v>
          </cell>
          <cell r="D115" t="str">
            <v>非停心型</v>
          </cell>
          <cell r="E115" t="str">
            <v>中等</v>
          </cell>
          <cell r="F115">
            <v>2.08</v>
          </cell>
          <cell r="G115">
            <v>2.06</v>
          </cell>
          <cell r="H115">
            <v>5.81</v>
          </cell>
          <cell r="I115">
            <v>7.22</v>
          </cell>
          <cell r="J115">
            <v>1.79</v>
          </cell>
          <cell r="K115">
            <v>1.79</v>
          </cell>
          <cell r="L115">
            <v>3.35</v>
          </cell>
          <cell r="M115">
            <v>6.23</v>
          </cell>
          <cell r="N115">
            <v>1.98</v>
          </cell>
          <cell r="O115">
            <v>1.92</v>
          </cell>
          <cell r="P115">
            <v>4.7</v>
          </cell>
          <cell r="Q115">
            <v>7.45</v>
          </cell>
          <cell r="R115">
            <v>2.19</v>
          </cell>
          <cell r="S115">
            <v>2.2000000000000002</v>
          </cell>
          <cell r="T115">
            <v>6.88</v>
          </cell>
          <cell r="U115">
            <v>6.98</v>
          </cell>
        </row>
        <row r="116">
          <cell r="C116" t="str">
            <v>QF0401_r16</v>
          </cell>
          <cell r="D116" t="str">
            <v>非停心型</v>
          </cell>
          <cell r="E116" t="str">
            <v>中等</v>
          </cell>
          <cell r="F116">
            <v>2.89</v>
          </cell>
          <cell r="G116">
            <v>3.17</v>
          </cell>
          <cell r="H116">
            <v>20.7</v>
          </cell>
          <cell r="I116">
            <v>6.55</v>
          </cell>
          <cell r="J116">
            <v>1.47</v>
          </cell>
          <cell r="K116">
            <v>1.6</v>
          </cell>
          <cell r="L116">
            <v>2.39</v>
          </cell>
          <cell r="M116">
            <v>8.73</v>
          </cell>
          <cell r="N116">
            <v>3.31</v>
          </cell>
          <cell r="O116">
            <v>3.59</v>
          </cell>
          <cell r="P116">
            <v>23.3</v>
          </cell>
          <cell r="Q116">
            <v>5.87</v>
          </cell>
          <cell r="R116">
            <v>2.4700000000000002</v>
          </cell>
          <cell r="S116">
            <v>2.75</v>
          </cell>
          <cell r="T116">
            <v>18.079999999999998</v>
          </cell>
          <cell r="U116">
            <v>7.23</v>
          </cell>
        </row>
        <row r="117">
          <cell r="C117" t="str">
            <v>QF0401_r77</v>
          </cell>
          <cell r="D117" t="str">
            <v>非停心型</v>
          </cell>
          <cell r="E117" t="str">
            <v>中等</v>
          </cell>
          <cell r="F117">
            <v>2.16</v>
          </cell>
          <cell r="G117">
            <v>2.0699999999999998</v>
          </cell>
          <cell r="H117">
            <v>5.24</v>
          </cell>
          <cell r="I117">
            <v>7.74</v>
          </cell>
          <cell r="J117">
            <v>2.13</v>
          </cell>
          <cell r="K117">
            <v>1.97</v>
          </cell>
          <cell r="L117">
            <v>4.25</v>
          </cell>
          <cell r="M117">
            <v>6.39</v>
          </cell>
          <cell r="N117">
            <v>2.17</v>
          </cell>
          <cell r="O117">
            <v>2.1800000000000002</v>
          </cell>
          <cell r="P117">
            <v>5.3</v>
          </cell>
          <cell r="Q117">
            <v>7.99</v>
          </cell>
          <cell r="R117">
            <v>2.15</v>
          </cell>
          <cell r="S117">
            <v>1.96</v>
          </cell>
          <cell r="T117">
            <v>5.2</v>
          </cell>
          <cell r="U117">
            <v>7.5</v>
          </cell>
        </row>
        <row r="118">
          <cell r="C118" t="str">
            <v>QF0401_r79</v>
          </cell>
          <cell r="D118" t="str">
            <v>非停心型</v>
          </cell>
          <cell r="E118" t="str">
            <v>中等</v>
          </cell>
          <cell r="F118">
            <v>1.35</v>
          </cell>
          <cell r="G118">
            <v>1.49</v>
          </cell>
          <cell r="H118">
            <v>1.92</v>
          </cell>
          <cell r="I118">
            <v>9.89</v>
          </cell>
          <cell r="J118">
            <v>0.87</v>
          </cell>
          <cell r="K118">
            <v>0.92</v>
          </cell>
          <cell r="L118">
            <v>1.88</v>
          </cell>
          <cell r="M118">
            <v>13.97</v>
          </cell>
          <cell r="N118">
            <v>1.23</v>
          </cell>
          <cell r="O118">
            <v>1.36</v>
          </cell>
          <cell r="P118">
            <v>1.8</v>
          </cell>
          <cell r="Q118">
            <v>9.68</v>
          </cell>
          <cell r="R118">
            <v>1.48</v>
          </cell>
          <cell r="S118">
            <v>1.61</v>
          </cell>
          <cell r="T118">
            <v>2.0499999999999998</v>
          </cell>
          <cell r="U118">
            <v>10.09</v>
          </cell>
        </row>
        <row r="119">
          <cell r="C119" t="str">
            <v>QF0402_r23</v>
          </cell>
          <cell r="D119" t="str">
            <v>非停心型</v>
          </cell>
          <cell r="E119" t="str">
            <v>中等</v>
          </cell>
          <cell r="F119">
            <v>4.0999999999999996</v>
          </cell>
          <cell r="G119">
            <v>5.58</v>
          </cell>
          <cell r="H119">
            <v>54.1</v>
          </cell>
          <cell r="I119">
            <v>5.21</v>
          </cell>
          <cell r="J119">
            <v>3.23</v>
          </cell>
          <cell r="K119">
            <v>4.7</v>
          </cell>
          <cell r="L119">
            <v>25.65</v>
          </cell>
          <cell r="M119">
            <v>3.6</v>
          </cell>
          <cell r="N119">
            <v>3.87</v>
          </cell>
          <cell r="O119">
            <v>5.15</v>
          </cell>
          <cell r="P119">
            <v>48.9</v>
          </cell>
          <cell r="Q119">
            <v>4.96</v>
          </cell>
          <cell r="R119">
            <v>4.32</v>
          </cell>
          <cell r="S119">
            <v>6.01</v>
          </cell>
          <cell r="T119">
            <v>59.35</v>
          </cell>
          <cell r="U119">
            <v>5.46</v>
          </cell>
        </row>
        <row r="120">
          <cell r="C120" t="str">
            <v>QF0402_r38</v>
          </cell>
          <cell r="D120" t="str">
            <v>停心型</v>
          </cell>
          <cell r="E120" t="str">
            <v>中等</v>
          </cell>
          <cell r="F120">
            <v>3.2</v>
          </cell>
          <cell r="G120">
            <v>3.74</v>
          </cell>
          <cell r="H120">
            <v>27.93</v>
          </cell>
          <cell r="I120">
            <v>4.57</v>
          </cell>
          <cell r="J120">
            <v>2.2799999999999998</v>
          </cell>
          <cell r="K120">
            <v>2.94</v>
          </cell>
          <cell r="L120">
            <v>8.3699999999999992</v>
          </cell>
          <cell r="M120">
            <v>4.82</v>
          </cell>
          <cell r="N120">
            <v>3.15</v>
          </cell>
          <cell r="O120">
            <v>3.75</v>
          </cell>
          <cell r="P120">
            <v>23.8</v>
          </cell>
          <cell r="Q120">
            <v>4.29</v>
          </cell>
          <cell r="R120">
            <v>3.25</v>
          </cell>
          <cell r="S120">
            <v>3.73</v>
          </cell>
          <cell r="T120">
            <v>32.01</v>
          </cell>
          <cell r="U120">
            <v>4.8499999999999996</v>
          </cell>
        </row>
        <row r="121">
          <cell r="C121" t="str">
            <v>QF0402_r48</v>
          </cell>
          <cell r="D121" t="str">
            <v>非停心型</v>
          </cell>
          <cell r="E121" t="str">
            <v>中等</v>
          </cell>
          <cell r="F121">
            <v>2.79</v>
          </cell>
          <cell r="G121">
            <v>3.46</v>
          </cell>
          <cell r="H121">
            <v>17.93</v>
          </cell>
          <cell r="I121">
            <v>5.03</v>
          </cell>
          <cell r="J121">
            <v>2.33</v>
          </cell>
          <cell r="K121">
            <v>3.13</v>
          </cell>
          <cell r="L121">
            <v>11.74</v>
          </cell>
          <cell r="M121">
            <v>3.69</v>
          </cell>
          <cell r="N121">
            <v>3.07</v>
          </cell>
          <cell r="O121">
            <v>3.94</v>
          </cell>
          <cell r="P121">
            <v>23.1</v>
          </cell>
          <cell r="Q121">
            <v>3.98</v>
          </cell>
          <cell r="R121">
            <v>2.52</v>
          </cell>
          <cell r="S121">
            <v>2.99</v>
          </cell>
          <cell r="T121">
            <v>12.71</v>
          </cell>
          <cell r="U121">
            <v>6.07</v>
          </cell>
        </row>
        <row r="122">
          <cell r="C122" t="str">
            <v>QF0402_r49</v>
          </cell>
          <cell r="D122" t="str">
            <v>非停心型</v>
          </cell>
          <cell r="E122" t="str">
            <v>中等</v>
          </cell>
          <cell r="F122">
            <v>1.79</v>
          </cell>
          <cell r="G122">
            <v>2.2400000000000002</v>
          </cell>
          <cell r="H122">
            <v>5.91</v>
          </cell>
          <cell r="I122">
            <v>7.78</v>
          </cell>
          <cell r="J122">
            <v>1.44</v>
          </cell>
          <cell r="K122">
            <v>1.98</v>
          </cell>
          <cell r="L122">
            <v>2.82</v>
          </cell>
          <cell r="M122">
            <v>6.3</v>
          </cell>
          <cell r="N122">
            <v>1.63</v>
          </cell>
          <cell r="O122">
            <v>2.08</v>
          </cell>
          <cell r="P122">
            <v>5.9</v>
          </cell>
          <cell r="Q122">
            <v>8.25</v>
          </cell>
          <cell r="R122">
            <v>1.96</v>
          </cell>
          <cell r="S122">
            <v>2.39</v>
          </cell>
          <cell r="T122">
            <v>5.9</v>
          </cell>
          <cell r="U122">
            <v>7.31</v>
          </cell>
        </row>
        <row r="123">
          <cell r="C123" t="str">
            <v>QF0402_r55</v>
          </cell>
          <cell r="D123" t="str">
            <v>停心型</v>
          </cell>
          <cell r="E123" t="str">
            <v>中等</v>
          </cell>
          <cell r="F123">
            <v>3.97</v>
          </cell>
          <cell r="G123">
            <v>4.55</v>
          </cell>
          <cell r="H123">
            <v>38.32</v>
          </cell>
          <cell r="I123">
            <v>6.31</v>
          </cell>
          <cell r="J123">
            <v>2.78</v>
          </cell>
          <cell r="K123">
            <v>3.31</v>
          </cell>
          <cell r="L123">
            <v>13.56</v>
          </cell>
          <cell r="M123">
            <v>5.29</v>
          </cell>
          <cell r="N123">
            <v>4.03</v>
          </cell>
          <cell r="O123">
            <v>4.59</v>
          </cell>
          <cell r="P123">
            <v>39.299999999999997</v>
          </cell>
          <cell r="Q123">
            <v>8.16</v>
          </cell>
          <cell r="R123">
            <v>3.9</v>
          </cell>
          <cell r="S123">
            <v>4.51</v>
          </cell>
          <cell r="T123">
            <v>37.32</v>
          </cell>
          <cell r="U123">
            <v>4.45</v>
          </cell>
        </row>
        <row r="124">
          <cell r="C124" t="str">
            <v>QF0402_r74</v>
          </cell>
          <cell r="D124" t="str">
            <v>停心型</v>
          </cell>
          <cell r="E124" t="str">
            <v>弱</v>
          </cell>
          <cell r="F124">
            <v>4.96</v>
          </cell>
          <cell r="G124">
            <v>5.38</v>
          </cell>
          <cell r="H124">
            <v>71.97</v>
          </cell>
          <cell r="I124">
            <v>5.15</v>
          </cell>
          <cell r="J124">
            <v>2.8</v>
          </cell>
          <cell r="K124">
            <v>3.25</v>
          </cell>
          <cell r="L124">
            <v>13.23</v>
          </cell>
          <cell r="M124">
            <v>4.5199999999999996</v>
          </cell>
          <cell r="N124">
            <v>5.09</v>
          </cell>
          <cell r="O124">
            <v>5.66</v>
          </cell>
          <cell r="P124">
            <v>75.7</v>
          </cell>
          <cell r="Q124">
            <v>4.93</v>
          </cell>
          <cell r="R124">
            <v>4.84</v>
          </cell>
          <cell r="S124">
            <v>5.0999999999999996</v>
          </cell>
          <cell r="T124">
            <v>68.260000000000005</v>
          </cell>
          <cell r="U124">
            <v>5.37</v>
          </cell>
        </row>
        <row r="125">
          <cell r="C125" t="str">
            <v>QF0403_r12</v>
          </cell>
          <cell r="D125" t="str">
            <v>非停心型</v>
          </cell>
          <cell r="E125" t="str">
            <v>中等</v>
          </cell>
          <cell r="F125">
            <v>4.09</v>
          </cell>
          <cell r="G125">
            <v>5.59</v>
          </cell>
          <cell r="H125">
            <v>59.49</v>
          </cell>
          <cell r="I125">
            <v>5.09</v>
          </cell>
          <cell r="J125">
            <v>2.13</v>
          </cell>
          <cell r="K125">
            <v>3.21</v>
          </cell>
          <cell r="L125">
            <v>8.91</v>
          </cell>
          <cell r="M125">
            <v>4.09</v>
          </cell>
          <cell r="N125">
            <v>3.97</v>
          </cell>
          <cell r="O125">
            <v>5.36</v>
          </cell>
          <cell r="P125">
            <v>55.5</v>
          </cell>
          <cell r="Q125">
            <v>4.79</v>
          </cell>
          <cell r="R125">
            <v>4.22</v>
          </cell>
          <cell r="S125">
            <v>5.81</v>
          </cell>
          <cell r="T125">
            <v>63.5</v>
          </cell>
          <cell r="U125">
            <v>5.39</v>
          </cell>
        </row>
        <row r="126">
          <cell r="C126" t="str">
            <v>QF0403_r18</v>
          </cell>
          <cell r="D126" t="str">
            <v>非停心型</v>
          </cell>
          <cell r="E126" t="str">
            <v>弱</v>
          </cell>
          <cell r="F126">
            <v>5.27</v>
          </cell>
          <cell r="G126">
            <v>6.05</v>
          </cell>
          <cell r="H126">
            <v>78.94</v>
          </cell>
          <cell r="I126">
            <v>4.82</v>
          </cell>
          <cell r="J126">
            <v>2.7</v>
          </cell>
          <cell r="K126">
            <v>3.39</v>
          </cell>
          <cell r="L126">
            <v>17.73</v>
          </cell>
          <cell r="M126">
            <v>4.1100000000000003</v>
          </cell>
          <cell r="N126">
            <v>5.39</v>
          </cell>
          <cell r="O126">
            <v>5.91</v>
          </cell>
          <cell r="P126">
            <v>73.8</v>
          </cell>
          <cell r="Q126">
            <v>4.6900000000000004</v>
          </cell>
          <cell r="R126">
            <v>5.15</v>
          </cell>
          <cell r="S126">
            <v>6.19</v>
          </cell>
          <cell r="T126">
            <v>84.12</v>
          </cell>
          <cell r="U126">
            <v>4.9400000000000004</v>
          </cell>
        </row>
        <row r="127">
          <cell r="C127" t="str">
            <v>QF0403_r19</v>
          </cell>
          <cell r="D127" t="str">
            <v>非停心型</v>
          </cell>
          <cell r="E127" t="str">
            <v>中等</v>
          </cell>
          <cell r="F127">
            <v>4.57</v>
          </cell>
          <cell r="G127">
            <v>5.35</v>
          </cell>
          <cell r="H127">
            <v>47.22</v>
          </cell>
          <cell r="I127">
            <v>4.6399999999999997</v>
          </cell>
          <cell r="J127">
            <v>2.4300000000000002</v>
          </cell>
          <cell r="K127">
            <v>3.05</v>
          </cell>
          <cell r="L127">
            <v>12.38</v>
          </cell>
          <cell r="M127">
            <v>4.05</v>
          </cell>
          <cell r="N127">
            <v>4.6100000000000003</v>
          </cell>
          <cell r="O127">
            <v>5.48</v>
          </cell>
          <cell r="P127">
            <v>61.1</v>
          </cell>
          <cell r="Q127">
            <v>4.57</v>
          </cell>
          <cell r="R127">
            <v>4.53</v>
          </cell>
          <cell r="S127">
            <v>5.22</v>
          </cell>
          <cell r="T127">
            <v>33.299999999999997</v>
          </cell>
          <cell r="U127">
            <v>4.71</v>
          </cell>
        </row>
        <row r="128">
          <cell r="C128" t="str">
            <v>QF0403_r20</v>
          </cell>
          <cell r="D128" t="str">
            <v>非停心型</v>
          </cell>
          <cell r="E128" t="str">
            <v>中等</v>
          </cell>
          <cell r="F128">
            <v>5.41</v>
          </cell>
          <cell r="G128">
            <v>7.28</v>
          </cell>
          <cell r="H128">
            <v>119.42</v>
          </cell>
          <cell r="I128">
            <v>4.6399999999999997</v>
          </cell>
          <cell r="J128">
            <v>2.87</v>
          </cell>
          <cell r="K128">
            <v>4.0999999999999996</v>
          </cell>
          <cell r="L128">
            <v>23.73</v>
          </cell>
          <cell r="M128">
            <v>3.62</v>
          </cell>
          <cell r="N128">
            <v>5.65</v>
          </cell>
          <cell r="O128">
            <v>7.25</v>
          </cell>
          <cell r="P128">
            <v>130.19999999999999</v>
          </cell>
          <cell r="Q128">
            <v>4.8</v>
          </cell>
          <cell r="R128">
            <v>5.16</v>
          </cell>
          <cell r="S128">
            <v>7.31</v>
          </cell>
          <cell r="T128">
            <v>108.61</v>
          </cell>
          <cell r="U128">
            <v>4.4800000000000004</v>
          </cell>
        </row>
        <row r="129">
          <cell r="C129" t="str">
            <v>QF0403_r31</v>
          </cell>
          <cell r="D129" t="str">
            <v>非停心型</v>
          </cell>
          <cell r="E129" t="str">
            <v>中等</v>
          </cell>
          <cell r="F129">
            <v>4.2300000000000004</v>
          </cell>
          <cell r="G129">
            <v>5.04</v>
          </cell>
          <cell r="H129">
            <v>52.21</v>
          </cell>
          <cell r="I129">
            <v>3.87</v>
          </cell>
          <cell r="J129">
            <v>2.42</v>
          </cell>
          <cell r="K129">
            <v>3.05</v>
          </cell>
          <cell r="L129">
            <v>10.81</v>
          </cell>
          <cell r="M129">
            <v>4.28</v>
          </cell>
          <cell r="N129">
            <v>4.0999999999999996</v>
          </cell>
          <cell r="O129">
            <v>4.97</v>
          </cell>
          <cell r="P129">
            <v>48</v>
          </cell>
          <cell r="Q129">
            <v>3.12</v>
          </cell>
          <cell r="R129">
            <v>4.3499999999999996</v>
          </cell>
          <cell r="S129">
            <v>5.1100000000000003</v>
          </cell>
          <cell r="T129">
            <v>56.42</v>
          </cell>
          <cell r="U129">
            <v>4.62</v>
          </cell>
        </row>
        <row r="130">
          <cell r="C130" t="str">
            <v>QF0403_r32</v>
          </cell>
          <cell r="D130" t="str">
            <v>停心型</v>
          </cell>
          <cell r="E130" t="str">
            <v>中等</v>
          </cell>
          <cell r="F130">
            <v>6.43</v>
          </cell>
          <cell r="G130">
            <v>7.17</v>
          </cell>
          <cell r="H130">
            <v>163.22</v>
          </cell>
          <cell r="I130">
            <v>5.97</v>
          </cell>
          <cell r="J130">
            <v>4.47</v>
          </cell>
          <cell r="K130">
            <v>5.43</v>
          </cell>
          <cell r="L130">
            <v>56.94</v>
          </cell>
          <cell r="M130">
            <v>5.25</v>
          </cell>
          <cell r="N130">
            <v>6.37</v>
          </cell>
          <cell r="O130">
            <v>6.92</v>
          </cell>
          <cell r="P130">
            <v>153.5</v>
          </cell>
          <cell r="Q130">
            <v>6.04</v>
          </cell>
          <cell r="R130">
            <v>6.5</v>
          </cell>
          <cell r="S130">
            <v>7.41</v>
          </cell>
          <cell r="T130">
            <v>172.96</v>
          </cell>
          <cell r="U130">
            <v>5.89</v>
          </cell>
        </row>
        <row r="131">
          <cell r="C131" t="str">
            <v>QF0403_r43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</row>
        <row r="132">
          <cell r="C132" t="str">
            <v>QF0403_r54</v>
          </cell>
          <cell r="D132" t="str">
            <v>非停心型</v>
          </cell>
          <cell r="E132" t="str">
            <v>中等</v>
          </cell>
          <cell r="F132">
            <v>5.28</v>
          </cell>
          <cell r="G132">
            <v>6.63</v>
          </cell>
          <cell r="H132">
            <v>108.04</v>
          </cell>
          <cell r="I132">
            <v>6.16</v>
          </cell>
          <cell r="J132">
            <v>2.83</v>
          </cell>
          <cell r="K132">
            <v>3.73</v>
          </cell>
          <cell r="L132">
            <v>16.97</v>
          </cell>
          <cell r="M132">
            <v>3.12</v>
          </cell>
          <cell r="N132">
            <v>5.44</v>
          </cell>
          <cell r="O132">
            <v>6.73</v>
          </cell>
          <cell r="P132">
            <v>116.7</v>
          </cell>
          <cell r="Q132">
            <v>6.16</v>
          </cell>
          <cell r="R132">
            <v>5.12</v>
          </cell>
          <cell r="S132">
            <v>6.52</v>
          </cell>
          <cell r="T132">
            <v>99.37</v>
          </cell>
          <cell r="U132">
            <v>6.16</v>
          </cell>
        </row>
        <row r="133">
          <cell r="C133" t="str">
            <v>QF0701_r19</v>
          </cell>
          <cell r="D133" t="str">
            <v>非停心型</v>
          </cell>
          <cell r="E133" t="str">
            <v>強</v>
          </cell>
          <cell r="F133">
            <v>3.39</v>
          </cell>
          <cell r="G133">
            <v>2.3199999999999998</v>
          </cell>
          <cell r="H133">
            <v>9.81</v>
          </cell>
          <cell r="I133">
            <v>9.73</v>
          </cell>
          <cell r="J133">
            <v>3.1</v>
          </cell>
          <cell r="K133">
            <v>1.88</v>
          </cell>
          <cell r="L133">
            <v>4.83</v>
          </cell>
          <cell r="M133">
            <v>7.23</v>
          </cell>
          <cell r="N133">
            <v>3.38</v>
          </cell>
          <cell r="O133">
            <v>2.48</v>
          </cell>
          <cell r="P133">
            <v>10.3</v>
          </cell>
          <cell r="Q133">
            <v>11.89</v>
          </cell>
          <cell r="R133">
            <v>3.41</v>
          </cell>
          <cell r="S133">
            <v>2.17</v>
          </cell>
          <cell r="T133">
            <v>9.3000000000000007</v>
          </cell>
          <cell r="U133">
            <v>7.56</v>
          </cell>
        </row>
        <row r="134">
          <cell r="C134" t="str">
            <v>QF0701_r23</v>
          </cell>
          <cell r="D134" t="str">
            <v>非停心型</v>
          </cell>
          <cell r="E134" t="str">
            <v>強</v>
          </cell>
          <cell r="F134">
            <v>2.57</v>
          </cell>
          <cell r="G134">
            <v>2.35</v>
          </cell>
          <cell r="H134">
            <v>7.18</v>
          </cell>
          <cell r="I134">
            <v>8.81</v>
          </cell>
          <cell r="J134">
            <v>2.46</v>
          </cell>
          <cell r="K134">
            <v>2.11</v>
          </cell>
          <cell r="L134">
            <v>5.2</v>
          </cell>
          <cell r="M134">
            <v>6.83</v>
          </cell>
          <cell r="N134">
            <v>2.75</v>
          </cell>
          <cell r="O134">
            <v>2.5299999999999998</v>
          </cell>
          <cell r="P134">
            <v>8.4</v>
          </cell>
          <cell r="Q134">
            <v>7.67</v>
          </cell>
          <cell r="R134">
            <v>2.4</v>
          </cell>
          <cell r="S134">
            <v>2.17</v>
          </cell>
          <cell r="T134">
            <v>6</v>
          </cell>
          <cell r="U134">
            <v>9.9499999999999993</v>
          </cell>
        </row>
        <row r="135">
          <cell r="C135" t="str">
            <v>QF0701_r35</v>
          </cell>
          <cell r="D135" t="str">
            <v>非停心型</v>
          </cell>
          <cell r="E135" t="str">
            <v>弱</v>
          </cell>
          <cell r="F135">
            <v>2.48</v>
          </cell>
          <cell r="G135">
            <v>2.46</v>
          </cell>
          <cell r="H135">
            <v>7.44</v>
          </cell>
          <cell r="I135">
            <v>7.54</v>
          </cell>
          <cell r="J135">
            <v>2.65</v>
          </cell>
          <cell r="K135">
            <v>2.5099999999999998</v>
          </cell>
          <cell r="L135">
            <v>7.71</v>
          </cell>
          <cell r="M135">
            <v>6.17</v>
          </cell>
          <cell r="N135">
            <v>2.63</v>
          </cell>
          <cell r="O135">
            <v>2.5</v>
          </cell>
          <cell r="P135">
            <v>8.1999999999999993</v>
          </cell>
          <cell r="Q135">
            <v>7.11</v>
          </cell>
          <cell r="R135">
            <v>2.33</v>
          </cell>
          <cell r="S135">
            <v>2.4300000000000002</v>
          </cell>
          <cell r="T135">
            <v>6.69</v>
          </cell>
          <cell r="U135">
            <v>7.98</v>
          </cell>
        </row>
        <row r="136">
          <cell r="C136" t="str">
            <v>QF0701_r36</v>
          </cell>
          <cell r="D136" t="str">
            <v>非停心型</v>
          </cell>
          <cell r="E136" t="str">
            <v>弱</v>
          </cell>
          <cell r="F136">
            <v>2.5</v>
          </cell>
          <cell r="G136">
            <v>2.64</v>
          </cell>
          <cell r="H136">
            <v>8.85</v>
          </cell>
          <cell r="I136">
            <v>6.93</v>
          </cell>
          <cell r="J136">
            <v>2.48</v>
          </cell>
          <cell r="K136">
            <v>2.67</v>
          </cell>
          <cell r="L136">
            <v>7.86</v>
          </cell>
          <cell r="M136">
            <v>5.71</v>
          </cell>
          <cell r="N136">
            <v>2.64</v>
          </cell>
          <cell r="O136">
            <v>2.77</v>
          </cell>
          <cell r="P136">
            <v>10.5</v>
          </cell>
          <cell r="Q136">
            <v>6.28</v>
          </cell>
          <cell r="R136">
            <v>2.36</v>
          </cell>
          <cell r="S136">
            <v>2.5099999999999998</v>
          </cell>
          <cell r="T136">
            <v>7.23</v>
          </cell>
          <cell r="U136">
            <v>7.59</v>
          </cell>
        </row>
        <row r="137">
          <cell r="C137" t="str">
            <v>QF0701_r66</v>
          </cell>
          <cell r="D137" t="str">
            <v>非停心型</v>
          </cell>
          <cell r="E137" t="str">
            <v>強</v>
          </cell>
          <cell r="F137">
            <v>3.12</v>
          </cell>
          <cell r="G137">
            <v>2.86</v>
          </cell>
          <cell r="H137">
            <v>15.12</v>
          </cell>
          <cell r="I137">
            <v>7.35</v>
          </cell>
          <cell r="J137">
            <v>1.97</v>
          </cell>
          <cell r="K137">
            <v>1.87</v>
          </cell>
          <cell r="L137">
            <v>4.2699999999999996</v>
          </cell>
          <cell r="M137">
            <v>4.71</v>
          </cell>
          <cell r="N137">
            <v>2.89</v>
          </cell>
          <cell r="O137">
            <v>2.66</v>
          </cell>
          <cell r="P137">
            <v>12</v>
          </cell>
          <cell r="Q137">
            <v>6.93</v>
          </cell>
          <cell r="R137">
            <v>3.36</v>
          </cell>
          <cell r="S137">
            <v>3.07</v>
          </cell>
          <cell r="T137">
            <v>18.190000000000001</v>
          </cell>
          <cell r="U137">
            <v>7.77</v>
          </cell>
        </row>
        <row r="138">
          <cell r="C138" t="str">
            <v>QF0701_r88</v>
          </cell>
          <cell r="D138" t="str">
            <v>非停心型</v>
          </cell>
          <cell r="E138" t="str">
            <v>中等</v>
          </cell>
          <cell r="F138">
            <v>3.87</v>
          </cell>
          <cell r="G138">
            <v>4.57</v>
          </cell>
          <cell r="H138">
            <v>41.05</v>
          </cell>
          <cell r="I138">
            <v>4.4800000000000004</v>
          </cell>
          <cell r="J138">
            <v>2.34</v>
          </cell>
          <cell r="K138">
            <v>2.88</v>
          </cell>
          <cell r="L138">
            <v>11.57</v>
          </cell>
          <cell r="M138">
            <v>4.5599999999999996</v>
          </cell>
          <cell r="N138">
            <v>3.84</v>
          </cell>
          <cell r="O138">
            <v>4.33</v>
          </cell>
          <cell r="P138">
            <v>36</v>
          </cell>
          <cell r="Q138">
            <v>4.05</v>
          </cell>
          <cell r="R138">
            <v>3.89</v>
          </cell>
          <cell r="S138">
            <v>4.8099999999999996</v>
          </cell>
          <cell r="T138">
            <v>46.07</v>
          </cell>
          <cell r="U138">
            <v>4.91</v>
          </cell>
        </row>
        <row r="139">
          <cell r="C139" t="str">
            <v>QF0703_r75</v>
          </cell>
          <cell r="D139" t="str">
            <v>非停心型</v>
          </cell>
          <cell r="E139" t="str">
            <v>中等</v>
          </cell>
          <cell r="F139">
            <v>2.31</v>
          </cell>
          <cell r="G139">
            <v>2.42</v>
          </cell>
          <cell r="H139">
            <v>7.06</v>
          </cell>
          <cell r="I139">
            <v>9.1199999999999992</v>
          </cell>
          <cell r="J139">
            <v>2.2200000000000002</v>
          </cell>
          <cell r="K139">
            <v>2.0099999999999998</v>
          </cell>
          <cell r="L139">
            <v>4.6100000000000003</v>
          </cell>
          <cell r="M139">
            <v>8.17</v>
          </cell>
          <cell r="N139">
            <v>2.38</v>
          </cell>
          <cell r="O139">
            <v>2.48</v>
          </cell>
          <cell r="P139">
            <v>7.5</v>
          </cell>
          <cell r="Q139">
            <v>8.67</v>
          </cell>
          <cell r="R139">
            <v>2.2400000000000002</v>
          </cell>
          <cell r="S139">
            <v>2.36</v>
          </cell>
          <cell r="T139">
            <v>6.6</v>
          </cell>
          <cell r="U139">
            <v>9.56</v>
          </cell>
        </row>
        <row r="140">
          <cell r="C140" t="str">
            <v>QF0703_r86</v>
          </cell>
          <cell r="D140" t="str">
            <v>非停心型</v>
          </cell>
          <cell r="E140" t="str">
            <v>中等</v>
          </cell>
          <cell r="F140">
            <v>2.2599999999999998</v>
          </cell>
          <cell r="G140">
            <v>2.41</v>
          </cell>
          <cell r="H140">
            <v>8.85</v>
          </cell>
          <cell r="I140">
            <v>7.89</v>
          </cell>
          <cell r="J140">
            <v>1.83</v>
          </cell>
          <cell r="K140">
            <v>1.92</v>
          </cell>
          <cell r="L140">
            <v>3.31</v>
          </cell>
          <cell r="M140">
            <v>7.06</v>
          </cell>
          <cell r="N140">
            <v>2.56</v>
          </cell>
          <cell r="O140">
            <v>2.71</v>
          </cell>
          <cell r="P140">
            <v>9.6999999999999993</v>
          </cell>
          <cell r="Q140">
            <v>7.61</v>
          </cell>
          <cell r="R140">
            <v>1.96</v>
          </cell>
          <cell r="S140">
            <v>2.11</v>
          </cell>
          <cell r="T140">
            <v>8.02</v>
          </cell>
          <cell r="U140">
            <v>8.18</v>
          </cell>
        </row>
        <row r="141">
          <cell r="C141" t="str">
            <v>QF0704_r08</v>
          </cell>
          <cell r="D141" t="str">
            <v>非停心型</v>
          </cell>
          <cell r="E141" t="str">
            <v>中等</v>
          </cell>
          <cell r="F141">
            <v>4.41</v>
          </cell>
          <cell r="G141">
            <v>4.8499999999999996</v>
          </cell>
          <cell r="H141">
            <v>52.92</v>
          </cell>
          <cell r="I141">
            <v>5.2</v>
          </cell>
          <cell r="J141">
            <v>2.0499999999999998</v>
          </cell>
          <cell r="K141">
            <v>2.57</v>
          </cell>
          <cell r="L141">
            <v>6.95</v>
          </cell>
          <cell r="M141">
            <v>5.68</v>
          </cell>
          <cell r="N141">
            <v>4.43</v>
          </cell>
          <cell r="O141">
            <v>4.78</v>
          </cell>
          <cell r="P141">
            <v>53.4</v>
          </cell>
          <cell r="Q141">
            <v>4.95</v>
          </cell>
          <cell r="R141">
            <v>4.3899999999999997</v>
          </cell>
          <cell r="S141">
            <v>4.91</v>
          </cell>
          <cell r="T141">
            <v>52.46</v>
          </cell>
          <cell r="U141">
            <v>5.46</v>
          </cell>
        </row>
        <row r="142">
          <cell r="C142" t="str">
            <v>QF0704_r15</v>
          </cell>
          <cell r="D142" t="str">
            <v>非停心型</v>
          </cell>
          <cell r="E142" t="str">
            <v>中等</v>
          </cell>
          <cell r="F142">
            <v>3.98</v>
          </cell>
          <cell r="G142">
            <v>4.22</v>
          </cell>
          <cell r="H142">
            <v>35.64</v>
          </cell>
          <cell r="I142">
            <v>5.0599999999999996</v>
          </cell>
          <cell r="J142">
            <v>2.64</v>
          </cell>
          <cell r="K142">
            <v>4.03</v>
          </cell>
          <cell r="L142">
            <v>15.73</v>
          </cell>
          <cell r="M142">
            <v>4.8899999999999997</v>
          </cell>
          <cell r="N142">
            <v>4.78</v>
          </cell>
          <cell r="O142">
            <v>3.67</v>
          </cell>
          <cell r="P142">
            <v>37.200000000000003</v>
          </cell>
          <cell r="Q142">
            <v>4.7300000000000004</v>
          </cell>
          <cell r="R142">
            <v>3.18</v>
          </cell>
          <cell r="S142">
            <v>4.7699999999999996</v>
          </cell>
          <cell r="T142">
            <v>34.04</v>
          </cell>
          <cell r="U142">
            <v>5.4</v>
          </cell>
        </row>
        <row r="143">
          <cell r="C143" t="str">
            <v>QL0101_r81</v>
          </cell>
          <cell r="D143" t="str">
            <v>非停心型</v>
          </cell>
          <cell r="E143" t="str">
            <v>中等</v>
          </cell>
          <cell r="F143">
            <v>4.46</v>
          </cell>
          <cell r="G143">
            <v>4.92</v>
          </cell>
          <cell r="H143">
            <v>51.78</v>
          </cell>
          <cell r="I143">
            <v>4.7</v>
          </cell>
          <cell r="J143">
            <v>2.4900000000000002</v>
          </cell>
          <cell r="K143">
            <v>3.12</v>
          </cell>
          <cell r="L143">
            <v>12</v>
          </cell>
          <cell r="M143">
            <v>4.51</v>
          </cell>
          <cell r="N143">
            <v>4.3899999999999997</v>
          </cell>
          <cell r="O143">
            <v>4.99</v>
          </cell>
          <cell r="P143">
            <v>51.2</v>
          </cell>
          <cell r="Q143">
            <v>4.7699999999999996</v>
          </cell>
          <cell r="R143">
            <v>4.53</v>
          </cell>
          <cell r="S143">
            <v>4.8499999999999996</v>
          </cell>
          <cell r="T143">
            <v>52.4</v>
          </cell>
          <cell r="U143">
            <v>4.63</v>
          </cell>
        </row>
        <row r="144">
          <cell r="C144" t="str">
            <v>QL0103_r03</v>
          </cell>
          <cell r="D144" t="str">
            <v>非停心/半停心型分離</v>
          </cell>
          <cell r="E144" t="str">
            <v>中等</v>
          </cell>
          <cell r="F144">
            <v>1.64</v>
          </cell>
          <cell r="G144">
            <v>1.96</v>
          </cell>
          <cell r="H144">
            <v>4.07</v>
          </cell>
          <cell r="I144">
            <v>6.38</v>
          </cell>
          <cell r="J144">
            <v>1.1599999999999999</v>
          </cell>
          <cell r="K144">
            <v>1.42</v>
          </cell>
          <cell r="L144">
            <v>1.04</v>
          </cell>
          <cell r="M144">
            <v>10.08</v>
          </cell>
          <cell r="N144">
            <v>1.53</v>
          </cell>
          <cell r="O144">
            <v>1.87</v>
          </cell>
          <cell r="P144">
            <v>3.4</v>
          </cell>
          <cell r="Q144">
            <v>5.24</v>
          </cell>
          <cell r="R144">
            <v>1.74</v>
          </cell>
          <cell r="S144">
            <v>2.06</v>
          </cell>
          <cell r="T144">
            <v>4.7699999999999996</v>
          </cell>
          <cell r="U144">
            <v>7.52</v>
          </cell>
        </row>
        <row r="145">
          <cell r="C145" t="str">
            <v>QL0103_r06</v>
          </cell>
          <cell r="D145" t="str">
            <v>非停心型</v>
          </cell>
          <cell r="E145" t="str">
            <v>中等</v>
          </cell>
          <cell r="F145">
            <v>2.46</v>
          </cell>
          <cell r="G145">
            <v>2.69</v>
          </cell>
          <cell r="H145">
            <v>9.7200000000000006</v>
          </cell>
          <cell r="I145">
            <v>5.98</v>
          </cell>
          <cell r="J145">
            <v>1.1000000000000001</v>
          </cell>
          <cell r="K145">
            <v>1.27</v>
          </cell>
          <cell r="L145">
            <v>1.75</v>
          </cell>
          <cell r="M145">
            <v>11.38</v>
          </cell>
          <cell r="N145">
            <v>2.5299999999999998</v>
          </cell>
          <cell r="O145">
            <v>2.74</v>
          </cell>
          <cell r="P145">
            <v>11.1</v>
          </cell>
          <cell r="Q145">
            <v>5.6</v>
          </cell>
          <cell r="R145">
            <v>2.39</v>
          </cell>
          <cell r="S145">
            <v>2.63</v>
          </cell>
          <cell r="T145">
            <v>8.35</v>
          </cell>
          <cell r="U145">
            <v>6.37</v>
          </cell>
        </row>
        <row r="146">
          <cell r="C146" t="str">
            <v>QL0103_r07</v>
          </cell>
          <cell r="D146" t="str">
            <v>非停心型</v>
          </cell>
          <cell r="E146" t="str">
            <v>中等</v>
          </cell>
          <cell r="F146">
            <v>2.2000000000000002</v>
          </cell>
          <cell r="G146">
            <v>2.3199999999999998</v>
          </cell>
          <cell r="H146">
            <v>6.15</v>
          </cell>
          <cell r="I146">
            <v>7.16</v>
          </cell>
          <cell r="J146">
            <v>1.91</v>
          </cell>
          <cell r="K146">
            <v>2.27</v>
          </cell>
          <cell r="L146">
            <v>5.18</v>
          </cell>
          <cell r="M146">
            <v>5.78</v>
          </cell>
          <cell r="N146">
            <v>2.1</v>
          </cell>
          <cell r="O146">
            <v>2.42</v>
          </cell>
          <cell r="P146">
            <v>6.5</v>
          </cell>
          <cell r="Q146">
            <v>6.56</v>
          </cell>
          <cell r="R146">
            <v>2.2999999999999998</v>
          </cell>
          <cell r="S146">
            <v>2.23</v>
          </cell>
          <cell r="T146">
            <v>5.8</v>
          </cell>
          <cell r="U146">
            <v>7.76</v>
          </cell>
        </row>
        <row r="147">
          <cell r="C147" t="str">
            <v>QL0103_r08</v>
          </cell>
          <cell r="D147" t="str">
            <v>非停心型</v>
          </cell>
          <cell r="E147" t="str">
            <v>中等</v>
          </cell>
          <cell r="F147">
            <v>2.17</v>
          </cell>
          <cell r="G147">
            <v>2.2999999999999998</v>
          </cell>
          <cell r="H147">
            <v>6.96</v>
          </cell>
          <cell r="I147">
            <v>7.25</v>
          </cell>
          <cell r="J147">
            <v>1.62</v>
          </cell>
          <cell r="K147">
            <v>1.82</v>
          </cell>
          <cell r="L147">
            <v>3.01</v>
          </cell>
          <cell r="M147">
            <v>7.13</v>
          </cell>
          <cell r="N147">
            <v>2.1800000000000002</v>
          </cell>
          <cell r="O147">
            <v>2.25</v>
          </cell>
          <cell r="P147">
            <v>6.1</v>
          </cell>
          <cell r="Q147">
            <v>7.18</v>
          </cell>
          <cell r="R147">
            <v>2.16</v>
          </cell>
          <cell r="S147">
            <v>2.36</v>
          </cell>
          <cell r="T147">
            <v>7.83</v>
          </cell>
          <cell r="U147">
            <v>7.31</v>
          </cell>
        </row>
        <row r="148">
          <cell r="C148" t="str">
            <v>QL0103_r11</v>
          </cell>
          <cell r="D148" t="str">
            <v>非停心型</v>
          </cell>
          <cell r="E148" t="str">
            <v>中等</v>
          </cell>
          <cell r="F148">
            <v>2.57</v>
          </cell>
          <cell r="G148">
            <v>2.57</v>
          </cell>
          <cell r="H148">
            <v>9.01</v>
          </cell>
          <cell r="I148">
            <v>6.13</v>
          </cell>
          <cell r="J148">
            <v>1.75</v>
          </cell>
          <cell r="K148">
            <v>1.62</v>
          </cell>
          <cell r="L148">
            <v>2.39</v>
          </cell>
          <cell r="M148">
            <v>8.3800000000000008</v>
          </cell>
          <cell r="N148">
            <v>2.57</v>
          </cell>
          <cell r="O148">
            <v>2.56</v>
          </cell>
          <cell r="P148">
            <v>9.1999999999999993</v>
          </cell>
          <cell r="Q148">
            <v>5.56</v>
          </cell>
          <cell r="R148">
            <v>2.57</v>
          </cell>
          <cell r="S148">
            <v>2.58</v>
          </cell>
          <cell r="T148">
            <v>8.7799999999999994</v>
          </cell>
          <cell r="U148">
            <v>6.7</v>
          </cell>
        </row>
        <row r="149">
          <cell r="C149" t="str">
            <v>QL0103_r16</v>
          </cell>
          <cell r="D149" t="str">
            <v>非停心型</v>
          </cell>
          <cell r="E149" t="str">
            <v>中等</v>
          </cell>
          <cell r="F149">
            <v>2.5299999999999998</v>
          </cell>
          <cell r="G149">
            <v>2.75</v>
          </cell>
          <cell r="H149">
            <v>10.6</v>
          </cell>
          <cell r="I149">
            <v>5.27</v>
          </cell>
          <cell r="J149">
            <v>2.27</v>
          </cell>
          <cell r="K149">
            <v>2.37</v>
          </cell>
          <cell r="L149">
            <v>5.5</v>
          </cell>
          <cell r="M149">
            <v>5.54</v>
          </cell>
          <cell r="N149">
            <v>2.62</v>
          </cell>
          <cell r="O149">
            <v>2.85</v>
          </cell>
          <cell r="P149">
            <v>11.1</v>
          </cell>
          <cell r="Q149">
            <v>5.28</v>
          </cell>
          <cell r="R149">
            <v>2.44</v>
          </cell>
          <cell r="S149">
            <v>2.66</v>
          </cell>
          <cell r="T149">
            <v>10.07</v>
          </cell>
          <cell r="U149">
            <v>5.26</v>
          </cell>
        </row>
        <row r="150">
          <cell r="C150" t="str">
            <v>QL0103_r88</v>
          </cell>
          <cell r="D150" t="str">
            <v>非停心型</v>
          </cell>
          <cell r="E150" t="str">
            <v>中等</v>
          </cell>
          <cell r="F150">
            <v>2.5499999999999998</v>
          </cell>
          <cell r="G150">
            <v>3.3</v>
          </cell>
          <cell r="H150">
            <v>14.66</v>
          </cell>
          <cell r="I150">
            <v>5.25</v>
          </cell>
          <cell r="J150">
            <v>2.11</v>
          </cell>
          <cell r="K150">
            <v>2.9</v>
          </cell>
          <cell r="L150">
            <v>7.56</v>
          </cell>
          <cell r="M150">
            <v>6.01</v>
          </cell>
          <cell r="N150">
            <v>2.5099999999999998</v>
          </cell>
          <cell r="O150">
            <v>3.28</v>
          </cell>
          <cell r="P150">
            <v>13.6</v>
          </cell>
          <cell r="Q150">
            <v>5.14</v>
          </cell>
          <cell r="R150">
            <v>2.6</v>
          </cell>
          <cell r="S150">
            <v>3.32</v>
          </cell>
          <cell r="T150">
            <v>15.7</v>
          </cell>
          <cell r="U150">
            <v>5.37</v>
          </cell>
        </row>
        <row r="151">
          <cell r="C151" t="str">
            <v>QL0104_r27</v>
          </cell>
          <cell r="D151" t="str">
            <v>非停心型</v>
          </cell>
          <cell r="E151" t="str">
            <v>中等</v>
          </cell>
          <cell r="F151">
            <v>2.2200000000000002</v>
          </cell>
          <cell r="G151">
            <v>2.4500000000000002</v>
          </cell>
          <cell r="H151">
            <v>7.04</v>
          </cell>
          <cell r="I151">
            <v>6.53</v>
          </cell>
          <cell r="J151">
            <v>1.36</v>
          </cell>
          <cell r="K151">
            <v>1.34</v>
          </cell>
          <cell r="L151">
            <v>2.4</v>
          </cell>
          <cell r="M151">
            <v>11.91</v>
          </cell>
          <cell r="N151">
            <v>2.1800000000000002</v>
          </cell>
          <cell r="O151">
            <v>2.36</v>
          </cell>
          <cell r="P151">
            <v>6.4</v>
          </cell>
          <cell r="Q151">
            <v>6.31</v>
          </cell>
          <cell r="R151">
            <v>2.27</v>
          </cell>
          <cell r="S151">
            <v>2.54</v>
          </cell>
          <cell r="T151">
            <v>7.72</v>
          </cell>
          <cell r="U151">
            <v>6.75</v>
          </cell>
        </row>
        <row r="152">
          <cell r="C152" t="str">
            <v>QL0104_r36</v>
          </cell>
          <cell r="D152" t="str">
            <v>非停心型</v>
          </cell>
          <cell r="E152" t="str">
            <v>強</v>
          </cell>
          <cell r="F152">
            <v>2.09</v>
          </cell>
          <cell r="G152">
            <v>2.23</v>
          </cell>
          <cell r="H152">
            <v>5.68</v>
          </cell>
          <cell r="I152">
            <v>6.09</v>
          </cell>
          <cell r="J152">
            <v>1.63</v>
          </cell>
          <cell r="K152">
            <v>1.89</v>
          </cell>
          <cell r="L152">
            <v>2.1800000000000002</v>
          </cell>
          <cell r="M152">
            <v>6.41</v>
          </cell>
          <cell r="N152">
            <v>2.08</v>
          </cell>
          <cell r="O152">
            <v>2.2200000000000002</v>
          </cell>
          <cell r="P152">
            <v>5.7</v>
          </cell>
          <cell r="Q152">
            <v>5.59</v>
          </cell>
          <cell r="R152">
            <v>2.1</v>
          </cell>
          <cell r="S152">
            <v>2.25</v>
          </cell>
          <cell r="T152">
            <v>5.67</v>
          </cell>
          <cell r="U152">
            <v>6.59</v>
          </cell>
        </row>
        <row r="153">
          <cell r="C153" t="str">
            <v>QL0104_r38</v>
          </cell>
          <cell r="D153" t="str">
            <v>非停心型</v>
          </cell>
          <cell r="E153" t="str">
            <v>中等</v>
          </cell>
          <cell r="F153">
            <v>3.07</v>
          </cell>
          <cell r="G153">
            <v>3.22</v>
          </cell>
          <cell r="H153">
            <v>16.29</v>
          </cell>
          <cell r="I153">
            <v>5.95</v>
          </cell>
          <cell r="J153">
            <v>2.21</v>
          </cell>
          <cell r="K153">
            <v>3.17</v>
          </cell>
          <cell r="L153">
            <v>10.92</v>
          </cell>
          <cell r="M153">
            <v>5.82</v>
          </cell>
          <cell r="N153">
            <v>3.34</v>
          </cell>
          <cell r="O153">
            <v>2.86</v>
          </cell>
          <cell r="P153">
            <v>15.6</v>
          </cell>
          <cell r="Q153">
            <v>5.59</v>
          </cell>
          <cell r="R153">
            <v>2.79</v>
          </cell>
          <cell r="S153">
            <v>3.58</v>
          </cell>
          <cell r="T153">
            <v>17.010000000000002</v>
          </cell>
          <cell r="U153">
            <v>6.3</v>
          </cell>
        </row>
        <row r="154">
          <cell r="C154" t="str">
            <v>QL0104_r44</v>
          </cell>
          <cell r="D154" t="str">
            <v>非停心型</v>
          </cell>
          <cell r="E154" t="str">
            <v>強</v>
          </cell>
          <cell r="F154">
            <v>1.77</v>
          </cell>
          <cell r="G154">
            <v>1.96</v>
          </cell>
          <cell r="H154">
            <v>4.18</v>
          </cell>
          <cell r="I154">
            <v>8.1199999999999992</v>
          </cell>
          <cell r="J154">
            <v>1.03</v>
          </cell>
          <cell r="K154">
            <v>1.24</v>
          </cell>
          <cell r="L154">
            <v>0.71</v>
          </cell>
          <cell r="M154">
            <v>12.44</v>
          </cell>
          <cell r="N154">
            <v>1.96</v>
          </cell>
          <cell r="O154">
            <v>2.14</v>
          </cell>
          <cell r="P154">
            <v>5.2</v>
          </cell>
          <cell r="Q154">
            <v>7.69</v>
          </cell>
          <cell r="R154">
            <v>1.58</v>
          </cell>
          <cell r="S154">
            <v>1.78</v>
          </cell>
          <cell r="T154">
            <v>3.17</v>
          </cell>
          <cell r="U154">
            <v>8.5500000000000007</v>
          </cell>
        </row>
        <row r="155">
          <cell r="C155" t="str">
            <v>QL0301_r63</v>
          </cell>
          <cell r="D155" t="str">
            <v>非停心型</v>
          </cell>
          <cell r="E155" t="str">
            <v>中等</v>
          </cell>
          <cell r="F155">
            <v>2.17</v>
          </cell>
          <cell r="G155">
            <v>2.31</v>
          </cell>
          <cell r="H155">
            <v>6.07</v>
          </cell>
          <cell r="I155">
            <v>6.12</v>
          </cell>
          <cell r="J155">
            <v>1.79</v>
          </cell>
          <cell r="K155">
            <v>1.89</v>
          </cell>
          <cell r="L155">
            <v>3.8</v>
          </cell>
          <cell r="M155">
            <v>6.47</v>
          </cell>
          <cell r="N155">
            <v>2.06</v>
          </cell>
          <cell r="O155">
            <v>2.2000000000000002</v>
          </cell>
          <cell r="P155">
            <v>5.7</v>
          </cell>
          <cell r="Q155">
            <v>5.93</v>
          </cell>
          <cell r="R155">
            <v>2.29</v>
          </cell>
          <cell r="S155">
            <v>2.42</v>
          </cell>
          <cell r="T155">
            <v>6.45</v>
          </cell>
          <cell r="U155">
            <v>6.31</v>
          </cell>
        </row>
        <row r="156">
          <cell r="C156" t="str">
            <v>QL0301_r74</v>
          </cell>
          <cell r="D156" t="str">
            <v>非停心型</v>
          </cell>
          <cell r="E156" t="str">
            <v>中等</v>
          </cell>
          <cell r="F156">
            <v>1.89</v>
          </cell>
          <cell r="G156">
            <v>2.13</v>
          </cell>
          <cell r="H156">
            <v>2.78</v>
          </cell>
          <cell r="I156">
            <v>7.28</v>
          </cell>
          <cell r="J156">
            <v>1.47</v>
          </cell>
          <cell r="K156">
            <v>1.71</v>
          </cell>
          <cell r="L156">
            <v>2.0099999999999998</v>
          </cell>
          <cell r="M156">
            <v>8.0299999999999994</v>
          </cell>
          <cell r="N156">
            <v>1.8</v>
          </cell>
          <cell r="O156">
            <v>2.02</v>
          </cell>
          <cell r="P156">
            <v>4.7</v>
          </cell>
          <cell r="Q156">
            <v>7.85</v>
          </cell>
          <cell r="R156">
            <v>1.98</v>
          </cell>
          <cell r="S156">
            <v>2.25</v>
          </cell>
          <cell r="T156">
            <v>0.81</v>
          </cell>
          <cell r="U156">
            <v>6.72</v>
          </cell>
        </row>
        <row r="157">
          <cell r="C157" t="str">
            <v>QL0302_r14</v>
          </cell>
          <cell r="D157" t="str">
            <v>非停心型</v>
          </cell>
          <cell r="E157" t="str">
            <v>中等</v>
          </cell>
          <cell r="F157">
            <v>2.2599999999999998</v>
          </cell>
          <cell r="G157">
            <v>2.46</v>
          </cell>
          <cell r="H157">
            <v>7.51</v>
          </cell>
          <cell r="I157">
            <v>5.88</v>
          </cell>
          <cell r="J157">
            <v>2.06</v>
          </cell>
          <cell r="K157">
            <v>2.4700000000000002</v>
          </cell>
          <cell r="L157">
            <v>6.29</v>
          </cell>
          <cell r="M157">
            <v>5.82</v>
          </cell>
          <cell r="N157">
            <v>2.34</v>
          </cell>
          <cell r="O157">
            <v>2.56</v>
          </cell>
          <cell r="P157">
            <v>8</v>
          </cell>
          <cell r="Q157">
            <v>5.17</v>
          </cell>
          <cell r="R157">
            <v>2.1800000000000002</v>
          </cell>
          <cell r="S157">
            <v>2.35</v>
          </cell>
          <cell r="T157">
            <v>7</v>
          </cell>
          <cell r="U157">
            <v>6.58</v>
          </cell>
        </row>
        <row r="158">
          <cell r="C158" t="str">
            <v>QL0302_r18</v>
          </cell>
          <cell r="D158" t="str">
            <v>非停心型</v>
          </cell>
          <cell r="E158" t="str">
            <v>強</v>
          </cell>
          <cell r="F158">
            <v>3.17</v>
          </cell>
          <cell r="G158">
            <v>4.26</v>
          </cell>
          <cell r="H158">
            <v>25.91</v>
          </cell>
          <cell r="I158">
            <v>4.3600000000000003</v>
          </cell>
          <cell r="J158">
            <v>2.2400000000000002</v>
          </cell>
          <cell r="K158">
            <v>2.82</v>
          </cell>
          <cell r="L158">
            <v>8.85</v>
          </cell>
          <cell r="M158">
            <v>5.96</v>
          </cell>
          <cell r="N158">
            <v>3.29</v>
          </cell>
          <cell r="O158">
            <v>4.46</v>
          </cell>
          <cell r="P158">
            <v>29</v>
          </cell>
          <cell r="Q158">
            <v>3.92</v>
          </cell>
          <cell r="R158">
            <v>3.04</v>
          </cell>
          <cell r="S158">
            <v>4.0599999999999996</v>
          </cell>
          <cell r="T158">
            <v>22.84</v>
          </cell>
          <cell r="U158">
            <v>4.79</v>
          </cell>
        </row>
        <row r="159">
          <cell r="C159" t="str">
            <v>QL0302_r22</v>
          </cell>
          <cell r="D159" t="str">
            <v>非停心型</v>
          </cell>
          <cell r="E159" t="str">
            <v>中等</v>
          </cell>
          <cell r="F159">
            <v>2.56</v>
          </cell>
          <cell r="G159">
            <v>3.1</v>
          </cell>
          <cell r="H159">
            <v>12.39</v>
          </cell>
          <cell r="I159">
            <v>4.9800000000000004</v>
          </cell>
          <cell r="J159">
            <v>1.4</v>
          </cell>
          <cell r="K159">
            <v>1.95</v>
          </cell>
          <cell r="L159">
            <v>2.46</v>
          </cell>
          <cell r="M159">
            <v>6.96</v>
          </cell>
          <cell r="N159">
            <v>2.52</v>
          </cell>
          <cell r="O159">
            <v>3.08</v>
          </cell>
          <cell r="P159">
            <v>12.2</v>
          </cell>
          <cell r="Q159">
            <v>4.83</v>
          </cell>
          <cell r="R159">
            <v>2.6</v>
          </cell>
          <cell r="S159">
            <v>3.13</v>
          </cell>
          <cell r="T159">
            <v>12.53</v>
          </cell>
          <cell r="U159">
            <v>5.14</v>
          </cell>
        </row>
        <row r="160">
          <cell r="C160" t="str">
            <v>QL0302_r23</v>
          </cell>
          <cell r="D160" t="str">
            <v>非停心型</v>
          </cell>
          <cell r="E160" t="str">
            <v>中等</v>
          </cell>
          <cell r="F160">
            <v>3.44</v>
          </cell>
          <cell r="G160">
            <v>3.8</v>
          </cell>
          <cell r="H160">
            <v>24.55</v>
          </cell>
          <cell r="I160">
            <v>5.66</v>
          </cell>
          <cell r="J160">
            <v>1.73</v>
          </cell>
          <cell r="K160">
            <v>2.25</v>
          </cell>
          <cell r="L160">
            <v>3.66</v>
          </cell>
          <cell r="M160">
            <v>7.32</v>
          </cell>
          <cell r="N160">
            <v>3.44</v>
          </cell>
          <cell r="O160">
            <v>3.84</v>
          </cell>
          <cell r="P160">
            <v>23.6</v>
          </cell>
          <cell r="Q160">
            <v>5.85</v>
          </cell>
          <cell r="R160">
            <v>3.43</v>
          </cell>
          <cell r="S160">
            <v>3.75</v>
          </cell>
          <cell r="T160">
            <v>25.51</v>
          </cell>
          <cell r="U160">
            <v>5.47</v>
          </cell>
        </row>
        <row r="161">
          <cell r="C161" t="str">
            <v>QL0302_r25</v>
          </cell>
          <cell r="D161" t="str">
            <v>非停心型</v>
          </cell>
          <cell r="E161" t="str">
            <v>中等</v>
          </cell>
          <cell r="F161">
            <v>2.91</v>
          </cell>
          <cell r="G161">
            <v>3.26</v>
          </cell>
          <cell r="H161">
            <v>17.96</v>
          </cell>
          <cell r="I161">
            <v>4.78</v>
          </cell>
          <cell r="J161">
            <v>1.85</v>
          </cell>
          <cell r="K161">
            <v>2.5099999999999998</v>
          </cell>
          <cell r="L161">
            <v>5.2</v>
          </cell>
          <cell r="M161">
            <v>5.92</v>
          </cell>
          <cell r="N161">
            <v>2.61</v>
          </cell>
          <cell r="O161">
            <v>2.87</v>
          </cell>
          <cell r="P161">
            <v>14.3</v>
          </cell>
          <cell r="Q161">
            <v>4.38</v>
          </cell>
          <cell r="R161">
            <v>3.21</v>
          </cell>
          <cell r="S161">
            <v>3.66</v>
          </cell>
          <cell r="T161">
            <v>21.67</v>
          </cell>
          <cell r="U161">
            <v>5.18</v>
          </cell>
        </row>
        <row r="162">
          <cell r="C162" t="str">
            <v>QL0302_r26</v>
          </cell>
          <cell r="D162" t="str">
            <v>非停心型</v>
          </cell>
          <cell r="E162" t="str">
            <v>中等</v>
          </cell>
          <cell r="F162">
            <v>2.2000000000000002</v>
          </cell>
          <cell r="G162">
            <v>2.41</v>
          </cell>
          <cell r="H162">
            <v>8.32</v>
          </cell>
          <cell r="I162">
            <v>6.17</v>
          </cell>
          <cell r="J162">
            <v>1.82</v>
          </cell>
          <cell r="K162">
            <v>1.63</v>
          </cell>
          <cell r="L162">
            <v>2.67</v>
          </cell>
          <cell r="M162">
            <v>8.24</v>
          </cell>
          <cell r="N162">
            <v>2.3199999999999998</v>
          </cell>
          <cell r="O162">
            <v>2.5499999999999998</v>
          </cell>
          <cell r="P162">
            <v>9.3000000000000007</v>
          </cell>
          <cell r="Q162">
            <v>5.49</v>
          </cell>
          <cell r="R162">
            <v>2.0699999999999998</v>
          </cell>
          <cell r="S162">
            <v>2.27</v>
          </cell>
          <cell r="T162">
            <v>7.34</v>
          </cell>
          <cell r="U162">
            <v>6.84</v>
          </cell>
        </row>
        <row r="163">
          <cell r="C163" t="str">
            <v>QL0302_r50</v>
          </cell>
          <cell r="D163" t="str">
            <v>非停心型</v>
          </cell>
          <cell r="E163" t="str">
            <v>強</v>
          </cell>
          <cell r="F163">
            <v>2.15</v>
          </cell>
          <cell r="G163">
            <v>2.2000000000000002</v>
          </cell>
          <cell r="H163">
            <v>6.56</v>
          </cell>
          <cell r="I163">
            <v>6.62</v>
          </cell>
          <cell r="J163">
            <v>1.63</v>
          </cell>
          <cell r="K163">
            <v>1.73</v>
          </cell>
          <cell r="L163">
            <v>2.88</v>
          </cell>
          <cell r="M163">
            <v>7.98</v>
          </cell>
          <cell r="N163">
            <v>1.97</v>
          </cell>
          <cell r="O163">
            <v>1.97</v>
          </cell>
          <cell r="P163">
            <v>5</v>
          </cell>
          <cell r="Q163">
            <v>6</v>
          </cell>
          <cell r="R163">
            <v>2.34</v>
          </cell>
          <cell r="S163">
            <v>2.42</v>
          </cell>
          <cell r="T163">
            <v>8.09</v>
          </cell>
          <cell r="U163">
            <v>7.25</v>
          </cell>
        </row>
        <row r="164">
          <cell r="C164" t="str">
            <v>QL0302_r53</v>
          </cell>
          <cell r="D164" t="str">
            <v>非停心型</v>
          </cell>
          <cell r="E164" t="str">
            <v>中等</v>
          </cell>
          <cell r="F164">
            <v>3.39</v>
          </cell>
          <cell r="G164">
            <v>3.47</v>
          </cell>
          <cell r="H164">
            <v>22.42</v>
          </cell>
          <cell r="I164">
            <v>4.33</v>
          </cell>
          <cell r="J164">
            <v>2.04</v>
          </cell>
          <cell r="K164">
            <v>2.96</v>
          </cell>
          <cell r="L164">
            <v>7.79</v>
          </cell>
          <cell r="M164">
            <v>6.44</v>
          </cell>
          <cell r="N164">
            <v>3.67</v>
          </cell>
          <cell r="O164">
            <v>2.84</v>
          </cell>
          <cell r="P164">
            <v>19.100000000000001</v>
          </cell>
          <cell r="Q164">
            <v>4.3499999999999996</v>
          </cell>
          <cell r="R164">
            <v>3.12</v>
          </cell>
          <cell r="S164">
            <v>4.0999999999999996</v>
          </cell>
          <cell r="T164">
            <v>25.79</v>
          </cell>
          <cell r="U164">
            <v>4.3099999999999996</v>
          </cell>
        </row>
        <row r="165">
          <cell r="C165" t="str">
            <v>QL0302_r92</v>
          </cell>
          <cell r="D165" t="str">
            <v>非停心型</v>
          </cell>
          <cell r="E165" t="str">
            <v>中等</v>
          </cell>
          <cell r="F165">
            <v>2.52</v>
          </cell>
          <cell r="G165">
            <v>2.7</v>
          </cell>
          <cell r="H165">
            <v>11.08</v>
          </cell>
          <cell r="I165">
            <v>6.62</v>
          </cell>
          <cell r="J165">
            <v>1.39</v>
          </cell>
          <cell r="K165">
            <v>1.57</v>
          </cell>
          <cell r="L165">
            <v>3.22</v>
          </cell>
          <cell r="M165">
            <v>10.95</v>
          </cell>
          <cell r="N165">
            <v>2.23</v>
          </cell>
          <cell r="O165">
            <v>2.41</v>
          </cell>
          <cell r="P165">
            <v>9.1</v>
          </cell>
          <cell r="Q165">
            <v>7.29</v>
          </cell>
          <cell r="R165">
            <v>2.82</v>
          </cell>
          <cell r="S165">
            <v>3</v>
          </cell>
          <cell r="T165">
            <v>13.01</v>
          </cell>
          <cell r="U165">
            <v>5.95</v>
          </cell>
        </row>
        <row r="166">
          <cell r="C166" t="str">
            <v>QL0303_r05</v>
          </cell>
          <cell r="D166" t="str">
            <v>非停心型</v>
          </cell>
          <cell r="E166" t="str">
            <v>中等</v>
          </cell>
          <cell r="F166">
            <v>4.55</v>
          </cell>
          <cell r="G166">
            <v>3.67</v>
          </cell>
          <cell r="H166">
            <v>27.81</v>
          </cell>
          <cell r="I166">
            <v>5.75</v>
          </cell>
          <cell r="J166">
            <v>2.79</v>
          </cell>
          <cell r="K166">
            <v>2.8</v>
          </cell>
          <cell r="L166">
            <v>8.68</v>
          </cell>
          <cell r="M166">
            <v>5.03</v>
          </cell>
          <cell r="N166">
            <v>4.3600000000000003</v>
          </cell>
          <cell r="O166">
            <v>3.47</v>
          </cell>
          <cell r="P166">
            <v>24.7</v>
          </cell>
          <cell r="Q166">
            <v>5.85</v>
          </cell>
          <cell r="R166">
            <v>4.7300000000000004</v>
          </cell>
          <cell r="S166">
            <v>3.88</v>
          </cell>
          <cell r="T166">
            <v>30.95</v>
          </cell>
          <cell r="U166">
            <v>5.66</v>
          </cell>
        </row>
        <row r="167">
          <cell r="C167" t="str">
            <v>QL0303_r81</v>
          </cell>
          <cell r="D167" t="str">
            <v>非停心型</v>
          </cell>
          <cell r="E167" t="str">
            <v>中等</v>
          </cell>
          <cell r="F167">
            <v>2.11</v>
          </cell>
          <cell r="G167">
            <v>2.2000000000000002</v>
          </cell>
          <cell r="H167">
            <v>5.36</v>
          </cell>
          <cell r="I167">
            <v>8.83</v>
          </cell>
          <cell r="J167">
            <v>1.83</v>
          </cell>
          <cell r="K167">
            <v>1.88</v>
          </cell>
          <cell r="L167">
            <v>4.25</v>
          </cell>
          <cell r="M167">
            <v>9.2200000000000006</v>
          </cell>
          <cell r="N167">
            <v>2.16</v>
          </cell>
          <cell r="O167">
            <v>2.31</v>
          </cell>
          <cell r="P167">
            <v>5.8</v>
          </cell>
          <cell r="Q167">
            <v>8.56</v>
          </cell>
          <cell r="R167">
            <v>2.06</v>
          </cell>
          <cell r="S167">
            <v>2.08</v>
          </cell>
          <cell r="T167">
            <v>4.93</v>
          </cell>
          <cell r="U167">
            <v>9.1</v>
          </cell>
        </row>
        <row r="168">
          <cell r="C168" t="str">
            <v>QL0303_r83</v>
          </cell>
          <cell r="D168" t="str">
            <v>非停心型</v>
          </cell>
          <cell r="E168" t="str">
            <v>中等</v>
          </cell>
          <cell r="F168">
            <v>1.48</v>
          </cell>
          <cell r="G168">
            <v>1.62</v>
          </cell>
          <cell r="H168">
            <v>2.57</v>
          </cell>
          <cell r="I168">
            <v>8.82</v>
          </cell>
          <cell r="J168">
            <v>1.3</v>
          </cell>
          <cell r="K168">
            <v>1.51</v>
          </cell>
          <cell r="L168">
            <v>3.63</v>
          </cell>
          <cell r="M168">
            <v>10.24</v>
          </cell>
          <cell r="N168">
            <v>1.37</v>
          </cell>
          <cell r="O168">
            <v>1.51</v>
          </cell>
          <cell r="P168">
            <v>2.7</v>
          </cell>
          <cell r="Q168">
            <v>9.4499999999999993</v>
          </cell>
          <cell r="R168">
            <v>1.58</v>
          </cell>
          <cell r="S168">
            <v>1.73</v>
          </cell>
          <cell r="T168">
            <v>2.4300000000000002</v>
          </cell>
          <cell r="U168">
            <v>8.19</v>
          </cell>
        </row>
        <row r="169">
          <cell r="C169" t="str">
            <v>QL0304_r02</v>
          </cell>
          <cell r="D169" t="str">
            <v>非停心型</v>
          </cell>
          <cell r="E169" t="str">
            <v>中等</v>
          </cell>
          <cell r="F169">
            <v>3.21</v>
          </cell>
          <cell r="G169">
            <v>4.0599999999999996</v>
          </cell>
          <cell r="H169">
            <v>27.14</v>
          </cell>
          <cell r="I169">
            <v>4.8600000000000003</v>
          </cell>
          <cell r="J169">
            <v>2.09</v>
          </cell>
          <cell r="K169">
            <v>2.9</v>
          </cell>
          <cell r="L169">
            <v>6.95</v>
          </cell>
          <cell r="M169">
            <v>5.3</v>
          </cell>
          <cell r="N169">
            <v>2.97</v>
          </cell>
          <cell r="O169">
            <v>3.75</v>
          </cell>
          <cell r="P169">
            <v>22</v>
          </cell>
          <cell r="Q169">
            <v>4.76</v>
          </cell>
          <cell r="R169">
            <v>3.46</v>
          </cell>
          <cell r="S169">
            <v>4.38</v>
          </cell>
          <cell r="T169">
            <v>32.24</v>
          </cell>
          <cell r="U169">
            <v>4.95</v>
          </cell>
        </row>
        <row r="170">
          <cell r="C170" t="str">
            <v>QL0304_r04</v>
          </cell>
          <cell r="D170" t="str">
            <v>非停心型</v>
          </cell>
          <cell r="E170" t="str">
            <v>中等</v>
          </cell>
          <cell r="F170">
            <v>2.33</v>
          </cell>
          <cell r="G170">
            <v>2.87</v>
          </cell>
          <cell r="H170">
            <v>10.66</v>
          </cell>
          <cell r="I170">
            <v>6.05</v>
          </cell>
          <cell r="J170">
            <v>1.52</v>
          </cell>
          <cell r="K170">
            <v>1.78</v>
          </cell>
          <cell r="L170">
            <v>2.12</v>
          </cell>
          <cell r="M170">
            <v>8.2100000000000009</v>
          </cell>
          <cell r="N170">
            <v>2.39</v>
          </cell>
          <cell r="O170">
            <v>3</v>
          </cell>
          <cell r="P170">
            <v>11.5</v>
          </cell>
          <cell r="Q170">
            <v>5.58</v>
          </cell>
          <cell r="R170">
            <v>2.27</v>
          </cell>
          <cell r="S170">
            <v>2.75</v>
          </cell>
          <cell r="T170">
            <v>9.8000000000000007</v>
          </cell>
          <cell r="U170">
            <v>6.52</v>
          </cell>
        </row>
        <row r="171">
          <cell r="C171" t="str">
            <v>QL0304_r16</v>
          </cell>
          <cell r="D171" t="str">
            <v>非停心型</v>
          </cell>
          <cell r="E171" t="str">
            <v>中等</v>
          </cell>
          <cell r="F171">
            <v>2.3199999999999998</v>
          </cell>
          <cell r="G171">
            <v>2.81</v>
          </cell>
          <cell r="H171">
            <v>9.19</v>
          </cell>
          <cell r="I171">
            <v>5.27</v>
          </cell>
          <cell r="J171">
            <v>1.7</v>
          </cell>
          <cell r="K171">
            <v>2.11</v>
          </cell>
          <cell r="L171">
            <v>3.44</v>
          </cell>
          <cell r="M171">
            <v>7.75</v>
          </cell>
          <cell r="N171">
            <v>2.23</v>
          </cell>
          <cell r="O171">
            <v>2.74</v>
          </cell>
          <cell r="P171">
            <v>8.9</v>
          </cell>
          <cell r="Q171">
            <v>5.0199999999999996</v>
          </cell>
          <cell r="R171">
            <v>2.4</v>
          </cell>
          <cell r="S171">
            <v>2.88</v>
          </cell>
          <cell r="T171">
            <v>9.43</v>
          </cell>
          <cell r="U171">
            <v>5.53</v>
          </cell>
        </row>
        <row r="172">
          <cell r="C172" t="str">
            <v>QL0304_r17</v>
          </cell>
          <cell r="D172" t="str">
            <v>非停心型</v>
          </cell>
          <cell r="E172" t="str">
            <v>中等</v>
          </cell>
          <cell r="F172">
            <v>2.74</v>
          </cell>
          <cell r="G172">
            <v>3.13</v>
          </cell>
          <cell r="H172">
            <v>12.78</v>
          </cell>
          <cell r="I172">
            <v>6.48</v>
          </cell>
          <cell r="J172">
            <v>2.35</v>
          </cell>
          <cell r="K172">
            <v>2.74</v>
          </cell>
          <cell r="L172">
            <v>8.24</v>
          </cell>
          <cell r="M172">
            <v>5.4</v>
          </cell>
          <cell r="N172">
            <v>2.8</v>
          </cell>
          <cell r="O172">
            <v>3.19</v>
          </cell>
          <cell r="P172">
            <v>14</v>
          </cell>
          <cell r="Q172">
            <v>5.94</v>
          </cell>
          <cell r="R172">
            <v>2.68</v>
          </cell>
          <cell r="S172">
            <v>3.08</v>
          </cell>
          <cell r="T172">
            <v>11.61</v>
          </cell>
          <cell r="U172">
            <v>7.02</v>
          </cell>
        </row>
        <row r="173">
          <cell r="C173" t="str">
            <v>QL0304_r49</v>
          </cell>
          <cell r="D173" t="str">
            <v>非停心型</v>
          </cell>
          <cell r="E173" t="str">
            <v>中等</v>
          </cell>
          <cell r="F173">
            <v>3.25</v>
          </cell>
          <cell r="G173">
            <v>3.86</v>
          </cell>
          <cell r="H173">
            <v>23.92</v>
          </cell>
          <cell r="I173">
            <v>4.79</v>
          </cell>
          <cell r="J173">
            <v>2.35</v>
          </cell>
          <cell r="K173">
            <v>3.1</v>
          </cell>
          <cell r="L173">
            <v>9.92</v>
          </cell>
          <cell r="M173">
            <v>5.79</v>
          </cell>
          <cell r="N173">
            <v>3.01</v>
          </cell>
          <cell r="O173">
            <v>3.52</v>
          </cell>
          <cell r="P173">
            <v>18.8</v>
          </cell>
          <cell r="Q173">
            <v>4.66</v>
          </cell>
          <cell r="R173">
            <v>3.49</v>
          </cell>
          <cell r="S173">
            <v>4.2</v>
          </cell>
          <cell r="T173">
            <v>29.09</v>
          </cell>
          <cell r="U173">
            <v>4.92</v>
          </cell>
        </row>
        <row r="174">
          <cell r="C174" t="str">
            <v>QL0304_r50</v>
          </cell>
          <cell r="D174" t="str">
            <v>非停心型</v>
          </cell>
          <cell r="E174" t="str">
            <v>中等</v>
          </cell>
          <cell r="F174">
            <v>4</v>
          </cell>
          <cell r="G174">
            <v>4.3600000000000003</v>
          </cell>
          <cell r="H174">
            <v>34.54</v>
          </cell>
          <cell r="I174">
            <v>6.09</v>
          </cell>
          <cell r="J174">
            <v>1.99</v>
          </cell>
          <cell r="K174">
            <v>2.97</v>
          </cell>
          <cell r="L174">
            <v>8.16</v>
          </cell>
          <cell r="M174">
            <v>6.3</v>
          </cell>
          <cell r="N174">
            <v>4.57</v>
          </cell>
          <cell r="O174">
            <v>3.58</v>
          </cell>
          <cell r="P174">
            <v>34</v>
          </cell>
          <cell r="Q174">
            <v>5.98</v>
          </cell>
          <cell r="R174">
            <v>3.43</v>
          </cell>
          <cell r="S174">
            <v>5.15</v>
          </cell>
          <cell r="T174">
            <v>35.08</v>
          </cell>
          <cell r="U174">
            <v>6.2</v>
          </cell>
        </row>
        <row r="175">
          <cell r="C175" t="str">
            <v>QL0304_r51</v>
          </cell>
          <cell r="D175" t="str">
            <v>非停心型</v>
          </cell>
          <cell r="E175" t="str">
            <v>中等</v>
          </cell>
          <cell r="F175">
            <v>3.17</v>
          </cell>
          <cell r="G175">
            <v>3.15</v>
          </cell>
          <cell r="H175">
            <v>18.62</v>
          </cell>
          <cell r="I175">
            <v>5.26</v>
          </cell>
          <cell r="J175">
            <v>1.78</v>
          </cell>
          <cell r="K175">
            <v>2.44</v>
          </cell>
          <cell r="L175">
            <v>5.99</v>
          </cell>
          <cell r="M175">
            <v>5.34</v>
          </cell>
          <cell r="N175">
            <v>3.05</v>
          </cell>
          <cell r="O175">
            <v>2.73</v>
          </cell>
          <cell r="P175">
            <v>13.8</v>
          </cell>
          <cell r="Q175">
            <v>5.1100000000000003</v>
          </cell>
          <cell r="R175">
            <v>3.3</v>
          </cell>
          <cell r="S175">
            <v>3.56</v>
          </cell>
          <cell r="T175">
            <v>23.47</v>
          </cell>
          <cell r="U175">
            <v>5.41</v>
          </cell>
        </row>
        <row r="176">
          <cell r="C176" t="str">
            <v>QL0304_r52</v>
          </cell>
          <cell r="D176" t="str">
            <v>非停心型</v>
          </cell>
          <cell r="E176" t="str">
            <v>中等</v>
          </cell>
          <cell r="F176">
            <v>2.64</v>
          </cell>
          <cell r="G176">
            <v>3</v>
          </cell>
          <cell r="H176">
            <v>13.04</v>
          </cell>
          <cell r="I176">
            <v>5.33</v>
          </cell>
          <cell r="J176">
            <v>1.54</v>
          </cell>
          <cell r="K176">
            <v>2.2599999999999998</v>
          </cell>
          <cell r="L176">
            <v>4.04</v>
          </cell>
          <cell r="M176">
            <v>7.08</v>
          </cell>
          <cell r="N176">
            <v>2.71</v>
          </cell>
          <cell r="O176">
            <v>2.59</v>
          </cell>
          <cell r="P176">
            <v>11.1</v>
          </cell>
          <cell r="Q176">
            <v>5.12</v>
          </cell>
          <cell r="R176">
            <v>2.57</v>
          </cell>
          <cell r="S176">
            <v>3.42</v>
          </cell>
          <cell r="T176">
            <v>14.98</v>
          </cell>
          <cell r="U176">
            <v>5.54</v>
          </cell>
        </row>
        <row r="177">
          <cell r="C177" t="str">
            <v>QL0304_r54</v>
          </cell>
          <cell r="D177" t="str">
            <v>非停心型</v>
          </cell>
          <cell r="E177" t="str">
            <v>中等</v>
          </cell>
          <cell r="F177">
            <v>2.41</v>
          </cell>
          <cell r="G177">
            <v>2.87</v>
          </cell>
          <cell r="H177">
            <v>9.9600000000000009</v>
          </cell>
          <cell r="I177">
            <v>6.39</v>
          </cell>
          <cell r="J177">
            <v>1.81</v>
          </cell>
          <cell r="K177">
            <v>2.4300000000000002</v>
          </cell>
          <cell r="L177">
            <v>4.1900000000000004</v>
          </cell>
          <cell r="M177">
            <v>6.63</v>
          </cell>
          <cell r="N177">
            <v>2.3199999999999998</v>
          </cell>
          <cell r="O177">
            <v>2.73</v>
          </cell>
          <cell r="P177">
            <v>9.4</v>
          </cell>
          <cell r="Q177">
            <v>6.46</v>
          </cell>
          <cell r="R177">
            <v>2.5099999999999998</v>
          </cell>
          <cell r="S177">
            <v>3.02</v>
          </cell>
          <cell r="T177">
            <v>10.51</v>
          </cell>
          <cell r="U177">
            <v>6.31</v>
          </cell>
        </row>
        <row r="178">
          <cell r="C178" t="str">
            <v>QL0304_r56</v>
          </cell>
          <cell r="D178" t="str">
            <v>非停心型</v>
          </cell>
          <cell r="E178" t="str">
            <v>強</v>
          </cell>
          <cell r="F178">
            <v>3.6</v>
          </cell>
          <cell r="G178">
            <v>4.34</v>
          </cell>
          <cell r="H178">
            <v>29.4</v>
          </cell>
          <cell r="I178">
            <v>4.37</v>
          </cell>
          <cell r="J178">
            <v>2.13</v>
          </cell>
          <cell r="K178">
            <v>2.95</v>
          </cell>
          <cell r="L178">
            <v>7.41</v>
          </cell>
          <cell r="M178">
            <v>4.8899999999999997</v>
          </cell>
          <cell r="N178">
            <v>3.73</v>
          </cell>
          <cell r="O178">
            <v>4.18</v>
          </cell>
          <cell r="P178">
            <v>28.7</v>
          </cell>
          <cell r="Q178">
            <v>4.5999999999999996</v>
          </cell>
          <cell r="R178">
            <v>3.48</v>
          </cell>
          <cell r="S178">
            <v>4.51</v>
          </cell>
          <cell r="T178">
            <v>30.14</v>
          </cell>
          <cell r="U178">
            <v>4.1399999999999997</v>
          </cell>
        </row>
        <row r="179">
          <cell r="C179" t="str">
            <v>QL0304_r62</v>
          </cell>
          <cell r="D179" t="str">
            <v>非停心型</v>
          </cell>
          <cell r="E179" t="str">
            <v>中等</v>
          </cell>
          <cell r="F179">
            <v>1.98</v>
          </cell>
          <cell r="G179">
            <v>2.17</v>
          </cell>
          <cell r="H179">
            <v>5.34</v>
          </cell>
          <cell r="I179">
            <v>6.8</v>
          </cell>
          <cell r="J179">
            <v>0.99</v>
          </cell>
          <cell r="K179">
            <v>1.1200000000000001</v>
          </cell>
          <cell r="L179">
            <v>0.65</v>
          </cell>
          <cell r="M179">
            <v>12.63</v>
          </cell>
          <cell r="N179">
            <v>1.88</v>
          </cell>
          <cell r="O179">
            <v>2.04</v>
          </cell>
          <cell r="P179">
            <v>5.2</v>
          </cell>
          <cell r="Q179">
            <v>6.4</v>
          </cell>
          <cell r="R179">
            <v>2.0699999999999998</v>
          </cell>
          <cell r="S179">
            <v>2.29</v>
          </cell>
          <cell r="T179">
            <v>5.5</v>
          </cell>
          <cell r="U179">
            <v>7.2</v>
          </cell>
        </row>
        <row r="180">
          <cell r="C180" t="str">
            <v>QL0304_r67</v>
          </cell>
          <cell r="D180" t="str">
            <v>非停心型</v>
          </cell>
          <cell r="E180" t="str">
            <v>中等</v>
          </cell>
          <cell r="F180">
            <v>2.0299999999999998</v>
          </cell>
          <cell r="G180">
            <v>2.34</v>
          </cell>
          <cell r="H180">
            <v>6.82</v>
          </cell>
          <cell r="I180">
            <v>7.8</v>
          </cell>
          <cell r="J180">
            <v>1.19</v>
          </cell>
          <cell r="K180">
            <v>1.44</v>
          </cell>
          <cell r="L180">
            <v>2.2400000000000002</v>
          </cell>
          <cell r="M180">
            <v>9.81</v>
          </cell>
          <cell r="N180">
            <v>1.8</v>
          </cell>
          <cell r="O180">
            <v>2.2000000000000002</v>
          </cell>
          <cell r="P180">
            <v>6</v>
          </cell>
          <cell r="Q180">
            <v>7.76</v>
          </cell>
          <cell r="R180">
            <v>2.25</v>
          </cell>
          <cell r="S180">
            <v>2.48</v>
          </cell>
          <cell r="T180">
            <v>7.64</v>
          </cell>
          <cell r="U180">
            <v>7.84</v>
          </cell>
        </row>
        <row r="181">
          <cell r="C181" t="str">
            <v>QL0304_r77</v>
          </cell>
          <cell r="D181" t="str">
            <v>非停心型</v>
          </cell>
          <cell r="E181" t="str">
            <v>中等</v>
          </cell>
          <cell r="F181">
            <v>1.27</v>
          </cell>
          <cell r="G181">
            <v>1.36</v>
          </cell>
          <cell r="H181">
            <v>1.92</v>
          </cell>
          <cell r="I181">
            <v>10.53</v>
          </cell>
          <cell r="J181">
            <v>1.1499999999999999</v>
          </cell>
          <cell r="K181">
            <v>1.34</v>
          </cell>
          <cell r="L181">
            <v>1.25</v>
          </cell>
          <cell r="M181">
            <v>10.52</v>
          </cell>
          <cell r="N181">
            <v>1.1200000000000001</v>
          </cell>
          <cell r="O181">
            <v>1.24</v>
          </cell>
          <cell r="P181">
            <v>1.7</v>
          </cell>
          <cell r="Q181">
            <v>11.18</v>
          </cell>
          <cell r="R181">
            <v>1.42</v>
          </cell>
          <cell r="S181">
            <v>1.48</v>
          </cell>
          <cell r="T181">
            <v>2.1800000000000002</v>
          </cell>
          <cell r="U181">
            <v>9.8699999999999992</v>
          </cell>
        </row>
        <row r="182">
          <cell r="C182" t="str">
            <v>QL0304_r84</v>
          </cell>
          <cell r="D182" t="str">
            <v>非停心型</v>
          </cell>
          <cell r="E182" t="str">
            <v>中等</v>
          </cell>
          <cell r="F182">
            <v>1.69</v>
          </cell>
          <cell r="G182">
            <v>1.71</v>
          </cell>
          <cell r="H182">
            <v>3.49</v>
          </cell>
          <cell r="I182">
            <v>8.4</v>
          </cell>
          <cell r="J182">
            <v>1.25</v>
          </cell>
          <cell r="K182">
            <v>1.39</v>
          </cell>
          <cell r="L182">
            <v>1.51</v>
          </cell>
          <cell r="M182">
            <v>9.86</v>
          </cell>
          <cell r="N182">
            <v>1.65</v>
          </cell>
          <cell r="O182">
            <v>1.74</v>
          </cell>
          <cell r="P182">
            <v>3.4</v>
          </cell>
          <cell r="Q182">
            <v>8.39</v>
          </cell>
          <cell r="R182">
            <v>1.72</v>
          </cell>
          <cell r="S182">
            <v>1.69</v>
          </cell>
          <cell r="T182">
            <v>3.59</v>
          </cell>
          <cell r="U182">
            <v>8.42</v>
          </cell>
        </row>
        <row r="183">
          <cell r="C183" t="str">
            <v>QL0401_r08</v>
          </cell>
          <cell r="D183" t="str">
            <v>非停心型</v>
          </cell>
          <cell r="E183" t="str">
            <v>中等</v>
          </cell>
          <cell r="F183">
            <v>2.11</v>
          </cell>
          <cell r="G183">
            <v>2.6</v>
          </cell>
          <cell r="H183">
            <v>7.58</v>
          </cell>
          <cell r="I183">
            <v>6.05</v>
          </cell>
          <cell r="J183">
            <v>1.37</v>
          </cell>
          <cell r="K183">
            <v>1.62</v>
          </cell>
          <cell r="L183">
            <v>2.4300000000000002</v>
          </cell>
          <cell r="M183">
            <v>9.14</v>
          </cell>
          <cell r="N183">
            <v>2.17</v>
          </cell>
          <cell r="O183">
            <v>2.69</v>
          </cell>
          <cell r="P183">
            <v>8.4</v>
          </cell>
          <cell r="Q183">
            <v>5.41</v>
          </cell>
          <cell r="R183">
            <v>2.0499999999999998</v>
          </cell>
          <cell r="S183">
            <v>2.5099999999999998</v>
          </cell>
          <cell r="T183">
            <v>6.71</v>
          </cell>
          <cell r="U183">
            <v>6.69</v>
          </cell>
        </row>
        <row r="184">
          <cell r="C184" t="str">
            <v>QL0401_r11</v>
          </cell>
          <cell r="D184" t="str">
            <v>非停心型</v>
          </cell>
          <cell r="E184" t="str">
            <v>中等</v>
          </cell>
          <cell r="F184">
            <v>3.73</v>
          </cell>
          <cell r="G184">
            <v>4.07</v>
          </cell>
          <cell r="H184">
            <v>29.62</v>
          </cell>
          <cell r="I184">
            <v>4.41</v>
          </cell>
          <cell r="J184">
            <v>2.31</v>
          </cell>
          <cell r="K184">
            <v>3.09</v>
          </cell>
          <cell r="L184">
            <v>9.2799999999999994</v>
          </cell>
          <cell r="M184">
            <v>5.03</v>
          </cell>
          <cell r="N184">
            <v>4.2699999999999996</v>
          </cell>
          <cell r="O184">
            <v>3.82</v>
          </cell>
          <cell r="P184">
            <v>31.6</v>
          </cell>
          <cell r="Q184">
            <v>3.92</v>
          </cell>
          <cell r="R184">
            <v>3.2</v>
          </cell>
          <cell r="S184">
            <v>4.33</v>
          </cell>
          <cell r="T184">
            <v>27.63</v>
          </cell>
          <cell r="U184">
            <v>4.9000000000000004</v>
          </cell>
        </row>
        <row r="185">
          <cell r="C185" t="str">
            <v>QL0401_r27</v>
          </cell>
          <cell r="D185" t="str">
            <v>非停心型</v>
          </cell>
          <cell r="E185" t="str">
            <v>中等</v>
          </cell>
          <cell r="F185">
            <v>2.4500000000000002</v>
          </cell>
          <cell r="G185">
            <v>2.86</v>
          </cell>
          <cell r="H185">
            <v>10.72</v>
          </cell>
          <cell r="I185">
            <v>5.27</v>
          </cell>
          <cell r="J185">
            <v>2.41</v>
          </cell>
          <cell r="K185">
            <v>2.69</v>
          </cell>
          <cell r="L185">
            <v>7</v>
          </cell>
          <cell r="M185">
            <v>4.12</v>
          </cell>
          <cell r="N185">
            <v>2.21</v>
          </cell>
          <cell r="O185">
            <v>2.59</v>
          </cell>
          <cell r="P185">
            <v>8.9</v>
          </cell>
          <cell r="Q185">
            <v>5.14</v>
          </cell>
          <cell r="R185">
            <v>2.69</v>
          </cell>
          <cell r="S185">
            <v>3.13</v>
          </cell>
          <cell r="T185">
            <v>12.53</v>
          </cell>
          <cell r="U185">
            <v>5.4</v>
          </cell>
        </row>
        <row r="186">
          <cell r="C186" t="str">
            <v>QL0401_r29</v>
          </cell>
          <cell r="D186" t="str">
            <v>非停心型</v>
          </cell>
          <cell r="E186" t="str">
            <v>中等</v>
          </cell>
          <cell r="F186">
            <v>2.17</v>
          </cell>
          <cell r="G186">
            <v>2.44</v>
          </cell>
          <cell r="H186">
            <v>9.14</v>
          </cell>
          <cell r="I186">
            <v>5.66</v>
          </cell>
          <cell r="J186">
            <v>1.49</v>
          </cell>
          <cell r="K186">
            <v>1.75</v>
          </cell>
          <cell r="L186">
            <v>2.33</v>
          </cell>
          <cell r="M186">
            <v>9.86</v>
          </cell>
          <cell r="N186">
            <v>1.64</v>
          </cell>
          <cell r="O186">
            <v>1.82</v>
          </cell>
          <cell r="P186">
            <v>5.8</v>
          </cell>
          <cell r="Q186">
            <v>5.24</v>
          </cell>
          <cell r="R186">
            <v>2.71</v>
          </cell>
          <cell r="S186">
            <v>3.05</v>
          </cell>
          <cell r="T186">
            <v>12.45</v>
          </cell>
          <cell r="U186">
            <v>6.09</v>
          </cell>
        </row>
        <row r="187">
          <cell r="C187" t="str">
            <v>QL0401_r30</v>
          </cell>
          <cell r="D187" t="str">
            <v>非停心型</v>
          </cell>
          <cell r="E187" t="str">
            <v>中等</v>
          </cell>
          <cell r="F187">
            <v>3.2</v>
          </cell>
          <cell r="G187">
            <v>3.38</v>
          </cell>
          <cell r="H187">
            <v>18.399999999999999</v>
          </cell>
          <cell r="I187">
            <v>4.07</v>
          </cell>
          <cell r="J187">
            <v>2.02</v>
          </cell>
          <cell r="K187">
            <v>2.98</v>
          </cell>
          <cell r="L187">
            <v>7.91</v>
          </cell>
          <cell r="M187">
            <v>6.56</v>
          </cell>
          <cell r="N187">
            <v>3.42</v>
          </cell>
          <cell r="O187">
            <v>2.78</v>
          </cell>
          <cell r="P187">
            <v>16.899999999999999</v>
          </cell>
          <cell r="Q187">
            <v>3.97</v>
          </cell>
          <cell r="R187">
            <v>2.98</v>
          </cell>
          <cell r="S187">
            <v>3.97</v>
          </cell>
          <cell r="T187">
            <v>19.87</v>
          </cell>
          <cell r="U187">
            <v>4.17</v>
          </cell>
        </row>
        <row r="188">
          <cell r="C188" t="str">
            <v>QL0401_r33</v>
          </cell>
          <cell r="D188" t="str">
            <v>非停心型</v>
          </cell>
          <cell r="E188" t="str">
            <v>中等</v>
          </cell>
          <cell r="F188">
            <v>3.54</v>
          </cell>
          <cell r="G188">
            <v>3.72</v>
          </cell>
          <cell r="H188">
            <v>25.62</v>
          </cell>
          <cell r="I188">
            <v>4.16</v>
          </cell>
          <cell r="J188">
            <v>2.38</v>
          </cell>
          <cell r="K188">
            <v>2.2000000000000002</v>
          </cell>
          <cell r="L188">
            <v>7.95</v>
          </cell>
          <cell r="M188">
            <v>4.55</v>
          </cell>
          <cell r="N188">
            <v>4.01</v>
          </cell>
          <cell r="O188">
            <v>3.78</v>
          </cell>
          <cell r="P188">
            <v>29.4</v>
          </cell>
          <cell r="Q188">
            <v>3.56</v>
          </cell>
          <cell r="R188">
            <v>3.06</v>
          </cell>
          <cell r="S188">
            <v>3.66</v>
          </cell>
          <cell r="T188">
            <v>21.82</v>
          </cell>
          <cell r="U188">
            <v>4.76</v>
          </cell>
        </row>
        <row r="189">
          <cell r="C189" t="str">
            <v>QL0401_r34</v>
          </cell>
          <cell r="D189" t="str">
            <v>非停心型</v>
          </cell>
          <cell r="E189" t="str">
            <v>中等</v>
          </cell>
          <cell r="F189">
            <v>2.52</v>
          </cell>
          <cell r="G189">
            <v>2.94</v>
          </cell>
          <cell r="H189">
            <v>13.97</v>
          </cell>
          <cell r="I189">
            <v>5.05</v>
          </cell>
          <cell r="J189">
            <v>1.76</v>
          </cell>
          <cell r="K189">
            <v>2.08</v>
          </cell>
          <cell r="L189">
            <v>3.96</v>
          </cell>
          <cell r="M189">
            <v>6.56</v>
          </cell>
          <cell r="N189">
            <v>2.44</v>
          </cell>
          <cell r="O189">
            <v>2.89</v>
          </cell>
          <cell r="P189">
            <v>13.4</v>
          </cell>
          <cell r="Q189">
            <v>5.22</v>
          </cell>
          <cell r="R189">
            <v>2.61</v>
          </cell>
          <cell r="S189">
            <v>3</v>
          </cell>
          <cell r="T189">
            <v>14.56</v>
          </cell>
          <cell r="U189">
            <v>4.88</v>
          </cell>
        </row>
        <row r="190">
          <cell r="C190" t="str">
            <v>QL0401_r43</v>
          </cell>
          <cell r="D190" t="str">
            <v>非停心型</v>
          </cell>
          <cell r="E190" t="str">
            <v>中等</v>
          </cell>
          <cell r="F190">
            <v>2.13</v>
          </cell>
          <cell r="G190">
            <v>2.42</v>
          </cell>
          <cell r="H190">
            <v>7.95</v>
          </cell>
          <cell r="I190">
            <v>8.52</v>
          </cell>
          <cell r="J190">
            <v>1.22</v>
          </cell>
          <cell r="K190">
            <v>1.47</v>
          </cell>
          <cell r="L190">
            <v>1.82</v>
          </cell>
          <cell r="M190">
            <v>11.63</v>
          </cell>
          <cell r="N190">
            <v>2.11</v>
          </cell>
          <cell r="O190">
            <v>2.4500000000000002</v>
          </cell>
          <cell r="P190">
            <v>8.3000000000000007</v>
          </cell>
          <cell r="Q190">
            <v>8.64</v>
          </cell>
          <cell r="R190">
            <v>2.14</v>
          </cell>
          <cell r="S190">
            <v>2.39</v>
          </cell>
          <cell r="T190">
            <v>7.55</v>
          </cell>
          <cell r="U190">
            <v>8.4</v>
          </cell>
        </row>
        <row r="191">
          <cell r="C191" t="str">
            <v>QL0401_r44</v>
          </cell>
          <cell r="D191" t="str">
            <v>非停心型</v>
          </cell>
          <cell r="E191" t="str">
            <v>中等</v>
          </cell>
          <cell r="F191">
            <v>1.85</v>
          </cell>
          <cell r="G191">
            <v>2.2200000000000002</v>
          </cell>
          <cell r="H191">
            <v>6.33</v>
          </cell>
          <cell r="I191">
            <v>7.59</v>
          </cell>
          <cell r="J191">
            <v>1.42</v>
          </cell>
          <cell r="K191">
            <v>1.59</v>
          </cell>
          <cell r="L191">
            <v>1.85</v>
          </cell>
          <cell r="M191">
            <v>8.89</v>
          </cell>
          <cell r="N191">
            <v>1.8</v>
          </cell>
          <cell r="O191">
            <v>2.1800000000000002</v>
          </cell>
          <cell r="P191">
            <v>7.9</v>
          </cell>
          <cell r="Q191">
            <v>7.32</v>
          </cell>
          <cell r="R191">
            <v>1.9</v>
          </cell>
          <cell r="S191">
            <v>2.27</v>
          </cell>
          <cell r="T191">
            <v>4.8</v>
          </cell>
          <cell r="U191">
            <v>7.87</v>
          </cell>
        </row>
        <row r="192">
          <cell r="C192" t="str">
            <v>QL0401_r65</v>
          </cell>
          <cell r="D192" t="str">
            <v>非停心型</v>
          </cell>
          <cell r="E192" t="str">
            <v>中等</v>
          </cell>
          <cell r="F192">
            <v>3.73</v>
          </cell>
          <cell r="G192">
            <v>3.64</v>
          </cell>
          <cell r="H192">
            <v>23.26</v>
          </cell>
          <cell r="I192">
            <v>4.16</v>
          </cell>
          <cell r="J192">
            <v>2.27</v>
          </cell>
          <cell r="K192">
            <v>2.56</v>
          </cell>
          <cell r="L192">
            <v>6.73</v>
          </cell>
          <cell r="M192">
            <v>6.08</v>
          </cell>
          <cell r="N192">
            <v>4.42</v>
          </cell>
          <cell r="O192">
            <v>3.46</v>
          </cell>
          <cell r="P192">
            <v>27.9</v>
          </cell>
          <cell r="Q192">
            <v>3.83</v>
          </cell>
          <cell r="R192">
            <v>3.04</v>
          </cell>
          <cell r="S192">
            <v>3.83</v>
          </cell>
          <cell r="T192">
            <v>18.579999999999998</v>
          </cell>
          <cell r="U192">
            <v>4.49</v>
          </cell>
        </row>
        <row r="193">
          <cell r="C193" t="str">
            <v>QL0401_r88</v>
          </cell>
          <cell r="D193" t="str">
            <v>非停心型</v>
          </cell>
          <cell r="E193" t="str">
            <v>強</v>
          </cell>
          <cell r="F193">
            <v>1.81</v>
          </cell>
          <cell r="G193">
            <v>1.97</v>
          </cell>
          <cell r="H193">
            <v>4.08</v>
          </cell>
          <cell r="I193">
            <v>7.69</v>
          </cell>
          <cell r="J193">
            <v>1.18</v>
          </cell>
          <cell r="K193">
            <v>1.37</v>
          </cell>
          <cell r="L193">
            <v>1.33</v>
          </cell>
          <cell r="M193">
            <v>11.32</v>
          </cell>
          <cell r="N193">
            <v>1.86</v>
          </cell>
          <cell r="O193">
            <v>2.0499999999999998</v>
          </cell>
          <cell r="P193">
            <v>4.4000000000000004</v>
          </cell>
          <cell r="Q193">
            <v>6.6</v>
          </cell>
          <cell r="R193">
            <v>1.76</v>
          </cell>
          <cell r="S193">
            <v>1.88</v>
          </cell>
          <cell r="T193">
            <v>3.8</v>
          </cell>
          <cell r="U193">
            <v>8.7799999999999994</v>
          </cell>
        </row>
        <row r="194">
          <cell r="C194" t="str">
            <v>QL0401_r89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</row>
        <row r="195">
          <cell r="C195" t="str">
            <v>QL0401_r90</v>
          </cell>
          <cell r="D195" t="str">
            <v>非停心型</v>
          </cell>
          <cell r="E195" t="str">
            <v>中等</v>
          </cell>
          <cell r="F195">
            <v>1.82</v>
          </cell>
          <cell r="G195">
            <v>2.06</v>
          </cell>
          <cell r="H195">
            <v>5.93</v>
          </cell>
          <cell r="I195">
            <v>7.7</v>
          </cell>
          <cell r="J195">
            <v>1.84</v>
          </cell>
          <cell r="K195">
            <v>2.29</v>
          </cell>
          <cell r="L195">
            <v>4.78</v>
          </cell>
          <cell r="M195">
            <v>6.33</v>
          </cell>
          <cell r="N195">
            <v>1.74</v>
          </cell>
          <cell r="O195">
            <v>1.95</v>
          </cell>
          <cell r="P195">
            <v>5</v>
          </cell>
          <cell r="Q195">
            <v>7.58</v>
          </cell>
          <cell r="R195">
            <v>1.91</v>
          </cell>
          <cell r="S195">
            <v>2.1800000000000002</v>
          </cell>
          <cell r="T195">
            <v>6.88</v>
          </cell>
          <cell r="U195">
            <v>7.83</v>
          </cell>
        </row>
        <row r="196">
          <cell r="C196" t="str">
            <v>QL0402_r47</v>
          </cell>
          <cell r="D196" t="str">
            <v>非停心型</v>
          </cell>
          <cell r="E196" t="str">
            <v>中等</v>
          </cell>
          <cell r="F196">
            <v>1.71</v>
          </cell>
          <cell r="G196">
            <v>1.89</v>
          </cell>
          <cell r="H196">
            <v>4.7300000000000004</v>
          </cell>
          <cell r="I196">
            <v>7.55</v>
          </cell>
          <cell r="J196">
            <v>0.91</v>
          </cell>
          <cell r="K196">
            <v>1.08</v>
          </cell>
          <cell r="L196">
            <v>0.89</v>
          </cell>
          <cell r="M196">
            <v>12.45</v>
          </cell>
          <cell r="N196">
            <v>1.71</v>
          </cell>
          <cell r="O196">
            <v>1.91</v>
          </cell>
          <cell r="P196">
            <v>3.6</v>
          </cell>
          <cell r="Q196">
            <v>7.25</v>
          </cell>
          <cell r="R196">
            <v>1.72</v>
          </cell>
          <cell r="S196">
            <v>1.88</v>
          </cell>
          <cell r="T196">
            <v>5.91</v>
          </cell>
          <cell r="U196">
            <v>7.86</v>
          </cell>
        </row>
        <row r="197">
          <cell r="C197" t="str">
            <v>QL0402_r51</v>
          </cell>
          <cell r="D197" t="str">
            <v>非停心/半停心/停心型分離</v>
          </cell>
          <cell r="E197" t="str">
            <v>中等</v>
          </cell>
          <cell r="F197">
            <v>1.78</v>
          </cell>
          <cell r="G197">
            <v>1.89</v>
          </cell>
          <cell r="H197">
            <v>3.9</v>
          </cell>
          <cell r="I197">
            <v>6.09</v>
          </cell>
          <cell r="J197">
            <v>1.28</v>
          </cell>
          <cell r="K197">
            <v>1.38</v>
          </cell>
          <cell r="L197">
            <v>1.29</v>
          </cell>
          <cell r="M197">
            <v>9.77</v>
          </cell>
          <cell r="N197">
            <v>1.71</v>
          </cell>
          <cell r="O197">
            <v>1.82</v>
          </cell>
          <cell r="P197">
            <v>3.4</v>
          </cell>
          <cell r="Q197">
            <v>5.82</v>
          </cell>
          <cell r="R197">
            <v>1.85</v>
          </cell>
          <cell r="S197">
            <v>1.96</v>
          </cell>
          <cell r="T197">
            <v>4.45</v>
          </cell>
          <cell r="U197">
            <v>6.36</v>
          </cell>
        </row>
        <row r="198">
          <cell r="C198" t="str">
            <v>QL0402_r63</v>
          </cell>
          <cell r="D198" t="str">
            <v>非停心型</v>
          </cell>
          <cell r="E198" t="str">
            <v>中等</v>
          </cell>
          <cell r="F198">
            <v>2.4</v>
          </cell>
          <cell r="G198">
            <v>2.96</v>
          </cell>
          <cell r="H198">
            <v>10.23</v>
          </cell>
          <cell r="I198">
            <v>4.62</v>
          </cell>
          <cell r="J198">
            <v>1.66</v>
          </cell>
          <cell r="K198">
            <v>2.08</v>
          </cell>
          <cell r="L198">
            <v>3.24</v>
          </cell>
          <cell r="M198">
            <v>5.41</v>
          </cell>
          <cell r="N198">
            <v>2.4700000000000002</v>
          </cell>
          <cell r="O198">
            <v>3.06</v>
          </cell>
          <cell r="P198">
            <v>11.2</v>
          </cell>
          <cell r="Q198">
            <v>4.2</v>
          </cell>
          <cell r="R198">
            <v>2.33</v>
          </cell>
          <cell r="S198">
            <v>2.86</v>
          </cell>
          <cell r="T198">
            <v>9.3000000000000007</v>
          </cell>
          <cell r="U198">
            <v>5.04</v>
          </cell>
        </row>
        <row r="199">
          <cell r="C199" t="str">
            <v>QL0402_r69</v>
          </cell>
          <cell r="D199" t="str">
            <v>非停心型</v>
          </cell>
          <cell r="E199" t="str">
            <v>中等</v>
          </cell>
          <cell r="F199">
            <v>2.9</v>
          </cell>
          <cell r="G199">
            <v>3.24</v>
          </cell>
          <cell r="H199">
            <v>14.69</v>
          </cell>
          <cell r="I199">
            <v>5.3</v>
          </cell>
          <cell r="J199">
            <v>1.6</v>
          </cell>
          <cell r="K199">
            <v>1.88</v>
          </cell>
          <cell r="L199">
            <v>2.41</v>
          </cell>
          <cell r="M199">
            <v>7.28</v>
          </cell>
          <cell r="N199">
            <v>2.86</v>
          </cell>
          <cell r="O199">
            <v>3.22</v>
          </cell>
          <cell r="P199">
            <v>15.4</v>
          </cell>
          <cell r="Q199">
            <v>5</v>
          </cell>
          <cell r="R199">
            <v>2.94</v>
          </cell>
          <cell r="S199">
            <v>3.25</v>
          </cell>
          <cell r="T199">
            <v>13.95</v>
          </cell>
          <cell r="U199">
            <v>5.6</v>
          </cell>
        </row>
        <row r="200">
          <cell r="C200" t="str">
            <v>QL0403_r27</v>
          </cell>
          <cell r="D200" t="str">
            <v>非停心型</v>
          </cell>
          <cell r="E200" t="str">
            <v>中等</v>
          </cell>
          <cell r="F200">
            <v>1.97</v>
          </cell>
          <cell r="G200">
            <v>1.83</v>
          </cell>
          <cell r="H200">
            <v>3.78</v>
          </cell>
          <cell r="I200">
            <v>7.94</v>
          </cell>
          <cell r="J200">
            <v>1.69</v>
          </cell>
          <cell r="K200">
            <v>1.38</v>
          </cell>
          <cell r="L200">
            <v>2.02</v>
          </cell>
          <cell r="M200">
            <v>8.7200000000000006</v>
          </cell>
          <cell r="N200">
            <v>1.99</v>
          </cell>
          <cell r="O200">
            <v>1.84</v>
          </cell>
          <cell r="P200">
            <v>4.0999999999999996</v>
          </cell>
          <cell r="Q200">
            <v>7.21</v>
          </cell>
          <cell r="R200">
            <v>1.96</v>
          </cell>
          <cell r="S200">
            <v>1.82</v>
          </cell>
          <cell r="T200">
            <v>3.52</v>
          </cell>
          <cell r="U200">
            <v>8.68</v>
          </cell>
        </row>
        <row r="201">
          <cell r="C201" t="str">
            <v>QL0403_r87</v>
          </cell>
          <cell r="D201" t="str">
            <v>非停心型</v>
          </cell>
          <cell r="E201" t="str">
            <v>中等</v>
          </cell>
          <cell r="F201">
            <v>3.99</v>
          </cell>
          <cell r="G201">
            <v>5.21</v>
          </cell>
          <cell r="H201">
            <v>57.8</v>
          </cell>
          <cell r="I201">
            <v>5.07</v>
          </cell>
          <cell r="J201">
            <v>2.87</v>
          </cell>
          <cell r="K201">
            <v>3.89</v>
          </cell>
          <cell r="L201">
            <v>21.94</v>
          </cell>
          <cell r="M201">
            <v>4.76</v>
          </cell>
          <cell r="N201">
            <v>3.5</v>
          </cell>
          <cell r="O201">
            <v>4.22</v>
          </cell>
          <cell r="P201">
            <v>28.7</v>
          </cell>
          <cell r="Q201">
            <v>4.71</v>
          </cell>
          <cell r="R201">
            <v>4.47</v>
          </cell>
          <cell r="S201">
            <v>6.2</v>
          </cell>
          <cell r="T201">
            <v>86.95</v>
          </cell>
          <cell r="U201">
            <v>5.43</v>
          </cell>
        </row>
        <row r="202">
          <cell r="C202" t="str">
            <v>QL0404_r40</v>
          </cell>
          <cell r="D202" t="str">
            <v>非停心型</v>
          </cell>
          <cell r="E202" t="str">
            <v>中等</v>
          </cell>
          <cell r="F202">
            <v>2.1800000000000002</v>
          </cell>
          <cell r="G202">
            <v>2.4900000000000002</v>
          </cell>
          <cell r="H202">
            <v>7.66</v>
          </cell>
          <cell r="I202">
            <v>6.82</v>
          </cell>
          <cell r="J202">
            <v>1.18</v>
          </cell>
          <cell r="K202">
            <v>1.35</v>
          </cell>
          <cell r="L202">
            <v>1.0900000000000001</v>
          </cell>
          <cell r="M202">
            <v>8.83</v>
          </cell>
          <cell r="N202">
            <v>2.1</v>
          </cell>
          <cell r="O202">
            <v>2.4300000000000002</v>
          </cell>
          <cell r="P202">
            <v>7.6</v>
          </cell>
          <cell r="Q202">
            <v>6.33</v>
          </cell>
          <cell r="R202">
            <v>2.2599999999999998</v>
          </cell>
          <cell r="S202">
            <v>2.5499999999999998</v>
          </cell>
          <cell r="T202">
            <v>7.77</v>
          </cell>
          <cell r="U202">
            <v>7.31</v>
          </cell>
        </row>
        <row r="203">
          <cell r="C203" t="str">
            <v>QL0404_r47</v>
          </cell>
          <cell r="D203" t="str">
            <v>非停心型</v>
          </cell>
          <cell r="E203" t="str">
            <v>中等</v>
          </cell>
          <cell r="F203">
            <v>2.27</v>
          </cell>
          <cell r="G203">
            <v>2.65</v>
          </cell>
          <cell r="H203">
            <v>8.77</v>
          </cell>
          <cell r="I203">
            <v>6.09</v>
          </cell>
          <cell r="J203">
            <v>1.73</v>
          </cell>
          <cell r="K203">
            <v>2.1800000000000002</v>
          </cell>
          <cell r="L203">
            <v>4.04</v>
          </cell>
          <cell r="M203">
            <v>5.9</v>
          </cell>
          <cell r="N203">
            <v>2.17</v>
          </cell>
          <cell r="O203">
            <v>2.58</v>
          </cell>
          <cell r="P203">
            <v>8.3000000000000007</v>
          </cell>
          <cell r="Q203">
            <v>5.94</v>
          </cell>
          <cell r="R203">
            <v>2.36</v>
          </cell>
          <cell r="S203">
            <v>2.71</v>
          </cell>
          <cell r="T203">
            <v>9.24</v>
          </cell>
          <cell r="U203">
            <v>6.23</v>
          </cell>
        </row>
        <row r="204">
          <cell r="C204" t="str">
            <v>QL0404_r56</v>
          </cell>
          <cell r="D204" t="str">
            <v>非停心型</v>
          </cell>
          <cell r="E204" t="str">
            <v>中等</v>
          </cell>
          <cell r="F204">
            <v>2.0699999999999998</v>
          </cell>
          <cell r="G204">
            <v>2.42</v>
          </cell>
          <cell r="H204">
            <v>8.74</v>
          </cell>
          <cell r="I204">
            <v>6.99</v>
          </cell>
          <cell r="J204">
            <v>1.39</v>
          </cell>
          <cell r="K204">
            <v>1.74</v>
          </cell>
          <cell r="L204">
            <v>2.52</v>
          </cell>
          <cell r="M204">
            <v>10.47</v>
          </cell>
          <cell r="N204">
            <v>2.58</v>
          </cell>
          <cell r="O204">
            <v>3.12</v>
          </cell>
          <cell r="P204">
            <v>14.2</v>
          </cell>
          <cell r="Q204">
            <v>5.08</v>
          </cell>
          <cell r="R204">
            <v>1.56</v>
          </cell>
          <cell r="S204">
            <v>1.72</v>
          </cell>
          <cell r="T204">
            <v>3.23</v>
          </cell>
          <cell r="U204">
            <v>8.89</v>
          </cell>
        </row>
        <row r="205">
          <cell r="C205" t="str">
            <v>QL0404_r65</v>
          </cell>
          <cell r="D205" t="str">
            <v>非停心型</v>
          </cell>
          <cell r="E205" t="str">
            <v>中等</v>
          </cell>
          <cell r="F205">
            <v>2.66</v>
          </cell>
          <cell r="G205">
            <v>3.37</v>
          </cell>
          <cell r="H205">
            <v>15.73</v>
          </cell>
          <cell r="I205">
            <v>4.6100000000000003</v>
          </cell>
          <cell r="J205">
            <v>1.93</v>
          </cell>
          <cell r="K205">
            <v>2.25</v>
          </cell>
          <cell r="L205">
            <v>4.4800000000000004</v>
          </cell>
          <cell r="M205">
            <v>6.2</v>
          </cell>
          <cell r="N205">
            <v>2.4500000000000002</v>
          </cell>
          <cell r="O205">
            <v>2.93</v>
          </cell>
          <cell r="P205">
            <v>12.2</v>
          </cell>
          <cell r="Q205">
            <v>4.3099999999999996</v>
          </cell>
          <cell r="R205">
            <v>2.86</v>
          </cell>
          <cell r="S205">
            <v>3.81</v>
          </cell>
          <cell r="T205">
            <v>19.3</v>
          </cell>
          <cell r="U205">
            <v>4.92</v>
          </cell>
        </row>
        <row r="206">
          <cell r="C206" t="str">
            <v>QL0404_r86</v>
          </cell>
          <cell r="D206" t="str">
            <v>非停心型</v>
          </cell>
          <cell r="E206" t="str">
            <v>中等</v>
          </cell>
          <cell r="F206">
            <v>1.62</v>
          </cell>
          <cell r="G206">
            <v>1.91</v>
          </cell>
          <cell r="H206">
            <v>3.32</v>
          </cell>
          <cell r="I206">
            <v>6.79</v>
          </cell>
          <cell r="J206">
            <v>1.64</v>
          </cell>
          <cell r="K206">
            <v>2.1800000000000002</v>
          </cell>
          <cell r="L206">
            <v>3.21</v>
          </cell>
          <cell r="M206">
            <v>5.4</v>
          </cell>
          <cell r="N206">
            <v>1.6</v>
          </cell>
          <cell r="O206">
            <v>1.9</v>
          </cell>
          <cell r="P206">
            <v>3.4</v>
          </cell>
          <cell r="Q206">
            <v>5.83</v>
          </cell>
          <cell r="R206">
            <v>1.63</v>
          </cell>
          <cell r="S206">
            <v>1.92</v>
          </cell>
          <cell r="T206">
            <v>3.3</v>
          </cell>
          <cell r="U206">
            <v>7.76</v>
          </cell>
        </row>
        <row r="207">
          <cell r="C207" t="str">
            <v>QL0404_r92</v>
          </cell>
          <cell r="D207" t="str">
            <v>非停心型</v>
          </cell>
          <cell r="E207" t="str">
            <v>中等</v>
          </cell>
          <cell r="F207">
            <v>2.66</v>
          </cell>
          <cell r="G207">
            <v>2.91</v>
          </cell>
          <cell r="H207">
            <v>11.35</v>
          </cell>
          <cell r="I207">
            <v>4.66</v>
          </cell>
          <cell r="J207">
            <v>1.5</v>
          </cell>
          <cell r="K207">
            <v>1.87</v>
          </cell>
          <cell r="L207">
            <v>2.67</v>
          </cell>
          <cell r="M207">
            <v>6.87</v>
          </cell>
          <cell r="N207">
            <v>2.61</v>
          </cell>
          <cell r="O207">
            <v>2.81</v>
          </cell>
          <cell r="P207">
            <v>10.8</v>
          </cell>
          <cell r="Q207">
            <v>4.25</v>
          </cell>
          <cell r="R207">
            <v>2.71</v>
          </cell>
          <cell r="S207">
            <v>3</v>
          </cell>
          <cell r="T207">
            <v>11.91</v>
          </cell>
          <cell r="U207">
            <v>5.08</v>
          </cell>
        </row>
        <row r="208">
          <cell r="C208" t="str">
            <v>QL0404_r94</v>
          </cell>
          <cell r="D208" t="str">
            <v>非停心型</v>
          </cell>
          <cell r="E208" t="str">
            <v>中等</v>
          </cell>
          <cell r="F208">
            <v>1.9</v>
          </cell>
          <cell r="G208">
            <v>2.19</v>
          </cell>
          <cell r="H208">
            <v>5.67</v>
          </cell>
          <cell r="I208">
            <v>8.4</v>
          </cell>
          <cell r="J208">
            <v>1.66</v>
          </cell>
          <cell r="K208">
            <v>1.97</v>
          </cell>
          <cell r="L208">
            <v>2.83</v>
          </cell>
          <cell r="M208">
            <v>8.9700000000000006</v>
          </cell>
          <cell r="N208">
            <v>1.84</v>
          </cell>
          <cell r="O208">
            <v>2.16</v>
          </cell>
          <cell r="P208">
            <v>6.1</v>
          </cell>
          <cell r="Q208">
            <v>8.1</v>
          </cell>
          <cell r="R208">
            <v>1.95</v>
          </cell>
          <cell r="S208">
            <v>2.2200000000000002</v>
          </cell>
          <cell r="T208">
            <v>5.24</v>
          </cell>
          <cell r="U208">
            <v>8.6999999999999993</v>
          </cell>
        </row>
        <row r="209">
          <cell r="C209" t="str">
            <v>QL0404_r95</v>
          </cell>
          <cell r="D209" t="str">
            <v>非停心型</v>
          </cell>
          <cell r="E209" t="str">
            <v>中等</v>
          </cell>
          <cell r="F209">
            <v>1.6</v>
          </cell>
          <cell r="G209">
            <v>1.82</v>
          </cell>
          <cell r="H209">
            <v>3.62</v>
          </cell>
          <cell r="I209">
            <v>8.59</v>
          </cell>
          <cell r="J209">
            <v>0.77</v>
          </cell>
          <cell r="K209">
            <v>0.71</v>
          </cell>
          <cell r="L209">
            <v>0.72</v>
          </cell>
          <cell r="M209">
            <v>14.61</v>
          </cell>
          <cell r="N209">
            <v>1.57</v>
          </cell>
          <cell r="O209">
            <v>1.86</v>
          </cell>
          <cell r="P209">
            <v>3.9</v>
          </cell>
          <cell r="Q209">
            <v>8.2799999999999994</v>
          </cell>
          <cell r="R209">
            <v>1.63</v>
          </cell>
          <cell r="S209">
            <v>1.79</v>
          </cell>
          <cell r="T209">
            <v>3.29</v>
          </cell>
          <cell r="U209">
            <v>8.9</v>
          </cell>
        </row>
        <row r="210">
          <cell r="C210" t="str">
            <v>QL0501_r20</v>
          </cell>
          <cell r="D210" t="str">
            <v>非停心型</v>
          </cell>
          <cell r="E210" t="str">
            <v>中等</v>
          </cell>
          <cell r="F210">
            <v>1.1499999999999999</v>
          </cell>
          <cell r="G210">
            <v>1.18</v>
          </cell>
          <cell r="H210">
            <v>1.19</v>
          </cell>
          <cell r="I210">
            <v>9.48</v>
          </cell>
          <cell r="J210">
            <v>1</v>
          </cell>
          <cell r="K210">
            <v>0.91</v>
          </cell>
          <cell r="L210">
            <v>1.1399999999999999</v>
          </cell>
          <cell r="M210">
            <v>14.58</v>
          </cell>
          <cell r="N210">
            <v>1.1200000000000001</v>
          </cell>
          <cell r="O210">
            <v>1.2</v>
          </cell>
          <cell r="P210">
            <v>1.1000000000000001</v>
          </cell>
          <cell r="Q210">
            <v>8.4499999999999993</v>
          </cell>
          <cell r="R210">
            <v>1.18</v>
          </cell>
          <cell r="S210">
            <v>1.17</v>
          </cell>
          <cell r="T210">
            <v>1.32</v>
          </cell>
          <cell r="U210">
            <v>10.52</v>
          </cell>
        </row>
        <row r="211">
          <cell r="C211" t="str">
            <v>QL0501_r27</v>
          </cell>
          <cell r="D211" t="str">
            <v>非停心型</v>
          </cell>
          <cell r="E211" t="str">
            <v>中等</v>
          </cell>
          <cell r="F211">
            <v>2.65</v>
          </cell>
          <cell r="G211">
            <v>2.7</v>
          </cell>
          <cell r="H211">
            <v>9.43</v>
          </cell>
          <cell r="I211">
            <v>6.32</v>
          </cell>
          <cell r="J211">
            <v>2.17</v>
          </cell>
          <cell r="K211">
            <v>2.23</v>
          </cell>
          <cell r="L211">
            <v>5.07</v>
          </cell>
          <cell r="M211">
            <v>6.18</v>
          </cell>
          <cell r="N211">
            <v>2.74</v>
          </cell>
          <cell r="O211">
            <v>2.6</v>
          </cell>
          <cell r="P211">
            <v>9.6999999999999993</v>
          </cell>
          <cell r="Q211">
            <v>6.17</v>
          </cell>
          <cell r="R211">
            <v>2.56</v>
          </cell>
          <cell r="S211">
            <v>2.8</v>
          </cell>
          <cell r="T211">
            <v>9.1</v>
          </cell>
          <cell r="U211">
            <v>6.47</v>
          </cell>
        </row>
        <row r="212">
          <cell r="C212" t="str">
            <v>QL0501_r45</v>
          </cell>
          <cell r="D212" t="str">
            <v>非停心型</v>
          </cell>
          <cell r="E212" t="str">
            <v>強</v>
          </cell>
          <cell r="F212">
            <v>2.98</v>
          </cell>
          <cell r="G212">
            <v>3.35</v>
          </cell>
          <cell r="H212">
            <v>16.7</v>
          </cell>
          <cell r="I212">
            <v>4.74</v>
          </cell>
          <cell r="J212"/>
          <cell r="K212"/>
          <cell r="L212"/>
          <cell r="M212"/>
          <cell r="N212">
            <v>2.84</v>
          </cell>
          <cell r="O212">
            <v>3.22</v>
          </cell>
          <cell r="P212">
            <v>15.4</v>
          </cell>
          <cell r="Q212">
            <v>4.67</v>
          </cell>
          <cell r="R212">
            <v>3.13</v>
          </cell>
          <cell r="S212">
            <v>3.47</v>
          </cell>
          <cell r="T212">
            <v>17.989999999999998</v>
          </cell>
          <cell r="U212">
            <v>4.8099999999999996</v>
          </cell>
        </row>
        <row r="213">
          <cell r="C213" t="str">
            <v>QL0501_r47</v>
          </cell>
          <cell r="D213" t="str">
            <v>非停心型</v>
          </cell>
          <cell r="E213" t="str">
            <v>中等</v>
          </cell>
          <cell r="F213">
            <v>5.66</v>
          </cell>
          <cell r="G213">
            <v>4.68</v>
          </cell>
          <cell r="H213">
            <v>66.55</v>
          </cell>
          <cell r="I213">
            <v>5.48</v>
          </cell>
          <cell r="J213">
            <v>2.91</v>
          </cell>
          <cell r="K213">
            <v>4.37</v>
          </cell>
          <cell r="L213">
            <v>25.16</v>
          </cell>
          <cell r="M213">
            <v>5.27</v>
          </cell>
          <cell r="N213">
            <v>7.15</v>
          </cell>
          <cell r="O213">
            <v>4.72</v>
          </cell>
          <cell r="P213">
            <v>93.1</v>
          </cell>
          <cell r="Q213">
            <v>5.5</v>
          </cell>
          <cell r="R213">
            <v>4.18</v>
          </cell>
          <cell r="S213">
            <v>4.6399999999999997</v>
          </cell>
          <cell r="T213">
            <v>39.950000000000003</v>
          </cell>
          <cell r="U213">
            <v>5.47</v>
          </cell>
        </row>
        <row r="214">
          <cell r="C214" t="str">
            <v>QL0501_r55</v>
          </cell>
          <cell r="D214" t="str">
            <v>非停心型</v>
          </cell>
          <cell r="E214" t="str">
            <v>中等</v>
          </cell>
          <cell r="F214">
            <v>2.16</v>
          </cell>
          <cell r="G214">
            <v>2.39</v>
          </cell>
          <cell r="H214">
            <v>8.86</v>
          </cell>
          <cell r="I214">
            <v>6.72</v>
          </cell>
          <cell r="J214">
            <v>1.1200000000000001</v>
          </cell>
          <cell r="K214">
            <v>1.29</v>
          </cell>
          <cell r="L214">
            <v>0.83</v>
          </cell>
          <cell r="M214">
            <v>10.73</v>
          </cell>
          <cell r="N214">
            <v>2.19</v>
          </cell>
          <cell r="O214">
            <v>2.4500000000000002</v>
          </cell>
          <cell r="P214">
            <v>9.4</v>
          </cell>
          <cell r="Q214">
            <v>5.9</v>
          </cell>
          <cell r="R214">
            <v>2.13</v>
          </cell>
          <cell r="S214">
            <v>2.33</v>
          </cell>
          <cell r="T214">
            <v>8.2799999999999994</v>
          </cell>
          <cell r="U214">
            <v>7.53</v>
          </cell>
        </row>
        <row r="215">
          <cell r="C215" t="str">
            <v>QL0501_r80</v>
          </cell>
          <cell r="D215" t="str">
            <v>非停心型</v>
          </cell>
          <cell r="E215" t="str">
            <v>中等</v>
          </cell>
          <cell r="F215">
            <v>2.25</v>
          </cell>
          <cell r="G215">
            <v>2.67</v>
          </cell>
          <cell r="H215">
            <v>9</v>
          </cell>
          <cell r="I215">
            <v>4.93</v>
          </cell>
          <cell r="J215">
            <v>1.53</v>
          </cell>
          <cell r="K215">
            <v>1.99</v>
          </cell>
          <cell r="L215">
            <v>3.48</v>
          </cell>
          <cell r="M215">
            <v>8.35</v>
          </cell>
          <cell r="N215">
            <v>2.02</v>
          </cell>
          <cell r="O215">
            <v>2.4500000000000002</v>
          </cell>
          <cell r="P215">
            <v>6.6</v>
          </cell>
          <cell r="Q215">
            <v>4.79</v>
          </cell>
          <cell r="R215">
            <v>2.4900000000000002</v>
          </cell>
          <cell r="S215">
            <v>2.88</v>
          </cell>
          <cell r="T215">
            <v>11.4</v>
          </cell>
          <cell r="U215">
            <v>5.07</v>
          </cell>
        </row>
        <row r="216">
          <cell r="C216" t="str">
            <v>QL0501_r90</v>
          </cell>
          <cell r="D216" t="str">
            <v>非停心型</v>
          </cell>
          <cell r="E216" t="str">
            <v>中等</v>
          </cell>
          <cell r="F216">
            <v>1.81</v>
          </cell>
          <cell r="G216">
            <v>2.11</v>
          </cell>
          <cell r="H216">
            <v>4.8099999999999996</v>
          </cell>
          <cell r="I216">
            <v>8.09</v>
          </cell>
          <cell r="J216">
            <v>1.4</v>
          </cell>
          <cell r="K216">
            <v>1.62</v>
          </cell>
          <cell r="L216">
            <v>1.56</v>
          </cell>
          <cell r="M216">
            <v>9.39</v>
          </cell>
          <cell r="N216">
            <v>1.86</v>
          </cell>
          <cell r="O216">
            <v>2.19</v>
          </cell>
          <cell r="P216">
            <v>4.9000000000000004</v>
          </cell>
          <cell r="Q216">
            <v>7.39</v>
          </cell>
          <cell r="R216">
            <v>1.77</v>
          </cell>
          <cell r="S216">
            <v>2.02</v>
          </cell>
          <cell r="T216">
            <v>4.71</v>
          </cell>
          <cell r="U216">
            <v>8.7899999999999991</v>
          </cell>
        </row>
        <row r="217">
          <cell r="C217" t="str">
            <v>QL0501_r91</v>
          </cell>
          <cell r="D217" t="str">
            <v>非停心型</v>
          </cell>
          <cell r="E217" t="str">
            <v>強</v>
          </cell>
          <cell r="F217">
            <v>3.19</v>
          </cell>
          <cell r="G217">
            <v>3.95</v>
          </cell>
          <cell r="H217">
            <v>25.35</v>
          </cell>
          <cell r="I217">
            <v>5.71</v>
          </cell>
          <cell r="J217">
            <v>1.77</v>
          </cell>
          <cell r="K217">
            <v>2.56</v>
          </cell>
          <cell r="L217">
            <v>6</v>
          </cell>
          <cell r="M217"/>
          <cell r="N217">
            <v>3.04</v>
          </cell>
          <cell r="O217">
            <v>3.68</v>
          </cell>
          <cell r="P217">
            <v>22.4</v>
          </cell>
          <cell r="Q217">
            <v>5.53</v>
          </cell>
          <cell r="R217">
            <v>3.33</v>
          </cell>
          <cell r="S217">
            <v>4.22</v>
          </cell>
          <cell r="T217">
            <v>28.26</v>
          </cell>
          <cell r="U217">
            <v>5.88</v>
          </cell>
        </row>
        <row r="218">
          <cell r="C218" t="str">
            <v>QL0501_r94</v>
          </cell>
          <cell r="D218" t="str">
            <v>非停心型</v>
          </cell>
          <cell r="E218" t="str">
            <v>中等</v>
          </cell>
          <cell r="F218">
            <v>2.98</v>
          </cell>
          <cell r="G218">
            <v>3.77</v>
          </cell>
          <cell r="H218">
            <v>21.26</v>
          </cell>
          <cell r="I218">
            <v>5.15</v>
          </cell>
          <cell r="J218">
            <v>1.78</v>
          </cell>
          <cell r="K218">
            <v>2.5099999999999998</v>
          </cell>
          <cell r="L218">
            <v>4.47</v>
          </cell>
          <cell r="M218">
            <v>5.24</v>
          </cell>
          <cell r="N218">
            <v>2.71</v>
          </cell>
          <cell r="O218">
            <v>2.99</v>
          </cell>
          <cell r="P218">
            <v>13.3</v>
          </cell>
          <cell r="Q218">
            <v>4.91</v>
          </cell>
          <cell r="R218">
            <v>3.25</v>
          </cell>
          <cell r="S218">
            <v>4.5599999999999996</v>
          </cell>
          <cell r="T218">
            <v>29.19</v>
          </cell>
          <cell r="U218">
            <v>5.38</v>
          </cell>
        </row>
        <row r="219">
          <cell r="C219" t="str">
            <v>QL0502_r01</v>
          </cell>
          <cell r="D219" t="str">
            <v>非停心型</v>
          </cell>
          <cell r="E219" t="str">
            <v>弱</v>
          </cell>
          <cell r="F219">
            <v>1.65</v>
          </cell>
          <cell r="G219">
            <v>1.75</v>
          </cell>
          <cell r="H219">
            <v>3.14</v>
          </cell>
          <cell r="I219">
            <v>8.98</v>
          </cell>
          <cell r="J219">
            <v>1.18</v>
          </cell>
          <cell r="K219">
            <v>1.29</v>
          </cell>
          <cell r="L219">
            <v>1.57</v>
          </cell>
          <cell r="M219">
            <v>10.18</v>
          </cell>
          <cell r="N219">
            <v>1.58</v>
          </cell>
          <cell r="O219">
            <v>1.72</v>
          </cell>
          <cell r="P219">
            <v>3.1</v>
          </cell>
          <cell r="Q219">
            <v>8.84</v>
          </cell>
          <cell r="R219">
            <v>1.73</v>
          </cell>
          <cell r="S219">
            <v>1.77</v>
          </cell>
          <cell r="T219">
            <v>3.14</v>
          </cell>
          <cell r="U219">
            <v>9.1300000000000008</v>
          </cell>
        </row>
        <row r="220">
          <cell r="C220" t="str">
            <v>QL0502_r39</v>
          </cell>
          <cell r="D220" t="str">
            <v>非停心型</v>
          </cell>
          <cell r="E220" t="str">
            <v>中等</v>
          </cell>
          <cell r="F220">
            <v>3.65</v>
          </cell>
          <cell r="G220">
            <v>3.77</v>
          </cell>
          <cell r="H220">
            <v>27.4</v>
          </cell>
          <cell r="I220">
            <v>5.94</v>
          </cell>
          <cell r="J220">
            <v>2.14</v>
          </cell>
          <cell r="K220">
            <v>2.68</v>
          </cell>
          <cell r="L220">
            <v>6.22</v>
          </cell>
          <cell r="M220">
            <v>6.18</v>
          </cell>
          <cell r="N220">
            <v>3.37</v>
          </cell>
          <cell r="O220">
            <v>3.43</v>
          </cell>
          <cell r="P220">
            <v>22</v>
          </cell>
          <cell r="Q220">
            <v>6.25</v>
          </cell>
          <cell r="R220">
            <v>3.94</v>
          </cell>
          <cell r="S220">
            <v>4.0999999999999996</v>
          </cell>
          <cell r="T220">
            <v>32.85</v>
          </cell>
          <cell r="U220">
            <v>5.64</v>
          </cell>
        </row>
        <row r="221">
          <cell r="C221" t="str">
            <v>QL0502_r63</v>
          </cell>
          <cell r="D221" t="str">
            <v>半停心/停心型分離</v>
          </cell>
          <cell r="E221" t="str">
            <v>弱</v>
          </cell>
          <cell r="F221">
            <v>5.35</v>
          </cell>
          <cell r="G221">
            <v>5.19</v>
          </cell>
          <cell r="H221">
            <v>70.42</v>
          </cell>
          <cell r="I221">
            <v>5.25</v>
          </cell>
          <cell r="J221">
            <v>2.69</v>
          </cell>
          <cell r="K221">
            <v>2.91</v>
          </cell>
          <cell r="L221">
            <v>11.89</v>
          </cell>
          <cell r="M221">
            <v>3.03</v>
          </cell>
          <cell r="N221">
            <v>5.7</v>
          </cell>
          <cell r="O221">
            <v>5.44</v>
          </cell>
          <cell r="P221">
            <v>76.5</v>
          </cell>
          <cell r="Q221">
            <v>5.22</v>
          </cell>
          <cell r="R221">
            <v>5</v>
          </cell>
          <cell r="S221">
            <v>4.95</v>
          </cell>
          <cell r="T221">
            <v>64.31</v>
          </cell>
          <cell r="U221">
            <v>5.27</v>
          </cell>
        </row>
        <row r="222">
          <cell r="C222" t="str">
            <v>QL0502_r64</v>
          </cell>
          <cell r="D222" t="str">
            <v>非停心型</v>
          </cell>
          <cell r="E222" t="str">
            <v>中等</v>
          </cell>
          <cell r="F222">
            <v>1.63</v>
          </cell>
          <cell r="G222">
            <v>1.67</v>
          </cell>
          <cell r="H222">
            <v>2.75</v>
          </cell>
          <cell r="I222">
            <v>8.11</v>
          </cell>
          <cell r="J222">
            <v>1.88</v>
          </cell>
          <cell r="K222">
            <v>1.99</v>
          </cell>
          <cell r="L222">
            <v>3.13</v>
          </cell>
          <cell r="M222">
            <v>5.7</v>
          </cell>
          <cell r="N222">
            <v>1.73</v>
          </cell>
          <cell r="O222">
            <v>1.76</v>
          </cell>
          <cell r="P222">
            <v>2.9</v>
          </cell>
          <cell r="Q222">
            <v>7.91</v>
          </cell>
          <cell r="R222">
            <v>1.54</v>
          </cell>
          <cell r="S222">
            <v>1.58</v>
          </cell>
          <cell r="T222">
            <v>2.61</v>
          </cell>
          <cell r="U222">
            <v>8.3000000000000007</v>
          </cell>
        </row>
        <row r="223">
          <cell r="C223" t="str">
            <v>QL0502_r66</v>
          </cell>
          <cell r="D223" t="str">
            <v>非停心型</v>
          </cell>
          <cell r="E223" t="str">
            <v>中等</v>
          </cell>
          <cell r="F223">
            <v>4.8600000000000003</v>
          </cell>
          <cell r="G223">
            <v>4.93</v>
          </cell>
          <cell r="H223">
            <v>60.74</v>
          </cell>
          <cell r="I223">
            <v>4.17</v>
          </cell>
          <cell r="J223">
            <v>2.78</v>
          </cell>
          <cell r="K223">
            <v>3.36</v>
          </cell>
          <cell r="L223">
            <v>16.170000000000002</v>
          </cell>
          <cell r="M223">
            <v>5.0199999999999996</v>
          </cell>
          <cell r="N223">
            <v>4.83</v>
          </cell>
          <cell r="O223">
            <v>4.95</v>
          </cell>
          <cell r="P223">
            <v>63.8</v>
          </cell>
          <cell r="Q223">
            <v>4.24</v>
          </cell>
          <cell r="R223">
            <v>4.8899999999999997</v>
          </cell>
          <cell r="S223">
            <v>4.92</v>
          </cell>
          <cell r="T223">
            <v>57.73</v>
          </cell>
          <cell r="U223">
            <v>4.0999999999999996</v>
          </cell>
        </row>
        <row r="224">
          <cell r="C224" t="str">
            <v>QL0503_r57</v>
          </cell>
          <cell r="D224" t="str">
            <v>非停心型</v>
          </cell>
          <cell r="E224" t="str">
            <v>中等</v>
          </cell>
          <cell r="F224">
            <v>1.1399999999999999</v>
          </cell>
          <cell r="G224">
            <v>1.28</v>
          </cell>
          <cell r="H224">
            <v>1.26</v>
          </cell>
          <cell r="I224">
            <v>9.6199999999999992</v>
          </cell>
          <cell r="J224">
            <v>0.69</v>
          </cell>
          <cell r="K224">
            <v>0.73</v>
          </cell>
          <cell r="L224">
            <v>0.44</v>
          </cell>
          <cell r="M224">
            <v>15.43</v>
          </cell>
          <cell r="N224">
            <v>1</v>
          </cell>
          <cell r="O224">
            <v>1.1299999999999999</v>
          </cell>
          <cell r="P224">
            <v>1.1000000000000001</v>
          </cell>
          <cell r="Q224">
            <v>10.15</v>
          </cell>
          <cell r="R224">
            <v>1.28</v>
          </cell>
          <cell r="S224">
            <v>1.43</v>
          </cell>
          <cell r="T224">
            <v>1.41</v>
          </cell>
          <cell r="U224">
            <v>9.09</v>
          </cell>
        </row>
        <row r="225">
          <cell r="C225" t="str">
            <v>QL0503_r63</v>
          </cell>
          <cell r="D225" t="str">
            <v>非停心型</v>
          </cell>
          <cell r="E225" t="str">
            <v>中等</v>
          </cell>
          <cell r="F225">
            <v>4.6900000000000004</v>
          </cell>
          <cell r="G225">
            <v>4.7699999999999996</v>
          </cell>
          <cell r="H225">
            <v>49.88</v>
          </cell>
          <cell r="I225">
            <v>4.6900000000000004</v>
          </cell>
          <cell r="J225">
            <v>2.4</v>
          </cell>
          <cell r="K225">
            <v>2.76</v>
          </cell>
          <cell r="L225">
            <v>9.67</v>
          </cell>
          <cell r="M225">
            <v>5</v>
          </cell>
          <cell r="N225">
            <v>4.49</v>
          </cell>
          <cell r="O225">
            <v>4.37</v>
          </cell>
          <cell r="P225">
            <v>43.6</v>
          </cell>
          <cell r="Q225">
            <v>4.74</v>
          </cell>
          <cell r="R225">
            <v>4.8899999999999997</v>
          </cell>
          <cell r="S225">
            <v>5.16</v>
          </cell>
          <cell r="T225">
            <v>56.19</v>
          </cell>
          <cell r="U225">
            <v>4.6500000000000004</v>
          </cell>
        </row>
        <row r="226">
          <cell r="C226" t="str">
            <v>QL0503_r73</v>
          </cell>
          <cell r="D226" t="str">
            <v>半停心型</v>
          </cell>
          <cell r="E226" t="str">
            <v>弱</v>
          </cell>
          <cell r="F226">
            <v>6.23</v>
          </cell>
          <cell r="G226">
            <v>6.84</v>
          </cell>
          <cell r="H226">
            <v>134.75</v>
          </cell>
          <cell r="I226">
            <v>5.29</v>
          </cell>
          <cell r="J226">
            <v>3.81</v>
          </cell>
          <cell r="K226">
            <v>4.43</v>
          </cell>
          <cell r="L226">
            <v>37.9</v>
          </cell>
          <cell r="M226">
            <v>5.24</v>
          </cell>
          <cell r="N226">
            <v>6.32</v>
          </cell>
          <cell r="O226">
            <v>6.67</v>
          </cell>
          <cell r="P226">
            <v>128</v>
          </cell>
          <cell r="Q226">
            <v>4.5199999999999996</v>
          </cell>
          <cell r="R226">
            <v>6.15</v>
          </cell>
          <cell r="S226">
            <v>7.02</v>
          </cell>
          <cell r="T226">
            <v>141.54</v>
          </cell>
          <cell r="U226">
            <v>6.06</v>
          </cell>
        </row>
        <row r="227">
          <cell r="C227" t="str">
            <v>QL0601_r01</v>
          </cell>
          <cell r="D227" t="str">
            <v>非停心型</v>
          </cell>
          <cell r="E227" t="str">
            <v>中等</v>
          </cell>
          <cell r="F227">
            <v>3.3</v>
          </cell>
          <cell r="G227">
            <v>3.61</v>
          </cell>
          <cell r="H227">
            <v>20.8</v>
          </cell>
          <cell r="I227">
            <v>4.54</v>
          </cell>
          <cell r="J227">
            <v>2.12</v>
          </cell>
          <cell r="K227">
            <v>2.7</v>
          </cell>
          <cell r="L227">
            <v>6.15</v>
          </cell>
          <cell r="M227">
            <v>5.21</v>
          </cell>
          <cell r="N227">
            <v>3.09</v>
          </cell>
          <cell r="O227">
            <v>3.49</v>
          </cell>
          <cell r="P227">
            <v>19.100000000000001</v>
          </cell>
          <cell r="Q227">
            <v>4.46</v>
          </cell>
          <cell r="R227">
            <v>3.51</v>
          </cell>
          <cell r="S227">
            <v>3.73</v>
          </cell>
          <cell r="T227">
            <v>22.46</v>
          </cell>
          <cell r="U227">
            <v>4.62</v>
          </cell>
        </row>
        <row r="228">
          <cell r="C228" t="str">
            <v>QL0602_r27</v>
          </cell>
          <cell r="D228" t="str">
            <v>半停心型</v>
          </cell>
          <cell r="E228" t="str">
            <v>中等</v>
          </cell>
          <cell r="F228">
            <v>4.3</v>
          </cell>
          <cell r="G228">
            <v>3.98</v>
          </cell>
          <cell r="H228">
            <v>34.83</v>
          </cell>
          <cell r="I228">
            <v>5.48</v>
          </cell>
          <cell r="J228">
            <v>1.85</v>
          </cell>
          <cell r="K228">
            <v>2.1800000000000002</v>
          </cell>
          <cell r="L228">
            <v>4.33</v>
          </cell>
          <cell r="M228">
            <v>4.6399999999999997</v>
          </cell>
          <cell r="N228">
            <v>4.53</v>
          </cell>
          <cell r="O228">
            <v>3.59</v>
          </cell>
          <cell r="P228">
            <v>29.5</v>
          </cell>
          <cell r="Q228">
            <v>5.3</v>
          </cell>
          <cell r="R228">
            <v>4.07</v>
          </cell>
          <cell r="S228">
            <v>4.37</v>
          </cell>
          <cell r="T228">
            <v>40.119999999999997</v>
          </cell>
          <cell r="U228">
            <v>5.66</v>
          </cell>
        </row>
        <row r="229">
          <cell r="C229" t="str">
            <v>QL0603_r95</v>
          </cell>
          <cell r="D229" t="str">
            <v>非停心型</v>
          </cell>
          <cell r="E229" t="str">
            <v>中等</v>
          </cell>
          <cell r="F229">
            <v>1.94</v>
          </cell>
          <cell r="G229">
            <v>1.76</v>
          </cell>
          <cell r="H229">
            <v>3.57</v>
          </cell>
          <cell r="I229">
            <v>7.99</v>
          </cell>
          <cell r="J229">
            <v>1.3</v>
          </cell>
          <cell r="K229">
            <v>0.95</v>
          </cell>
          <cell r="L229">
            <v>1.32</v>
          </cell>
          <cell r="M229">
            <v>12.67</v>
          </cell>
          <cell r="N229">
            <v>1.98</v>
          </cell>
          <cell r="O229">
            <v>1.7</v>
          </cell>
          <cell r="P229">
            <v>3.6</v>
          </cell>
          <cell r="Q229">
            <v>7.59</v>
          </cell>
          <cell r="R229">
            <v>1.9</v>
          </cell>
          <cell r="S229">
            <v>1.82</v>
          </cell>
          <cell r="T229">
            <v>3.54</v>
          </cell>
          <cell r="U229">
            <v>8.39</v>
          </cell>
        </row>
        <row r="230">
          <cell r="C230" t="str">
            <v>QL0604_r14</v>
          </cell>
          <cell r="D230" t="str">
            <v>非停心型</v>
          </cell>
          <cell r="E230" t="str">
            <v>中等</v>
          </cell>
          <cell r="F230">
            <v>1.75</v>
          </cell>
          <cell r="G230">
            <v>1.78</v>
          </cell>
          <cell r="H230">
            <v>3.8</v>
          </cell>
          <cell r="I230">
            <v>7.39</v>
          </cell>
          <cell r="J230">
            <v>1.25</v>
          </cell>
          <cell r="K230">
            <v>1.1499999999999999</v>
          </cell>
          <cell r="L230">
            <v>1.0900000000000001</v>
          </cell>
          <cell r="M230">
            <v>11.04</v>
          </cell>
          <cell r="N230">
            <v>1.68</v>
          </cell>
          <cell r="O230">
            <v>1.7</v>
          </cell>
          <cell r="P230">
            <v>3.6</v>
          </cell>
          <cell r="Q230">
            <v>7.11</v>
          </cell>
          <cell r="R230">
            <v>1.82</v>
          </cell>
          <cell r="S230">
            <v>1.87</v>
          </cell>
          <cell r="T230">
            <v>3.99</v>
          </cell>
          <cell r="U230">
            <v>7.66</v>
          </cell>
        </row>
        <row r="231">
          <cell r="C231" t="str">
            <v>QL0604_r26</v>
          </cell>
          <cell r="D231" t="str">
            <v>非停心型</v>
          </cell>
          <cell r="E231" t="str">
            <v>中等</v>
          </cell>
          <cell r="F231">
            <v>1.84</v>
          </cell>
          <cell r="G231">
            <v>2.0099999999999998</v>
          </cell>
          <cell r="H231">
            <v>4.22</v>
          </cell>
          <cell r="I231">
            <v>8.5500000000000007</v>
          </cell>
          <cell r="J231">
            <v>1.26</v>
          </cell>
          <cell r="K231">
            <v>1.47</v>
          </cell>
          <cell r="L231">
            <v>3.6</v>
          </cell>
          <cell r="M231">
            <v>10.99</v>
          </cell>
          <cell r="N231">
            <v>1.93</v>
          </cell>
          <cell r="O231">
            <v>2.1</v>
          </cell>
          <cell r="P231">
            <v>4.9000000000000004</v>
          </cell>
          <cell r="Q231">
            <v>8.43</v>
          </cell>
          <cell r="R231">
            <v>1.75</v>
          </cell>
          <cell r="S231">
            <v>1.92</v>
          </cell>
          <cell r="T231">
            <v>3.55</v>
          </cell>
          <cell r="U231">
            <v>8.66</v>
          </cell>
        </row>
        <row r="232">
          <cell r="C232" t="str">
            <v>QL0604_r74</v>
          </cell>
          <cell r="D232" t="str">
            <v>非停心型</v>
          </cell>
          <cell r="E232" t="str">
            <v>中等</v>
          </cell>
          <cell r="F232">
            <v>2.31</v>
          </cell>
          <cell r="G232">
            <v>2.8</v>
          </cell>
          <cell r="H232">
            <v>10.52</v>
          </cell>
          <cell r="I232">
            <v>4.95</v>
          </cell>
          <cell r="J232">
            <v>1.46</v>
          </cell>
          <cell r="K232">
            <v>1.92</v>
          </cell>
          <cell r="L232">
            <v>3.45</v>
          </cell>
          <cell r="M232">
            <v>5.63</v>
          </cell>
          <cell r="N232">
            <v>2.15</v>
          </cell>
          <cell r="O232">
            <v>2.64</v>
          </cell>
          <cell r="P232">
            <v>9.1</v>
          </cell>
          <cell r="Q232">
            <v>4.9400000000000004</v>
          </cell>
          <cell r="R232">
            <v>2.46</v>
          </cell>
          <cell r="S232">
            <v>2.96</v>
          </cell>
          <cell r="T232">
            <v>11.9</v>
          </cell>
          <cell r="U232">
            <v>4.95</v>
          </cell>
        </row>
        <row r="233">
          <cell r="C233" t="str">
            <v>QL0604_r80</v>
          </cell>
          <cell r="D233" t="str">
            <v>非停心型</v>
          </cell>
          <cell r="E233" t="str">
            <v>中等</v>
          </cell>
          <cell r="F233">
            <v>1.4</v>
          </cell>
          <cell r="G233">
            <v>1.57</v>
          </cell>
          <cell r="H233">
            <v>3</v>
          </cell>
          <cell r="I233">
            <v>9.98</v>
          </cell>
          <cell r="J233">
            <v>0.69</v>
          </cell>
          <cell r="K233">
            <v>0.79</v>
          </cell>
          <cell r="L233"/>
          <cell r="M233">
            <v>16.07</v>
          </cell>
          <cell r="N233">
            <v>1.28</v>
          </cell>
          <cell r="O233">
            <v>1.44</v>
          </cell>
          <cell r="P233">
            <v>3.3</v>
          </cell>
          <cell r="Q233">
            <v>9.9600000000000009</v>
          </cell>
          <cell r="R233">
            <v>1.53</v>
          </cell>
          <cell r="S233">
            <v>1.69</v>
          </cell>
          <cell r="T233">
            <v>2.72</v>
          </cell>
          <cell r="U233">
            <v>9.99</v>
          </cell>
        </row>
        <row r="234">
          <cell r="C234" t="str">
            <v>QL0604_r84</v>
          </cell>
          <cell r="D234" t="str">
            <v>非停心型</v>
          </cell>
          <cell r="E234" t="str">
            <v>中等</v>
          </cell>
          <cell r="F234">
            <v>4.59</v>
          </cell>
          <cell r="G234">
            <v>5.34</v>
          </cell>
          <cell r="H234">
            <v>58.62</v>
          </cell>
          <cell r="I234">
            <v>5</v>
          </cell>
          <cell r="J234">
            <v>2.65</v>
          </cell>
          <cell r="K234">
            <v>3.32</v>
          </cell>
          <cell r="L234">
            <v>17</v>
          </cell>
          <cell r="M234">
            <v>4.2</v>
          </cell>
          <cell r="N234">
            <v>4.63</v>
          </cell>
          <cell r="O234">
            <v>5.46</v>
          </cell>
          <cell r="P234">
            <v>61.8</v>
          </cell>
          <cell r="Q234">
            <v>4.59</v>
          </cell>
          <cell r="R234">
            <v>4.55</v>
          </cell>
          <cell r="S234">
            <v>5.22</v>
          </cell>
          <cell r="T234">
            <v>55.44</v>
          </cell>
          <cell r="U234">
            <v>5.41</v>
          </cell>
        </row>
        <row r="235">
          <cell r="C235" t="str">
            <v>QL0604_r85</v>
          </cell>
          <cell r="D235" t="str">
            <v>非停心型</v>
          </cell>
          <cell r="E235" t="str">
            <v>中等</v>
          </cell>
          <cell r="F235">
            <v>4.0199999999999996</v>
          </cell>
          <cell r="G235">
            <v>4.82</v>
          </cell>
          <cell r="H235">
            <v>41.73</v>
          </cell>
          <cell r="I235">
            <v>4.41</v>
          </cell>
          <cell r="J235">
            <v>2.34</v>
          </cell>
          <cell r="K235">
            <v>2.94</v>
          </cell>
          <cell r="L235">
            <v>10.050000000000001</v>
          </cell>
          <cell r="M235">
            <v>3.81</v>
          </cell>
          <cell r="N235">
            <v>3.94</v>
          </cell>
          <cell r="O235">
            <v>4.8099999999999996</v>
          </cell>
          <cell r="P235">
            <v>41.1</v>
          </cell>
          <cell r="Q235">
            <v>3.83</v>
          </cell>
          <cell r="R235">
            <v>4.0999999999999996</v>
          </cell>
          <cell r="S235">
            <v>4.83</v>
          </cell>
          <cell r="T235">
            <v>42.34</v>
          </cell>
          <cell r="U235">
            <v>4.9800000000000004</v>
          </cell>
        </row>
        <row r="236">
          <cell r="C236" t="str">
            <v>QL0701_r05</v>
          </cell>
          <cell r="D236" t="str">
            <v>非停心型</v>
          </cell>
          <cell r="E236" t="str">
            <v>中等</v>
          </cell>
          <cell r="F236">
            <v>2.11</v>
          </cell>
          <cell r="G236">
            <v>2.14</v>
          </cell>
          <cell r="H236">
            <v>5.29</v>
          </cell>
          <cell r="I236">
            <v>7.93</v>
          </cell>
          <cell r="J236">
            <v>2.1</v>
          </cell>
          <cell r="K236">
            <v>1.96</v>
          </cell>
          <cell r="L236">
            <v>4.01</v>
          </cell>
          <cell r="M236">
            <v>5.84</v>
          </cell>
          <cell r="N236">
            <v>2.08</v>
          </cell>
          <cell r="O236">
            <v>2.21</v>
          </cell>
          <cell r="P236">
            <v>5.4</v>
          </cell>
          <cell r="Q236">
            <v>7.66</v>
          </cell>
          <cell r="R236">
            <v>2.15</v>
          </cell>
          <cell r="S236">
            <v>2.0699999999999998</v>
          </cell>
          <cell r="T236">
            <v>5.2</v>
          </cell>
          <cell r="U236">
            <v>8.1999999999999993</v>
          </cell>
        </row>
        <row r="237">
          <cell r="C237" t="str">
            <v>QL0701_r15</v>
          </cell>
          <cell r="D237" t="str">
            <v>非停心型</v>
          </cell>
          <cell r="E237" t="str">
            <v>中等</v>
          </cell>
          <cell r="F237">
            <v>2.2999999999999998</v>
          </cell>
          <cell r="G237">
            <v>3.03</v>
          </cell>
          <cell r="H237">
            <v>9.57</v>
          </cell>
          <cell r="I237">
            <v>4.68</v>
          </cell>
          <cell r="J237">
            <v>1.52</v>
          </cell>
          <cell r="K237">
            <v>2.13</v>
          </cell>
          <cell r="L237">
            <v>2.96</v>
          </cell>
          <cell r="M237">
            <v>5.38</v>
          </cell>
          <cell r="N237">
            <v>2.2599999999999998</v>
          </cell>
          <cell r="O237">
            <v>2.93</v>
          </cell>
          <cell r="P237">
            <v>9.4</v>
          </cell>
          <cell r="Q237">
            <v>4.59</v>
          </cell>
          <cell r="R237">
            <v>2.34</v>
          </cell>
          <cell r="S237">
            <v>3.13</v>
          </cell>
          <cell r="T237">
            <v>9.69</v>
          </cell>
          <cell r="U237">
            <v>4.7699999999999996</v>
          </cell>
        </row>
        <row r="238">
          <cell r="C238" t="str">
            <v>QL0701_r21</v>
          </cell>
          <cell r="D238" t="str">
            <v>非停心型</v>
          </cell>
          <cell r="E238" t="str">
            <v>中等</v>
          </cell>
          <cell r="F238">
            <v>2.19</v>
          </cell>
          <cell r="G238">
            <v>2.64</v>
          </cell>
          <cell r="H238">
            <v>8.6199999999999992</v>
          </cell>
          <cell r="I238">
            <v>5.4</v>
          </cell>
          <cell r="J238">
            <v>1.44</v>
          </cell>
          <cell r="K238">
            <v>1.75</v>
          </cell>
          <cell r="L238">
            <v>2.23</v>
          </cell>
          <cell r="M238">
            <v>8.11</v>
          </cell>
          <cell r="N238">
            <v>2.35</v>
          </cell>
          <cell r="O238">
            <v>2.87</v>
          </cell>
          <cell r="P238">
            <v>9.6999999999999993</v>
          </cell>
          <cell r="Q238">
            <v>4.4400000000000004</v>
          </cell>
          <cell r="R238">
            <v>2.0299999999999998</v>
          </cell>
          <cell r="S238">
            <v>2.41</v>
          </cell>
          <cell r="T238">
            <v>7.54</v>
          </cell>
          <cell r="U238">
            <v>6.36</v>
          </cell>
        </row>
        <row r="239">
          <cell r="C239" t="str">
            <v>QL0701_r80</v>
          </cell>
          <cell r="D239" t="str">
            <v>非停心型</v>
          </cell>
          <cell r="E239" t="str">
            <v>強</v>
          </cell>
          <cell r="F239">
            <v>2.78</v>
          </cell>
          <cell r="G239">
            <v>2.61</v>
          </cell>
          <cell r="H239">
            <v>10.31</v>
          </cell>
          <cell r="I239">
            <v>6.26</v>
          </cell>
          <cell r="J239">
            <v>2.79</v>
          </cell>
          <cell r="K239">
            <v>2.3199999999999998</v>
          </cell>
          <cell r="L239">
            <v>8.57</v>
          </cell>
          <cell r="M239">
            <v>5.33</v>
          </cell>
          <cell r="N239">
            <v>2.54</v>
          </cell>
          <cell r="O239">
            <v>2.36</v>
          </cell>
          <cell r="P239">
            <v>8.6</v>
          </cell>
          <cell r="Q239">
            <v>5.12</v>
          </cell>
          <cell r="R239">
            <v>3.03</v>
          </cell>
          <cell r="S239">
            <v>2.86</v>
          </cell>
          <cell r="T239">
            <v>12.04</v>
          </cell>
          <cell r="U239">
            <v>7.39</v>
          </cell>
        </row>
        <row r="240">
          <cell r="C240" t="str">
            <v>QL0702_r63</v>
          </cell>
          <cell r="D240" t="str">
            <v>非停心型</v>
          </cell>
          <cell r="E240" t="str">
            <v>中等</v>
          </cell>
          <cell r="F240">
            <v>5.14</v>
          </cell>
          <cell r="G240">
            <v>5.0599999999999996</v>
          </cell>
          <cell r="H240">
            <v>74.61</v>
          </cell>
          <cell r="I240">
            <v>5.18</v>
          </cell>
          <cell r="J240">
            <v>4.5999999999999996</v>
          </cell>
          <cell r="K240">
            <v>5.35</v>
          </cell>
          <cell r="L240">
            <v>60.56</v>
          </cell>
          <cell r="M240">
            <v>6.29</v>
          </cell>
          <cell r="N240">
            <v>4.26</v>
          </cell>
          <cell r="O240">
            <v>4.1399999999999997</v>
          </cell>
          <cell r="P240">
            <v>49</v>
          </cell>
          <cell r="Q240">
            <v>4.63</v>
          </cell>
          <cell r="R240">
            <v>6.01</v>
          </cell>
          <cell r="S240">
            <v>5.98</v>
          </cell>
          <cell r="T240">
            <v>100.17</v>
          </cell>
          <cell r="U240">
            <v>5.73</v>
          </cell>
        </row>
        <row r="241">
          <cell r="C241" t="str">
            <v>QL0702_r91</v>
          </cell>
          <cell r="D241" t="str">
            <v>非停心型</v>
          </cell>
          <cell r="E241" t="str">
            <v>中等</v>
          </cell>
          <cell r="F241">
            <v>3.12</v>
          </cell>
          <cell r="G241">
            <v>3.47</v>
          </cell>
          <cell r="H241">
            <v>16.93</v>
          </cell>
          <cell r="I241">
            <v>5.37</v>
          </cell>
          <cell r="J241">
            <v>2.35</v>
          </cell>
          <cell r="K241">
            <v>2.38</v>
          </cell>
          <cell r="L241">
            <v>6.7</v>
          </cell>
          <cell r="M241">
            <v>6.7</v>
          </cell>
          <cell r="N241">
            <v>2.97</v>
          </cell>
          <cell r="O241">
            <v>3.26</v>
          </cell>
          <cell r="P241">
            <v>16.7</v>
          </cell>
          <cell r="Q241">
            <v>5.29</v>
          </cell>
          <cell r="R241">
            <v>3.28</v>
          </cell>
          <cell r="S241">
            <v>3.68</v>
          </cell>
          <cell r="T241">
            <v>17.149999999999999</v>
          </cell>
          <cell r="U241">
            <v>5.45</v>
          </cell>
        </row>
        <row r="242">
          <cell r="C242" t="str">
            <v>QL0703_r25</v>
          </cell>
          <cell r="D242" t="str">
            <v>非停心型</v>
          </cell>
          <cell r="E242" t="str">
            <v>中等</v>
          </cell>
          <cell r="F242">
            <v>3.4</v>
          </cell>
          <cell r="G242">
            <v>3.74</v>
          </cell>
          <cell r="H242">
            <v>25.29</v>
          </cell>
          <cell r="I242">
            <v>3.57</v>
          </cell>
          <cell r="J242">
            <v>2.2999999999999998</v>
          </cell>
          <cell r="K242">
            <v>2.74</v>
          </cell>
          <cell r="L242">
            <v>7.82</v>
          </cell>
          <cell r="M242">
            <v>4.8099999999999996</v>
          </cell>
          <cell r="N242">
            <v>3.34</v>
          </cell>
          <cell r="O242">
            <v>3.48</v>
          </cell>
          <cell r="P242">
            <v>23</v>
          </cell>
          <cell r="Q242">
            <v>3.04</v>
          </cell>
          <cell r="R242">
            <v>3.46</v>
          </cell>
          <cell r="S242">
            <v>4</v>
          </cell>
          <cell r="T242">
            <v>27.55</v>
          </cell>
          <cell r="U242">
            <v>4.1100000000000003</v>
          </cell>
        </row>
        <row r="243">
          <cell r="C243" t="str">
            <v>QL0703_r31</v>
          </cell>
          <cell r="D243" t="str">
            <v>非停心型</v>
          </cell>
          <cell r="E243" t="str">
            <v>中等</v>
          </cell>
          <cell r="F243">
            <v>5.86</v>
          </cell>
          <cell r="G243">
            <v>6.74</v>
          </cell>
          <cell r="H243">
            <v>133.79</v>
          </cell>
          <cell r="I243">
            <v>5.84</v>
          </cell>
          <cell r="J243">
            <v>3.74</v>
          </cell>
          <cell r="K243">
            <v>4.5999999999999996</v>
          </cell>
          <cell r="L243">
            <v>44.15</v>
          </cell>
          <cell r="M243">
            <v>6.24</v>
          </cell>
          <cell r="N243">
            <v>5.96</v>
          </cell>
          <cell r="O243">
            <v>6.58</v>
          </cell>
          <cell r="P243">
            <v>123.1</v>
          </cell>
          <cell r="Q243">
            <v>5.99</v>
          </cell>
          <cell r="R243">
            <v>5.75</v>
          </cell>
          <cell r="S243">
            <v>6.91</v>
          </cell>
          <cell r="T243">
            <v>144.5</v>
          </cell>
          <cell r="U243">
            <v>5.69</v>
          </cell>
        </row>
        <row r="244">
          <cell r="C244" t="str">
            <v>QL0703_r39</v>
          </cell>
          <cell r="D244" t="str">
            <v>非停心/半停心/停心型分離</v>
          </cell>
          <cell r="E244" t="str">
            <v>中等</v>
          </cell>
          <cell r="F244">
            <v>3.37</v>
          </cell>
          <cell r="G244">
            <v>3.9</v>
          </cell>
          <cell r="H244">
            <v>24.62</v>
          </cell>
          <cell r="I244">
            <v>4.5</v>
          </cell>
          <cell r="J244">
            <v>2.6</v>
          </cell>
          <cell r="K244">
            <v>2.84</v>
          </cell>
          <cell r="L244">
            <v>11.7</v>
          </cell>
          <cell r="M244">
            <v>4.82</v>
          </cell>
          <cell r="N244">
            <v>3.49</v>
          </cell>
          <cell r="O244">
            <v>3.91</v>
          </cell>
          <cell r="P244">
            <v>26.3</v>
          </cell>
          <cell r="Q244">
            <v>3.76</v>
          </cell>
          <cell r="R244">
            <v>3.26</v>
          </cell>
          <cell r="S244">
            <v>3.88</v>
          </cell>
          <cell r="T244">
            <v>22.99</v>
          </cell>
          <cell r="U244">
            <v>5.24</v>
          </cell>
        </row>
        <row r="245">
          <cell r="C245" t="str">
            <v>QL0703_r43</v>
          </cell>
          <cell r="D245" t="str">
            <v>非停心型</v>
          </cell>
          <cell r="E245" t="str">
            <v>中等</v>
          </cell>
          <cell r="F245">
            <v>2.2000000000000002</v>
          </cell>
          <cell r="G245">
            <v>2.39</v>
          </cell>
          <cell r="H245">
            <v>8.6199999999999992</v>
          </cell>
          <cell r="I245">
            <v>6.58</v>
          </cell>
          <cell r="J245">
            <v>2</v>
          </cell>
          <cell r="K245">
            <v>2.02</v>
          </cell>
          <cell r="L245">
            <v>5.17</v>
          </cell>
          <cell r="M245">
            <v>5.81</v>
          </cell>
          <cell r="N245">
            <v>2.5</v>
          </cell>
          <cell r="O245">
            <v>2.68</v>
          </cell>
          <cell r="P245">
            <v>9.9</v>
          </cell>
          <cell r="Q245">
            <v>5.37</v>
          </cell>
          <cell r="R245">
            <v>1.91</v>
          </cell>
          <cell r="S245">
            <v>2.1</v>
          </cell>
          <cell r="T245">
            <v>7.38</v>
          </cell>
          <cell r="U245">
            <v>7.79</v>
          </cell>
        </row>
        <row r="246">
          <cell r="C246" t="str">
            <v>QL0703_r50</v>
          </cell>
          <cell r="D246" t="str">
            <v>非停心型</v>
          </cell>
          <cell r="E246" t="str">
            <v>中等</v>
          </cell>
          <cell r="F246">
            <v>2.73</v>
          </cell>
          <cell r="G246">
            <v>3.04</v>
          </cell>
          <cell r="H246">
            <v>14.67</v>
          </cell>
          <cell r="I246">
            <v>5.27</v>
          </cell>
          <cell r="J246">
            <v>1.63</v>
          </cell>
          <cell r="K246">
            <v>2.02</v>
          </cell>
          <cell r="L246">
            <v>3.15</v>
          </cell>
          <cell r="M246">
            <v>7.26</v>
          </cell>
          <cell r="N246">
            <v>2.91</v>
          </cell>
          <cell r="O246">
            <v>3.33</v>
          </cell>
          <cell r="P246">
            <v>18.399999999999999</v>
          </cell>
          <cell r="Q246">
            <v>4.43</v>
          </cell>
          <cell r="R246">
            <v>2.54</v>
          </cell>
          <cell r="S246">
            <v>2.75</v>
          </cell>
          <cell r="T246">
            <v>10.97</v>
          </cell>
          <cell r="U246">
            <v>6.1</v>
          </cell>
        </row>
        <row r="247">
          <cell r="C247" t="str">
            <v>QL0704_r08</v>
          </cell>
          <cell r="D247" t="str">
            <v>非停心型</v>
          </cell>
          <cell r="E247" t="str">
            <v>中等</v>
          </cell>
          <cell r="F247">
            <v>2.9</v>
          </cell>
          <cell r="G247">
            <v>3.54</v>
          </cell>
          <cell r="H247">
            <v>16.41</v>
          </cell>
          <cell r="I247">
            <v>4.87</v>
          </cell>
          <cell r="J247">
            <v>1.75</v>
          </cell>
          <cell r="K247">
            <v>2.31</v>
          </cell>
          <cell r="L247">
            <v>4.6900000000000004</v>
          </cell>
          <cell r="M247">
            <v>7.9</v>
          </cell>
          <cell r="N247">
            <v>2.83</v>
          </cell>
          <cell r="O247">
            <v>3.45</v>
          </cell>
          <cell r="P247">
            <v>15.3</v>
          </cell>
          <cell r="Q247">
            <v>4.21</v>
          </cell>
          <cell r="R247">
            <v>2.97</v>
          </cell>
          <cell r="S247">
            <v>3.62</v>
          </cell>
          <cell r="T247">
            <v>17.510000000000002</v>
          </cell>
          <cell r="U247">
            <v>5.54</v>
          </cell>
        </row>
        <row r="248">
          <cell r="C248" t="str">
            <v>QL0704_r15</v>
          </cell>
          <cell r="D248" t="str">
            <v>非停心型</v>
          </cell>
          <cell r="E248" t="str">
            <v>中等</v>
          </cell>
          <cell r="F248">
            <v>2.04</v>
          </cell>
          <cell r="G248">
            <v>2.23</v>
          </cell>
          <cell r="H248">
            <v>5.13</v>
          </cell>
          <cell r="I248">
            <v>6.33</v>
          </cell>
          <cell r="J248">
            <v>1.39</v>
          </cell>
          <cell r="K248">
            <v>1.48</v>
          </cell>
          <cell r="L248">
            <v>2.0499999999999998</v>
          </cell>
          <cell r="M248">
            <v>8.33</v>
          </cell>
          <cell r="N248">
            <v>1.97</v>
          </cell>
          <cell r="O248">
            <v>2.2000000000000002</v>
          </cell>
          <cell r="P248">
            <v>4.7</v>
          </cell>
          <cell r="Q248">
            <v>6.09</v>
          </cell>
          <cell r="R248">
            <v>2.11</v>
          </cell>
          <cell r="S248">
            <v>2.25</v>
          </cell>
          <cell r="T248">
            <v>5.54</v>
          </cell>
          <cell r="U248">
            <v>6.57</v>
          </cell>
        </row>
        <row r="249">
          <cell r="C249" t="str">
            <v>QL0704_r20</v>
          </cell>
          <cell r="D249" t="str">
            <v>非停心型</v>
          </cell>
          <cell r="E249" t="str">
            <v>弱</v>
          </cell>
          <cell r="F249">
            <v>7.27</v>
          </cell>
          <cell r="G249">
            <v>4.8099999999999996</v>
          </cell>
          <cell r="H249">
            <v>55.28</v>
          </cell>
          <cell r="I249">
            <v>4.9400000000000004</v>
          </cell>
          <cell r="J249">
            <v>3.3</v>
          </cell>
          <cell r="K249">
            <v>2.89</v>
          </cell>
          <cell r="L249">
            <v>10.58</v>
          </cell>
          <cell r="M249">
            <v>4.3899999999999997</v>
          </cell>
          <cell r="N249">
            <v>7.06</v>
          </cell>
          <cell r="O249">
            <v>4.79</v>
          </cell>
          <cell r="P249">
            <v>54.6</v>
          </cell>
          <cell r="Q249">
            <v>5.31</v>
          </cell>
          <cell r="R249">
            <v>7.48</v>
          </cell>
          <cell r="S249">
            <v>4.84</v>
          </cell>
          <cell r="T249">
            <v>55.98</v>
          </cell>
          <cell r="U249">
            <v>4.57</v>
          </cell>
        </row>
        <row r="250">
          <cell r="C250" t="str">
            <v>QL0704_r24</v>
          </cell>
          <cell r="D250" t="str">
            <v>非停心型</v>
          </cell>
          <cell r="E250" t="str">
            <v>中等</v>
          </cell>
          <cell r="F250">
            <v>1.84</v>
          </cell>
          <cell r="G250">
            <v>2.04</v>
          </cell>
          <cell r="H250">
            <v>4.32</v>
          </cell>
          <cell r="I250">
            <v>7.65</v>
          </cell>
          <cell r="J250">
            <v>1.8</v>
          </cell>
          <cell r="K250">
            <v>2.0099999999999998</v>
          </cell>
          <cell r="L250">
            <v>3.14</v>
          </cell>
          <cell r="M250">
            <v>7</v>
          </cell>
          <cell r="N250">
            <v>1.73</v>
          </cell>
          <cell r="O250">
            <v>1.95</v>
          </cell>
          <cell r="P250">
            <v>4</v>
          </cell>
          <cell r="Q250">
            <v>7.67</v>
          </cell>
          <cell r="R250">
            <v>1.96</v>
          </cell>
          <cell r="S250">
            <v>2.13</v>
          </cell>
          <cell r="T250">
            <v>4.6399999999999997</v>
          </cell>
          <cell r="U250">
            <v>7.62</v>
          </cell>
        </row>
        <row r="251">
          <cell r="C251" t="str">
            <v>QL0704_r36</v>
          </cell>
          <cell r="D251" t="str">
            <v>非停心型</v>
          </cell>
          <cell r="E251" t="str">
            <v>中等</v>
          </cell>
          <cell r="F251">
            <v>4.5199999999999996</v>
          </cell>
          <cell r="G251">
            <v>4.67</v>
          </cell>
          <cell r="H251">
            <v>48.5</v>
          </cell>
          <cell r="I251">
            <v>4.6500000000000004</v>
          </cell>
          <cell r="J251"/>
          <cell r="K251"/>
          <cell r="L251"/>
          <cell r="M251"/>
          <cell r="N251">
            <v>5.49</v>
          </cell>
          <cell r="O251">
            <v>4.34</v>
          </cell>
          <cell r="P251">
            <v>58.1</v>
          </cell>
          <cell r="Q251">
            <v>3.96</v>
          </cell>
          <cell r="R251">
            <v>3.56</v>
          </cell>
          <cell r="S251">
            <v>5</v>
          </cell>
          <cell r="T251">
            <v>38.94</v>
          </cell>
          <cell r="U251">
            <v>5.33</v>
          </cell>
        </row>
        <row r="252">
          <cell r="C252" t="str">
            <v>QL0704_r39</v>
          </cell>
          <cell r="D252" t="str">
            <v>非停心型</v>
          </cell>
          <cell r="E252" t="str">
            <v>中等</v>
          </cell>
          <cell r="F252">
            <v>2.61</v>
          </cell>
          <cell r="G252">
            <v>3.08</v>
          </cell>
          <cell r="H252">
            <v>13.41</v>
          </cell>
          <cell r="I252">
            <v>4.54</v>
          </cell>
          <cell r="J252">
            <v>1.74</v>
          </cell>
          <cell r="K252">
            <v>2.21</v>
          </cell>
          <cell r="L252">
            <v>3.68</v>
          </cell>
          <cell r="M252">
            <v>5.6</v>
          </cell>
          <cell r="N252">
            <v>2.69</v>
          </cell>
          <cell r="O252">
            <v>3.03</v>
          </cell>
          <cell r="P252">
            <v>13.5</v>
          </cell>
          <cell r="Q252">
            <v>3.51</v>
          </cell>
          <cell r="R252">
            <v>2.52</v>
          </cell>
          <cell r="S252">
            <v>3.13</v>
          </cell>
          <cell r="T252">
            <v>13.28</v>
          </cell>
          <cell r="U252">
            <v>5.57</v>
          </cell>
        </row>
        <row r="253">
          <cell r="C253" t="str">
            <v>QL0704_r47</v>
          </cell>
          <cell r="D253" t="str">
            <v>非停心型</v>
          </cell>
          <cell r="E253" t="str">
            <v>中等</v>
          </cell>
          <cell r="F253">
            <v>1.96</v>
          </cell>
          <cell r="G253">
            <v>2.21</v>
          </cell>
          <cell r="H253">
            <v>6.23</v>
          </cell>
          <cell r="I253">
            <v>7.7</v>
          </cell>
          <cell r="J253">
            <v>1.31</v>
          </cell>
          <cell r="K253">
            <v>1.42</v>
          </cell>
          <cell r="L253">
            <v>1.37</v>
          </cell>
          <cell r="M253">
            <v>9.5299999999999994</v>
          </cell>
          <cell r="N253">
            <v>1.91</v>
          </cell>
          <cell r="O253">
            <v>2.1800000000000002</v>
          </cell>
          <cell r="P253">
            <v>6.1</v>
          </cell>
          <cell r="Q253">
            <v>7.21</v>
          </cell>
          <cell r="R253">
            <v>2.02</v>
          </cell>
          <cell r="S253">
            <v>2.2400000000000002</v>
          </cell>
          <cell r="T253">
            <v>6.36</v>
          </cell>
          <cell r="U253">
            <v>8.19</v>
          </cell>
        </row>
        <row r="254">
          <cell r="C254" t="str">
            <v>QL0704_r68</v>
          </cell>
          <cell r="D254" t="str">
            <v>非停心型</v>
          </cell>
          <cell r="E254" t="str">
            <v>中等</v>
          </cell>
          <cell r="F254">
            <v>3.39</v>
          </cell>
          <cell r="G254">
            <v>3.47</v>
          </cell>
          <cell r="H254">
            <v>20.440000000000001</v>
          </cell>
          <cell r="I254">
            <v>4.72</v>
          </cell>
          <cell r="J254">
            <v>1.79</v>
          </cell>
          <cell r="K254">
            <v>2.2799999999999998</v>
          </cell>
          <cell r="L254">
            <v>4.9000000000000004</v>
          </cell>
          <cell r="M254">
            <v>4.8499999999999996</v>
          </cell>
          <cell r="N254">
            <v>3.46</v>
          </cell>
          <cell r="O254">
            <v>3.43</v>
          </cell>
          <cell r="P254">
            <v>20.5</v>
          </cell>
          <cell r="Q254">
            <v>3.79</v>
          </cell>
          <cell r="R254">
            <v>3.32</v>
          </cell>
          <cell r="S254">
            <v>3.5</v>
          </cell>
          <cell r="T254">
            <v>20.420000000000002</v>
          </cell>
          <cell r="U254">
            <v>5.66</v>
          </cell>
        </row>
        <row r="255">
          <cell r="C255" t="str">
            <v>QL0101_r07</v>
          </cell>
          <cell r="D255" t="str">
            <v>非停心型</v>
          </cell>
          <cell r="E255" t="str">
            <v>中等</v>
          </cell>
          <cell r="F255">
            <v>1.17</v>
          </cell>
          <cell r="G255">
            <v>1.29</v>
          </cell>
          <cell r="H255">
            <v>1.1100000000000001</v>
          </cell>
          <cell r="I255">
            <v>7.66</v>
          </cell>
          <cell r="J255"/>
          <cell r="K255"/>
          <cell r="L255"/>
          <cell r="M255"/>
          <cell r="N255">
            <v>0.96</v>
          </cell>
          <cell r="O255">
            <v>1.08</v>
          </cell>
          <cell r="P255">
            <v>1</v>
          </cell>
          <cell r="Q255">
            <v>8.6300000000000008</v>
          </cell>
          <cell r="R255">
            <v>1.37</v>
          </cell>
          <cell r="S255">
            <v>1.49</v>
          </cell>
          <cell r="T255">
            <v>1.19</v>
          </cell>
          <cell r="U255">
            <v>6.69</v>
          </cell>
        </row>
        <row r="256">
          <cell r="C256" t="str">
            <v>QL0101_r11</v>
          </cell>
          <cell r="D256" t="str">
            <v>非停心型</v>
          </cell>
          <cell r="E256" t="str">
            <v>中等</v>
          </cell>
          <cell r="F256">
            <v>1.17</v>
          </cell>
          <cell r="G256">
            <v>1.39</v>
          </cell>
          <cell r="H256">
            <v>2</v>
          </cell>
          <cell r="I256">
            <v>6.61</v>
          </cell>
          <cell r="J256"/>
          <cell r="K256"/>
          <cell r="L256"/>
          <cell r="M256"/>
          <cell r="N256">
            <v>1.05</v>
          </cell>
          <cell r="O256">
            <v>1.28</v>
          </cell>
          <cell r="P256">
            <v>1.1000000000000001</v>
          </cell>
          <cell r="Q256">
            <v>6.23</v>
          </cell>
          <cell r="R256">
            <v>1.29</v>
          </cell>
          <cell r="S256">
            <v>1.5</v>
          </cell>
          <cell r="T256">
            <v>2.94</v>
          </cell>
          <cell r="U256">
            <v>7</v>
          </cell>
        </row>
        <row r="257">
          <cell r="C257" t="str">
            <v>QL0101_r12</v>
          </cell>
          <cell r="D257" t="str">
            <v>非停心型</v>
          </cell>
          <cell r="E257" t="str">
            <v>弱</v>
          </cell>
          <cell r="F257">
            <v>0.82</v>
          </cell>
          <cell r="G257">
            <v>0.98</v>
          </cell>
          <cell r="H257">
            <v>0.77</v>
          </cell>
          <cell r="I257">
            <v>5</v>
          </cell>
          <cell r="J257"/>
          <cell r="K257"/>
          <cell r="L257"/>
          <cell r="M257"/>
          <cell r="N257"/>
          <cell r="O257"/>
          <cell r="P257"/>
          <cell r="Q257"/>
          <cell r="R257">
            <v>0.82</v>
          </cell>
          <cell r="S257">
            <v>0.98</v>
          </cell>
          <cell r="T257">
            <v>0.77</v>
          </cell>
          <cell r="U257">
            <v>5</v>
          </cell>
        </row>
        <row r="258">
          <cell r="C258" t="str">
            <v>QL0101_r13</v>
          </cell>
          <cell r="D258" t="str">
            <v>非停心型</v>
          </cell>
          <cell r="E258" t="str">
            <v>中等</v>
          </cell>
          <cell r="F258">
            <v>1.74</v>
          </cell>
          <cell r="G258">
            <v>2.46</v>
          </cell>
          <cell r="H258">
            <v>10.89</v>
          </cell>
          <cell r="I258">
            <v>5.35</v>
          </cell>
          <cell r="J258"/>
          <cell r="K258"/>
          <cell r="L258"/>
          <cell r="M258"/>
          <cell r="N258">
            <v>0.9</v>
          </cell>
          <cell r="O258">
            <v>0.97</v>
          </cell>
          <cell r="P258">
            <v>1.3</v>
          </cell>
          <cell r="Q258">
            <v>6.82</v>
          </cell>
          <cell r="R258">
            <v>2.59</v>
          </cell>
          <cell r="S258">
            <v>3.96</v>
          </cell>
          <cell r="T258">
            <v>20.5</v>
          </cell>
          <cell r="U258">
            <v>3.89</v>
          </cell>
        </row>
        <row r="259">
          <cell r="C259" t="str">
            <v>QL0101_r14</v>
          </cell>
          <cell r="D259" t="str">
            <v>非停心型</v>
          </cell>
          <cell r="E259" t="str">
            <v>中等</v>
          </cell>
          <cell r="F259">
            <v>1.02</v>
          </cell>
          <cell r="G259">
            <v>1.1399999999999999</v>
          </cell>
          <cell r="H259">
            <v>2.74</v>
          </cell>
          <cell r="I259">
            <v>7.54</v>
          </cell>
          <cell r="J259"/>
          <cell r="K259"/>
          <cell r="L259"/>
          <cell r="M259"/>
          <cell r="N259">
            <v>0.85</v>
          </cell>
          <cell r="O259">
            <v>0.85</v>
          </cell>
          <cell r="P259">
            <v>4</v>
          </cell>
          <cell r="Q259">
            <v>8</v>
          </cell>
          <cell r="R259">
            <v>1.18</v>
          </cell>
          <cell r="S259">
            <v>1.42</v>
          </cell>
          <cell r="T259">
            <v>1.47</v>
          </cell>
          <cell r="U259">
            <v>7.08</v>
          </cell>
        </row>
        <row r="260">
          <cell r="C260" t="str">
            <v>QL0101_r15</v>
          </cell>
          <cell r="D260" t="str">
            <v>非停心型</v>
          </cell>
          <cell r="E260" t="str">
            <v>弱</v>
          </cell>
          <cell r="F260">
            <v>1.17</v>
          </cell>
          <cell r="G260">
            <v>1.47</v>
          </cell>
          <cell r="H260">
            <v>1.2</v>
          </cell>
          <cell r="I260">
            <v>5.82</v>
          </cell>
          <cell r="J260"/>
          <cell r="K260"/>
          <cell r="L260"/>
          <cell r="M260"/>
          <cell r="N260">
            <v>1.06</v>
          </cell>
          <cell r="O260">
            <v>1.35</v>
          </cell>
          <cell r="P260">
            <v>1.4</v>
          </cell>
          <cell r="Q260">
            <v>5.99</v>
          </cell>
          <cell r="R260">
            <v>1.28</v>
          </cell>
          <cell r="S260">
            <v>1.58</v>
          </cell>
          <cell r="T260">
            <v>0.98</v>
          </cell>
          <cell r="U260">
            <v>5.66</v>
          </cell>
        </row>
        <row r="261">
          <cell r="C261" t="str">
            <v>QL0101_r51</v>
          </cell>
          <cell r="D261" t="str">
            <v>非停心型</v>
          </cell>
          <cell r="E261" t="str">
            <v>弱</v>
          </cell>
          <cell r="F261">
            <v>0.93</v>
          </cell>
          <cell r="G261">
            <v>1.1599999999999999</v>
          </cell>
          <cell r="H261">
            <v>0.75</v>
          </cell>
          <cell r="I261">
            <v>6.62</v>
          </cell>
          <cell r="J261">
            <v>0.48</v>
          </cell>
          <cell r="K261">
            <v>0.57999999999999996</v>
          </cell>
          <cell r="L261">
            <v>0.08</v>
          </cell>
          <cell r="M261"/>
          <cell r="N261">
            <v>1.03</v>
          </cell>
          <cell r="O261">
            <v>1.33</v>
          </cell>
          <cell r="P261">
            <v>1.2</v>
          </cell>
          <cell r="Q261">
            <v>6.38</v>
          </cell>
          <cell r="R261">
            <v>0.83</v>
          </cell>
          <cell r="S261">
            <v>0.98</v>
          </cell>
          <cell r="T261">
            <v>0.28999999999999998</v>
          </cell>
          <cell r="U261">
            <v>6.85</v>
          </cell>
        </row>
        <row r="262">
          <cell r="C262" t="str">
            <v>QL0101_r52</v>
          </cell>
          <cell r="D262" t="str">
            <v>非停心型</v>
          </cell>
          <cell r="E262" t="str">
            <v>中等</v>
          </cell>
          <cell r="F262">
            <v>0.8</v>
          </cell>
          <cell r="G262">
            <v>0.97</v>
          </cell>
          <cell r="H262">
            <v>0.61</v>
          </cell>
          <cell r="I262">
            <v>5.65</v>
          </cell>
          <cell r="J262"/>
          <cell r="K262"/>
          <cell r="L262"/>
          <cell r="M262"/>
          <cell r="N262">
            <v>0.69</v>
          </cell>
          <cell r="O262">
            <v>0.84</v>
          </cell>
          <cell r="P262">
            <v>0.7</v>
          </cell>
          <cell r="Q262">
            <v>6.21</v>
          </cell>
          <cell r="R262">
            <v>0.92</v>
          </cell>
          <cell r="S262">
            <v>1.1100000000000001</v>
          </cell>
          <cell r="T262">
            <v>0.54</v>
          </cell>
          <cell r="U262">
            <v>5.09</v>
          </cell>
        </row>
        <row r="263">
          <cell r="C263" t="str">
            <v>QL0101_r54</v>
          </cell>
          <cell r="D263" t="str">
            <v>非停心型</v>
          </cell>
          <cell r="E263" t="str">
            <v>弱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</row>
        <row r="264">
          <cell r="C264" t="str">
            <v>QL0101_r55</v>
          </cell>
          <cell r="D264" t="str">
            <v>非停心型</v>
          </cell>
          <cell r="E264" t="str">
            <v>弱</v>
          </cell>
          <cell r="F264">
            <v>1.24</v>
          </cell>
          <cell r="G264">
            <v>1.53</v>
          </cell>
          <cell r="H264">
            <v>1.21</v>
          </cell>
          <cell r="I264">
            <v>5.07</v>
          </cell>
          <cell r="J264"/>
          <cell r="K264"/>
          <cell r="L264"/>
          <cell r="M264"/>
          <cell r="N264">
            <v>1.1499999999999999</v>
          </cell>
          <cell r="O264">
            <v>1.45</v>
          </cell>
          <cell r="P264">
            <v>1.5</v>
          </cell>
          <cell r="Q264">
            <v>5.62</v>
          </cell>
          <cell r="R264">
            <v>1.33</v>
          </cell>
          <cell r="S264">
            <v>1.61</v>
          </cell>
          <cell r="T264">
            <v>0.87</v>
          </cell>
          <cell r="U264">
            <v>4.53</v>
          </cell>
        </row>
        <row r="265">
          <cell r="C265" t="str">
            <v>QL0101_r65</v>
          </cell>
          <cell r="D265" t="str">
            <v>非停心型</v>
          </cell>
          <cell r="E265" t="str">
            <v>弱</v>
          </cell>
          <cell r="F265">
            <v>0.87</v>
          </cell>
          <cell r="G265">
            <v>0.96</v>
          </cell>
          <cell r="H265">
            <v>0.56999999999999995</v>
          </cell>
          <cell r="I265">
            <v>7.5</v>
          </cell>
          <cell r="J265"/>
          <cell r="K265"/>
          <cell r="L265"/>
          <cell r="M265"/>
          <cell r="N265">
            <v>0.93</v>
          </cell>
          <cell r="O265">
            <v>0.97</v>
          </cell>
          <cell r="P265">
            <v>0.6</v>
          </cell>
          <cell r="Q265">
            <v>7.18</v>
          </cell>
          <cell r="R265">
            <v>0.81</v>
          </cell>
          <cell r="S265">
            <v>0.94</v>
          </cell>
          <cell r="T265">
            <v>0.5</v>
          </cell>
          <cell r="U265">
            <v>7.83</v>
          </cell>
        </row>
        <row r="266">
          <cell r="C266" t="str">
            <v>QL0101_r69</v>
          </cell>
          <cell r="D266" t="str">
            <v>非停心型</v>
          </cell>
          <cell r="E266" t="str">
            <v>中等</v>
          </cell>
          <cell r="F266">
            <v>1</v>
          </cell>
          <cell r="G266">
            <v>1.1100000000000001</v>
          </cell>
          <cell r="H266">
            <v>0.74</v>
          </cell>
          <cell r="I266">
            <v>8.35</v>
          </cell>
          <cell r="J266"/>
          <cell r="K266"/>
          <cell r="L266"/>
          <cell r="M266"/>
          <cell r="N266">
            <v>0.85</v>
          </cell>
          <cell r="O266">
            <v>0.93</v>
          </cell>
          <cell r="P266">
            <v>0.5</v>
          </cell>
          <cell r="Q266">
            <v>8.94</v>
          </cell>
          <cell r="R266">
            <v>1.1599999999999999</v>
          </cell>
          <cell r="S266">
            <v>1.29</v>
          </cell>
          <cell r="T266">
            <v>0.97</v>
          </cell>
          <cell r="U266">
            <v>7.76</v>
          </cell>
        </row>
        <row r="267">
          <cell r="C267" t="str">
            <v>QL0304_r46</v>
          </cell>
          <cell r="D267" t="str">
            <v>非停心型</v>
          </cell>
          <cell r="E267" t="str">
            <v>中等</v>
          </cell>
          <cell r="F267">
            <v>1.01</v>
          </cell>
          <cell r="G267">
            <v>1.1000000000000001</v>
          </cell>
          <cell r="H267">
            <v>0.81</v>
          </cell>
          <cell r="I267">
            <v>6.84</v>
          </cell>
          <cell r="J267">
            <v>0.82</v>
          </cell>
          <cell r="K267">
            <v>0.96</v>
          </cell>
          <cell r="L267">
            <v>0.54</v>
          </cell>
          <cell r="M267">
            <v>10.67</v>
          </cell>
          <cell r="N267">
            <v>0.82</v>
          </cell>
          <cell r="O267">
            <v>0.95</v>
          </cell>
          <cell r="P267">
            <v>0.5</v>
          </cell>
          <cell r="Q267">
            <v>6.33</v>
          </cell>
          <cell r="R267">
            <v>1.21</v>
          </cell>
          <cell r="S267">
            <v>1.25</v>
          </cell>
          <cell r="T267">
            <v>1.1200000000000001</v>
          </cell>
          <cell r="U267">
            <v>7.36</v>
          </cell>
        </row>
        <row r="268">
          <cell r="C268" t="str">
            <v>QL0304_r47</v>
          </cell>
          <cell r="D268" t="str">
            <v>非停心型</v>
          </cell>
          <cell r="E268" t="str">
            <v>中等</v>
          </cell>
          <cell r="F268">
            <v>0.86</v>
          </cell>
          <cell r="G268">
            <v>0.99</v>
          </cell>
          <cell r="H268">
            <v>0.73</v>
          </cell>
          <cell r="I268">
            <v>7.51</v>
          </cell>
          <cell r="J268">
            <v>0.85</v>
          </cell>
          <cell r="K268">
            <v>0.97</v>
          </cell>
          <cell r="L268">
            <v>0.47</v>
          </cell>
          <cell r="M268">
            <v>4.79</v>
          </cell>
          <cell r="N268">
            <v>0.82</v>
          </cell>
          <cell r="O268">
            <v>0.96</v>
          </cell>
          <cell r="P268">
            <v>0.9</v>
          </cell>
          <cell r="Q268">
            <v>7.37</v>
          </cell>
          <cell r="R268">
            <v>0.9</v>
          </cell>
          <cell r="S268">
            <v>1.03</v>
          </cell>
          <cell r="T268">
            <v>0.55000000000000004</v>
          </cell>
          <cell r="U268">
            <v>7.64</v>
          </cell>
        </row>
        <row r="269">
          <cell r="C269" t="str">
            <v>QL0304_r65</v>
          </cell>
          <cell r="D269" t="str">
            <v>非停心型</v>
          </cell>
          <cell r="E269" t="str">
            <v>中等</v>
          </cell>
          <cell r="F269">
            <v>1.59</v>
          </cell>
          <cell r="G269">
            <v>1.65</v>
          </cell>
          <cell r="H269">
            <v>2.87</v>
          </cell>
          <cell r="I269">
            <v>9.25</v>
          </cell>
          <cell r="J269">
            <v>0.91</v>
          </cell>
          <cell r="K269">
            <v>1.05</v>
          </cell>
          <cell r="L269">
            <v>0.83</v>
          </cell>
          <cell r="M269">
            <v>12.64</v>
          </cell>
          <cell r="N269">
            <v>1.59</v>
          </cell>
          <cell r="O269">
            <v>1.67</v>
          </cell>
          <cell r="P269">
            <v>2.9</v>
          </cell>
          <cell r="Q269">
            <v>9.17</v>
          </cell>
          <cell r="R269">
            <v>1.59</v>
          </cell>
          <cell r="S269">
            <v>1.62</v>
          </cell>
          <cell r="T269">
            <v>2.83</v>
          </cell>
          <cell r="U269">
            <v>9.32</v>
          </cell>
        </row>
        <row r="270">
          <cell r="C270" t="str">
            <v>QL0402_r44</v>
          </cell>
          <cell r="D270" t="str">
            <v>非停心型</v>
          </cell>
          <cell r="E270" t="str">
            <v>中等</v>
          </cell>
          <cell r="F270">
            <v>1.64</v>
          </cell>
          <cell r="G270">
            <v>1.86</v>
          </cell>
          <cell r="H270">
            <v>4.32</v>
          </cell>
          <cell r="I270">
            <v>8.34</v>
          </cell>
          <cell r="J270">
            <v>1.86</v>
          </cell>
          <cell r="K270">
            <v>2.4</v>
          </cell>
          <cell r="L270">
            <v>5.95</v>
          </cell>
          <cell r="M270">
            <v>7.6</v>
          </cell>
          <cell r="N270">
            <v>1.75</v>
          </cell>
          <cell r="O270">
            <v>2.0099999999999998</v>
          </cell>
          <cell r="P270">
            <v>4.8</v>
          </cell>
          <cell r="Q270">
            <v>7.94</v>
          </cell>
          <cell r="R270">
            <v>1.53</v>
          </cell>
          <cell r="S270">
            <v>1.71</v>
          </cell>
          <cell r="T270">
            <v>3.86</v>
          </cell>
          <cell r="U270">
            <v>8.75</v>
          </cell>
        </row>
        <row r="271">
          <cell r="C271" t="str">
            <v>QL0404_r55</v>
          </cell>
          <cell r="D271" t="str">
            <v>非停心型</v>
          </cell>
          <cell r="E271" t="str">
            <v>中等</v>
          </cell>
          <cell r="F271">
            <v>1.2</v>
          </cell>
          <cell r="G271">
            <v>1.33</v>
          </cell>
          <cell r="H271">
            <v>1.53</v>
          </cell>
          <cell r="I271">
            <v>10.81</v>
          </cell>
          <cell r="J271">
            <v>0.87</v>
          </cell>
          <cell r="K271">
            <v>0.97</v>
          </cell>
          <cell r="L271">
            <v>0.81</v>
          </cell>
          <cell r="M271">
            <v>14.69</v>
          </cell>
          <cell r="N271">
            <v>1.24</v>
          </cell>
          <cell r="O271">
            <v>1.38</v>
          </cell>
          <cell r="P271">
            <v>1.8</v>
          </cell>
          <cell r="Q271">
            <v>10.050000000000001</v>
          </cell>
          <cell r="R271">
            <v>1.1599999999999999</v>
          </cell>
          <cell r="S271">
            <v>1.28</v>
          </cell>
          <cell r="T271">
            <v>1.29</v>
          </cell>
          <cell r="U271">
            <v>11.57</v>
          </cell>
        </row>
        <row r="272">
          <cell r="C272" t="str">
            <v>QL0501_r17</v>
          </cell>
          <cell r="D272" t="str">
            <v>非停心型</v>
          </cell>
          <cell r="E272" t="str">
            <v>強</v>
          </cell>
          <cell r="F272">
            <v>0.87</v>
          </cell>
          <cell r="G272">
            <v>0.99</v>
          </cell>
          <cell r="H272">
            <v>1.1499999999999999</v>
          </cell>
          <cell r="I272">
            <v>11.59</v>
          </cell>
          <cell r="J272">
            <v>0.99</v>
          </cell>
          <cell r="K272">
            <v>1.1000000000000001</v>
          </cell>
          <cell r="L272">
            <v>0.7</v>
          </cell>
          <cell r="M272">
            <v>12.67</v>
          </cell>
          <cell r="N272">
            <v>0.84</v>
          </cell>
          <cell r="O272">
            <v>0.94</v>
          </cell>
          <cell r="P272">
            <v>1.4</v>
          </cell>
          <cell r="Q272">
            <v>12.24</v>
          </cell>
          <cell r="R272">
            <v>0.89</v>
          </cell>
          <cell r="S272">
            <v>1.03</v>
          </cell>
          <cell r="T272">
            <v>0.89</v>
          </cell>
          <cell r="U272">
            <v>10.94</v>
          </cell>
        </row>
        <row r="273">
          <cell r="C273" t="str">
            <v>QL0503_r34</v>
          </cell>
          <cell r="D273" t="str">
            <v>非停心型</v>
          </cell>
          <cell r="E273" t="str">
            <v>中等</v>
          </cell>
          <cell r="F273">
            <v>0.7</v>
          </cell>
          <cell r="G273">
            <v>0.81</v>
          </cell>
          <cell r="H273">
            <v>0.36</v>
          </cell>
          <cell r="I273">
            <v>7.59</v>
          </cell>
          <cell r="J273"/>
          <cell r="K273"/>
          <cell r="L273"/>
          <cell r="M273"/>
          <cell r="N273">
            <v>0.67</v>
          </cell>
          <cell r="O273">
            <v>0.79</v>
          </cell>
          <cell r="P273">
            <v>0.4</v>
          </cell>
          <cell r="Q273">
            <v>6.79</v>
          </cell>
          <cell r="R273">
            <v>0.72</v>
          </cell>
          <cell r="S273">
            <v>0.83</v>
          </cell>
          <cell r="T273">
            <v>0.35</v>
          </cell>
          <cell r="U273">
            <v>8.4</v>
          </cell>
        </row>
        <row r="274">
          <cell r="C274" t="str">
            <v>QL0604_r62</v>
          </cell>
          <cell r="D274" t="str">
            <v>非停心型</v>
          </cell>
          <cell r="E274" t="str">
            <v>中等</v>
          </cell>
          <cell r="F274">
            <v>0.81</v>
          </cell>
          <cell r="G274">
            <v>0.96</v>
          </cell>
          <cell r="H274">
            <v>0.42</v>
          </cell>
          <cell r="I274">
            <v>7.85</v>
          </cell>
          <cell r="J274">
            <v>0.65</v>
          </cell>
          <cell r="K274">
            <v>0.77</v>
          </cell>
          <cell r="L274">
            <v>0.2</v>
          </cell>
          <cell r="M274">
            <v>7</v>
          </cell>
          <cell r="N274">
            <v>0.85</v>
          </cell>
          <cell r="O274">
            <v>0.99</v>
          </cell>
          <cell r="P274">
            <v>0.5</v>
          </cell>
          <cell r="Q274">
            <v>7.7</v>
          </cell>
          <cell r="R274">
            <v>0.78</v>
          </cell>
          <cell r="S274">
            <v>0.92</v>
          </cell>
          <cell r="T274">
            <v>0.3</v>
          </cell>
          <cell r="U274">
            <v>8</v>
          </cell>
        </row>
        <row r="275">
          <cell r="C275" t="str">
            <v>QL0604_r65</v>
          </cell>
          <cell r="D275" t="str">
            <v>非停心型</v>
          </cell>
          <cell r="E275" t="str">
            <v>中等</v>
          </cell>
          <cell r="F275">
            <v>0.65</v>
          </cell>
          <cell r="G275">
            <v>0.78</v>
          </cell>
          <cell r="H275">
            <v>0.33</v>
          </cell>
          <cell r="I275">
            <v>6.15</v>
          </cell>
          <cell r="J275"/>
          <cell r="K275"/>
          <cell r="L275"/>
          <cell r="M275"/>
          <cell r="N275">
            <v>0.78</v>
          </cell>
          <cell r="O275">
            <v>0.89</v>
          </cell>
          <cell r="P275">
            <v>0.5</v>
          </cell>
          <cell r="Q275">
            <v>5</v>
          </cell>
          <cell r="R275">
            <v>0.51</v>
          </cell>
          <cell r="S275">
            <v>0.67</v>
          </cell>
          <cell r="T275">
            <v>0.15</v>
          </cell>
          <cell r="U275">
            <v>7.3</v>
          </cell>
        </row>
        <row r="276">
          <cell r="C276" t="str">
            <v>QL0604_r70</v>
          </cell>
          <cell r="D276" t="str">
            <v>非停心型</v>
          </cell>
          <cell r="E276" t="str">
            <v>弱</v>
          </cell>
          <cell r="F276">
            <v>0.96</v>
          </cell>
          <cell r="G276">
            <v>0.99</v>
          </cell>
          <cell r="H276">
            <v>0.66</v>
          </cell>
          <cell r="I276">
            <v>7.4</v>
          </cell>
          <cell r="J276">
            <v>0.76</v>
          </cell>
          <cell r="K276">
            <v>0.89</v>
          </cell>
          <cell r="L276">
            <v>0.28999999999999998</v>
          </cell>
          <cell r="M276">
            <v>4.51</v>
          </cell>
          <cell r="N276">
            <v>1</v>
          </cell>
          <cell r="O276">
            <v>1.1200000000000001</v>
          </cell>
          <cell r="P276">
            <v>0.7</v>
          </cell>
          <cell r="Q276">
            <v>6.06</v>
          </cell>
          <cell r="R276">
            <v>0.93</v>
          </cell>
          <cell r="S276">
            <v>0.86</v>
          </cell>
          <cell r="T276">
            <v>0.62</v>
          </cell>
          <cell r="U276">
            <v>8.74</v>
          </cell>
        </row>
        <row r="277">
          <cell r="C277" t="str">
            <v>QL0604_r71</v>
          </cell>
          <cell r="D277" t="str">
            <v>非停心型</v>
          </cell>
          <cell r="E277" t="str">
            <v>中等</v>
          </cell>
          <cell r="F277">
            <v>0.88</v>
          </cell>
          <cell r="G277">
            <v>0.97</v>
          </cell>
          <cell r="H277">
            <v>0.98</v>
          </cell>
          <cell r="I277">
            <v>12.42</v>
          </cell>
          <cell r="J277">
            <v>0.67</v>
          </cell>
          <cell r="K277">
            <v>0.73</v>
          </cell>
          <cell r="L277">
            <v>0.32</v>
          </cell>
          <cell r="M277">
            <v>14.84</v>
          </cell>
          <cell r="N277">
            <v>0.84</v>
          </cell>
          <cell r="O277">
            <v>0.95</v>
          </cell>
          <cell r="P277">
            <v>1.2</v>
          </cell>
          <cell r="Q277">
            <v>12.48</v>
          </cell>
          <cell r="R277">
            <v>0.91</v>
          </cell>
          <cell r="S277">
            <v>1</v>
          </cell>
          <cell r="T277">
            <v>0.78</v>
          </cell>
          <cell r="U277">
            <v>12.36</v>
          </cell>
        </row>
        <row r="278">
          <cell r="C278" t="str">
            <v>QL0604_r79</v>
          </cell>
          <cell r="D278" t="str">
            <v>非停心型</v>
          </cell>
          <cell r="E278" t="str">
            <v>中等</v>
          </cell>
          <cell r="F278">
            <v>1.01</v>
          </cell>
          <cell r="G278">
            <v>1.1000000000000001</v>
          </cell>
          <cell r="H278">
            <v>1.07</v>
          </cell>
          <cell r="I278">
            <v>11</v>
          </cell>
          <cell r="J278">
            <v>0.76</v>
          </cell>
          <cell r="K278">
            <v>0.79</v>
          </cell>
          <cell r="L278">
            <v>0.28999999999999998</v>
          </cell>
          <cell r="M278">
            <v>14.33</v>
          </cell>
          <cell r="N278">
            <v>0.91</v>
          </cell>
          <cell r="O278">
            <v>1.02</v>
          </cell>
          <cell r="P278">
            <v>1</v>
          </cell>
          <cell r="Q278">
            <v>11.03</v>
          </cell>
          <cell r="R278">
            <v>1.1100000000000001</v>
          </cell>
          <cell r="S278">
            <v>1.18</v>
          </cell>
          <cell r="T278">
            <v>1.1499999999999999</v>
          </cell>
          <cell r="U278">
            <v>10.98</v>
          </cell>
        </row>
        <row r="279">
          <cell r="C279" t="str">
            <v>QL0604_r94</v>
          </cell>
          <cell r="D279" t="str">
            <v>非停心型</v>
          </cell>
          <cell r="E279" t="str">
            <v>弱</v>
          </cell>
          <cell r="F279">
            <v>1.02</v>
          </cell>
          <cell r="G279">
            <v>1.1299999999999999</v>
          </cell>
          <cell r="H279">
            <v>0.98</v>
          </cell>
          <cell r="I279">
            <v>6.38</v>
          </cell>
          <cell r="J279"/>
          <cell r="K279"/>
          <cell r="L279"/>
          <cell r="M279"/>
          <cell r="N279">
            <v>1.01</v>
          </cell>
          <cell r="O279">
            <v>1.1599999999999999</v>
          </cell>
          <cell r="P279">
            <v>0.8</v>
          </cell>
          <cell r="Q279">
            <v>6.27</v>
          </cell>
          <cell r="R279">
            <v>1.03</v>
          </cell>
          <cell r="S279">
            <v>1.0900000000000001</v>
          </cell>
          <cell r="T279">
            <v>1.1399999999999999</v>
          </cell>
          <cell r="U279">
            <v>6.49</v>
          </cell>
        </row>
        <row r="280">
          <cell r="C280" t="str">
            <v>QF0101_r68</v>
          </cell>
          <cell r="D280" t="str">
            <v>非停心型</v>
          </cell>
          <cell r="E280" t="str">
            <v>強</v>
          </cell>
          <cell r="F280">
            <v>0.92</v>
          </cell>
          <cell r="G280">
            <v>1</v>
          </cell>
          <cell r="H280">
            <v>0.66</v>
          </cell>
          <cell r="I280">
            <v>10.89</v>
          </cell>
          <cell r="J280">
            <v>0.89</v>
          </cell>
          <cell r="K280">
            <v>0.85</v>
          </cell>
          <cell r="L280">
            <v>0.35</v>
          </cell>
          <cell r="M280">
            <v>13.51</v>
          </cell>
          <cell r="N280">
            <v>0.91</v>
          </cell>
          <cell r="O280">
            <v>1.01</v>
          </cell>
          <cell r="P280">
            <v>0.7</v>
          </cell>
          <cell r="Q280">
            <v>10.050000000000001</v>
          </cell>
          <cell r="R280">
            <v>0.93</v>
          </cell>
          <cell r="S280">
            <v>0.99</v>
          </cell>
          <cell r="T280">
            <v>0.64</v>
          </cell>
          <cell r="U280">
            <v>11.73</v>
          </cell>
        </row>
        <row r="281">
          <cell r="C281" t="str">
            <v>QF0103_r02</v>
          </cell>
          <cell r="D281" t="str">
            <v>非停心型</v>
          </cell>
          <cell r="E281" t="str">
            <v>中等</v>
          </cell>
          <cell r="F281">
            <v>1.88</v>
          </cell>
          <cell r="G281">
            <v>2.14</v>
          </cell>
          <cell r="H281">
            <v>5.65</v>
          </cell>
          <cell r="I281">
            <v>5.94</v>
          </cell>
          <cell r="J281">
            <v>1.56</v>
          </cell>
          <cell r="K281">
            <v>1.6</v>
          </cell>
          <cell r="L281">
            <v>1.97</v>
          </cell>
          <cell r="M281">
            <v>8.94</v>
          </cell>
          <cell r="N281">
            <v>1.87</v>
          </cell>
          <cell r="O281">
            <v>2.14</v>
          </cell>
          <cell r="P281">
            <v>5.9</v>
          </cell>
          <cell r="Q281">
            <v>5.38</v>
          </cell>
          <cell r="R281">
            <v>1.89</v>
          </cell>
          <cell r="S281">
            <v>2.14</v>
          </cell>
          <cell r="T281">
            <v>5.43</v>
          </cell>
          <cell r="U281">
            <v>6.51</v>
          </cell>
        </row>
        <row r="282">
          <cell r="C282" t="str">
            <v>QF0104_r62</v>
          </cell>
          <cell r="D282" t="str">
            <v>非停心型</v>
          </cell>
          <cell r="E282" t="str">
            <v>弱</v>
          </cell>
          <cell r="F282">
            <v>1.3</v>
          </cell>
          <cell r="G282">
            <v>1.33</v>
          </cell>
          <cell r="H282">
            <v>2.15</v>
          </cell>
          <cell r="I282">
            <v>6.24</v>
          </cell>
          <cell r="J282">
            <v>0.56999999999999995</v>
          </cell>
          <cell r="K282">
            <v>0.68</v>
          </cell>
          <cell r="L282">
            <v>0.28000000000000003</v>
          </cell>
          <cell r="M282">
            <v>5.89</v>
          </cell>
          <cell r="N282">
            <v>1.62</v>
          </cell>
          <cell r="O282">
            <v>1.81</v>
          </cell>
          <cell r="P282">
            <v>3.8</v>
          </cell>
          <cell r="Q282">
            <v>5.24</v>
          </cell>
          <cell r="R282">
            <v>0.97</v>
          </cell>
          <cell r="S282">
            <v>0.85</v>
          </cell>
          <cell r="T282">
            <v>0.54</v>
          </cell>
          <cell r="U282">
            <v>7.23</v>
          </cell>
        </row>
        <row r="283">
          <cell r="C283" t="str">
            <v>QF0104_r63</v>
          </cell>
          <cell r="D283" t="str">
            <v>非停心型</v>
          </cell>
          <cell r="E283" t="str">
            <v>中等</v>
          </cell>
          <cell r="F283">
            <v>1.27</v>
          </cell>
          <cell r="G283">
            <v>1.41</v>
          </cell>
          <cell r="H283">
            <v>1.98</v>
          </cell>
          <cell r="I283">
            <v>9.41</v>
          </cell>
          <cell r="J283">
            <v>0.81</v>
          </cell>
          <cell r="K283">
            <v>0.81</v>
          </cell>
          <cell r="L283">
            <v>0.27</v>
          </cell>
          <cell r="M283">
            <v>13.81</v>
          </cell>
          <cell r="N283">
            <v>1.22</v>
          </cell>
          <cell r="O283">
            <v>1.36</v>
          </cell>
          <cell r="P283">
            <v>2.2999999999999998</v>
          </cell>
          <cell r="Q283">
            <v>8.75</v>
          </cell>
          <cell r="R283">
            <v>1.32</v>
          </cell>
          <cell r="S283">
            <v>1.45</v>
          </cell>
          <cell r="T283">
            <v>1.67</v>
          </cell>
          <cell r="U283">
            <v>10.06</v>
          </cell>
        </row>
        <row r="284">
          <cell r="C284" t="str">
            <v>QF0203_r39</v>
          </cell>
          <cell r="D284" t="str">
            <v>非停心型</v>
          </cell>
          <cell r="E284" t="str">
            <v>弱</v>
          </cell>
          <cell r="F284">
            <v>1.95</v>
          </cell>
          <cell r="G284">
            <v>2.06</v>
          </cell>
          <cell r="H284">
            <v>5.59</v>
          </cell>
          <cell r="I284">
            <v>7.39</v>
          </cell>
          <cell r="J284"/>
          <cell r="K284"/>
          <cell r="L284"/>
          <cell r="M284"/>
          <cell r="N284">
            <v>2.0699999999999998</v>
          </cell>
          <cell r="O284">
            <v>2.38</v>
          </cell>
          <cell r="P284">
            <v>7.4</v>
          </cell>
          <cell r="Q284">
            <v>6.49</v>
          </cell>
          <cell r="R284">
            <v>1.84</v>
          </cell>
          <cell r="S284">
            <v>1.73</v>
          </cell>
          <cell r="T284">
            <v>3.76</v>
          </cell>
          <cell r="U284">
            <v>8.2899999999999991</v>
          </cell>
        </row>
        <row r="285">
          <cell r="C285" t="str">
            <v>QF0302_r23</v>
          </cell>
          <cell r="D285" t="str">
            <v>非停心型</v>
          </cell>
          <cell r="E285" t="str">
            <v>中等</v>
          </cell>
          <cell r="F285">
            <v>1.1100000000000001</v>
          </cell>
          <cell r="G285">
            <v>1.22</v>
          </cell>
          <cell r="H285">
            <v>1.35</v>
          </cell>
          <cell r="I285">
            <v>11.1</v>
          </cell>
          <cell r="J285">
            <v>0.76</v>
          </cell>
          <cell r="K285">
            <v>0.79</v>
          </cell>
          <cell r="L285">
            <v>0.59</v>
          </cell>
          <cell r="M285">
            <v>13.59</v>
          </cell>
          <cell r="N285">
            <v>1.01</v>
          </cell>
          <cell r="O285">
            <v>1.1399999999999999</v>
          </cell>
          <cell r="P285">
            <v>1.5</v>
          </cell>
          <cell r="Q285">
            <v>11.01</v>
          </cell>
          <cell r="R285">
            <v>1.2</v>
          </cell>
          <cell r="S285">
            <v>1.31</v>
          </cell>
          <cell r="T285">
            <v>1.23</v>
          </cell>
          <cell r="U285">
            <v>11.19</v>
          </cell>
        </row>
        <row r="286">
          <cell r="C286" t="str">
            <v>QF0302_r31</v>
          </cell>
          <cell r="D286" t="str">
            <v>非停心型</v>
          </cell>
          <cell r="E286" t="str">
            <v>中等</v>
          </cell>
          <cell r="F286">
            <v>1.1499999999999999</v>
          </cell>
          <cell r="G286">
            <v>1.25</v>
          </cell>
          <cell r="H286">
            <v>1.5</v>
          </cell>
          <cell r="I286">
            <v>11.54</v>
          </cell>
          <cell r="J286">
            <v>0.79</v>
          </cell>
          <cell r="K286">
            <v>0.89</v>
          </cell>
          <cell r="L286">
            <v>1.02</v>
          </cell>
          <cell r="M286">
            <v>14.13</v>
          </cell>
          <cell r="N286">
            <v>1.1100000000000001</v>
          </cell>
          <cell r="O286">
            <v>1.23</v>
          </cell>
          <cell r="P286">
            <v>1.9</v>
          </cell>
          <cell r="Q286">
            <v>11.3</v>
          </cell>
          <cell r="R286">
            <v>1.18</v>
          </cell>
          <cell r="S286">
            <v>1.27</v>
          </cell>
          <cell r="T286">
            <v>1.1299999999999999</v>
          </cell>
          <cell r="U286">
            <v>11.77</v>
          </cell>
        </row>
        <row r="287">
          <cell r="C287" t="str">
            <v>QF0402_r20</v>
          </cell>
          <cell r="D287" t="str">
            <v>非停心/停心型分離</v>
          </cell>
          <cell r="E287" t="str">
            <v>弱</v>
          </cell>
          <cell r="F287">
            <v>4.0999999999999996</v>
          </cell>
          <cell r="G287">
            <v>5.5</v>
          </cell>
          <cell r="H287">
            <v>66.12</v>
          </cell>
          <cell r="I287">
            <v>5.07</v>
          </cell>
          <cell r="J287">
            <v>3.83</v>
          </cell>
          <cell r="K287">
            <v>5.19</v>
          </cell>
          <cell r="L287">
            <v>60.22</v>
          </cell>
          <cell r="M287">
            <v>6.78</v>
          </cell>
          <cell r="N287">
            <v>3.25</v>
          </cell>
          <cell r="O287">
            <v>3.95</v>
          </cell>
          <cell r="P287">
            <v>30.5</v>
          </cell>
          <cell r="Q287">
            <v>4.93</v>
          </cell>
          <cell r="R287">
            <v>4.96</v>
          </cell>
          <cell r="S287">
            <v>7.05</v>
          </cell>
          <cell r="T287">
            <v>101.76</v>
          </cell>
          <cell r="U287">
            <v>5.21</v>
          </cell>
        </row>
        <row r="288">
          <cell r="C288" t="str">
            <v>QF0703_r78</v>
          </cell>
          <cell r="D288" t="str">
            <v>非停心型</v>
          </cell>
          <cell r="E288" t="str">
            <v>中等</v>
          </cell>
          <cell r="F288">
            <v>3.22</v>
          </cell>
          <cell r="G288">
            <v>2.2599999999999998</v>
          </cell>
          <cell r="H288">
            <v>8.61</v>
          </cell>
          <cell r="I288">
            <v>10.16</v>
          </cell>
          <cell r="J288">
            <v>2.48</v>
          </cell>
          <cell r="K288">
            <v>1.7</v>
          </cell>
          <cell r="L288">
            <v>3.68</v>
          </cell>
          <cell r="M288">
            <v>10.75</v>
          </cell>
          <cell r="N288">
            <v>3.03</v>
          </cell>
          <cell r="O288">
            <v>2.19</v>
          </cell>
          <cell r="P288">
            <v>7.5</v>
          </cell>
          <cell r="Q288">
            <v>9.7100000000000009</v>
          </cell>
          <cell r="R288">
            <v>3.4</v>
          </cell>
          <cell r="S288">
            <v>2.33</v>
          </cell>
          <cell r="T288">
            <v>9.7100000000000009</v>
          </cell>
          <cell r="U288">
            <v>10.62</v>
          </cell>
        </row>
        <row r="289">
          <cell r="C289" t="str">
            <v>QF0703_r83</v>
          </cell>
          <cell r="D289" t="str">
            <v>非停心型</v>
          </cell>
          <cell r="E289" t="str">
            <v>中等</v>
          </cell>
          <cell r="F289">
            <v>3.17</v>
          </cell>
          <cell r="G289">
            <v>3.42</v>
          </cell>
          <cell r="H289">
            <v>19.62</v>
          </cell>
          <cell r="I289">
            <v>5.64</v>
          </cell>
          <cell r="J289">
            <v>3.09</v>
          </cell>
          <cell r="K289">
            <v>3.31</v>
          </cell>
          <cell r="L289">
            <v>17.100000000000001</v>
          </cell>
          <cell r="M289">
            <v>5.79</v>
          </cell>
          <cell r="N289">
            <v>3.23</v>
          </cell>
          <cell r="O289">
            <v>3.45</v>
          </cell>
          <cell r="P289">
            <v>20.2</v>
          </cell>
          <cell r="Q289">
            <v>5.48</v>
          </cell>
          <cell r="R289">
            <v>3.1</v>
          </cell>
          <cell r="S289">
            <v>3.4</v>
          </cell>
          <cell r="T289">
            <v>19</v>
          </cell>
          <cell r="U289">
            <v>5.81</v>
          </cell>
        </row>
        <row r="290">
          <cell r="C290" t="str">
            <v>QF0703_r85</v>
          </cell>
          <cell r="D290" t="str">
            <v>非停心型</v>
          </cell>
          <cell r="E290" t="str">
            <v>強</v>
          </cell>
          <cell r="F290">
            <v>2.2999999999999998</v>
          </cell>
          <cell r="G290">
            <v>2.44</v>
          </cell>
          <cell r="H290">
            <v>6.33</v>
          </cell>
          <cell r="I290">
            <v>8.9600000000000009</v>
          </cell>
          <cell r="J290">
            <v>1.65</v>
          </cell>
          <cell r="K290">
            <v>1.8</v>
          </cell>
          <cell r="L290">
            <v>5.39</v>
          </cell>
          <cell r="M290">
            <v>8.5</v>
          </cell>
          <cell r="N290">
            <v>2.35</v>
          </cell>
          <cell r="O290">
            <v>2.52</v>
          </cell>
          <cell r="P290">
            <v>7.1</v>
          </cell>
          <cell r="Q290">
            <v>8.41</v>
          </cell>
          <cell r="R290">
            <v>2.2599999999999998</v>
          </cell>
          <cell r="S290">
            <v>2.35</v>
          </cell>
          <cell r="T290">
            <v>5.55</v>
          </cell>
          <cell r="U290">
            <v>9.5</v>
          </cell>
        </row>
        <row r="291">
          <cell r="C291" t="str">
            <v>QF0703_r93</v>
          </cell>
          <cell r="D291" t="str">
            <v>非停心型</v>
          </cell>
          <cell r="E291" t="str">
            <v>中等</v>
          </cell>
          <cell r="F291">
            <v>2.98</v>
          </cell>
          <cell r="G291">
            <v>2.97</v>
          </cell>
          <cell r="H291">
            <v>12.08</v>
          </cell>
          <cell r="I291">
            <v>6.09</v>
          </cell>
          <cell r="J291">
            <v>2.04</v>
          </cell>
          <cell r="K291">
            <v>2.34</v>
          </cell>
          <cell r="L291">
            <v>4.6399999999999997</v>
          </cell>
          <cell r="M291">
            <v>5.99</v>
          </cell>
          <cell r="N291">
            <v>3.15</v>
          </cell>
          <cell r="O291">
            <v>2.92</v>
          </cell>
          <cell r="P291">
            <v>11.7</v>
          </cell>
          <cell r="Q291">
            <v>5.43</v>
          </cell>
          <cell r="R291">
            <v>2.81</v>
          </cell>
          <cell r="S291">
            <v>3.02</v>
          </cell>
          <cell r="T291">
            <v>12.49</v>
          </cell>
          <cell r="U291">
            <v>6.75</v>
          </cell>
        </row>
        <row r="292">
          <cell r="C292" t="str">
            <v>QF0703_r94</v>
          </cell>
          <cell r="D292" t="str">
            <v>非停心型</v>
          </cell>
          <cell r="E292" t="str">
            <v>中等</v>
          </cell>
          <cell r="F292">
            <v>3.07</v>
          </cell>
          <cell r="G292">
            <v>2.77</v>
          </cell>
          <cell r="H292">
            <v>13.1</v>
          </cell>
          <cell r="I292">
            <v>6.16</v>
          </cell>
          <cell r="J292">
            <v>3.04</v>
          </cell>
          <cell r="K292">
            <v>2.7</v>
          </cell>
          <cell r="L292">
            <v>9.6300000000000008</v>
          </cell>
          <cell r="M292">
            <v>5.09</v>
          </cell>
          <cell r="N292">
            <v>3.17</v>
          </cell>
          <cell r="O292">
            <v>2.86</v>
          </cell>
          <cell r="P292">
            <v>13</v>
          </cell>
          <cell r="Q292">
            <v>5.37</v>
          </cell>
          <cell r="R292">
            <v>2.97</v>
          </cell>
          <cell r="S292">
            <v>2.68</v>
          </cell>
          <cell r="T292">
            <v>13.19</v>
          </cell>
          <cell r="U292">
            <v>6.96</v>
          </cell>
        </row>
        <row r="293">
          <cell r="C293" t="str">
            <v>QF0703_r95</v>
          </cell>
          <cell r="D293" t="str">
            <v>非停心型</v>
          </cell>
          <cell r="E293" t="str">
            <v>中等</v>
          </cell>
          <cell r="F293">
            <v>3</v>
          </cell>
          <cell r="G293">
            <v>2.79</v>
          </cell>
          <cell r="H293">
            <v>12.47</v>
          </cell>
          <cell r="I293">
            <v>6.56</v>
          </cell>
          <cell r="J293">
            <v>3.12</v>
          </cell>
          <cell r="K293">
            <v>2.5099999999999998</v>
          </cell>
          <cell r="L293">
            <v>9.64</v>
          </cell>
          <cell r="M293">
            <v>4.22</v>
          </cell>
          <cell r="N293">
            <v>3.11</v>
          </cell>
          <cell r="O293">
            <v>2.92</v>
          </cell>
          <cell r="P293">
            <v>13.2</v>
          </cell>
          <cell r="Q293">
            <v>5.8</v>
          </cell>
          <cell r="R293">
            <v>2.89</v>
          </cell>
          <cell r="S293">
            <v>2.66</v>
          </cell>
          <cell r="T293">
            <v>11.74</v>
          </cell>
          <cell r="U293">
            <v>7.32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workbookViewId="0">
      <selection activeCell="AB16" sqref="AB16"/>
    </sheetView>
  </sheetViews>
  <sheetFormatPr defaultRowHeight="17" x14ac:dyDescent="0.4"/>
  <cols>
    <col min="10" max="10" width="19.453125" bestFit="1" customWidth="1"/>
    <col min="15" max="15" width="20.453125" bestFit="1" customWidth="1"/>
    <col min="20" max="20" width="21.6328125" customWidth="1"/>
  </cols>
  <sheetData>
    <row r="1" spans="1:21" x14ac:dyDescent="0.4">
      <c r="A1" t="s">
        <v>603</v>
      </c>
      <c r="B1" s="4" t="s">
        <v>604</v>
      </c>
      <c r="C1" t="s">
        <v>304</v>
      </c>
      <c r="D1" t="s">
        <v>605</v>
      </c>
      <c r="E1" t="s">
        <v>606</v>
      </c>
      <c r="F1" t="s">
        <v>622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630</v>
      </c>
      <c r="M1" t="s">
        <v>613</v>
      </c>
      <c r="N1" t="s">
        <v>614</v>
      </c>
      <c r="O1" t="s">
        <v>615</v>
      </c>
      <c r="P1" t="s">
        <v>616</v>
      </c>
      <c r="Q1" t="s">
        <v>618</v>
      </c>
      <c r="R1" t="s">
        <v>617</v>
      </c>
      <c r="S1" t="s">
        <v>619</v>
      </c>
      <c r="T1" t="s">
        <v>620</v>
      </c>
      <c r="U1" t="s">
        <v>621</v>
      </c>
    </row>
    <row r="2" spans="1:21" x14ac:dyDescent="0.4">
      <c r="A2">
        <v>1</v>
      </c>
      <c r="B2" s="7" t="str">
        <f>VLOOKUP(C2,'accession mapping'!A:D,2,FALSE)</f>
        <v>0249</v>
      </c>
      <c r="C2" t="s">
        <v>1</v>
      </c>
      <c r="D2" t="s">
        <v>2</v>
      </c>
      <c r="E2" t="s">
        <v>3</v>
      </c>
      <c r="F2" s="1">
        <v>119.2</v>
      </c>
      <c r="G2" s="1">
        <v>3.93</v>
      </c>
      <c r="H2" s="1">
        <v>4.5999999999999996</v>
      </c>
      <c r="I2" s="1">
        <v>39.71</v>
      </c>
      <c r="J2" s="1">
        <v>7644.89</v>
      </c>
      <c r="K2" s="1">
        <v>4.22</v>
      </c>
      <c r="L2" s="1">
        <v>6.44</v>
      </c>
      <c r="M2" s="1">
        <v>6.25</v>
      </c>
      <c r="N2" s="1">
        <v>125</v>
      </c>
      <c r="O2" s="1">
        <v>97734</v>
      </c>
      <c r="P2" s="1">
        <v>5.89</v>
      </c>
      <c r="Q2" s="1">
        <v>5.87</v>
      </c>
      <c r="R2" s="1">
        <v>6.13</v>
      </c>
      <c r="S2" s="1">
        <v>97.48</v>
      </c>
      <c r="T2" s="1">
        <v>31357.7</v>
      </c>
      <c r="U2" s="1">
        <v>5.65</v>
      </c>
    </row>
    <row r="3" spans="1:21" x14ac:dyDescent="0.4">
      <c r="A3">
        <v>2</v>
      </c>
      <c r="B3" s="7" t="str">
        <f>VLOOKUP(C3,'accession mapping'!A:D,2,FALSE)</f>
        <v>0257</v>
      </c>
      <c r="C3" t="s">
        <v>4</v>
      </c>
      <c r="D3" t="s">
        <v>2</v>
      </c>
      <c r="E3" t="s">
        <v>5</v>
      </c>
      <c r="F3" s="1">
        <v>115.8</v>
      </c>
      <c r="G3" s="1">
        <v>3.36</v>
      </c>
      <c r="H3" s="1">
        <v>2.66</v>
      </c>
      <c r="I3" s="1">
        <v>11.68</v>
      </c>
      <c r="J3" s="1">
        <v>4625.3900000000003</v>
      </c>
      <c r="K3" s="1">
        <v>4.74</v>
      </c>
      <c r="L3" s="1">
        <v>4</v>
      </c>
      <c r="M3" s="1">
        <v>3.25</v>
      </c>
      <c r="N3" s="1">
        <v>20.8</v>
      </c>
      <c r="O3" s="1">
        <v>49085.2</v>
      </c>
      <c r="P3" s="1">
        <v>3.85</v>
      </c>
      <c r="Q3" s="1">
        <v>3.98</v>
      </c>
      <c r="R3" s="1">
        <v>3.32</v>
      </c>
      <c r="S3" s="1">
        <v>21.01</v>
      </c>
      <c r="T3" s="1">
        <v>38047</v>
      </c>
      <c r="U3" s="1">
        <v>5.04</v>
      </c>
    </row>
    <row r="4" spans="1:21" x14ac:dyDescent="0.4">
      <c r="A4">
        <v>3</v>
      </c>
      <c r="B4" s="7" t="str">
        <f>VLOOKUP(C4,'accession mapping'!A:D,2,FALSE)</f>
        <v>2957</v>
      </c>
      <c r="C4" t="s">
        <v>6</v>
      </c>
      <c r="D4" t="s">
        <v>2</v>
      </c>
      <c r="E4" t="s">
        <v>3</v>
      </c>
      <c r="F4" s="1">
        <v>127</v>
      </c>
      <c r="G4" s="1">
        <v>2.37</v>
      </c>
      <c r="H4" s="1">
        <v>2.73</v>
      </c>
      <c r="I4" s="1">
        <v>9.1999999999999993</v>
      </c>
      <c r="J4" s="1">
        <v>14365.78</v>
      </c>
      <c r="K4" s="1">
        <v>5</v>
      </c>
      <c r="L4" s="1">
        <v>4.0199999999999996</v>
      </c>
      <c r="M4" s="1">
        <v>4.0599999999999996</v>
      </c>
      <c r="N4" s="1">
        <v>33.4</v>
      </c>
      <c r="O4" s="1">
        <v>107747.2</v>
      </c>
      <c r="P4" s="1">
        <v>4.24</v>
      </c>
      <c r="Q4" s="1">
        <v>4.3899999999999997</v>
      </c>
      <c r="R4" s="1">
        <v>4.08</v>
      </c>
      <c r="S4" s="1">
        <v>38.619999999999997</v>
      </c>
      <c r="T4" s="1">
        <v>37877.5</v>
      </c>
      <c r="U4" s="1">
        <v>4.82</v>
      </c>
    </row>
    <row r="5" spans="1:21" x14ac:dyDescent="0.4">
      <c r="A5">
        <v>4</v>
      </c>
      <c r="B5" s="7" t="str">
        <f>VLOOKUP(C5,'accession mapping'!A:D,2,FALSE)</f>
        <v>3804</v>
      </c>
      <c r="C5" t="s">
        <v>7</v>
      </c>
      <c r="D5" t="s">
        <v>8</v>
      </c>
      <c r="E5" t="s">
        <v>3</v>
      </c>
      <c r="F5" s="1">
        <v>134.30000000000001</v>
      </c>
      <c r="G5" s="1">
        <v>1.41</v>
      </c>
      <c r="H5" s="1">
        <v>1.68</v>
      </c>
      <c r="I5" s="1">
        <v>1.81</v>
      </c>
      <c r="J5" s="1">
        <v>3410.61</v>
      </c>
      <c r="K5" s="1">
        <v>7.38</v>
      </c>
      <c r="L5" s="1">
        <v>1.5</v>
      </c>
      <c r="M5" s="1">
        <v>1.67</v>
      </c>
      <c r="N5" s="1">
        <v>2.8</v>
      </c>
      <c r="O5" s="1">
        <v>7766.3</v>
      </c>
      <c r="P5" s="1">
        <v>7.39</v>
      </c>
      <c r="Q5" s="1">
        <v>1.69</v>
      </c>
      <c r="R5" s="1">
        <v>1.84</v>
      </c>
      <c r="S5" s="1">
        <v>3.29</v>
      </c>
      <c r="T5" s="1">
        <v>14076.7</v>
      </c>
      <c r="U5" s="1">
        <v>8.9</v>
      </c>
    </row>
    <row r="6" spans="1:21" x14ac:dyDescent="0.4">
      <c r="A6">
        <v>5</v>
      </c>
      <c r="B6" s="7" t="str">
        <f>VLOOKUP(C6,'accession mapping'!A:D,2,FALSE)</f>
        <v>K339</v>
      </c>
      <c r="C6" t="s">
        <v>9</v>
      </c>
      <c r="D6" t="s">
        <v>2</v>
      </c>
      <c r="E6" t="s">
        <v>3</v>
      </c>
      <c r="F6" s="1">
        <v>14.6</v>
      </c>
      <c r="G6" s="1">
        <v>2.31</v>
      </c>
      <c r="H6" s="1">
        <v>1.72</v>
      </c>
      <c r="I6" s="1">
        <v>3.34</v>
      </c>
      <c r="J6" s="1">
        <v>7045.67</v>
      </c>
      <c r="K6" s="1">
        <v>8.5</v>
      </c>
      <c r="L6" s="1">
        <v>2.78</v>
      </c>
      <c r="M6" s="1">
        <v>2.11</v>
      </c>
      <c r="N6" s="1">
        <v>6.7</v>
      </c>
      <c r="O6" s="1">
        <v>22938.6</v>
      </c>
      <c r="P6" s="1">
        <v>7.21</v>
      </c>
      <c r="Q6" s="1">
        <v>2.62</v>
      </c>
      <c r="R6" s="1">
        <v>2.44</v>
      </c>
      <c r="S6" s="1">
        <v>5.87</v>
      </c>
      <c r="T6" s="1">
        <v>12464.3</v>
      </c>
      <c r="U6" s="1">
        <v>9.24</v>
      </c>
    </row>
    <row r="7" spans="1:21" x14ac:dyDescent="0.4">
      <c r="A7">
        <v>6</v>
      </c>
      <c r="B7" s="7" t="str">
        <f>VLOOKUP(C7,'accession mapping'!A:D,2,FALSE)</f>
        <v>K387</v>
      </c>
      <c r="C7" t="s">
        <v>10</v>
      </c>
      <c r="D7" t="s">
        <v>2</v>
      </c>
      <c r="E7" t="s">
        <v>3</v>
      </c>
      <c r="F7" s="1">
        <v>9.4</v>
      </c>
      <c r="G7" s="1">
        <v>3.27</v>
      </c>
      <c r="H7" s="1">
        <v>1.8</v>
      </c>
      <c r="I7" s="1">
        <v>5.36</v>
      </c>
      <c r="J7" s="1">
        <v>28258.89</v>
      </c>
      <c r="K7" s="1">
        <v>5.87</v>
      </c>
      <c r="L7" s="1">
        <v>3.53</v>
      </c>
      <c r="M7" s="1">
        <v>2.2200000000000002</v>
      </c>
      <c r="N7" s="1">
        <v>8.4</v>
      </c>
      <c r="O7" s="1">
        <v>75439.7</v>
      </c>
      <c r="P7" s="1">
        <v>6.3</v>
      </c>
      <c r="Q7" s="1">
        <v>3.14</v>
      </c>
      <c r="R7" s="1">
        <v>2.79</v>
      </c>
      <c r="S7" s="1">
        <v>9.3000000000000007</v>
      </c>
      <c r="T7" s="1">
        <v>32719.599999999999</v>
      </c>
      <c r="U7" s="1">
        <v>7.99</v>
      </c>
    </row>
    <row r="8" spans="1:21" x14ac:dyDescent="0.4">
      <c r="A8">
        <v>7</v>
      </c>
      <c r="B8" s="7" t="str">
        <f>VLOOKUP(C8,'accession mapping'!A:D,2,FALSE)</f>
        <v>K292</v>
      </c>
      <c r="C8" t="s">
        <v>11</v>
      </c>
      <c r="D8" t="s">
        <v>2</v>
      </c>
      <c r="E8" t="s">
        <v>3</v>
      </c>
      <c r="F8" s="1">
        <v>154.9</v>
      </c>
      <c r="G8" s="1">
        <v>3.53</v>
      </c>
      <c r="H8" s="1">
        <v>2.0299999999999998</v>
      </c>
      <c r="I8" s="1">
        <v>7.34</v>
      </c>
      <c r="J8" s="1">
        <v>17885.78</v>
      </c>
      <c r="K8" s="1">
        <v>7.69</v>
      </c>
      <c r="L8" s="1">
        <v>3.7</v>
      </c>
      <c r="M8" s="1">
        <v>2.39</v>
      </c>
      <c r="N8" s="1">
        <v>11.4</v>
      </c>
      <c r="O8" s="1">
        <v>46329.3</v>
      </c>
      <c r="P8" s="1">
        <v>7.35</v>
      </c>
      <c r="Q8" s="1">
        <v>3.81</v>
      </c>
      <c r="R8" s="1">
        <v>2.68</v>
      </c>
      <c r="S8" s="1">
        <v>13.27</v>
      </c>
      <c r="T8" s="1">
        <v>33923.300000000003</v>
      </c>
      <c r="U8" s="1">
        <v>8.9</v>
      </c>
    </row>
    <row r="9" spans="1:21" x14ac:dyDescent="0.4">
      <c r="A9">
        <v>8</v>
      </c>
      <c r="B9" s="7" t="str">
        <f>VLOOKUP(C9,'accession mapping'!A:D,2,FALSE)</f>
        <v>K289</v>
      </c>
      <c r="C9" t="s">
        <v>12</v>
      </c>
      <c r="D9" t="s">
        <v>2</v>
      </c>
      <c r="E9" t="s">
        <v>3</v>
      </c>
      <c r="F9" s="1">
        <v>1.1000000000000001</v>
      </c>
      <c r="G9" s="1">
        <v>2.82</v>
      </c>
      <c r="H9" s="1">
        <v>1.81</v>
      </c>
      <c r="I9" s="1">
        <v>4.63</v>
      </c>
      <c r="J9" s="1">
        <v>15955.72</v>
      </c>
      <c r="K9" s="1">
        <v>7.96</v>
      </c>
      <c r="L9" s="1">
        <v>3.4</v>
      </c>
      <c r="M9" s="1">
        <v>2.1</v>
      </c>
      <c r="N9" s="1">
        <v>7.9</v>
      </c>
      <c r="O9" s="1">
        <v>74673.8</v>
      </c>
      <c r="P9" s="1">
        <v>7.34</v>
      </c>
      <c r="Q9" s="1">
        <v>3.45</v>
      </c>
      <c r="R9" s="1">
        <v>2.46</v>
      </c>
      <c r="S9" s="1">
        <v>9.11</v>
      </c>
      <c r="T9" s="1">
        <v>22148.7</v>
      </c>
      <c r="U9" s="1">
        <v>9.07</v>
      </c>
    </row>
    <row r="10" spans="1:21" x14ac:dyDescent="0.4">
      <c r="A10">
        <v>9</v>
      </c>
      <c r="B10" s="7" t="str">
        <f>VLOOKUP(C10,'accession mapping'!A:D,2,FALSE)</f>
        <v>0358</v>
      </c>
      <c r="C10" t="s">
        <v>13</v>
      </c>
      <c r="D10" t="s">
        <v>2</v>
      </c>
      <c r="E10" t="s">
        <v>5</v>
      </c>
      <c r="F10" s="1">
        <v>141.30000000000001</v>
      </c>
      <c r="G10" s="1">
        <v>2.2000000000000002</v>
      </c>
      <c r="H10" s="1">
        <v>2.2200000000000002</v>
      </c>
      <c r="I10" s="1">
        <v>4.57</v>
      </c>
      <c r="J10" s="1">
        <v>11142.67</v>
      </c>
      <c r="K10" s="1">
        <v>5.0599999999999996</v>
      </c>
      <c r="L10" s="1">
        <v>2.35</v>
      </c>
      <c r="M10" s="1">
        <v>2.74</v>
      </c>
      <c r="N10" s="1">
        <v>9.4</v>
      </c>
      <c r="O10" s="1">
        <v>24266.3</v>
      </c>
      <c r="P10" s="1">
        <v>3.4</v>
      </c>
      <c r="Q10" s="1">
        <v>2.34</v>
      </c>
      <c r="R10" s="1">
        <v>2.62</v>
      </c>
      <c r="S10" s="1">
        <v>8.68</v>
      </c>
      <c r="T10" s="1">
        <v>5462.5</v>
      </c>
      <c r="U10" s="1">
        <v>5.72</v>
      </c>
    </row>
    <row r="11" spans="1:21" x14ac:dyDescent="0.4">
      <c r="A11">
        <v>10</v>
      </c>
      <c r="B11" s="7" t="str">
        <f>VLOOKUP(C11,'accession mapping'!A:D,2,FALSE)</f>
        <v>0895</v>
      </c>
      <c r="C11" t="s">
        <v>14</v>
      </c>
      <c r="D11" t="s">
        <v>8</v>
      </c>
      <c r="E11" t="s">
        <v>3</v>
      </c>
      <c r="F11" s="1">
        <v>157.30000000000001</v>
      </c>
      <c r="G11" s="1">
        <v>1.68</v>
      </c>
      <c r="H11" s="1">
        <v>2.31</v>
      </c>
      <c r="I11" s="1">
        <v>4.22</v>
      </c>
      <c r="J11" s="1">
        <v>4157.84</v>
      </c>
      <c r="K11" s="1">
        <v>5.0999999999999996</v>
      </c>
      <c r="L11" s="1">
        <v>3.1</v>
      </c>
      <c r="M11" s="1">
        <v>2.27</v>
      </c>
      <c r="N11" s="1">
        <v>11.4</v>
      </c>
      <c r="O11" s="1">
        <v>21565</v>
      </c>
      <c r="P11" s="1">
        <v>3.85</v>
      </c>
      <c r="Q11" s="1">
        <v>2.6</v>
      </c>
      <c r="R11" s="1">
        <v>3.71</v>
      </c>
      <c r="S11" s="1">
        <v>20.51</v>
      </c>
      <c r="T11" s="1">
        <v>25954.5</v>
      </c>
      <c r="U11" s="1">
        <v>4.7699999999999996</v>
      </c>
    </row>
    <row r="12" spans="1:21" x14ac:dyDescent="0.4">
      <c r="A12">
        <v>11</v>
      </c>
      <c r="B12" s="7" t="str">
        <f>VLOOKUP(C12,'accession mapping'!A:D,2,FALSE)</f>
        <v>1683</v>
      </c>
      <c r="C12" t="s">
        <v>15</v>
      </c>
      <c r="D12" t="s">
        <v>2</v>
      </c>
      <c r="E12" t="s">
        <v>5</v>
      </c>
      <c r="F12" s="1">
        <v>114</v>
      </c>
      <c r="G12" s="1">
        <v>3.26</v>
      </c>
      <c r="H12" s="1">
        <v>4.12</v>
      </c>
      <c r="I12" s="1">
        <v>29.37</v>
      </c>
      <c r="J12" s="1">
        <v>12924.84</v>
      </c>
      <c r="K12" s="1">
        <v>5.64</v>
      </c>
      <c r="L12" s="1">
        <v>5.85</v>
      </c>
      <c r="M12" s="1">
        <v>6.72</v>
      </c>
      <c r="N12" s="1">
        <v>128.30000000000001</v>
      </c>
      <c r="O12" s="1">
        <v>74873.8</v>
      </c>
      <c r="P12" s="1">
        <v>5.21</v>
      </c>
      <c r="Q12" s="1">
        <v>5.36</v>
      </c>
      <c r="R12" s="1">
        <v>6.37</v>
      </c>
      <c r="S12" s="1">
        <v>96.33</v>
      </c>
      <c r="T12" s="1">
        <v>32977.5</v>
      </c>
      <c r="U12" s="1">
        <v>5.33</v>
      </c>
    </row>
    <row r="13" spans="1:21" x14ac:dyDescent="0.4">
      <c r="A13">
        <v>12</v>
      </c>
      <c r="B13" s="7" t="str">
        <f>VLOOKUP(C13,'accession mapping'!A:D,2,FALSE)</f>
        <v>2580</v>
      </c>
      <c r="C13" t="s">
        <v>16</v>
      </c>
      <c r="D13" t="s">
        <v>17</v>
      </c>
      <c r="E13" t="s">
        <v>3</v>
      </c>
      <c r="F13" s="1">
        <v>129.30000000000001</v>
      </c>
      <c r="G13" s="1">
        <v>3.02</v>
      </c>
      <c r="H13" s="1">
        <v>3.17</v>
      </c>
      <c r="I13" s="1">
        <v>16.29</v>
      </c>
      <c r="J13" s="1">
        <v>10301.61</v>
      </c>
      <c r="K13" s="1">
        <v>6.45</v>
      </c>
      <c r="L13" s="1">
        <v>3.67</v>
      </c>
      <c r="M13" s="1">
        <v>4.54</v>
      </c>
      <c r="N13" s="1">
        <v>37.6</v>
      </c>
      <c r="O13" s="1">
        <v>61988.4</v>
      </c>
      <c r="P13" s="1">
        <v>5.31</v>
      </c>
      <c r="Q13" s="1">
        <v>3.71</v>
      </c>
      <c r="R13" s="1">
        <v>4.3600000000000003</v>
      </c>
      <c r="S13" s="1">
        <v>40.22</v>
      </c>
      <c r="T13" s="1">
        <v>39528.6</v>
      </c>
      <c r="U13" s="1">
        <v>6.13</v>
      </c>
    </row>
    <row r="14" spans="1:21" x14ac:dyDescent="0.4">
      <c r="A14">
        <v>13</v>
      </c>
      <c r="B14" s="7" t="str">
        <f>VLOOKUP(C14,'accession mapping'!A:D,2,FALSE)</f>
        <v>2683</v>
      </c>
      <c r="C14" t="s">
        <v>18</v>
      </c>
      <c r="D14" t="s">
        <v>8</v>
      </c>
      <c r="E14" t="s">
        <v>3</v>
      </c>
      <c r="F14" s="1">
        <v>140.5</v>
      </c>
      <c r="G14" s="1">
        <v>2.0699999999999998</v>
      </c>
      <c r="H14" s="1">
        <v>3.05</v>
      </c>
      <c r="I14" s="1">
        <v>9.4499999999999993</v>
      </c>
      <c r="J14" s="1">
        <v>3948.95</v>
      </c>
      <c r="K14" s="1">
        <v>6.25</v>
      </c>
      <c r="L14" s="1">
        <v>5.32</v>
      </c>
      <c r="M14" s="1">
        <v>4.12</v>
      </c>
      <c r="N14" s="1">
        <v>52.9</v>
      </c>
      <c r="O14" s="1">
        <v>25877.5</v>
      </c>
      <c r="P14" s="1">
        <v>4.0199999999999996</v>
      </c>
      <c r="Q14" s="1">
        <v>3.72</v>
      </c>
      <c r="R14" s="1">
        <v>4.32</v>
      </c>
      <c r="S14" s="1">
        <v>29.73</v>
      </c>
      <c r="T14" s="1">
        <v>36494.800000000003</v>
      </c>
      <c r="U14" s="1">
        <v>5.71</v>
      </c>
    </row>
    <row r="15" spans="1:21" x14ac:dyDescent="0.4">
      <c r="A15">
        <v>14</v>
      </c>
      <c r="B15" s="7" t="str">
        <f>VLOOKUP(C15,'accession mapping'!A:D,2,FALSE)</f>
        <v>0050</v>
      </c>
      <c r="C15" t="s">
        <v>19</v>
      </c>
      <c r="D15" t="s">
        <v>8</v>
      </c>
      <c r="E15" t="s">
        <v>5</v>
      </c>
      <c r="F15" s="1">
        <v>2.2000000000000002</v>
      </c>
      <c r="G15" s="1"/>
      <c r="H15" s="1"/>
      <c r="I15" s="1"/>
      <c r="J15" s="1">
        <v>0</v>
      </c>
      <c r="K15" s="1"/>
      <c r="L15" s="1"/>
      <c r="M15" s="1"/>
      <c r="N15" s="1"/>
      <c r="O15" s="1"/>
      <c r="P15" s="1"/>
      <c r="Q15" s="1">
        <v>1.05</v>
      </c>
      <c r="R15" s="1">
        <v>1.31</v>
      </c>
      <c r="S15" s="1">
        <v>1.62</v>
      </c>
      <c r="T15" s="1">
        <v>142.9</v>
      </c>
      <c r="U15" s="1">
        <v>7.25</v>
      </c>
    </row>
    <row r="16" spans="1:21" x14ac:dyDescent="0.4">
      <c r="A16">
        <v>15</v>
      </c>
      <c r="B16" s="7" t="str">
        <f>VLOOKUP(C16,'accession mapping'!A:D,2,FALSE)</f>
        <v>0616</v>
      </c>
      <c r="C16" t="s">
        <v>20</v>
      </c>
      <c r="D16" t="s">
        <v>8</v>
      </c>
      <c r="E16" t="s">
        <v>3</v>
      </c>
      <c r="F16" s="1">
        <v>151.6</v>
      </c>
      <c r="G16" s="1">
        <v>0.83</v>
      </c>
      <c r="H16" s="1">
        <v>0.89</v>
      </c>
      <c r="I16" s="1"/>
      <c r="J16" s="1">
        <v>33</v>
      </c>
      <c r="K16" s="1">
        <v>14.53</v>
      </c>
      <c r="L16" s="1">
        <v>0.86</v>
      </c>
      <c r="M16" s="1">
        <v>0.9</v>
      </c>
      <c r="N16" s="1">
        <v>0.6</v>
      </c>
      <c r="O16" s="1">
        <v>6194.4</v>
      </c>
      <c r="P16" s="1">
        <v>10.42</v>
      </c>
      <c r="Q16" s="1">
        <v>1.1599999999999999</v>
      </c>
      <c r="R16" s="1">
        <v>1.22</v>
      </c>
      <c r="S16" s="1">
        <v>0.94</v>
      </c>
      <c r="T16" s="1">
        <v>4491</v>
      </c>
      <c r="U16" s="1">
        <v>12.55</v>
      </c>
    </row>
    <row r="17" spans="1:21" x14ac:dyDescent="0.4">
      <c r="A17">
        <v>16</v>
      </c>
      <c r="B17" s="7" t="str">
        <f>VLOOKUP(C17,'accession mapping'!A:D,2,FALSE)</f>
        <v>K281</v>
      </c>
      <c r="C17" t="s">
        <v>21</v>
      </c>
      <c r="D17" t="s">
        <v>2</v>
      </c>
      <c r="E17" t="s">
        <v>5</v>
      </c>
      <c r="F17" s="1">
        <v>89.2</v>
      </c>
      <c r="G17" s="1">
        <v>4</v>
      </c>
      <c r="H17" s="1">
        <v>3.68</v>
      </c>
      <c r="I17" s="1">
        <v>27.45</v>
      </c>
      <c r="J17" s="1">
        <v>24612.39</v>
      </c>
      <c r="K17" s="1">
        <v>4.9400000000000004</v>
      </c>
      <c r="L17" s="1">
        <v>5.26</v>
      </c>
      <c r="M17" s="1">
        <v>4.92</v>
      </c>
      <c r="N17" s="1">
        <v>59.6</v>
      </c>
      <c r="O17" s="1">
        <v>87323.6</v>
      </c>
      <c r="P17" s="1">
        <v>5.05</v>
      </c>
      <c r="Q17" s="1">
        <v>5.07</v>
      </c>
      <c r="R17" s="1">
        <v>4.67</v>
      </c>
      <c r="S17" s="1">
        <v>29.83</v>
      </c>
      <c r="T17" s="1">
        <v>41479.800000000003</v>
      </c>
      <c r="U17" s="1">
        <v>4.79</v>
      </c>
    </row>
    <row r="18" spans="1:21" x14ac:dyDescent="0.4">
      <c r="A18">
        <v>17</v>
      </c>
      <c r="B18" s="7" t="str">
        <f>VLOOKUP(C18,'accession mapping'!A:D,2,FALSE)</f>
        <v>K294</v>
      </c>
      <c r="C18" t="s">
        <v>22</v>
      </c>
      <c r="D18" t="s">
        <v>2</v>
      </c>
      <c r="E18" t="s">
        <v>3</v>
      </c>
      <c r="F18" s="1">
        <v>0.6</v>
      </c>
      <c r="G18" s="1">
        <v>3.46</v>
      </c>
      <c r="H18" s="1">
        <v>2.09</v>
      </c>
      <c r="I18" s="1">
        <v>7.66</v>
      </c>
      <c r="J18" s="1">
        <v>20679.73</v>
      </c>
      <c r="K18" s="1">
        <v>8.3800000000000008</v>
      </c>
      <c r="L18" s="1">
        <v>3.53</v>
      </c>
      <c r="M18" s="1">
        <v>2.37</v>
      </c>
      <c r="N18" s="1">
        <v>10.199999999999999</v>
      </c>
      <c r="O18" s="1">
        <v>52477.3</v>
      </c>
      <c r="P18" s="1">
        <v>7.49</v>
      </c>
      <c r="Q18" s="1">
        <v>4.1100000000000003</v>
      </c>
      <c r="R18" s="1">
        <v>2.63</v>
      </c>
      <c r="S18" s="1">
        <v>14.77</v>
      </c>
      <c r="T18" s="1">
        <v>31515.1</v>
      </c>
      <c r="U18" s="1">
        <v>9.41</v>
      </c>
    </row>
    <row r="19" spans="1:21" x14ac:dyDescent="0.4">
      <c r="A19">
        <v>18</v>
      </c>
      <c r="B19" s="7" t="str">
        <f>VLOOKUP(C19,'accession mapping'!A:D,2,FALSE)</f>
        <v>0223</v>
      </c>
      <c r="C19" t="s">
        <v>23</v>
      </c>
      <c r="D19" t="s">
        <v>17</v>
      </c>
      <c r="E19" t="s">
        <v>3</v>
      </c>
      <c r="F19" s="1">
        <v>162.6</v>
      </c>
      <c r="G19" s="1"/>
      <c r="H19" s="1"/>
      <c r="I19" s="1"/>
      <c r="J19" s="1">
        <v>0</v>
      </c>
      <c r="K19" s="1"/>
      <c r="L19" s="1">
        <v>2.9</v>
      </c>
      <c r="M19" s="1">
        <v>3.13</v>
      </c>
      <c r="N19" s="1">
        <v>15.3</v>
      </c>
      <c r="O19" s="1">
        <v>14096.1</v>
      </c>
      <c r="P19" s="1">
        <v>4.1500000000000004</v>
      </c>
      <c r="Q19" s="1">
        <v>2.89</v>
      </c>
      <c r="R19" s="1">
        <v>3.14</v>
      </c>
      <c r="S19" s="1">
        <v>14.23</v>
      </c>
      <c r="T19" s="1">
        <v>17278.5</v>
      </c>
      <c r="U19" s="1">
        <v>4.84</v>
      </c>
    </row>
    <row r="20" spans="1:21" x14ac:dyDescent="0.4">
      <c r="A20">
        <v>19</v>
      </c>
      <c r="B20" s="7" t="str">
        <f>VLOOKUP(C20,'accession mapping'!A:D,2,FALSE)</f>
        <v>0226</v>
      </c>
      <c r="C20" t="s">
        <v>24</v>
      </c>
      <c r="D20" t="s">
        <v>8</v>
      </c>
      <c r="E20" t="s">
        <v>3</v>
      </c>
      <c r="F20" s="1">
        <v>177.6</v>
      </c>
      <c r="G20" s="1">
        <v>2.4300000000000002</v>
      </c>
      <c r="H20" s="1">
        <v>3.51</v>
      </c>
      <c r="I20" s="1">
        <v>14.77</v>
      </c>
      <c r="J20" s="1">
        <v>14377.11</v>
      </c>
      <c r="K20" s="1">
        <v>5</v>
      </c>
      <c r="L20" s="1">
        <v>5.34</v>
      </c>
      <c r="M20" s="1">
        <v>3.43</v>
      </c>
      <c r="N20" s="1">
        <v>45.3</v>
      </c>
      <c r="O20" s="1">
        <v>63330.2</v>
      </c>
      <c r="P20" s="1">
        <v>3.98</v>
      </c>
      <c r="Q20" s="1">
        <v>4.43</v>
      </c>
      <c r="R20" s="1">
        <v>6.59</v>
      </c>
      <c r="S20" s="1">
        <v>76.28</v>
      </c>
      <c r="T20" s="1">
        <v>66375.100000000006</v>
      </c>
      <c r="U20" s="1">
        <v>4.74</v>
      </c>
    </row>
    <row r="21" spans="1:21" x14ac:dyDescent="0.4">
      <c r="A21">
        <v>20</v>
      </c>
      <c r="B21" s="7" t="str">
        <f>VLOOKUP(C21,'accession mapping'!A:D,2,FALSE)</f>
        <v>3089</v>
      </c>
      <c r="C21" t="s">
        <v>25</v>
      </c>
      <c r="D21" t="s">
        <v>26</v>
      </c>
      <c r="E21" t="s">
        <v>3</v>
      </c>
      <c r="F21" s="1">
        <v>149.1</v>
      </c>
      <c r="G21" s="1">
        <v>1.1100000000000001</v>
      </c>
      <c r="H21" s="1">
        <v>1.24</v>
      </c>
      <c r="I21" s="1">
        <v>1.38</v>
      </c>
      <c r="J21" s="1">
        <v>1110.8900000000001</v>
      </c>
      <c r="K21" s="1">
        <v>12</v>
      </c>
      <c r="L21" s="1">
        <v>1.42</v>
      </c>
      <c r="M21" s="1">
        <v>1.54</v>
      </c>
      <c r="N21" s="1">
        <v>2.2000000000000002</v>
      </c>
      <c r="O21" s="1">
        <v>5098.8</v>
      </c>
      <c r="P21" s="1">
        <v>9.7100000000000009</v>
      </c>
      <c r="Q21" s="1">
        <v>1.44</v>
      </c>
      <c r="R21" s="1">
        <v>1.43</v>
      </c>
      <c r="S21" s="1">
        <v>1.82</v>
      </c>
      <c r="T21" s="1">
        <v>3314.6</v>
      </c>
      <c r="U21" s="1">
        <v>10.8</v>
      </c>
    </row>
    <row r="22" spans="1:21" x14ac:dyDescent="0.4">
      <c r="A22">
        <v>21</v>
      </c>
      <c r="B22" s="7" t="str">
        <f>VLOOKUP(C22,'accession mapping'!A:D,2,FALSE)</f>
        <v>3276</v>
      </c>
      <c r="C22" t="s">
        <v>27</v>
      </c>
      <c r="D22" t="s">
        <v>2</v>
      </c>
      <c r="E22" t="s">
        <v>3</v>
      </c>
      <c r="F22" s="1">
        <v>161.69999999999999</v>
      </c>
      <c r="G22" s="1">
        <v>3.82</v>
      </c>
      <c r="H22" s="1">
        <v>3.98</v>
      </c>
      <c r="I22" s="1">
        <v>29.64</v>
      </c>
      <c r="J22" s="1">
        <v>41410.76</v>
      </c>
      <c r="K22" s="1">
        <v>3.98</v>
      </c>
      <c r="L22" s="1">
        <v>4.51</v>
      </c>
      <c r="M22" s="1">
        <v>4.6500000000000004</v>
      </c>
      <c r="N22" s="1">
        <v>46</v>
      </c>
      <c r="O22" s="1">
        <v>99068.3</v>
      </c>
      <c r="P22" s="1">
        <v>4.05</v>
      </c>
      <c r="Q22" s="1">
        <v>4.32</v>
      </c>
      <c r="R22" s="1">
        <v>4.91</v>
      </c>
      <c r="S22" s="1">
        <v>14.6</v>
      </c>
      <c r="T22" s="1">
        <v>35922.6</v>
      </c>
      <c r="U22" s="1">
        <v>4.67</v>
      </c>
    </row>
    <row r="23" spans="1:21" x14ac:dyDescent="0.4">
      <c r="A23">
        <v>22</v>
      </c>
      <c r="B23" s="7" t="str">
        <f>VLOOKUP(C23,'accession mapping'!A:D,2,FALSE)</f>
        <v>3574</v>
      </c>
      <c r="C23" t="s">
        <v>28</v>
      </c>
      <c r="D23" t="s">
        <v>8</v>
      </c>
      <c r="E23" t="s">
        <v>3</v>
      </c>
      <c r="F23" s="1">
        <v>129</v>
      </c>
      <c r="G23" s="1">
        <v>1.32</v>
      </c>
      <c r="H23" s="1">
        <v>1.5</v>
      </c>
      <c r="I23" s="1">
        <v>1.32</v>
      </c>
      <c r="J23" s="1">
        <v>1727.11</v>
      </c>
      <c r="K23" s="1">
        <v>7.74</v>
      </c>
      <c r="L23" s="1">
        <v>2.23</v>
      </c>
      <c r="M23" s="1">
        <v>2.4300000000000002</v>
      </c>
      <c r="N23" s="1">
        <v>7.2</v>
      </c>
      <c r="O23" s="1">
        <v>16016</v>
      </c>
      <c r="P23" s="1">
        <v>4.37</v>
      </c>
      <c r="Q23" s="1">
        <v>2.21</v>
      </c>
      <c r="R23" s="1">
        <v>2.35</v>
      </c>
      <c r="S23" s="1">
        <v>5.0999999999999996</v>
      </c>
      <c r="T23" s="1">
        <v>16644</v>
      </c>
      <c r="U23" s="1">
        <v>4.88</v>
      </c>
    </row>
    <row r="24" spans="1:21" x14ac:dyDescent="0.4">
      <c r="A24">
        <v>23</v>
      </c>
      <c r="B24" s="7" t="str">
        <f>VLOOKUP(C24,'accession mapping'!A:D,2,FALSE)</f>
        <v>3727</v>
      </c>
      <c r="C24" t="s">
        <v>29</v>
      </c>
      <c r="D24" t="s">
        <v>2</v>
      </c>
      <c r="E24" t="s">
        <v>3</v>
      </c>
      <c r="F24" s="1">
        <v>152.6</v>
      </c>
      <c r="G24" s="1">
        <v>2.72</v>
      </c>
      <c r="H24" s="1">
        <v>3.2</v>
      </c>
      <c r="I24" s="1">
        <v>12.74</v>
      </c>
      <c r="J24" s="1">
        <v>4482.72</v>
      </c>
      <c r="K24" s="1">
        <v>4.87</v>
      </c>
      <c r="L24" s="1">
        <v>5.99</v>
      </c>
      <c r="M24" s="1">
        <v>5.08</v>
      </c>
      <c r="N24" s="1">
        <v>75.099999999999994</v>
      </c>
      <c r="O24" s="1">
        <v>74326.100000000006</v>
      </c>
      <c r="P24" s="1">
        <v>4.3</v>
      </c>
      <c r="Q24" s="1">
        <v>5.32</v>
      </c>
      <c r="R24" s="1">
        <v>4.29</v>
      </c>
      <c r="S24" s="1">
        <v>50.8</v>
      </c>
      <c r="T24" s="1">
        <v>24067.9</v>
      </c>
      <c r="U24" s="1">
        <v>5.15</v>
      </c>
    </row>
    <row r="25" spans="1:21" x14ac:dyDescent="0.4">
      <c r="A25">
        <v>24</v>
      </c>
      <c r="B25" s="7" t="str">
        <f>VLOOKUP(C25,'accession mapping'!A:D,2,FALSE)</f>
        <v>K269</v>
      </c>
      <c r="C25" t="s">
        <v>30</v>
      </c>
      <c r="D25" t="s">
        <v>2</v>
      </c>
      <c r="E25" t="s">
        <v>3</v>
      </c>
      <c r="F25" s="1">
        <v>165.8</v>
      </c>
      <c r="G25" s="1">
        <v>3.42</v>
      </c>
      <c r="H25" s="1">
        <v>2.39</v>
      </c>
      <c r="I25" s="1">
        <v>10.199999999999999</v>
      </c>
      <c r="J25" s="1">
        <v>5439.28</v>
      </c>
      <c r="K25" s="1">
        <v>4.9800000000000004</v>
      </c>
      <c r="L25" s="1">
        <v>3.9</v>
      </c>
      <c r="M25" s="1">
        <v>3.04</v>
      </c>
      <c r="N25" s="1">
        <v>15.7</v>
      </c>
      <c r="O25" s="1">
        <v>64136</v>
      </c>
      <c r="P25" s="1">
        <v>4.4400000000000004</v>
      </c>
      <c r="Q25" s="1">
        <v>3.47</v>
      </c>
      <c r="R25" s="1">
        <v>2.76</v>
      </c>
      <c r="S25" s="1">
        <v>13.4</v>
      </c>
      <c r="T25" s="1">
        <v>29980.2</v>
      </c>
      <c r="U25" s="1">
        <v>6.12</v>
      </c>
    </row>
    <row r="26" spans="1:21" x14ac:dyDescent="0.4">
      <c r="A26">
        <v>25</v>
      </c>
      <c r="B26" s="7" t="str">
        <f>VLOOKUP(C26,'accession mapping'!A:D,2,FALSE)</f>
        <v>K270</v>
      </c>
      <c r="C26" t="s">
        <v>31</v>
      </c>
      <c r="D26" t="s">
        <v>17</v>
      </c>
      <c r="E26" t="s">
        <v>3</v>
      </c>
      <c r="F26" s="1">
        <v>175.7</v>
      </c>
      <c r="G26" s="1">
        <v>2.5</v>
      </c>
      <c r="H26" s="1">
        <v>2.31</v>
      </c>
      <c r="I26" s="1">
        <v>6.56</v>
      </c>
      <c r="J26" s="1">
        <v>6533.84</v>
      </c>
      <c r="K26" s="1">
        <v>7.76</v>
      </c>
      <c r="L26" s="1">
        <v>3.83</v>
      </c>
      <c r="M26" s="1">
        <v>3.33</v>
      </c>
      <c r="N26" s="1">
        <v>21.1</v>
      </c>
      <c r="O26" s="1">
        <v>44997.5</v>
      </c>
      <c r="P26" s="1">
        <v>5.28</v>
      </c>
      <c r="Q26" s="1">
        <v>3.4</v>
      </c>
      <c r="R26" s="1">
        <v>3.1</v>
      </c>
      <c r="S26" s="1">
        <v>16.46</v>
      </c>
      <c r="T26" s="1">
        <v>21950.7</v>
      </c>
      <c r="U26" s="1">
        <v>6.04</v>
      </c>
    </row>
    <row r="27" spans="1:21" x14ac:dyDescent="0.4">
      <c r="A27">
        <v>26</v>
      </c>
      <c r="B27" s="7" t="str">
        <f>VLOOKUP(C27,'accession mapping'!A:D,2,FALSE)</f>
        <v>K356</v>
      </c>
      <c r="C27" t="s">
        <v>32</v>
      </c>
      <c r="D27" t="s">
        <v>17</v>
      </c>
      <c r="E27" t="s">
        <v>3</v>
      </c>
      <c r="F27" s="1">
        <v>151.69999999999999</v>
      </c>
      <c r="G27" s="1">
        <v>2.9</v>
      </c>
      <c r="H27" s="1">
        <v>1.94</v>
      </c>
      <c r="I27" s="1">
        <v>4.9000000000000004</v>
      </c>
      <c r="J27" s="1">
        <v>1402.39</v>
      </c>
      <c r="K27" s="1">
        <v>6.31</v>
      </c>
      <c r="L27" s="1">
        <v>3.35</v>
      </c>
      <c r="M27" s="1">
        <v>2.7</v>
      </c>
      <c r="N27" s="1">
        <v>12.3</v>
      </c>
      <c r="O27" s="1">
        <v>36670.800000000003</v>
      </c>
      <c r="P27" s="1">
        <v>6.3</v>
      </c>
      <c r="Q27" s="1">
        <v>2.94</v>
      </c>
      <c r="R27" s="1">
        <v>2.79</v>
      </c>
      <c r="S27" s="1">
        <v>10.19</v>
      </c>
      <c r="T27" s="1">
        <v>16346.3</v>
      </c>
      <c r="U27" s="1">
        <v>7.23</v>
      </c>
    </row>
    <row r="28" spans="1:21" x14ac:dyDescent="0.4">
      <c r="A28">
        <v>27</v>
      </c>
      <c r="B28" s="7" t="str">
        <f>VLOOKUP(C28,'accession mapping'!A:D,2,FALSE)</f>
        <v>K371</v>
      </c>
      <c r="C28" t="s">
        <v>33</v>
      </c>
      <c r="D28" t="s">
        <v>34</v>
      </c>
      <c r="E28" t="s">
        <v>3</v>
      </c>
      <c r="F28" s="1">
        <v>145.6</v>
      </c>
      <c r="G28" s="1">
        <v>3.19</v>
      </c>
      <c r="H28" s="1">
        <v>2.15</v>
      </c>
      <c r="I28" s="1">
        <v>7.4</v>
      </c>
      <c r="J28" s="1">
        <v>18270.509999999998</v>
      </c>
      <c r="K28" s="1">
        <v>5.91</v>
      </c>
      <c r="L28" s="1">
        <v>3.01</v>
      </c>
      <c r="M28" s="1">
        <v>2.4500000000000002</v>
      </c>
      <c r="N28" s="1">
        <v>8.8000000000000007</v>
      </c>
      <c r="O28" s="1">
        <v>50933.1</v>
      </c>
      <c r="P28" s="1">
        <v>6.41</v>
      </c>
      <c r="Q28" s="1">
        <v>2.89</v>
      </c>
      <c r="R28" s="1">
        <v>2.31</v>
      </c>
      <c r="S28" s="1">
        <v>8.1</v>
      </c>
      <c r="T28" s="1">
        <v>38873.800000000003</v>
      </c>
      <c r="U28" s="1">
        <v>7.99</v>
      </c>
    </row>
    <row r="29" spans="1:21" x14ac:dyDescent="0.4">
      <c r="A29">
        <v>28</v>
      </c>
      <c r="B29" s="7" t="str">
        <f>VLOOKUP(C29,'accession mapping'!A:D,2,FALSE)</f>
        <v>K374</v>
      </c>
      <c r="C29" t="s">
        <v>35</v>
      </c>
      <c r="D29" t="s">
        <v>17</v>
      </c>
      <c r="E29" t="s">
        <v>3</v>
      </c>
      <c r="F29" s="1">
        <v>151</v>
      </c>
      <c r="G29" s="1">
        <v>3.3</v>
      </c>
      <c r="H29" s="1">
        <v>2.12</v>
      </c>
      <c r="I29" s="1">
        <v>7.53</v>
      </c>
      <c r="J29" s="1">
        <v>19788.509999999998</v>
      </c>
      <c r="K29" s="1">
        <v>6.35</v>
      </c>
      <c r="L29" s="1">
        <v>3.48</v>
      </c>
      <c r="M29" s="1">
        <v>2.52</v>
      </c>
      <c r="N29" s="1">
        <v>11.1</v>
      </c>
      <c r="O29" s="1">
        <v>51889</v>
      </c>
      <c r="P29" s="1">
        <v>5.69</v>
      </c>
      <c r="Q29" s="1">
        <v>3.18</v>
      </c>
      <c r="R29" s="1">
        <v>2.4900000000000002</v>
      </c>
      <c r="S29" s="1">
        <v>11.17</v>
      </c>
      <c r="T29" s="1">
        <v>23061</v>
      </c>
      <c r="U29" s="1">
        <v>7.53</v>
      </c>
    </row>
    <row r="30" spans="1:21" x14ac:dyDescent="0.4">
      <c r="A30">
        <v>29</v>
      </c>
      <c r="B30" s="7" t="str">
        <f>VLOOKUP(C30,'accession mapping'!A:D,2,FALSE)</f>
        <v>K383</v>
      </c>
      <c r="C30" t="s">
        <v>36</v>
      </c>
      <c r="D30" t="s">
        <v>2</v>
      </c>
      <c r="E30" t="s">
        <v>3</v>
      </c>
      <c r="F30" s="1">
        <v>118.7</v>
      </c>
      <c r="G30" s="1">
        <v>3.15</v>
      </c>
      <c r="H30" s="1">
        <v>2.0699999999999998</v>
      </c>
      <c r="I30" s="1">
        <v>6.95</v>
      </c>
      <c r="J30" s="1">
        <v>38973.440000000002</v>
      </c>
      <c r="K30" s="1">
        <v>4.71</v>
      </c>
      <c r="L30" s="1">
        <v>3.33</v>
      </c>
      <c r="M30" s="1">
        <v>2.46</v>
      </c>
      <c r="N30" s="1">
        <v>9.5</v>
      </c>
      <c r="O30" s="1">
        <v>85177.600000000006</v>
      </c>
      <c r="P30" s="1">
        <v>4.96</v>
      </c>
      <c r="Q30" s="1">
        <v>3.08</v>
      </c>
      <c r="R30" s="1">
        <v>2.31</v>
      </c>
      <c r="S30" s="1">
        <v>9.06</v>
      </c>
      <c r="T30" s="1">
        <v>33242.6</v>
      </c>
      <c r="U30" s="1">
        <v>7.52</v>
      </c>
    </row>
    <row r="31" spans="1:21" x14ac:dyDescent="0.4">
      <c r="A31">
        <v>30</v>
      </c>
      <c r="B31" s="7" t="str">
        <f>VLOOKUP(C31,'accession mapping'!A:D,2,FALSE)</f>
        <v>K386</v>
      </c>
      <c r="C31" t="s">
        <v>37</v>
      </c>
      <c r="D31" t="s">
        <v>17</v>
      </c>
      <c r="E31" t="s">
        <v>3</v>
      </c>
      <c r="F31" s="1">
        <v>144.30000000000001</v>
      </c>
      <c r="G31" s="1">
        <v>3.13</v>
      </c>
      <c r="H31" s="1">
        <v>1.95</v>
      </c>
      <c r="I31" s="1">
        <v>6.04</v>
      </c>
      <c r="J31" s="1">
        <v>12649.95</v>
      </c>
      <c r="K31" s="1">
        <v>6.18</v>
      </c>
      <c r="L31" s="1">
        <v>3.11</v>
      </c>
      <c r="M31" s="1">
        <v>2.1800000000000002</v>
      </c>
      <c r="N31" s="1">
        <v>7.6</v>
      </c>
      <c r="O31" s="1">
        <v>65929.399999999994</v>
      </c>
      <c r="P31" s="1">
        <v>6.5</v>
      </c>
      <c r="Q31" s="1">
        <v>3.1</v>
      </c>
      <c r="R31" s="1">
        <v>2.35</v>
      </c>
      <c r="S31" s="1">
        <v>9.7799999999999994</v>
      </c>
      <c r="T31" s="1">
        <v>24686.9</v>
      </c>
      <c r="U31" s="1">
        <v>7.5</v>
      </c>
    </row>
    <row r="32" spans="1:21" x14ac:dyDescent="0.4">
      <c r="A32">
        <v>31</v>
      </c>
      <c r="B32" s="7" t="str">
        <f>VLOOKUP(C32,'accession mapping'!A:D,2,FALSE)</f>
        <v>K375</v>
      </c>
      <c r="C32" t="s">
        <v>38</v>
      </c>
      <c r="D32" t="s">
        <v>2</v>
      </c>
      <c r="E32" t="s">
        <v>3</v>
      </c>
      <c r="F32" s="1">
        <v>148</v>
      </c>
      <c r="G32" s="1">
        <v>2.82</v>
      </c>
      <c r="H32" s="1">
        <v>2.1</v>
      </c>
      <c r="I32" s="1">
        <v>6.16</v>
      </c>
      <c r="J32" s="1">
        <v>22220.44</v>
      </c>
      <c r="K32" s="1">
        <v>6.41</v>
      </c>
      <c r="L32" s="1">
        <v>3.19</v>
      </c>
      <c r="M32" s="1">
        <v>2.46</v>
      </c>
      <c r="N32" s="1">
        <v>10.4</v>
      </c>
      <c r="O32" s="1">
        <v>64488.9</v>
      </c>
      <c r="P32" s="1">
        <v>5.7</v>
      </c>
      <c r="Q32" s="1">
        <v>3.42</v>
      </c>
      <c r="R32" s="1">
        <v>2.66</v>
      </c>
      <c r="S32" s="1">
        <v>12.67</v>
      </c>
      <c r="T32" s="1">
        <v>50783.8</v>
      </c>
      <c r="U32" s="1">
        <v>5.88</v>
      </c>
    </row>
    <row r="33" spans="1:21" x14ac:dyDescent="0.4">
      <c r="A33">
        <v>32</v>
      </c>
      <c r="B33" s="7" t="str">
        <f>VLOOKUP(C33,'accession mapping'!A:D,2,FALSE)</f>
        <v>1586</v>
      </c>
      <c r="C33" t="s">
        <v>39</v>
      </c>
      <c r="D33" t="s">
        <v>17</v>
      </c>
      <c r="E33" t="s">
        <v>3</v>
      </c>
      <c r="F33" s="1">
        <v>160.69999999999999</v>
      </c>
      <c r="G33" s="1">
        <v>1.75</v>
      </c>
      <c r="H33" s="1">
        <v>2.2799999999999998</v>
      </c>
      <c r="I33" s="1">
        <v>3.94</v>
      </c>
      <c r="J33" s="1">
        <v>390.5</v>
      </c>
      <c r="K33" s="1">
        <v>7.11</v>
      </c>
      <c r="L33" s="1">
        <v>2.73</v>
      </c>
      <c r="M33" s="1">
        <v>3.45</v>
      </c>
      <c r="N33" s="1">
        <v>15</v>
      </c>
      <c r="O33" s="1">
        <v>67674</v>
      </c>
      <c r="P33" s="1">
        <v>5.01</v>
      </c>
      <c r="Q33" s="1">
        <v>2.6</v>
      </c>
      <c r="R33" s="1">
        <v>3.21</v>
      </c>
      <c r="S33" s="1">
        <v>13.27</v>
      </c>
      <c r="T33" s="1">
        <v>26306.7</v>
      </c>
      <c r="U33" s="1">
        <v>6.07</v>
      </c>
    </row>
    <row r="34" spans="1:21" x14ac:dyDescent="0.4">
      <c r="A34">
        <v>33</v>
      </c>
      <c r="B34" s="7" t="str">
        <f>VLOOKUP(C34,'accession mapping'!A:D,2,FALSE)</f>
        <v>2534</v>
      </c>
      <c r="C34" t="s">
        <v>40</v>
      </c>
      <c r="D34" t="s">
        <v>17</v>
      </c>
      <c r="E34" t="s">
        <v>41</v>
      </c>
      <c r="F34" s="1">
        <v>107</v>
      </c>
      <c r="G34" s="1">
        <v>2.1800000000000002</v>
      </c>
      <c r="H34" s="1">
        <v>1.74</v>
      </c>
      <c r="I34" s="1">
        <v>3.27</v>
      </c>
      <c r="J34" s="1">
        <v>19548.05</v>
      </c>
      <c r="K34" s="1">
        <v>7.91</v>
      </c>
      <c r="L34" s="1">
        <v>2.81</v>
      </c>
      <c r="M34" s="1">
        <v>2.4300000000000002</v>
      </c>
      <c r="N34" s="1">
        <v>8.3000000000000007</v>
      </c>
      <c r="O34" s="1">
        <v>54727.9</v>
      </c>
      <c r="P34" s="1">
        <v>8.3800000000000008</v>
      </c>
      <c r="Q34" s="1">
        <v>2.38</v>
      </c>
      <c r="R34" s="1">
        <v>1.93</v>
      </c>
      <c r="S34" s="1">
        <v>6.04</v>
      </c>
      <c r="T34" s="1">
        <v>19283.099999999999</v>
      </c>
      <c r="U34" s="1">
        <v>9.35</v>
      </c>
    </row>
    <row r="35" spans="1:21" x14ac:dyDescent="0.4">
      <c r="A35">
        <v>34</v>
      </c>
      <c r="B35" s="7" t="str">
        <f>VLOOKUP(C35,'accession mapping'!A:D,2,FALSE)</f>
        <v>3342</v>
      </c>
      <c r="C35" t="s">
        <v>42</v>
      </c>
      <c r="D35" t="s">
        <v>17</v>
      </c>
      <c r="E35" t="s">
        <v>3</v>
      </c>
      <c r="F35" s="1">
        <v>121.8</v>
      </c>
      <c r="G35" s="1">
        <v>2.15</v>
      </c>
      <c r="H35" s="1">
        <v>2.88</v>
      </c>
      <c r="I35" s="1">
        <v>10.61</v>
      </c>
      <c r="J35" s="1">
        <v>6418.5</v>
      </c>
      <c r="K35" s="1">
        <v>6.74</v>
      </c>
      <c r="L35" s="1">
        <v>4.2</v>
      </c>
      <c r="M35" s="1">
        <v>5.3</v>
      </c>
      <c r="N35" s="1">
        <v>53.6</v>
      </c>
      <c r="O35" s="1">
        <v>77996.7</v>
      </c>
      <c r="P35" s="1">
        <v>4.97</v>
      </c>
      <c r="Q35" s="1">
        <v>3.98</v>
      </c>
      <c r="R35" s="1">
        <v>4.76</v>
      </c>
      <c r="S35" s="1">
        <v>39.479999999999997</v>
      </c>
      <c r="T35" s="1">
        <v>24587.1</v>
      </c>
      <c r="U35" s="1">
        <v>5.15</v>
      </c>
    </row>
    <row r="36" spans="1:21" x14ac:dyDescent="0.4">
      <c r="A36">
        <v>35</v>
      </c>
      <c r="B36" s="7" t="str">
        <f>VLOOKUP(C36,'accession mapping'!A:D,2,FALSE)</f>
        <v>3345</v>
      </c>
      <c r="C36" t="s">
        <v>43</v>
      </c>
      <c r="D36" t="s">
        <v>8</v>
      </c>
      <c r="E36" t="s">
        <v>3</v>
      </c>
      <c r="F36" s="1">
        <v>192</v>
      </c>
      <c r="G36" s="1">
        <v>1.1100000000000001</v>
      </c>
      <c r="H36" s="1">
        <v>1.31</v>
      </c>
      <c r="I36" s="1">
        <v>1.1399999999999999</v>
      </c>
      <c r="J36" s="1">
        <v>2365.2800000000002</v>
      </c>
      <c r="K36" s="1">
        <v>11.9</v>
      </c>
      <c r="L36" s="1">
        <v>1.56</v>
      </c>
      <c r="M36" s="1">
        <v>1.82</v>
      </c>
      <c r="N36" s="1">
        <v>4</v>
      </c>
      <c r="O36" s="1">
        <v>16720.599999999999</v>
      </c>
      <c r="P36" s="1">
        <v>5.05</v>
      </c>
      <c r="Q36" s="1">
        <v>1.99</v>
      </c>
      <c r="R36" s="1">
        <v>2.21</v>
      </c>
      <c r="S36" s="1">
        <v>5.66</v>
      </c>
      <c r="T36" s="1">
        <v>8057.3</v>
      </c>
      <c r="U36" s="1">
        <v>6.57</v>
      </c>
    </row>
    <row r="37" spans="1:21" x14ac:dyDescent="0.4">
      <c r="A37">
        <v>36</v>
      </c>
      <c r="B37" s="7" t="str">
        <f>VLOOKUP(C37,'accession mapping'!A:D,2,FALSE)</f>
        <v>3715</v>
      </c>
      <c r="C37" t="s">
        <v>44</v>
      </c>
      <c r="D37" t="s">
        <v>2</v>
      </c>
      <c r="E37" t="s">
        <v>5</v>
      </c>
      <c r="F37" s="1">
        <v>101.3</v>
      </c>
      <c r="G37" s="1">
        <v>3.3</v>
      </c>
      <c r="H37" s="1">
        <v>4.05</v>
      </c>
      <c r="I37" s="1">
        <v>27.34</v>
      </c>
      <c r="J37" s="1">
        <v>6616.56</v>
      </c>
      <c r="K37" s="1">
        <v>6.14</v>
      </c>
      <c r="L37" s="1">
        <v>5.54</v>
      </c>
      <c r="M37" s="1">
        <v>6.24</v>
      </c>
      <c r="N37" s="1">
        <v>100.7</v>
      </c>
      <c r="O37" s="1">
        <v>44869</v>
      </c>
      <c r="P37" s="1">
        <v>5.49</v>
      </c>
      <c r="Q37" s="1">
        <v>5.76</v>
      </c>
      <c r="R37" s="1">
        <v>6.42</v>
      </c>
      <c r="S37" s="1">
        <v>100.09</v>
      </c>
      <c r="T37" s="1">
        <v>23365</v>
      </c>
      <c r="U37" s="1">
        <v>6.02</v>
      </c>
    </row>
    <row r="38" spans="1:21" x14ac:dyDescent="0.4">
      <c r="A38">
        <v>37</v>
      </c>
      <c r="B38" s="7" t="str">
        <f>VLOOKUP(C38,'accession mapping'!A:D,2,FALSE)</f>
        <v>3718</v>
      </c>
      <c r="C38" t="s">
        <v>45</v>
      </c>
      <c r="D38" t="s">
        <v>8</v>
      </c>
      <c r="E38" t="s">
        <v>3</v>
      </c>
      <c r="F38" s="1">
        <v>98.9</v>
      </c>
      <c r="G38" s="1">
        <v>2.21</v>
      </c>
      <c r="H38" s="1">
        <v>2.82</v>
      </c>
      <c r="I38" s="1">
        <v>9.2100000000000009</v>
      </c>
      <c r="J38" s="1">
        <v>962.56</v>
      </c>
      <c r="K38" s="1">
        <v>5.15</v>
      </c>
      <c r="L38" s="1">
        <v>4.54</v>
      </c>
      <c r="M38" s="1">
        <v>5.65</v>
      </c>
      <c r="N38" s="1">
        <v>62.9</v>
      </c>
      <c r="O38" s="1">
        <v>51568</v>
      </c>
      <c r="P38" s="1">
        <v>3.85</v>
      </c>
      <c r="Q38" s="1">
        <v>4.75</v>
      </c>
      <c r="R38" s="1">
        <v>5.66</v>
      </c>
      <c r="S38" s="1">
        <v>68.58</v>
      </c>
      <c r="T38" s="1">
        <v>48137.3</v>
      </c>
      <c r="U38" s="1">
        <v>5.04</v>
      </c>
    </row>
    <row r="39" spans="1:21" x14ac:dyDescent="0.4">
      <c r="A39">
        <v>38</v>
      </c>
      <c r="B39" s="7" t="str">
        <f>VLOOKUP(C39,'accession mapping'!A:D,2,FALSE)</f>
        <v>3723</v>
      </c>
      <c r="C39" t="s">
        <v>46</v>
      </c>
      <c r="D39" t="s">
        <v>8</v>
      </c>
      <c r="E39" t="s">
        <v>3</v>
      </c>
      <c r="F39" s="1">
        <v>102.6</v>
      </c>
      <c r="G39" s="1">
        <v>3.01</v>
      </c>
      <c r="H39" s="1">
        <v>4.21</v>
      </c>
      <c r="I39" s="1">
        <v>24.83</v>
      </c>
      <c r="J39" s="1">
        <v>9421.4500000000007</v>
      </c>
      <c r="K39" s="1">
        <v>5.16</v>
      </c>
      <c r="L39" s="1">
        <v>5.3</v>
      </c>
      <c r="M39" s="1">
        <v>6.69</v>
      </c>
      <c r="N39" s="1">
        <v>106.9</v>
      </c>
      <c r="O39" s="1">
        <v>29392.1</v>
      </c>
      <c r="P39" s="1">
        <v>4.9400000000000004</v>
      </c>
      <c r="Q39" s="1">
        <v>5.44</v>
      </c>
      <c r="R39" s="1">
        <v>6.91</v>
      </c>
      <c r="S39" s="1">
        <v>121.58</v>
      </c>
      <c r="T39" s="1">
        <v>45158.2</v>
      </c>
      <c r="U39" s="1">
        <v>5.32</v>
      </c>
    </row>
    <row r="40" spans="1:21" x14ac:dyDescent="0.4">
      <c r="A40">
        <v>39</v>
      </c>
      <c r="B40" s="7" t="str">
        <f>VLOOKUP(C40,'accession mapping'!A:D,2,FALSE)</f>
        <v>3959</v>
      </c>
      <c r="C40" t="s">
        <v>47</v>
      </c>
      <c r="D40" t="s">
        <v>8</v>
      </c>
      <c r="E40" t="s">
        <v>3</v>
      </c>
      <c r="F40" s="1">
        <v>162.1</v>
      </c>
      <c r="G40" s="1">
        <v>2.9</v>
      </c>
      <c r="H40" s="1">
        <v>3.85</v>
      </c>
      <c r="I40" s="1">
        <v>18.29</v>
      </c>
      <c r="J40" s="1">
        <v>26361.56</v>
      </c>
      <c r="K40" s="1">
        <v>4.46</v>
      </c>
      <c r="L40" s="1">
        <v>3.4</v>
      </c>
      <c r="M40" s="1">
        <v>4.0599999999999996</v>
      </c>
      <c r="N40" s="1">
        <v>29.1</v>
      </c>
      <c r="O40" s="1">
        <v>60619.8</v>
      </c>
      <c r="P40" s="1">
        <v>4.78</v>
      </c>
      <c r="Q40" s="1">
        <v>3.82</v>
      </c>
      <c r="R40" s="1">
        <v>4.78</v>
      </c>
      <c r="S40" s="1">
        <v>41.74</v>
      </c>
      <c r="T40" s="1">
        <v>57212</v>
      </c>
      <c r="U40" s="1">
        <v>5.57</v>
      </c>
    </row>
    <row r="41" spans="1:21" x14ac:dyDescent="0.4">
      <c r="A41">
        <v>40</v>
      </c>
      <c r="B41" s="7" t="str">
        <f>VLOOKUP(C41,'accession mapping'!A:D,2,FALSE)</f>
        <v>2297</v>
      </c>
      <c r="C41" t="s">
        <v>48</v>
      </c>
      <c r="D41" t="s">
        <v>8</v>
      </c>
      <c r="E41" t="s">
        <v>3</v>
      </c>
      <c r="F41" s="1">
        <v>158.80000000000001</v>
      </c>
      <c r="G41" s="1">
        <v>1.73</v>
      </c>
      <c r="H41" s="1">
        <v>2</v>
      </c>
      <c r="I41" s="1">
        <v>3.93</v>
      </c>
      <c r="J41" s="1">
        <v>1727.11</v>
      </c>
      <c r="K41" s="1">
        <v>6.01</v>
      </c>
      <c r="L41" s="1">
        <v>1.8</v>
      </c>
      <c r="M41" s="1">
        <v>2.0099999999999998</v>
      </c>
      <c r="N41" s="1">
        <v>3.9</v>
      </c>
      <c r="O41" s="1">
        <v>8969.9</v>
      </c>
      <c r="P41" s="1">
        <v>7.72</v>
      </c>
      <c r="Q41" s="1">
        <v>1.79</v>
      </c>
      <c r="R41" s="1">
        <v>2.0099999999999998</v>
      </c>
      <c r="S41" s="1">
        <v>4.22</v>
      </c>
      <c r="T41" s="1">
        <v>5252.8</v>
      </c>
      <c r="U41" s="1">
        <v>9.07</v>
      </c>
    </row>
    <row r="42" spans="1:21" x14ac:dyDescent="0.4">
      <c r="A42">
        <v>41</v>
      </c>
      <c r="B42" s="7" t="str">
        <f>VLOOKUP(C42,'accession mapping'!A:D,2,FALSE)</f>
        <v>2389</v>
      </c>
      <c r="C42" t="s">
        <v>49</v>
      </c>
      <c r="D42" t="s">
        <v>8</v>
      </c>
      <c r="E42" t="s">
        <v>3</v>
      </c>
      <c r="F42" s="1">
        <v>158.9</v>
      </c>
      <c r="G42" s="1">
        <v>2.91</v>
      </c>
      <c r="H42" s="1">
        <v>2.96</v>
      </c>
      <c r="I42" s="1">
        <v>13.45</v>
      </c>
      <c r="J42" s="1">
        <v>6732.11</v>
      </c>
      <c r="K42" s="1">
        <v>4.37</v>
      </c>
      <c r="L42" s="1">
        <v>5.28</v>
      </c>
      <c r="M42" s="1">
        <v>4.7</v>
      </c>
      <c r="N42" s="1">
        <v>56.2</v>
      </c>
      <c r="O42" s="1">
        <v>51304.2</v>
      </c>
      <c r="P42" s="1">
        <v>4.26</v>
      </c>
      <c r="Q42" s="1">
        <v>5.86</v>
      </c>
      <c r="R42" s="1">
        <v>5.25</v>
      </c>
      <c r="S42" s="1">
        <v>52.78</v>
      </c>
      <c r="T42" s="1">
        <v>46744.4</v>
      </c>
      <c r="U42" s="1">
        <v>4.5999999999999996</v>
      </c>
    </row>
    <row r="43" spans="1:21" x14ac:dyDescent="0.4">
      <c r="A43">
        <v>42</v>
      </c>
      <c r="B43" s="7" t="str">
        <f>VLOOKUP(C43,'accession mapping'!A:D,2,FALSE)</f>
        <v>2425</v>
      </c>
      <c r="C43" t="s">
        <v>50</v>
      </c>
      <c r="D43" t="s">
        <v>8</v>
      </c>
      <c r="E43" t="s">
        <v>3</v>
      </c>
      <c r="F43" s="1">
        <v>138.6</v>
      </c>
      <c r="G43" s="1">
        <v>2.3199999999999998</v>
      </c>
      <c r="H43" s="1">
        <v>2.65</v>
      </c>
      <c r="I43" s="1">
        <v>7.74</v>
      </c>
      <c r="J43" s="1">
        <v>8816.56</v>
      </c>
      <c r="K43" s="1">
        <v>4.42</v>
      </c>
      <c r="L43" s="1">
        <v>4.17</v>
      </c>
      <c r="M43" s="1">
        <v>4.03</v>
      </c>
      <c r="N43" s="1">
        <v>35.700000000000003</v>
      </c>
      <c r="O43" s="1">
        <v>81592.2</v>
      </c>
      <c r="P43" s="1">
        <v>9.8000000000000007</v>
      </c>
      <c r="Q43" s="1">
        <v>5.0199999999999996</v>
      </c>
      <c r="R43" s="1">
        <v>4.74</v>
      </c>
      <c r="S43" s="1">
        <v>52.67</v>
      </c>
      <c r="T43" s="1">
        <v>39957.5</v>
      </c>
      <c r="U43" s="1">
        <v>4.66</v>
      </c>
    </row>
    <row r="44" spans="1:21" x14ac:dyDescent="0.4">
      <c r="A44">
        <v>43</v>
      </c>
      <c r="B44" s="7" t="str">
        <f>VLOOKUP(C44,'accession mapping'!A:D,2,FALSE)</f>
        <v>K036</v>
      </c>
      <c r="C44" t="s">
        <v>51</v>
      </c>
      <c r="D44" t="s">
        <v>52</v>
      </c>
      <c r="E44" t="s">
        <v>5</v>
      </c>
      <c r="F44" s="1">
        <v>178.5</v>
      </c>
      <c r="G44" s="1">
        <v>1.3</v>
      </c>
      <c r="H44" s="1">
        <v>1.46</v>
      </c>
      <c r="I44" s="1">
        <v>1.33</v>
      </c>
      <c r="J44" s="1">
        <v>1237.3900000000001</v>
      </c>
      <c r="K44" s="1">
        <v>7.53</v>
      </c>
      <c r="L44" s="1">
        <v>2.2799999999999998</v>
      </c>
      <c r="M44" s="1">
        <v>2.61</v>
      </c>
      <c r="N44" s="1">
        <v>9</v>
      </c>
      <c r="O44" s="1">
        <v>19332.599999999999</v>
      </c>
      <c r="P44" s="1">
        <v>5.0999999999999996</v>
      </c>
      <c r="Q44" s="1">
        <v>2.42</v>
      </c>
      <c r="R44" s="1">
        <v>2.72</v>
      </c>
      <c r="S44" s="1">
        <v>10.59</v>
      </c>
      <c r="T44" s="1">
        <v>18845.400000000001</v>
      </c>
      <c r="U44" s="1">
        <v>5.9</v>
      </c>
    </row>
    <row r="45" spans="1:21" x14ac:dyDescent="0.4">
      <c r="A45">
        <v>44</v>
      </c>
      <c r="B45" s="7" t="str">
        <f>VLOOKUP(C45,'accession mapping'!A:D,2,FALSE)</f>
        <v>K085</v>
      </c>
      <c r="C45" t="s">
        <v>53</v>
      </c>
      <c r="D45" t="s">
        <v>34</v>
      </c>
      <c r="E45" t="s">
        <v>3</v>
      </c>
      <c r="F45" s="1">
        <v>132.80000000000001</v>
      </c>
      <c r="G45" s="1">
        <v>4.28</v>
      </c>
      <c r="H45" s="1">
        <v>4.9800000000000004</v>
      </c>
      <c r="I45" s="1">
        <v>46.87</v>
      </c>
      <c r="J45" s="1">
        <v>14177.13</v>
      </c>
      <c r="K45" s="1">
        <v>5.65</v>
      </c>
      <c r="L45" s="1">
        <v>4.3600000000000003</v>
      </c>
      <c r="M45" s="1">
        <v>5.27</v>
      </c>
      <c r="N45" s="1">
        <v>59.7</v>
      </c>
      <c r="O45" s="1">
        <v>60731</v>
      </c>
      <c r="P45" s="1">
        <v>4.66</v>
      </c>
      <c r="Q45" s="1">
        <v>5.2</v>
      </c>
      <c r="R45" s="1">
        <v>6.52</v>
      </c>
      <c r="S45" s="1">
        <v>92.97</v>
      </c>
      <c r="T45" s="1">
        <v>63258.8</v>
      </c>
      <c r="U45" s="1">
        <v>5.07</v>
      </c>
    </row>
    <row r="46" spans="1:21" x14ac:dyDescent="0.4">
      <c r="A46">
        <v>45</v>
      </c>
      <c r="B46" s="7" t="str">
        <f>VLOOKUP(C46,'accession mapping'!A:D,2,FALSE)</f>
        <v>K087</v>
      </c>
      <c r="C46" t="s">
        <v>54</v>
      </c>
      <c r="D46" t="s">
        <v>52</v>
      </c>
      <c r="E46" t="s">
        <v>3</v>
      </c>
      <c r="F46" s="1">
        <v>142.30000000000001</v>
      </c>
      <c r="G46" s="1">
        <v>3.51</v>
      </c>
      <c r="H46" s="1">
        <v>3.91</v>
      </c>
      <c r="I46" s="1">
        <v>30.6</v>
      </c>
      <c r="J46" s="1">
        <v>17335.73</v>
      </c>
      <c r="K46" s="1">
        <v>4.05</v>
      </c>
      <c r="L46" s="1">
        <v>4.97</v>
      </c>
      <c r="M46" s="1">
        <v>5.16</v>
      </c>
      <c r="N46" s="1">
        <v>60.3</v>
      </c>
      <c r="O46" s="1">
        <v>74677.5</v>
      </c>
      <c r="P46" s="1">
        <v>3.87</v>
      </c>
      <c r="Q46" s="1">
        <v>4.93</v>
      </c>
      <c r="R46" s="1">
        <v>5.58</v>
      </c>
      <c r="S46" s="1">
        <v>50.98</v>
      </c>
      <c r="T46" s="1">
        <v>56025.3</v>
      </c>
      <c r="U46" s="1">
        <v>5.24</v>
      </c>
    </row>
    <row r="47" spans="1:21" x14ac:dyDescent="0.4">
      <c r="A47">
        <v>46</v>
      </c>
      <c r="B47" s="7" t="str">
        <f>VLOOKUP(C47,'accession mapping'!A:D,2,FALSE)</f>
        <v>K139</v>
      </c>
      <c r="C47" t="s">
        <v>55</v>
      </c>
      <c r="D47" t="s">
        <v>8</v>
      </c>
      <c r="E47" t="s">
        <v>3</v>
      </c>
      <c r="F47" s="1">
        <v>94</v>
      </c>
      <c r="G47" s="1">
        <v>2.3199999999999998</v>
      </c>
      <c r="H47" s="1">
        <v>2.98</v>
      </c>
      <c r="I47" s="1">
        <v>9.67</v>
      </c>
      <c r="J47" s="1">
        <v>1116.5</v>
      </c>
      <c r="K47" s="1">
        <v>4.8499999999999996</v>
      </c>
      <c r="L47" s="1">
        <v>5.03</v>
      </c>
      <c r="M47" s="1">
        <v>5.34</v>
      </c>
      <c r="N47" s="1">
        <v>72.400000000000006</v>
      </c>
      <c r="O47" s="1">
        <v>30266.6</v>
      </c>
      <c r="P47" s="1">
        <v>4.2300000000000004</v>
      </c>
      <c r="Q47" s="1">
        <v>5.16</v>
      </c>
      <c r="R47" s="1">
        <v>5.73</v>
      </c>
      <c r="S47" s="1">
        <v>74.040000000000006</v>
      </c>
      <c r="T47" s="1">
        <v>30098.3</v>
      </c>
      <c r="U47" s="1">
        <v>4.37</v>
      </c>
    </row>
    <row r="48" spans="1:21" x14ac:dyDescent="0.4">
      <c r="A48">
        <v>47</v>
      </c>
      <c r="B48" s="7" t="str">
        <f>VLOOKUP(C48,'accession mapping'!A:D,2,FALSE)</f>
        <v>K232</v>
      </c>
      <c r="C48" t="s">
        <v>56</v>
      </c>
      <c r="D48" t="s">
        <v>34</v>
      </c>
      <c r="E48" t="s">
        <v>3</v>
      </c>
      <c r="F48" s="1">
        <v>98.3</v>
      </c>
      <c r="G48" s="1">
        <v>4.1399999999999997</v>
      </c>
      <c r="H48" s="1">
        <v>5.16</v>
      </c>
      <c r="I48" s="1">
        <v>49.65</v>
      </c>
      <c r="J48" s="1">
        <v>13925.95</v>
      </c>
      <c r="K48" s="1">
        <v>4.84</v>
      </c>
      <c r="L48" s="1">
        <v>6.13</v>
      </c>
      <c r="M48" s="1">
        <v>6.73</v>
      </c>
      <c r="N48" s="1">
        <v>130.5</v>
      </c>
      <c r="O48" s="1">
        <v>82021.3</v>
      </c>
      <c r="P48" s="1">
        <v>4.7300000000000004</v>
      </c>
      <c r="Q48" s="1">
        <v>5.94</v>
      </c>
      <c r="R48" s="1">
        <v>6.96</v>
      </c>
      <c r="S48" s="1">
        <v>136.72</v>
      </c>
      <c r="T48" s="1">
        <v>50754</v>
      </c>
      <c r="U48" s="1">
        <v>5.36</v>
      </c>
    </row>
    <row r="49" spans="1:21" x14ac:dyDescent="0.4">
      <c r="A49">
        <v>48</v>
      </c>
      <c r="B49" s="7" t="str">
        <f>VLOOKUP(C49,'accession mapping'!A:D,2,FALSE)</f>
        <v>K238</v>
      </c>
      <c r="C49" t="s">
        <v>57</v>
      </c>
      <c r="D49" t="s">
        <v>8</v>
      </c>
      <c r="E49" t="s">
        <v>3</v>
      </c>
      <c r="F49" s="1">
        <v>101.5</v>
      </c>
      <c r="G49" s="1">
        <v>3.05</v>
      </c>
      <c r="H49" s="1">
        <v>3.75</v>
      </c>
      <c r="I49" s="1">
        <v>23.47</v>
      </c>
      <c r="J49" s="1">
        <v>20526</v>
      </c>
      <c r="K49" s="1">
        <v>4.45</v>
      </c>
      <c r="L49" s="1">
        <v>4.6500000000000004</v>
      </c>
      <c r="M49" s="1">
        <v>5.54</v>
      </c>
      <c r="N49" s="1">
        <v>62.6</v>
      </c>
      <c r="O49" s="1">
        <v>83614.2</v>
      </c>
      <c r="P49" s="1">
        <v>4.47</v>
      </c>
      <c r="Q49" s="1">
        <v>4.9800000000000004</v>
      </c>
      <c r="R49" s="1">
        <v>5.72</v>
      </c>
      <c r="S49" s="1">
        <v>74.06</v>
      </c>
      <c r="T49" s="1">
        <v>42523.9</v>
      </c>
      <c r="U49" s="1">
        <v>4.6399999999999997</v>
      </c>
    </row>
    <row r="50" spans="1:21" x14ac:dyDescent="0.4">
      <c r="A50">
        <v>49</v>
      </c>
      <c r="B50" s="7" t="str">
        <f>VLOOKUP(C50,'accession mapping'!A:D,2,FALSE)</f>
        <v>K053</v>
      </c>
      <c r="C50" t="s">
        <v>58</v>
      </c>
      <c r="D50" t="s">
        <v>2</v>
      </c>
      <c r="E50" t="s">
        <v>3</v>
      </c>
      <c r="F50" s="1">
        <v>81.099999999999994</v>
      </c>
      <c r="G50" s="1">
        <v>3.69</v>
      </c>
      <c r="H50" s="1">
        <v>4.8499999999999996</v>
      </c>
      <c r="I50" s="1">
        <v>36.96</v>
      </c>
      <c r="J50" s="1">
        <v>15042.39</v>
      </c>
      <c r="K50" s="1">
        <v>5.17</v>
      </c>
      <c r="L50" s="1">
        <v>6.03</v>
      </c>
      <c r="M50" s="1">
        <v>6.62</v>
      </c>
      <c r="N50" s="1">
        <v>126.5</v>
      </c>
      <c r="O50" s="1">
        <v>86593.9</v>
      </c>
      <c r="P50" s="1">
        <v>5.03</v>
      </c>
      <c r="Q50" s="1">
        <v>5.91</v>
      </c>
      <c r="R50" s="1">
        <v>6.98</v>
      </c>
      <c r="S50" s="1">
        <v>126.23</v>
      </c>
      <c r="T50" s="1">
        <v>60932.3</v>
      </c>
      <c r="U50" s="1">
        <v>5.41</v>
      </c>
    </row>
    <row r="51" spans="1:21" x14ac:dyDescent="0.4">
      <c r="A51">
        <v>50</v>
      </c>
      <c r="B51" s="7" t="str">
        <f>VLOOKUP(C51,'accession mapping'!A:D,2,FALSE)</f>
        <v>K079</v>
      </c>
      <c r="C51" t="s">
        <v>59</v>
      </c>
      <c r="D51" t="s">
        <v>8</v>
      </c>
      <c r="E51" t="s">
        <v>5</v>
      </c>
      <c r="F51" s="1">
        <v>91.5</v>
      </c>
      <c r="G51" s="1">
        <v>3.76</v>
      </c>
      <c r="H51" s="1">
        <v>4.7</v>
      </c>
      <c r="I51" s="1">
        <v>40.9</v>
      </c>
      <c r="J51" s="1">
        <v>11473</v>
      </c>
      <c r="K51" s="1">
        <v>5.67</v>
      </c>
      <c r="L51" s="1">
        <v>6.44</v>
      </c>
      <c r="M51" s="1">
        <v>7.38</v>
      </c>
      <c r="N51" s="1">
        <v>177.8</v>
      </c>
      <c r="O51" s="1">
        <v>43037.4</v>
      </c>
      <c r="P51" s="1">
        <v>5.2</v>
      </c>
      <c r="Q51" s="1">
        <v>6.89</v>
      </c>
      <c r="R51" s="1">
        <v>7.79</v>
      </c>
      <c r="S51" s="1">
        <v>184</v>
      </c>
      <c r="T51" s="1">
        <v>21039.7</v>
      </c>
      <c r="U51" s="1">
        <v>5.14</v>
      </c>
    </row>
    <row r="52" spans="1:21" x14ac:dyDescent="0.4">
      <c r="A52">
        <v>51</v>
      </c>
      <c r="B52" s="7" t="str">
        <f>VLOOKUP(C52,'accession mapping'!A:D,2,FALSE)</f>
        <v>K123</v>
      </c>
      <c r="C52" t="s">
        <v>60</v>
      </c>
      <c r="D52" t="s">
        <v>2</v>
      </c>
      <c r="E52" t="s">
        <v>3</v>
      </c>
      <c r="F52" s="1">
        <v>116</v>
      </c>
      <c r="G52" s="1">
        <v>2.39</v>
      </c>
      <c r="H52" s="1">
        <v>2.4300000000000002</v>
      </c>
      <c r="I52" s="1">
        <v>6.62</v>
      </c>
      <c r="J52" s="1">
        <v>3641</v>
      </c>
      <c r="K52" s="1">
        <v>5.86</v>
      </c>
      <c r="L52" s="1">
        <v>2.92</v>
      </c>
      <c r="M52" s="1">
        <v>3.21</v>
      </c>
      <c r="N52" s="1">
        <v>14.3</v>
      </c>
      <c r="O52" s="1">
        <v>59481</v>
      </c>
      <c r="P52" s="1">
        <v>4.71</v>
      </c>
      <c r="Q52" s="1">
        <v>4.3899999999999997</v>
      </c>
      <c r="R52" s="1">
        <v>5.05</v>
      </c>
      <c r="S52" s="1">
        <v>54.94</v>
      </c>
      <c r="T52" s="1">
        <v>38510.9</v>
      </c>
      <c r="U52" s="1">
        <v>5.65</v>
      </c>
    </row>
    <row r="53" spans="1:21" x14ac:dyDescent="0.4">
      <c r="A53">
        <v>52</v>
      </c>
      <c r="B53" s="7" t="str">
        <f>VLOOKUP(C53,'accession mapping'!A:D,2,FALSE)</f>
        <v>K182</v>
      </c>
      <c r="C53" t="s">
        <v>61</v>
      </c>
      <c r="D53" t="s">
        <v>2</v>
      </c>
      <c r="E53" t="s">
        <v>3</v>
      </c>
      <c r="F53" s="1">
        <v>153.80000000000001</v>
      </c>
      <c r="G53" s="1">
        <v>4.17</v>
      </c>
      <c r="H53" s="1">
        <v>4.87</v>
      </c>
      <c r="I53" s="1">
        <v>53.86</v>
      </c>
      <c r="J53" s="1">
        <v>17479.169999999998</v>
      </c>
      <c r="K53" s="1">
        <v>6.17</v>
      </c>
      <c r="L53" s="1">
        <v>6.47</v>
      </c>
      <c r="M53" s="1">
        <v>6.69</v>
      </c>
      <c r="N53" s="1">
        <v>142.19999999999999</v>
      </c>
      <c r="O53" s="1">
        <v>67232.2</v>
      </c>
      <c r="P53" s="1">
        <v>5.71</v>
      </c>
      <c r="Q53" s="1">
        <v>4.17</v>
      </c>
      <c r="R53" s="1">
        <v>5.76</v>
      </c>
      <c r="S53" s="1">
        <v>54</v>
      </c>
      <c r="T53" s="1">
        <v>16476.900000000001</v>
      </c>
      <c r="U53" s="1">
        <v>5.32</v>
      </c>
    </row>
    <row r="54" spans="1:21" x14ac:dyDescent="0.4">
      <c r="A54">
        <v>53</v>
      </c>
      <c r="B54" s="7" t="str">
        <f>VLOOKUP(C54,'accession mapping'!A:D,2,FALSE)</f>
        <v>K125</v>
      </c>
      <c r="C54" t="s">
        <v>62</v>
      </c>
      <c r="D54" t="s">
        <v>8</v>
      </c>
      <c r="E54" t="s">
        <v>3</v>
      </c>
      <c r="F54" s="1">
        <v>108.1</v>
      </c>
      <c r="G54" s="1">
        <v>2.84</v>
      </c>
      <c r="H54" s="1">
        <v>3.99</v>
      </c>
      <c r="I54" s="1">
        <v>18.809999999999999</v>
      </c>
      <c r="J54" s="1">
        <v>16346</v>
      </c>
      <c r="K54" s="1">
        <v>3.79</v>
      </c>
      <c r="L54" s="1">
        <v>3.81</v>
      </c>
      <c r="M54" s="1">
        <v>4.08</v>
      </c>
      <c r="N54" s="1">
        <v>30.8</v>
      </c>
      <c r="O54" s="1">
        <v>68541.2</v>
      </c>
      <c r="P54" s="1">
        <v>4.55</v>
      </c>
      <c r="Q54" s="1">
        <v>4.28</v>
      </c>
      <c r="R54" s="1">
        <v>5.01</v>
      </c>
      <c r="S54" s="1">
        <v>47.02</v>
      </c>
      <c r="T54" s="1">
        <v>28401</v>
      </c>
      <c r="U54" s="1">
        <v>4.75</v>
      </c>
    </row>
    <row r="55" spans="1:21" x14ac:dyDescent="0.4">
      <c r="A55">
        <v>54</v>
      </c>
      <c r="B55" s="7" t="str">
        <f>VLOOKUP(C55,'accession mapping'!A:D,2,FALSE)</f>
        <v>3256</v>
      </c>
      <c r="C55" t="s">
        <v>63</v>
      </c>
      <c r="D55" t="s">
        <v>8</v>
      </c>
      <c r="E55" t="s">
        <v>3</v>
      </c>
      <c r="F55" s="1">
        <v>131.9</v>
      </c>
      <c r="G55" s="1">
        <v>2.17</v>
      </c>
      <c r="H55" s="1">
        <v>2.54</v>
      </c>
      <c r="I55" s="1">
        <v>6.76</v>
      </c>
      <c r="J55" s="1">
        <v>10604</v>
      </c>
      <c r="K55" s="1">
        <v>7.16</v>
      </c>
      <c r="L55" s="1">
        <v>3.78</v>
      </c>
      <c r="M55" s="1">
        <v>4.13</v>
      </c>
      <c r="N55" s="1">
        <v>35.5</v>
      </c>
      <c r="O55" s="1">
        <v>54103.4</v>
      </c>
      <c r="P55" s="1">
        <v>5.65</v>
      </c>
      <c r="Q55" s="1">
        <v>3.55</v>
      </c>
      <c r="R55" s="1">
        <v>4.05</v>
      </c>
      <c r="S55" s="1">
        <v>34.26</v>
      </c>
      <c r="T55" s="1">
        <v>22392.799999999999</v>
      </c>
      <c r="U55" s="1">
        <v>5.76</v>
      </c>
    </row>
    <row r="56" spans="1:21" x14ac:dyDescent="0.4">
      <c r="A56">
        <v>55</v>
      </c>
      <c r="B56" s="7" t="str">
        <f>VLOOKUP(C56,'accession mapping'!A:D,2,FALSE)</f>
        <v>0514</v>
      </c>
      <c r="C56" t="s">
        <v>64</v>
      </c>
      <c r="D56" t="s">
        <v>8</v>
      </c>
      <c r="E56" t="s">
        <v>3</v>
      </c>
      <c r="F56" s="1">
        <v>150.9</v>
      </c>
      <c r="G56" s="1">
        <v>2.08</v>
      </c>
      <c r="H56" s="1">
        <v>2.65</v>
      </c>
      <c r="I56" s="1">
        <v>6.83</v>
      </c>
      <c r="J56" s="1">
        <v>225.5</v>
      </c>
      <c r="K56" s="1">
        <v>4.43</v>
      </c>
      <c r="L56" s="1">
        <v>2.62</v>
      </c>
      <c r="M56" s="1">
        <v>3.08</v>
      </c>
      <c r="N56" s="1">
        <v>12.7</v>
      </c>
      <c r="O56" s="1">
        <v>11423.7</v>
      </c>
      <c r="P56" s="1">
        <v>3.93</v>
      </c>
      <c r="Q56" s="1">
        <v>2.4300000000000002</v>
      </c>
      <c r="R56" s="1">
        <v>2.74</v>
      </c>
      <c r="S56" s="1">
        <v>9.5</v>
      </c>
      <c r="T56" s="1">
        <v>12053.9</v>
      </c>
      <c r="U56" s="1">
        <v>5.88</v>
      </c>
    </row>
    <row r="57" spans="1:21" x14ac:dyDescent="0.4">
      <c r="A57">
        <v>56</v>
      </c>
      <c r="B57" s="7" t="str">
        <f>VLOOKUP(C57,'accession mapping'!A:D,2,FALSE)</f>
        <v>1345</v>
      </c>
      <c r="C57" t="s">
        <v>65</v>
      </c>
      <c r="D57" t="s">
        <v>8</v>
      </c>
      <c r="E57" t="s">
        <v>3</v>
      </c>
      <c r="F57" s="1">
        <v>164.6</v>
      </c>
      <c r="G57" s="1">
        <v>2.8</v>
      </c>
      <c r="H57" s="1">
        <v>2.64</v>
      </c>
      <c r="I57" s="1">
        <v>8.1999999999999993</v>
      </c>
      <c r="J57" s="1">
        <v>9388.39</v>
      </c>
      <c r="K57" s="1">
        <v>8.5500000000000007</v>
      </c>
      <c r="L57" s="1">
        <v>3.04</v>
      </c>
      <c r="M57" s="1">
        <v>2.77</v>
      </c>
      <c r="N57" s="1">
        <v>11.9</v>
      </c>
      <c r="O57" s="1">
        <v>23562.1</v>
      </c>
      <c r="P57" s="1">
        <v>4.5599999999999996</v>
      </c>
      <c r="Q57" s="1">
        <v>3.66</v>
      </c>
      <c r="R57" s="1">
        <v>3.3</v>
      </c>
      <c r="S57" s="1">
        <v>17.68</v>
      </c>
      <c r="T57" s="1">
        <v>19486.3</v>
      </c>
      <c r="U57" s="1">
        <v>5.46</v>
      </c>
    </row>
    <row r="58" spans="1:21" x14ac:dyDescent="0.4">
      <c r="A58">
        <v>57</v>
      </c>
      <c r="B58" s="7" t="str">
        <f>VLOOKUP(C58,'accession mapping'!A:D,2,FALSE)</f>
        <v>0923</v>
      </c>
      <c r="C58" t="s">
        <v>66</v>
      </c>
      <c r="D58" t="s">
        <v>8</v>
      </c>
      <c r="E58" t="s">
        <v>3</v>
      </c>
      <c r="F58" s="1">
        <v>29.6</v>
      </c>
      <c r="G58" s="1">
        <v>1.05</v>
      </c>
      <c r="H58" s="1">
        <v>1.21</v>
      </c>
      <c r="I58" s="1">
        <v>0.74</v>
      </c>
      <c r="J58" s="1">
        <v>2034.73</v>
      </c>
      <c r="K58" s="1">
        <v>5.8</v>
      </c>
      <c r="L58" s="1">
        <v>0.86</v>
      </c>
      <c r="M58" s="1">
        <v>0.99</v>
      </c>
      <c r="N58" s="1">
        <v>0.6</v>
      </c>
      <c r="O58" s="1">
        <v>5714.6</v>
      </c>
      <c r="P58" s="1">
        <v>6.38</v>
      </c>
      <c r="Q58" s="1">
        <v>0.98</v>
      </c>
      <c r="R58" s="1">
        <v>0.91</v>
      </c>
      <c r="S58" s="1">
        <v>0.49</v>
      </c>
      <c r="T58" s="1">
        <v>3426.5</v>
      </c>
      <c r="U58" s="1">
        <v>9.5</v>
      </c>
    </row>
    <row r="59" spans="1:21" x14ac:dyDescent="0.4">
      <c r="A59">
        <v>58</v>
      </c>
      <c r="B59" s="7" t="str">
        <f>VLOOKUP(C59,'accession mapping'!A:D,2,FALSE)</f>
        <v>1394</v>
      </c>
      <c r="C59" t="s">
        <v>67</v>
      </c>
      <c r="D59" t="s">
        <v>8</v>
      </c>
      <c r="E59" t="s">
        <v>3</v>
      </c>
      <c r="F59" s="1">
        <v>22.5</v>
      </c>
      <c r="G59" s="1">
        <v>0.4</v>
      </c>
      <c r="H59" s="1">
        <v>0.52</v>
      </c>
      <c r="I59" s="1">
        <v>7.0000000000000007E-2</v>
      </c>
      <c r="J59" s="1">
        <v>55.77</v>
      </c>
      <c r="K59" s="1">
        <v>5.26</v>
      </c>
      <c r="L59" s="1">
        <v>0.89</v>
      </c>
      <c r="M59" s="1">
        <v>1.05</v>
      </c>
      <c r="N59" s="1">
        <v>0.8</v>
      </c>
      <c r="O59" s="1">
        <v>610.6</v>
      </c>
      <c r="P59" s="1">
        <v>8.0399999999999991</v>
      </c>
      <c r="Q59" s="1">
        <v>0.67</v>
      </c>
      <c r="R59" s="1">
        <v>0.73</v>
      </c>
      <c r="S59" s="1">
        <v>0.31</v>
      </c>
      <c r="T59" s="1">
        <v>175.9</v>
      </c>
      <c r="U59" s="1">
        <v>7.09</v>
      </c>
    </row>
    <row r="60" spans="1:21" x14ac:dyDescent="0.4">
      <c r="A60">
        <v>59</v>
      </c>
      <c r="B60" s="7" t="str">
        <f>VLOOKUP(C60,'accession mapping'!A:D,2,FALSE)</f>
        <v>1396</v>
      </c>
      <c r="C60" t="s">
        <v>68</v>
      </c>
      <c r="D60" t="s">
        <v>8</v>
      </c>
      <c r="E60" t="s">
        <v>3</v>
      </c>
      <c r="F60" s="1">
        <v>114.1</v>
      </c>
      <c r="G60" s="1">
        <v>0.69</v>
      </c>
      <c r="H60" s="1">
        <v>0.69</v>
      </c>
      <c r="I60" s="1">
        <v>0.14000000000000001</v>
      </c>
      <c r="J60" s="1">
        <v>55</v>
      </c>
      <c r="K60" s="1">
        <v>14.55</v>
      </c>
      <c r="L60" s="1">
        <v>0.78</v>
      </c>
      <c r="M60" s="1">
        <v>0.85</v>
      </c>
      <c r="N60" s="1">
        <v>0.6</v>
      </c>
      <c r="O60" s="1">
        <v>3474.2</v>
      </c>
      <c r="P60" s="1">
        <v>12.31</v>
      </c>
      <c r="Q60" s="1">
        <v>1</v>
      </c>
      <c r="R60" s="1">
        <v>0.92</v>
      </c>
      <c r="S60" s="1">
        <v>1.01</v>
      </c>
      <c r="T60" s="1">
        <v>1148.4000000000001</v>
      </c>
      <c r="U60" s="1">
        <v>12.5</v>
      </c>
    </row>
    <row r="61" spans="1:21" x14ac:dyDescent="0.4">
      <c r="A61">
        <v>60</v>
      </c>
      <c r="B61" s="7" t="str">
        <f>VLOOKUP(C61,'accession mapping'!A:D,2,FALSE)</f>
        <v>2272</v>
      </c>
      <c r="C61" t="s">
        <v>69</v>
      </c>
      <c r="D61" t="s">
        <v>8</v>
      </c>
      <c r="E61" t="s">
        <v>5</v>
      </c>
      <c r="F61" s="1"/>
      <c r="G61" s="1"/>
      <c r="H61" s="1"/>
      <c r="I61" s="1"/>
      <c r="J61" s="1">
        <v>0</v>
      </c>
      <c r="K61" s="1"/>
      <c r="L61" s="1">
        <v>0.89</v>
      </c>
      <c r="M61" s="1">
        <v>1.06</v>
      </c>
      <c r="N61" s="1">
        <v>0.6</v>
      </c>
      <c r="O61" s="1">
        <v>2881.6</v>
      </c>
      <c r="P61" s="1">
        <v>7.33</v>
      </c>
      <c r="Q61" s="1">
        <v>0.89</v>
      </c>
      <c r="R61" s="1">
        <v>1.06</v>
      </c>
      <c r="S61" s="1">
        <v>0.75</v>
      </c>
      <c r="T61" s="1">
        <v>874.6</v>
      </c>
      <c r="U61" s="1">
        <v>6.57</v>
      </c>
    </row>
    <row r="62" spans="1:21" x14ac:dyDescent="0.4">
      <c r="A62">
        <v>61</v>
      </c>
      <c r="B62" s="7" t="str">
        <f>VLOOKUP(C62,'accession mapping'!A:D,2,FALSE)</f>
        <v>3566</v>
      </c>
      <c r="C62" t="s">
        <v>70</v>
      </c>
      <c r="D62" t="s">
        <v>8</v>
      </c>
      <c r="E62" t="s">
        <v>3</v>
      </c>
      <c r="F62" s="1">
        <v>1.1000000000000001</v>
      </c>
      <c r="G62" s="1"/>
      <c r="H62" s="1"/>
      <c r="I62" s="1"/>
      <c r="J62" s="1">
        <v>0</v>
      </c>
      <c r="K62" s="1"/>
      <c r="L62" s="1">
        <v>0.81</v>
      </c>
      <c r="M62" s="1">
        <v>0.92</v>
      </c>
      <c r="N62" s="1">
        <v>1.8</v>
      </c>
      <c r="O62" s="1">
        <v>291.3</v>
      </c>
      <c r="P62" s="1">
        <v>8.81</v>
      </c>
      <c r="Q62" s="1">
        <v>1.1200000000000001</v>
      </c>
      <c r="R62" s="1">
        <v>1.27</v>
      </c>
      <c r="S62" s="1">
        <v>1.34</v>
      </c>
      <c r="T62" s="1">
        <v>566.6</v>
      </c>
      <c r="U62" s="1">
        <v>7.4</v>
      </c>
    </row>
    <row r="63" spans="1:21" x14ac:dyDescent="0.4">
      <c r="A63">
        <v>62</v>
      </c>
      <c r="B63" s="7" t="str">
        <f>VLOOKUP(C63,'accession mapping'!A:D,2,FALSE)</f>
        <v>2202</v>
      </c>
      <c r="C63" t="s">
        <v>71</v>
      </c>
      <c r="D63" t="s">
        <v>8</v>
      </c>
      <c r="E63" t="s">
        <v>3</v>
      </c>
      <c r="F63" s="1">
        <v>142.4</v>
      </c>
      <c r="G63" s="1">
        <v>1.79</v>
      </c>
      <c r="H63" s="1">
        <v>2.13</v>
      </c>
      <c r="I63" s="1">
        <v>4.3899999999999997</v>
      </c>
      <c r="J63" s="1">
        <v>1859</v>
      </c>
      <c r="K63" s="1">
        <v>5.8</v>
      </c>
      <c r="L63" s="1">
        <v>2.39</v>
      </c>
      <c r="M63" s="1">
        <v>2.86</v>
      </c>
      <c r="N63" s="1">
        <v>11.4</v>
      </c>
      <c r="O63" s="1">
        <v>18507.7</v>
      </c>
      <c r="P63" s="1">
        <v>4.4000000000000004</v>
      </c>
      <c r="Q63" s="1">
        <v>3.69</v>
      </c>
      <c r="R63" s="1">
        <v>4.76</v>
      </c>
      <c r="S63" s="1">
        <v>37.520000000000003</v>
      </c>
      <c r="T63" s="1">
        <v>23922.9</v>
      </c>
      <c r="U63" s="1">
        <v>5.1100000000000003</v>
      </c>
    </row>
    <row r="64" spans="1:21" x14ac:dyDescent="0.4">
      <c r="A64">
        <v>63</v>
      </c>
      <c r="B64" s="7" t="str">
        <f>VLOOKUP(C64,'accession mapping'!A:D,2,FALSE)</f>
        <v>2242</v>
      </c>
      <c r="C64" t="s">
        <v>72</v>
      </c>
      <c r="D64" t="s">
        <v>8</v>
      </c>
      <c r="E64" t="s">
        <v>3</v>
      </c>
      <c r="F64" s="1">
        <v>147.30000000000001</v>
      </c>
      <c r="G64" s="1">
        <v>2.87</v>
      </c>
      <c r="H64" s="1">
        <v>3.33</v>
      </c>
      <c r="I64" s="1">
        <v>16.690000000000001</v>
      </c>
      <c r="J64" s="1">
        <v>6886.17</v>
      </c>
      <c r="K64" s="1">
        <v>4.21</v>
      </c>
      <c r="L64" s="1">
        <v>3.52</v>
      </c>
      <c r="M64" s="1">
        <v>4.12</v>
      </c>
      <c r="N64" s="1">
        <v>28.7</v>
      </c>
      <c r="O64" s="1">
        <v>47047.1</v>
      </c>
      <c r="P64" s="1">
        <v>3.92</v>
      </c>
      <c r="Q64" s="1">
        <v>3.38</v>
      </c>
      <c r="R64" s="1">
        <v>4.0599999999999996</v>
      </c>
      <c r="S64" s="1">
        <v>17.71</v>
      </c>
      <c r="T64" s="1">
        <v>32497.599999999999</v>
      </c>
      <c r="U64" s="1">
        <v>4.8899999999999997</v>
      </c>
    </row>
    <row r="65" spans="1:21" x14ac:dyDescent="0.4">
      <c r="A65">
        <v>64</v>
      </c>
      <c r="B65" s="7" t="str">
        <f>VLOOKUP(C65,'accession mapping'!A:D,2,FALSE)</f>
        <v>2783</v>
      </c>
      <c r="C65" t="s">
        <v>73</v>
      </c>
      <c r="D65" t="s">
        <v>34</v>
      </c>
      <c r="E65" t="s">
        <v>5</v>
      </c>
      <c r="F65" s="1">
        <v>136.4</v>
      </c>
      <c r="G65" s="1">
        <v>3.72</v>
      </c>
      <c r="H65" s="1">
        <v>3.95</v>
      </c>
      <c r="I65" s="1">
        <v>25.48</v>
      </c>
      <c r="J65" s="1">
        <v>19761.5</v>
      </c>
      <c r="K65" s="1">
        <v>4.34</v>
      </c>
      <c r="L65" s="1">
        <v>5.62</v>
      </c>
      <c r="M65" s="1">
        <v>5.66</v>
      </c>
      <c r="N65" s="1">
        <v>81.599999999999994</v>
      </c>
      <c r="O65" s="1">
        <v>69146.3</v>
      </c>
      <c r="P65" s="1">
        <v>4.71</v>
      </c>
      <c r="Q65" s="1">
        <v>5.24</v>
      </c>
      <c r="R65" s="1">
        <v>5.12</v>
      </c>
      <c r="S65" s="1">
        <v>66.14</v>
      </c>
      <c r="T65" s="1">
        <v>28696.799999999999</v>
      </c>
      <c r="U65" s="1">
        <v>4.91</v>
      </c>
    </row>
    <row r="66" spans="1:21" x14ac:dyDescent="0.4">
      <c r="A66">
        <v>65</v>
      </c>
      <c r="B66" s="7" t="str">
        <f>VLOOKUP(C66,'accession mapping'!A:D,2,FALSE)</f>
        <v>K111</v>
      </c>
      <c r="C66" t="s">
        <v>74</v>
      </c>
      <c r="D66" t="s">
        <v>8</v>
      </c>
      <c r="E66" t="s">
        <v>3</v>
      </c>
      <c r="F66" s="1">
        <v>116.9</v>
      </c>
      <c r="G66" s="1">
        <v>3.28</v>
      </c>
      <c r="H66" s="1">
        <v>3.97</v>
      </c>
      <c r="I66" s="1">
        <v>28.14</v>
      </c>
      <c r="J66" s="1">
        <v>2166.9499999999998</v>
      </c>
      <c r="K66" s="1">
        <v>5.05</v>
      </c>
      <c r="L66" s="1">
        <v>6.16</v>
      </c>
      <c r="M66" s="1">
        <v>5.72</v>
      </c>
      <c r="N66" s="1">
        <v>103</v>
      </c>
      <c r="O66" s="1">
        <v>52030.1</v>
      </c>
      <c r="P66" s="1">
        <v>4.6900000000000004</v>
      </c>
      <c r="Q66" s="1">
        <v>7.93</v>
      </c>
      <c r="R66" s="1">
        <v>5.85</v>
      </c>
      <c r="S66" s="1">
        <v>118.95</v>
      </c>
      <c r="T66" s="1">
        <v>30003.599999999999</v>
      </c>
      <c r="U66" s="1">
        <v>5.36</v>
      </c>
    </row>
    <row r="67" spans="1:21" x14ac:dyDescent="0.4">
      <c r="A67">
        <v>66</v>
      </c>
      <c r="B67" s="7" t="str">
        <f>VLOOKUP(C67,'accession mapping'!A:D,2,FALSE)</f>
        <v>K244</v>
      </c>
      <c r="C67" t="s">
        <v>75</v>
      </c>
      <c r="D67" t="s">
        <v>17</v>
      </c>
      <c r="E67" t="s">
        <v>3</v>
      </c>
      <c r="F67" s="1">
        <v>136.69999999999999</v>
      </c>
      <c r="G67" s="1">
        <v>3.06</v>
      </c>
      <c r="H67" s="1">
        <v>3.51</v>
      </c>
      <c r="I67" s="1">
        <v>15.73</v>
      </c>
      <c r="J67" s="1">
        <v>28891.06</v>
      </c>
      <c r="K67" s="1">
        <v>4.37</v>
      </c>
      <c r="L67" s="1">
        <v>5.09</v>
      </c>
      <c r="M67" s="1">
        <v>5.19</v>
      </c>
      <c r="N67" s="1">
        <v>61.5</v>
      </c>
      <c r="O67" s="1">
        <v>66624.899999999994</v>
      </c>
      <c r="P67" s="1">
        <v>4.58</v>
      </c>
      <c r="Q67" s="1">
        <v>5.55</v>
      </c>
      <c r="R67" s="1">
        <v>5.25</v>
      </c>
      <c r="S67" s="1">
        <v>75.7</v>
      </c>
      <c r="T67" s="1">
        <v>23616.9</v>
      </c>
      <c r="U67" s="1">
        <v>5.43</v>
      </c>
    </row>
    <row r="68" spans="1:21" x14ac:dyDescent="0.4">
      <c r="A68">
        <v>67</v>
      </c>
      <c r="B68" s="7" t="str">
        <f>VLOOKUP(C68,'accession mapping'!A:D,2,FALSE)</f>
        <v>K264</v>
      </c>
      <c r="C68" t="s">
        <v>76</v>
      </c>
      <c r="D68" t="s">
        <v>8</v>
      </c>
      <c r="E68" t="s">
        <v>3</v>
      </c>
      <c r="F68" s="1">
        <v>109.3</v>
      </c>
      <c r="G68" s="1">
        <v>2.4700000000000002</v>
      </c>
      <c r="H68" s="1">
        <v>2.72</v>
      </c>
      <c r="I68" s="1">
        <v>8.77</v>
      </c>
      <c r="J68" s="1">
        <v>3377</v>
      </c>
      <c r="K68" s="1">
        <v>3.09</v>
      </c>
      <c r="L68" s="1">
        <v>5.31</v>
      </c>
      <c r="M68" s="1">
        <v>4.8099999999999996</v>
      </c>
      <c r="N68" s="1">
        <v>64.5</v>
      </c>
      <c r="O68" s="1">
        <v>59567.5</v>
      </c>
      <c r="P68" s="1">
        <v>3.84</v>
      </c>
      <c r="Q68" s="1">
        <v>5.49</v>
      </c>
      <c r="R68" s="1">
        <v>5.12</v>
      </c>
      <c r="S68" s="1">
        <v>69.31</v>
      </c>
      <c r="T68" s="1">
        <v>41156.400000000001</v>
      </c>
      <c r="U68" s="1">
        <v>3.67</v>
      </c>
    </row>
    <row r="69" spans="1:21" x14ac:dyDescent="0.4">
      <c r="A69">
        <v>68</v>
      </c>
      <c r="B69" s="7" t="str">
        <f>VLOOKUP(C69,'accession mapping'!A:D,2,FALSE)</f>
        <v>0215</v>
      </c>
      <c r="C69" t="s">
        <v>77</v>
      </c>
      <c r="D69" t="s">
        <v>34</v>
      </c>
      <c r="E69" t="s">
        <v>5</v>
      </c>
      <c r="F69" s="1">
        <v>114</v>
      </c>
      <c r="G69" s="1">
        <v>2.0099999999999998</v>
      </c>
      <c r="H69" s="1">
        <v>2.2999999999999998</v>
      </c>
      <c r="I69" s="1">
        <v>5.13</v>
      </c>
      <c r="J69" s="1">
        <v>9475.84</v>
      </c>
      <c r="K69" s="1">
        <v>4</v>
      </c>
      <c r="L69" s="1">
        <v>5.99</v>
      </c>
      <c r="M69" s="1">
        <v>4.8899999999999997</v>
      </c>
      <c r="N69" s="1">
        <v>62.2</v>
      </c>
      <c r="O69" s="1">
        <v>100421.4</v>
      </c>
      <c r="P69" s="1">
        <v>3.74</v>
      </c>
      <c r="Q69" s="1">
        <v>6.16</v>
      </c>
      <c r="R69" s="1">
        <v>5.17</v>
      </c>
      <c r="S69" s="1">
        <v>60.56</v>
      </c>
      <c r="T69" s="1">
        <v>42256.6</v>
      </c>
      <c r="U69" s="1">
        <v>4.12</v>
      </c>
    </row>
    <row r="70" spans="1:21" x14ac:dyDescent="0.4">
      <c r="A70">
        <v>69</v>
      </c>
      <c r="B70" s="7" t="str">
        <f>VLOOKUP(C70,'accession mapping'!A:D,2,FALSE)</f>
        <v>0216</v>
      </c>
      <c r="C70" t="s">
        <v>78</v>
      </c>
      <c r="D70" t="s">
        <v>52</v>
      </c>
      <c r="E70" t="s">
        <v>5</v>
      </c>
      <c r="F70" s="1">
        <v>79.3</v>
      </c>
      <c r="G70" s="1">
        <v>2.2599999999999998</v>
      </c>
      <c r="H70" s="1">
        <v>2.93</v>
      </c>
      <c r="I70" s="1">
        <v>8.42</v>
      </c>
      <c r="J70" s="1">
        <v>10284.84</v>
      </c>
      <c r="K70" s="1">
        <v>4.46</v>
      </c>
      <c r="L70" s="1">
        <v>5.0599999999999996</v>
      </c>
      <c r="M70" s="1">
        <v>5.08</v>
      </c>
      <c r="N70" s="1">
        <v>56.2</v>
      </c>
      <c r="O70" s="1">
        <v>47157.8</v>
      </c>
      <c r="P70" s="1">
        <v>5.49</v>
      </c>
      <c r="Q70" s="1">
        <v>5.37</v>
      </c>
      <c r="R70" s="1">
        <v>5.2</v>
      </c>
      <c r="S70" s="1">
        <v>58.82</v>
      </c>
      <c r="T70" s="1">
        <v>33351.9</v>
      </c>
      <c r="U70" s="1">
        <v>5.47</v>
      </c>
    </row>
    <row r="71" spans="1:21" x14ac:dyDescent="0.4">
      <c r="A71">
        <v>70</v>
      </c>
      <c r="B71" s="7" t="str">
        <f>VLOOKUP(C71,'accession mapping'!A:D,2,FALSE)</f>
        <v>0233</v>
      </c>
      <c r="C71" t="s">
        <v>79</v>
      </c>
      <c r="D71" t="s">
        <v>8</v>
      </c>
      <c r="E71" t="s">
        <v>3</v>
      </c>
      <c r="F71" s="1">
        <v>150.9</v>
      </c>
      <c r="G71" s="1">
        <v>1.43</v>
      </c>
      <c r="H71" s="1">
        <v>1.63</v>
      </c>
      <c r="I71" s="1">
        <v>4</v>
      </c>
      <c r="J71" s="1">
        <v>41.98</v>
      </c>
      <c r="K71" s="1">
        <v>7.63</v>
      </c>
      <c r="L71" s="1">
        <v>1.59</v>
      </c>
      <c r="M71" s="1">
        <v>1.78</v>
      </c>
      <c r="N71" s="1">
        <v>3.1</v>
      </c>
      <c r="O71" s="1">
        <v>4828.8999999999996</v>
      </c>
      <c r="P71" s="1">
        <v>8.39</v>
      </c>
      <c r="Q71" s="1">
        <v>1.65</v>
      </c>
      <c r="R71" s="1">
        <v>1.84</v>
      </c>
      <c r="S71" s="1">
        <v>3.08</v>
      </c>
      <c r="T71" s="1">
        <v>4345</v>
      </c>
      <c r="U71" s="1">
        <v>8.36</v>
      </c>
    </row>
    <row r="72" spans="1:21" x14ac:dyDescent="0.4">
      <c r="A72">
        <v>71</v>
      </c>
      <c r="B72" s="7" t="str">
        <f>VLOOKUP(C72,'accession mapping'!A:D,2,FALSE)</f>
        <v>0235</v>
      </c>
      <c r="C72" t="s">
        <v>80</v>
      </c>
      <c r="D72" t="s">
        <v>8</v>
      </c>
      <c r="E72" t="s">
        <v>41</v>
      </c>
      <c r="F72" s="1">
        <v>160</v>
      </c>
      <c r="G72" s="1">
        <v>1.01</v>
      </c>
      <c r="H72" s="1">
        <v>1.1000000000000001</v>
      </c>
      <c r="I72" s="1">
        <v>1.85</v>
      </c>
      <c r="J72" s="1">
        <v>132.06</v>
      </c>
      <c r="K72" s="1">
        <v>13.38</v>
      </c>
      <c r="L72" s="1">
        <v>1.6</v>
      </c>
      <c r="M72" s="1">
        <v>1.77</v>
      </c>
      <c r="N72" s="1">
        <v>3.6</v>
      </c>
      <c r="O72" s="1">
        <v>3602.6</v>
      </c>
      <c r="P72" s="1">
        <v>7.91</v>
      </c>
      <c r="Q72" s="1">
        <v>1.62</v>
      </c>
      <c r="R72" s="1">
        <v>1.71</v>
      </c>
      <c r="S72" s="1">
        <v>3.54</v>
      </c>
      <c r="T72" s="1">
        <v>1372.6</v>
      </c>
      <c r="U72" s="1">
        <v>8.43</v>
      </c>
    </row>
    <row r="73" spans="1:21" x14ac:dyDescent="0.4">
      <c r="A73">
        <v>72</v>
      </c>
      <c r="B73" s="7" t="str">
        <f>VLOOKUP(C73,'accession mapping'!A:D,2,FALSE)</f>
        <v>0250</v>
      </c>
      <c r="C73" t="s">
        <v>81</v>
      </c>
      <c r="D73" t="s">
        <v>8</v>
      </c>
      <c r="E73" t="s">
        <v>3</v>
      </c>
      <c r="F73" s="1">
        <v>118.4</v>
      </c>
      <c r="G73" s="1">
        <v>2.23</v>
      </c>
      <c r="H73" s="1">
        <v>2.62</v>
      </c>
      <c r="I73" s="1">
        <v>6.7</v>
      </c>
      <c r="J73" s="1">
        <v>5230.5</v>
      </c>
      <c r="K73" s="1">
        <v>4.99</v>
      </c>
      <c r="L73" s="1">
        <v>3.45</v>
      </c>
      <c r="M73" s="1">
        <v>4.16</v>
      </c>
      <c r="N73" s="1">
        <v>33.6</v>
      </c>
      <c r="O73" s="1">
        <v>46816.1</v>
      </c>
      <c r="P73" s="1">
        <v>5.16</v>
      </c>
      <c r="Q73" s="1">
        <v>4.07</v>
      </c>
      <c r="R73" s="1">
        <v>4.76</v>
      </c>
      <c r="S73" s="1">
        <v>39.68</v>
      </c>
      <c r="T73" s="1">
        <v>31785.3</v>
      </c>
      <c r="U73" s="1">
        <v>4.47</v>
      </c>
    </row>
    <row r="74" spans="1:21" x14ac:dyDescent="0.4">
      <c r="A74">
        <v>73</v>
      </c>
      <c r="B74" s="7" t="str">
        <f>VLOOKUP(C74,'accession mapping'!A:D,2,FALSE)</f>
        <v>0298</v>
      </c>
      <c r="C74" t="s">
        <v>82</v>
      </c>
      <c r="D74" t="s">
        <v>8</v>
      </c>
      <c r="E74" t="s">
        <v>3</v>
      </c>
      <c r="F74" s="1">
        <v>186.2</v>
      </c>
      <c r="G74" s="1">
        <v>1.39</v>
      </c>
      <c r="H74" s="1">
        <v>1.37</v>
      </c>
      <c r="I74" s="1">
        <v>1.23</v>
      </c>
      <c r="J74" s="1">
        <v>2612.83</v>
      </c>
      <c r="K74" s="1">
        <v>9.66</v>
      </c>
      <c r="L74" s="1">
        <v>1.77</v>
      </c>
      <c r="M74" s="1">
        <v>1.72</v>
      </c>
      <c r="N74" s="1">
        <v>3.1</v>
      </c>
      <c r="O74" s="1">
        <v>12264.5</v>
      </c>
      <c r="P74" s="1">
        <v>7.51</v>
      </c>
      <c r="Q74" s="1">
        <v>1.97</v>
      </c>
      <c r="R74" s="1">
        <v>1.86</v>
      </c>
      <c r="S74" s="1">
        <v>3.9</v>
      </c>
      <c r="T74" s="1">
        <v>10668.5</v>
      </c>
      <c r="U74" s="1">
        <v>8.01</v>
      </c>
    </row>
    <row r="75" spans="1:21" x14ac:dyDescent="0.4">
      <c r="A75">
        <v>74</v>
      </c>
      <c r="B75" s="7" t="str">
        <f>VLOOKUP(C75,'accession mapping'!A:D,2,FALSE)</f>
        <v>0301</v>
      </c>
      <c r="C75" t="s">
        <v>83</v>
      </c>
      <c r="D75" t="s">
        <v>8</v>
      </c>
      <c r="E75" t="s">
        <v>3</v>
      </c>
      <c r="F75" s="1">
        <v>138.69999999999999</v>
      </c>
      <c r="G75" s="1">
        <v>1.48</v>
      </c>
      <c r="H75" s="1">
        <v>1.37</v>
      </c>
      <c r="I75" s="1">
        <v>1.86</v>
      </c>
      <c r="J75" s="1">
        <v>654.61</v>
      </c>
      <c r="K75" s="1">
        <v>9.48</v>
      </c>
      <c r="L75" s="1">
        <v>1.71</v>
      </c>
      <c r="M75" s="1">
        <v>1.55</v>
      </c>
      <c r="N75" s="1">
        <v>3.1</v>
      </c>
      <c r="O75" s="1">
        <v>6844.4</v>
      </c>
      <c r="P75" s="1">
        <v>8.4700000000000006</v>
      </c>
      <c r="Q75" s="1">
        <v>2.04</v>
      </c>
      <c r="R75" s="1">
        <v>1.95</v>
      </c>
      <c r="S75" s="1">
        <v>4.09</v>
      </c>
      <c r="T75" s="1">
        <v>5880.4</v>
      </c>
      <c r="U75" s="1">
        <v>8.94</v>
      </c>
    </row>
    <row r="76" spans="1:21" x14ac:dyDescent="0.4">
      <c r="A76">
        <v>75</v>
      </c>
      <c r="B76" s="7" t="str">
        <f>VLOOKUP(C76,'accession mapping'!A:D,2,FALSE)</f>
        <v>0303</v>
      </c>
      <c r="C76" t="s">
        <v>84</v>
      </c>
      <c r="D76" t="s">
        <v>8</v>
      </c>
      <c r="E76" t="s">
        <v>3</v>
      </c>
      <c r="F76" s="1">
        <v>135</v>
      </c>
      <c r="G76" s="1">
        <v>1.34</v>
      </c>
      <c r="H76" s="1">
        <v>1.29</v>
      </c>
      <c r="I76" s="1">
        <v>1.1100000000000001</v>
      </c>
      <c r="J76" s="1">
        <v>2530.2199999999998</v>
      </c>
      <c r="K76" s="1">
        <v>11.18</v>
      </c>
      <c r="L76" s="1">
        <v>1.41</v>
      </c>
      <c r="M76" s="1">
        <v>1.45</v>
      </c>
      <c r="N76" s="1">
        <v>2</v>
      </c>
      <c r="O76" s="1">
        <v>4564.8</v>
      </c>
      <c r="P76" s="1">
        <v>8.52</v>
      </c>
      <c r="Q76" s="1">
        <v>1.54</v>
      </c>
      <c r="R76" s="1">
        <v>1.55</v>
      </c>
      <c r="S76" s="1">
        <v>2.56</v>
      </c>
      <c r="T76" s="1">
        <v>3813.6</v>
      </c>
      <c r="U76" s="1">
        <v>7.58</v>
      </c>
    </row>
    <row r="77" spans="1:21" x14ac:dyDescent="0.4">
      <c r="A77">
        <v>76</v>
      </c>
      <c r="B77" s="7" t="str">
        <f>VLOOKUP(C77,'accession mapping'!A:D,2,FALSE)</f>
        <v>0194</v>
      </c>
      <c r="C77" t="s">
        <v>85</v>
      </c>
      <c r="D77" t="s">
        <v>8</v>
      </c>
      <c r="E77" t="s">
        <v>3</v>
      </c>
      <c r="F77" s="1">
        <v>153.19999999999999</v>
      </c>
      <c r="G77" s="1">
        <v>2.2000000000000002</v>
      </c>
      <c r="H77" s="1">
        <v>2.4500000000000002</v>
      </c>
      <c r="I77" s="1">
        <v>5.98</v>
      </c>
      <c r="J77" s="1">
        <v>10361.73</v>
      </c>
      <c r="K77" s="1">
        <v>5.55</v>
      </c>
      <c r="L77" s="1">
        <v>3.06</v>
      </c>
      <c r="M77" s="1">
        <v>2.99</v>
      </c>
      <c r="N77" s="1">
        <v>16.100000000000001</v>
      </c>
      <c r="O77" s="1">
        <v>31278.7</v>
      </c>
      <c r="P77" s="1">
        <v>5.32</v>
      </c>
      <c r="Q77" s="1">
        <v>3.07</v>
      </c>
      <c r="R77" s="1">
        <v>3.29</v>
      </c>
      <c r="S77" s="1">
        <v>18.36</v>
      </c>
      <c r="T77" s="1">
        <v>19783.400000000001</v>
      </c>
      <c r="U77" s="1">
        <v>6.04</v>
      </c>
    </row>
    <row r="78" spans="1:21" x14ac:dyDescent="0.4">
      <c r="A78">
        <v>77</v>
      </c>
      <c r="B78" s="7" t="str">
        <f>VLOOKUP(C78,'accession mapping'!A:D,2,FALSE)</f>
        <v>0217</v>
      </c>
      <c r="C78" t="s">
        <v>86</v>
      </c>
      <c r="D78" t="s">
        <v>2</v>
      </c>
      <c r="E78" t="s">
        <v>5</v>
      </c>
      <c r="F78" s="1">
        <v>124.7</v>
      </c>
      <c r="G78" s="1">
        <v>2.35</v>
      </c>
      <c r="H78" s="1">
        <v>2.82</v>
      </c>
      <c r="I78" s="1">
        <v>7.7</v>
      </c>
      <c r="J78" s="1">
        <v>4999.28</v>
      </c>
      <c r="K78" s="1">
        <v>2.96</v>
      </c>
      <c r="L78" s="1">
        <v>5.7</v>
      </c>
      <c r="M78" s="1">
        <v>4.9400000000000004</v>
      </c>
      <c r="N78" s="1">
        <v>59.1</v>
      </c>
      <c r="O78" s="1">
        <v>63261</v>
      </c>
      <c r="P78" s="1">
        <v>3.72</v>
      </c>
      <c r="Q78" s="1">
        <v>5.36</v>
      </c>
      <c r="R78" s="1">
        <v>4.8</v>
      </c>
      <c r="S78" s="1">
        <v>48.32</v>
      </c>
      <c r="T78" s="1">
        <v>10956</v>
      </c>
      <c r="U78" s="1">
        <v>4.8099999999999996</v>
      </c>
    </row>
    <row r="79" spans="1:21" x14ac:dyDescent="0.4">
      <c r="A79">
        <v>78</v>
      </c>
      <c r="B79" s="7" t="str">
        <f>VLOOKUP(C79,'accession mapping'!A:D,2,FALSE)</f>
        <v>0231</v>
      </c>
      <c r="C79" t="s">
        <v>87</v>
      </c>
      <c r="D79" t="s">
        <v>8</v>
      </c>
      <c r="E79" t="s">
        <v>3</v>
      </c>
      <c r="F79" s="1">
        <v>137.6</v>
      </c>
      <c r="G79" s="1">
        <v>2.3199999999999998</v>
      </c>
      <c r="H79" s="1">
        <v>2.59</v>
      </c>
      <c r="I79" s="1">
        <v>7.56</v>
      </c>
      <c r="J79" s="1">
        <v>16753.060000000001</v>
      </c>
      <c r="K79" s="1">
        <v>5.36</v>
      </c>
      <c r="L79" s="1">
        <v>2.97</v>
      </c>
      <c r="M79" s="1">
        <v>3.22</v>
      </c>
      <c r="N79" s="1">
        <v>16.100000000000001</v>
      </c>
      <c r="O79" s="1">
        <v>34688.300000000003</v>
      </c>
      <c r="P79" s="1">
        <v>5.54</v>
      </c>
      <c r="Q79" s="1">
        <v>2.78</v>
      </c>
      <c r="R79" s="1">
        <v>3.14</v>
      </c>
      <c r="S79" s="1">
        <v>17.149999999999999</v>
      </c>
      <c r="T79" s="1">
        <v>13656.5</v>
      </c>
      <c r="U79" s="1">
        <v>6.72</v>
      </c>
    </row>
    <row r="80" spans="1:21" x14ac:dyDescent="0.4">
      <c r="A80">
        <v>79</v>
      </c>
      <c r="B80" s="7" t="str">
        <f>VLOOKUP(C80,'accession mapping'!A:D,2,FALSE)</f>
        <v>0237</v>
      </c>
      <c r="C80" t="s">
        <v>88</v>
      </c>
      <c r="D80" t="s">
        <v>8</v>
      </c>
      <c r="E80" t="s">
        <v>3</v>
      </c>
      <c r="F80" s="1">
        <v>168</v>
      </c>
      <c r="G80" s="1">
        <v>1.87</v>
      </c>
      <c r="H80" s="1">
        <v>2.4300000000000002</v>
      </c>
      <c r="I80" s="1">
        <v>4.79</v>
      </c>
      <c r="J80" s="1">
        <v>3454</v>
      </c>
      <c r="K80" s="1">
        <v>5.01</v>
      </c>
      <c r="L80" s="1">
        <v>1.99</v>
      </c>
      <c r="M80" s="1">
        <v>2.46</v>
      </c>
      <c r="N80" s="1">
        <v>6.1</v>
      </c>
      <c r="O80" s="1">
        <v>14976.4</v>
      </c>
      <c r="P80" s="1">
        <v>4.74</v>
      </c>
      <c r="Q80" s="1">
        <v>2.11</v>
      </c>
      <c r="R80" s="1">
        <v>2.64</v>
      </c>
      <c r="S80" s="1">
        <v>8.1199999999999992</v>
      </c>
      <c r="T80" s="1">
        <v>14136</v>
      </c>
      <c r="U80" s="1">
        <v>5.2</v>
      </c>
    </row>
    <row r="81" spans="1:21" x14ac:dyDescent="0.4">
      <c r="A81">
        <v>80</v>
      </c>
      <c r="B81" s="7" t="str">
        <f>VLOOKUP(C81,'accession mapping'!A:D,2,FALSE)</f>
        <v>0851</v>
      </c>
      <c r="C81" t="s">
        <v>89</v>
      </c>
      <c r="D81" t="s">
        <v>8</v>
      </c>
      <c r="E81" t="s">
        <v>3</v>
      </c>
      <c r="F81" s="1">
        <v>153.19999999999999</v>
      </c>
      <c r="G81" s="1">
        <v>1.55</v>
      </c>
      <c r="H81" s="1">
        <v>2.2599999999999998</v>
      </c>
      <c r="I81" s="1">
        <v>5.07</v>
      </c>
      <c r="J81" s="1">
        <v>836.11</v>
      </c>
      <c r="K81" s="1">
        <v>5.08</v>
      </c>
      <c r="L81" s="1">
        <v>3.78</v>
      </c>
      <c r="M81" s="1">
        <v>3.97</v>
      </c>
      <c r="N81" s="1">
        <v>33.299999999999997</v>
      </c>
      <c r="O81" s="1">
        <v>40534.800000000003</v>
      </c>
      <c r="P81" s="1">
        <v>4.4000000000000004</v>
      </c>
      <c r="Q81" s="1">
        <v>3.55</v>
      </c>
      <c r="R81" s="1">
        <v>5.18</v>
      </c>
      <c r="S81" s="1">
        <v>45.84</v>
      </c>
      <c r="T81" s="1">
        <v>28694.6</v>
      </c>
      <c r="U81" s="1">
        <v>4.25</v>
      </c>
    </row>
    <row r="82" spans="1:21" x14ac:dyDescent="0.4">
      <c r="A82">
        <v>81</v>
      </c>
      <c r="B82" s="7" t="str">
        <f>VLOOKUP(C82,'accession mapping'!A:D,2,FALSE)</f>
        <v>0065</v>
      </c>
      <c r="C82" t="s">
        <v>90</v>
      </c>
      <c r="D82" t="s">
        <v>8</v>
      </c>
      <c r="E82" t="s">
        <v>3</v>
      </c>
      <c r="F82" s="1">
        <v>69.8</v>
      </c>
      <c r="G82" s="1"/>
      <c r="H82" s="1"/>
      <c r="I82" s="1"/>
      <c r="J82" s="1">
        <v>0</v>
      </c>
      <c r="K82" s="1"/>
      <c r="L82" s="1">
        <v>1.6</v>
      </c>
      <c r="M82" s="1">
        <v>1.85</v>
      </c>
      <c r="N82" s="1">
        <v>3.2</v>
      </c>
      <c r="O82" s="1">
        <v>6756.9</v>
      </c>
      <c r="P82" s="1">
        <v>7.44</v>
      </c>
      <c r="Q82" s="1">
        <v>1.87</v>
      </c>
      <c r="R82" s="1">
        <v>2.0099999999999998</v>
      </c>
      <c r="S82" s="1">
        <v>3.99</v>
      </c>
      <c r="T82" s="1">
        <v>5467.4</v>
      </c>
      <c r="U82" s="1">
        <v>8.7200000000000006</v>
      </c>
    </row>
    <row r="83" spans="1:21" x14ac:dyDescent="0.4">
      <c r="A83">
        <v>82</v>
      </c>
      <c r="B83" s="7" t="str">
        <f>VLOOKUP(C83,'accession mapping'!A:D,2,FALSE)</f>
        <v>0239</v>
      </c>
      <c r="C83" t="s">
        <v>91</v>
      </c>
      <c r="D83" t="s">
        <v>8</v>
      </c>
      <c r="E83" t="s">
        <v>41</v>
      </c>
      <c r="F83" s="1">
        <v>161.5</v>
      </c>
      <c r="G83" s="1">
        <v>2.5499999999999998</v>
      </c>
      <c r="H83" s="1">
        <v>1.68</v>
      </c>
      <c r="I83" s="1">
        <v>4.53</v>
      </c>
      <c r="J83" s="1">
        <v>1468.61</v>
      </c>
      <c r="K83" s="1">
        <v>6.72</v>
      </c>
      <c r="L83" s="1">
        <v>2.9</v>
      </c>
      <c r="M83" s="1">
        <v>2.0499999999999998</v>
      </c>
      <c r="N83" s="1">
        <v>7.7</v>
      </c>
      <c r="O83" s="1">
        <v>8821.9</v>
      </c>
      <c r="P83" s="1">
        <v>7.05</v>
      </c>
      <c r="Q83" s="1">
        <v>3.3</v>
      </c>
      <c r="R83" s="1">
        <v>2.37</v>
      </c>
      <c r="S83" s="1">
        <v>9.93</v>
      </c>
      <c r="T83" s="1">
        <v>16544.8</v>
      </c>
      <c r="U83" s="1">
        <v>6.08</v>
      </c>
    </row>
    <row r="84" spans="1:21" x14ac:dyDescent="0.4">
      <c r="A84">
        <v>83</v>
      </c>
      <c r="B84" s="7" t="str">
        <f>VLOOKUP(C84,'accession mapping'!A:D,2,FALSE)</f>
        <v>0713</v>
      </c>
      <c r="C84" t="s">
        <v>92</v>
      </c>
      <c r="D84" t="s">
        <v>8</v>
      </c>
      <c r="E84" t="s">
        <v>3</v>
      </c>
      <c r="F84" s="1">
        <v>156</v>
      </c>
      <c r="G84" s="1">
        <v>1.9</v>
      </c>
      <c r="H84" s="1">
        <v>2.25</v>
      </c>
      <c r="I84" s="1">
        <v>8.32</v>
      </c>
      <c r="J84" s="1">
        <v>2287.9499999999998</v>
      </c>
      <c r="K84" s="1">
        <v>5.94</v>
      </c>
      <c r="L84" s="1">
        <v>2.21</v>
      </c>
      <c r="M84" s="1">
        <v>2.42</v>
      </c>
      <c r="N84" s="1">
        <v>7.4</v>
      </c>
      <c r="O84" s="1">
        <v>11016.9</v>
      </c>
      <c r="P84" s="1">
        <v>7.26</v>
      </c>
      <c r="Q84" s="1">
        <v>2.2799999999999998</v>
      </c>
      <c r="R84" s="1">
        <v>2.61</v>
      </c>
      <c r="S84" s="1">
        <v>8.58</v>
      </c>
      <c r="T84" s="1">
        <v>13396.3</v>
      </c>
      <c r="U84" s="1">
        <v>6.68</v>
      </c>
    </row>
    <row r="85" spans="1:21" x14ac:dyDescent="0.4">
      <c r="A85">
        <v>84</v>
      </c>
      <c r="B85" s="7" t="str">
        <f>VLOOKUP(C85,'accession mapping'!A:D,2,FALSE)</f>
        <v>0236</v>
      </c>
      <c r="C85" t="s">
        <v>93</v>
      </c>
      <c r="D85" t="s">
        <v>8</v>
      </c>
      <c r="E85" t="s">
        <v>41</v>
      </c>
      <c r="F85" s="1">
        <v>160.5</v>
      </c>
      <c r="G85" s="1">
        <v>1.1200000000000001</v>
      </c>
      <c r="H85" s="1">
        <v>1.28</v>
      </c>
      <c r="I85" s="1">
        <v>1.01</v>
      </c>
      <c r="J85" s="1">
        <v>2128.23</v>
      </c>
      <c r="K85" s="1">
        <v>12.15</v>
      </c>
      <c r="L85" s="1">
        <v>1.73</v>
      </c>
      <c r="M85" s="1">
        <v>1.97</v>
      </c>
      <c r="N85" s="1">
        <v>4.0999999999999996</v>
      </c>
      <c r="O85" s="1">
        <v>13969.9</v>
      </c>
      <c r="P85" s="1">
        <v>6.36</v>
      </c>
      <c r="Q85" s="1">
        <v>2.06</v>
      </c>
      <c r="R85" s="1">
        <v>2.3199999999999998</v>
      </c>
      <c r="S85" s="1">
        <v>6.18</v>
      </c>
      <c r="T85" s="1">
        <v>16552.5</v>
      </c>
      <c r="U85" s="1">
        <v>6.52</v>
      </c>
    </row>
    <row r="86" spans="1:21" x14ac:dyDescent="0.4">
      <c r="A86">
        <v>85</v>
      </c>
      <c r="B86" s="7" t="str">
        <f>VLOOKUP(C86,'accession mapping'!A:D,2,FALSE)</f>
        <v>0816</v>
      </c>
      <c r="C86" t="s">
        <v>94</v>
      </c>
      <c r="D86" t="s">
        <v>8</v>
      </c>
      <c r="E86" t="s">
        <v>3</v>
      </c>
      <c r="F86" s="1">
        <v>6.8</v>
      </c>
      <c r="G86" s="1">
        <v>1.02</v>
      </c>
      <c r="H86" s="1">
        <v>1.08</v>
      </c>
      <c r="I86" s="1">
        <v>1.32</v>
      </c>
      <c r="J86" s="1">
        <v>841.23</v>
      </c>
      <c r="K86" s="1">
        <v>13.71</v>
      </c>
      <c r="L86" s="1">
        <v>1.3</v>
      </c>
      <c r="M86" s="1">
        <v>1.42</v>
      </c>
      <c r="N86" s="1">
        <v>2.2000000000000002</v>
      </c>
      <c r="O86" s="1">
        <v>7619.4</v>
      </c>
      <c r="P86" s="1">
        <v>8.77</v>
      </c>
      <c r="Q86" s="1">
        <v>1.87</v>
      </c>
      <c r="R86" s="1">
        <v>1.82</v>
      </c>
      <c r="S86" s="1">
        <v>3.53</v>
      </c>
      <c r="T86" s="1">
        <v>7923.6</v>
      </c>
      <c r="U86" s="1">
        <v>8.01</v>
      </c>
    </row>
    <row r="87" spans="1:21" x14ac:dyDescent="0.4">
      <c r="A87">
        <v>86</v>
      </c>
      <c r="B87" s="7" t="str">
        <f>VLOOKUP(C87,'accession mapping'!A:D,2,FALSE)</f>
        <v>0966</v>
      </c>
      <c r="C87" t="s">
        <v>95</v>
      </c>
      <c r="D87" t="s">
        <v>8</v>
      </c>
      <c r="E87" t="s">
        <v>41</v>
      </c>
      <c r="F87" s="1">
        <v>153.1</v>
      </c>
      <c r="G87" s="1">
        <v>1.77</v>
      </c>
      <c r="H87" s="1">
        <v>2.2000000000000002</v>
      </c>
      <c r="I87" s="1">
        <v>4.6399999999999997</v>
      </c>
      <c r="J87" s="1">
        <v>1606.11</v>
      </c>
      <c r="K87" s="1">
        <v>5.8</v>
      </c>
      <c r="L87" s="1">
        <v>2.82</v>
      </c>
      <c r="M87" s="1">
        <v>3.5</v>
      </c>
      <c r="N87" s="1">
        <v>16.899999999999999</v>
      </c>
      <c r="O87" s="1">
        <v>14555.1</v>
      </c>
      <c r="P87" s="1">
        <v>4.6900000000000004</v>
      </c>
      <c r="Q87" s="1">
        <v>2.54</v>
      </c>
      <c r="R87" s="1">
        <v>3.01</v>
      </c>
      <c r="S87" s="1">
        <v>12.6</v>
      </c>
      <c r="T87" s="1">
        <v>19551.400000000001</v>
      </c>
      <c r="U87" s="1">
        <v>5.97</v>
      </c>
    </row>
    <row r="88" spans="1:21" x14ac:dyDescent="0.4">
      <c r="A88">
        <v>87</v>
      </c>
      <c r="B88" s="7" t="str">
        <f>VLOOKUP(C88,'accession mapping'!A:D,2,FALSE)</f>
        <v>0983</v>
      </c>
      <c r="C88" t="s">
        <v>96</v>
      </c>
      <c r="D88" t="s">
        <v>8</v>
      </c>
      <c r="E88" t="s">
        <v>3</v>
      </c>
      <c r="F88" s="1">
        <v>152.9</v>
      </c>
      <c r="G88" s="1">
        <v>1.43</v>
      </c>
      <c r="H88" s="1">
        <v>1.78</v>
      </c>
      <c r="I88" s="1">
        <v>2.2000000000000002</v>
      </c>
      <c r="J88" s="1">
        <v>1149.72</v>
      </c>
      <c r="K88" s="1">
        <v>8.64</v>
      </c>
      <c r="L88" s="1">
        <v>2.0699999999999998</v>
      </c>
      <c r="M88" s="1">
        <v>2.42</v>
      </c>
      <c r="N88" s="1">
        <v>7.8</v>
      </c>
      <c r="O88" s="1">
        <v>14625.2</v>
      </c>
      <c r="P88" s="1">
        <v>6.15</v>
      </c>
      <c r="Q88" s="1">
        <v>2.2400000000000002</v>
      </c>
      <c r="R88" s="1">
        <v>2.56</v>
      </c>
      <c r="S88" s="1">
        <v>8.3699999999999992</v>
      </c>
      <c r="T88" s="1">
        <v>10334.4</v>
      </c>
      <c r="U88" s="1">
        <v>5.65</v>
      </c>
    </row>
    <row r="89" spans="1:21" x14ac:dyDescent="0.4">
      <c r="A89">
        <v>88</v>
      </c>
      <c r="B89" s="7" t="str">
        <f>VLOOKUP(C89,'accession mapping'!A:D,2,FALSE)</f>
        <v>0996</v>
      </c>
      <c r="C89" t="s">
        <v>97</v>
      </c>
      <c r="D89" t="s">
        <v>8</v>
      </c>
      <c r="E89" t="s">
        <v>41</v>
      </c>
      <c r="F89" s="1">
        <v>170.3</v>
      </c>
      <c r="G89" s="1">
        <v>1.51</v>
      </c>
      <c r="H89" s="1">
        <v>1.92</v>
      </c>
      <c r="I89" s="1">
        <v>2.84</v>
      </c>
      <c r="J89" s="1">
        <v>500.56</v>
      </c>
      <c r="K89" s="1">
        <v>5.38</v>
      </c>
      <c r="L89" s="1">
        <v>3.1</v>
      </c>
      <c r="M89" s="1">
        <v>3.42</v>
      </c>
      <c r="N89" s="1">
        <v>18.8</v>
      </c>
      <c r="O89" s="1">
        <v>24749.8</v>
      </c>
      <c r="P89" s="1">
        <v>4.2300000000000004</v>
      </c>
      <c r="Q89" s="1">
        <v>2.64</v>
      </c>
      <c r="R89" s="1">
        <v>3.12</v>
      </c>
      <c r="S89" s="1">
        <v>14.76</v>
      </c>
      <c r="T89" s="1">
        <v>17592.3</v>
      </c>
      <c r="U89" s="1">
        <v>5.5</v>
      </c>
    </row>
    <row r="90" spans="1:21" x14ac:dyDescent="0.4">
      <c r="A90">
        <v>89</v>
      </c>
      <c r="B90" s="7" t="str">
        <f>VLOOKUP(C90,'accession mapping'!A:D,2,FALSE)</f>
        <v>2789</v>
      </c>
      <c r="C90" t="s">
        <v>98</v>
      </c>
      <c r="D90" t="s">
        <v>8</v>
      </c>
      <c r="E90" t="s">
        <v>41</v>
      </c>
      <c r="F90" s="1">
        <v>143.19999999999999</v>
      </c>
      <c r="G90" s="1">
        <v>1.76</v>
      </c>
      <c r="H90" s="1">
        <v>2.04</v>
      </c>
      <c r="I90" s="1">
        <v>3.21</v>
      </c>
      <c r="J90" s="1">
        <v>423.5</v>
      </c>
      <c r="K90" s="1">
        <v>5.37</v>
      </c>
      <c r="L90" s="1">
        <v>1.96</v>
      </c>
      <c r="M90" s="1">
        <v>2.2799999999999998</v>
      </c>
      <c r="N90" s="1">
        <v>6.3</v>
      </c>
      <c r="O90" s="1">
        <v>10269.299999999999</v>
      </c>
      <c r="P90" s="1">
        <v>6.63</v>
      </c>
      <c r="Q90" s="1">
        <v>2.11</v>
      </c>
      <c r="R90" s="1">
        <v>2.31</v>
      </c>
      <c r="S90" s="1">
        <v>5.93</v>
      </c>
      <c r="T90" s="1">
        <v>8360.9</v>
      </c>
      <c r="U90" s="1">
        <v>7.76</v>
      </c>
    </row>
    <row r="91" spans="1:21" x14ac:dyDescent="0.4">
      <c r="A91">
        <v>90</v>
      </c>
      <c r="B91" s="7" t="str">
        <f>VLOOKUP(C91,'accession mapping'!A:D,2,FALSE)</f>
        <v>2790</v>
      </c>
      <c r="C91" t="s">
        <v>99</v>
      </c>
      <c r="D91" t="s">
        <v>8</v>
      </c>
      <c r="E91" t="s">
        <v>3</v>
      </c>
      <c r="F91" s="1">
        <v>149</v>
      </c>
      <c r="G91" s="1">
        <v>1.27</v>
      </c>
      <c r="H91" s="1">
        <v>1.41</v>
      </c>
      <c r="I91" s="1">
        <v>1.5</v>
      </c>
      <c r="J91" s="1">
        <v>1688.78</v>
      </c>
      <c r="K91" s="1">
        <v>8.8800000000000008</v>
      </c>
      <c r="L91" s="1">
        <v>2.2799999999999998</v>
      </c>
      <c r="M91" s="1">
        <v>2.64</v>
      </c>
      <c r="N91" s="1">
        <v>10.8</v>
      </c>
      <c r="O91" s="1">
        <v>14191.1</v>
      </c>
      <c r="P91" s="1">
        <v>5.21</v>
      </c>
      <c r="Q91" s="1">
        <v>2.1800000000000002</v>
      </c>
      <c r="R91" s="1">
        <v>2.3199999999999998</v>
      </c>
      <c r="S91" s="1">
        <v>7.16</v>
      </c>
      <c r="T91" s="1">
        <v>10531.5</v>
      </c>
      <c r="U91" s="1">
        <v>6.99</v>
      </c>
    </row>
    <row r="92" spans="1:21" x14ac:dyDescent="0.4">
      <c r="A92">
        <v>91</v>
      </c>
      <c r="B92" s="7" t="str">
        <f>VLOOKUP(C92,'accession mapping'!A:D,2,FALSE)</f>
        <v>2791</v>
      </c>
      <c r="C92" t="s">
        <v>100</v>
      </c>
      <c r="D92" t="s">
        <v>8</v>
      </c>
      <c r="E92" t="s">
        <v>3</v>
      </c>
      <c r="F92" s="1">
        <v>175.4</v>
      </c>
      <c r="G92" s="1">
        <v>1.99</v>
      </c>
      <c r="H92" s="1">
        <v>2.42</v>
      </c>
      <c r="I92" s="1">
        <v>5.86</v>
      </c>
      <c r="J92" s="1">
        <v>2288</v>
      </c>
      <c r="K92" s="1">
        <v>5.16</v>
      </c>
      <c r="L92" s="1">
        <v>5.76</v>
      </c>
      <c r="M92" s="1">
        <v>4.05</v>
      </c>
      <c r="N92" s="1">
        <v>56.8</v>
      </c>
      <c r="O92" s="1">
        <v>37488.1</v>
      </c>
      <c r="P92" s="1">
        <v>5.03</v>
      </c>
      <c r="Q92" s="1">
        <v>3.32</v>
      </c>
      <c r="R92" s="1">
        <v>4.9400000000000004</v>
      </c>
      <c r="S92" s="1">
        <v>35.43</v>
      </c>
      <c r="T92" s="1">
        <v>31201.5</v>
      </c>
      <c r="U92" s="1">
        <v>4.8</v>
      </c>
    </row>
    <row r="93" spans="1:21" x14ac:dyDescent="0.4">
      <c r="A93">
        <v>92</v>
      </c>
      <c r="B93" s="7" t="str">
        <f>VLOOKUP(C93,'accession mapping'!A:D,2,FALSE)</f>
        <v>2796</v>
      </c>
      <c r="C93" t="s">
        <v>101</v>
      </c>
      <c r="D93" t="s">
        <v>8</v>
      </c>
      <c r="E93" t="s">
        <v>41</v>
      </c>
      <c r="F93" s="1">
        <v>150.80000000000001</v>
      </c>
      <c r="G93" s="1">
        <v>1.89</v>
      </c>
      <c r="H93" s="1">
        <v>2.37</v>
      </c>
      <c r="I93" s="1">
        <v>5.34</v>
      </c>
      <c r="J93" s="1">
        <v>2172.56</v>
      </c>
      <c r="K93" s="1">
        <v>5.43</v>
      </c>
      <c r="L93" s="1">
        <v>3.61</v>
      </c>
      <c r="M93" s="1">
        <v>4.09</v>
      </c>
      <c r="N93" s="1">
        <v>29.6</v>
      </c>
      <c r="O93" s="1">
        <v>47553.1</v>
      </c>
      <c r="P93" s="1">
        <v>5.36</v>
      </c>
      <c r="Q93" s="1">
        <v>3.44</v>
      </c>
      <c r="R93" s="1">
        <v>4.25</v>
      </c>
      <c r="S93" s="1">
        <v>29.86</v>
      </c>
      <c r="T93" s="1">
        <v>36934.800000000003</v>
      </c>
      <c r="U93" s="1">
        <v>5.81</v>
      </c>
    </row>
    <row r="94" spans="1:21" x14ac:dyDescent="0.4">
      <c r="A94">
        <v>93</v>
      </c>
      <c r="B94" s="7" t="str">
        <f>VLOOKUP(C94,'accession mapping'!A:D,2,FALSE)</f>
        <v>2809</v>
      </c>
      <c r="C94" t="s">
        <v>102</v>
      </c>
      <c r="D94" t="s">
        <v>8</v>
      </c>
      <c r="E94" t="s">
        <v>3</v>
      </c>
      <c r="F94" s="1">
        <v>174.1</v>
      </c>
      <c r="G94" s="1">
        <v>1.37</v>
      </c>
      <c r="H94" s="1">
        <v>1.76</v>
      </c>
      <c r="I94" s="1">
        <v>3.82</v>
      </c>
      <c r="J94" s="1">
        <v>231</v>
      </c>
      <c r="K94" s="1">
        <v>7.29</v>
      </c>
      <c r="L94" s="1">
        <v>2.04</v>
      </c>
      <c r="M94" s="1">
        <v>2.31</v>
      </c>
      <c r="N94" s="1">
        <v>6.4</v>
      </c>
      <c r="O94" s="1">
        <v>7418.6</v>
      </c>
      <c r="P94" s="1">
        <v>6.87</v>
      </c>
      <c r="Q94" s="1">
        <v>1.87</v>
      </c>
      <c r="R94" s="1">
        <v>2.13</v>
      </c>
      <c r="S94" s="1">
        <v>4.8</v>
      </c>
      <c r="T94" s="1">
        <v>4944.6000000000004</v>
      </c>
      <c r="U94" s="1">
        <v>7.4</v>
      </c>
    </row>
    <row r="95" spans="1:21" x14ac:dyDescent="0.4">
      <c r="A95">
        <v>94</v>
      </c>
      <c r="B95" s="7" t="str">
        <f>VLOOKUP(C95,'accession mapping'!A:D,2,FALSE)</f>
        <v>2815</v>
      </c>
      <c r="C95" t="s">
        <v>103</v>
      </c>
      <c r="D95" t="s">
        <v>8</v>
      </c>
      <c r="E95" t="s">
        <v>3</v>
      </c>
      <c r="F95" s="1">
        <v>190.3</v>
      </c>
      <c r="G95" s="1">
        <v>3.59</v>
      </c>
      <c r="H95" s="1">
        <v>4.88</v>
      </c>
      <c r="I95" s="1">
        <v>43.9</v>
      </c>
      <c r="J95" s="1">
        <v>5071</v>
      </c>
      <c r="K95" s="1">
        <v>4.5999999999999996</v>
      </c>
      <c r="L95" s="1">
        <v>3.76</v>
      </c>
      <c r="M95" s="1">
        <v>5.08</v>
      </c>
      <c r="N95" s="1">
        <v>41.6</v>
      </c>
      <c r="O95" s="1">
        <v>37515.4</v>
      </c>
      <c r="P95" s="1">
        <v>4.45</v>
      </c>
      <c r="Q95" s="1">
        <v>4.41</v>
      </c>
      <c r="R95" s="1">
        <v>5.67</v>
      </c>
      <c r="S95" s="1">
        <v>64.180000000000007</v>
      </c>
      <c r="T95" s="1">
        <v>23815.1</v>
      </c>
      <c r="U95" s="1">
        <v>5.65</v>
      </c>
    </row>
    <row r="96" spans="1:21" x14ac:dyDescent="0.4">
      <c r="A96">
        <v>95</v>
      </c>
      <c r="B96" s="7" t="str">
        <f>VLOOKUP(C96,'accession mapping'!A:D,2,FALSE)</f>
        <v>2823</v>
      </c>
      <c r="C96" t="s">
        <v>104</v>
      </c>
      <c r="D96" t="s">
        <v>8</v>
      </c>
      <c r="E96" t="s">
        <v>3</v>
      </c>
      <c r="F96" s="1">
        <v>136.19999999999999</v>
      </c>
      <c r="G96" s="1">
        <v>2.15</v>
      </c>
      <c r="H96" s="1">
        <v>2.5</v>
      </c>
      <c r="I96" s="1">
        <v>7.69</v>
      </c>
      <c r="J96" s="1">
        <v>2623.45</v>
      </c>
      <c r="K96" s="1">
        <v>5.0599999999999996</v>
      </c>
      <c r="L96" s="1">
        <v>3.1</v>
      </c>
      <c r="M96" s="1">
        <v>2.76</v>
      </c>
      <c r="N96" s="1">
        <v>12.6</v>
      </c>
      <c r="O96" s="1">
        <v>53830.8</v>
      </c>
      <c r="P96" s="1">
        <v>6.48</v>
      </c>
      <c r="Q96" s="1">
        <v>2.72</v>
      </c>
      <c r="R96" s="1">
        <v>3.07</v>
      </c>
      <c r="S96" s="1">
        <v>14.72</v>
      </c>
      <c r="T96" s="1">
        <v>33914.9</v>
      </c>
      <c r="U96" s="1">
        <v>7.16</v>
      </c>
    </row>
    <row r="97" spans="1:21" x14ac:dyDescent="0.4">
      <c r="A97">
        <v>96</v>
      </c>
      <c r="B97" s="7" t="str">
        <f>VLOOKUP(C97,'accession mapping'!A:D,2,FALSE)</f>
        <v>2846</v>
      </c>
      <c r="C97" t="s">
        <v>105</v>
      </c>
      <c r="D97" t="s">
        <v>8</v>
      </c>
      <c r="E97" t="s">
        <v>3</v>
      </c>
      <c r="F97" s="1">
        <v>156.5</v>
      </c>
      <c r="G97" s="1">
        <v>2.52</v>
      </c>
      <c r="H97" s="1">
        <v>2.98</v>
      </c>
      <c r="I97" s="1">
        <v>15.5</v>
      </c>
      <c r="J97" s="1">
        <v>1022.89</v>
      </c>
      <c r="K97" s="1">
        <v>5.08</v>
      </c>
      <c r="L97" s="1">
        <v>3.82</v>
      </c>
      <c r="M97" s="1">
        <v>3.63</v>
      </c>
      <c r="N97" s="1">
        <v>23.6</v>
      </c>
      <c r="O97" s="1">
        <v>26902.799999999999</v>
      </c>
      <c r="P97" s="1">
        <v>4.2</v>
      </c>
      <c r="Q97" s="1">
        <v>3.6</v>
      </c>
      <c r="R97" s="1">
        <v>3.61</v>
      </c>
      <c r="S97" s="1">
        <v>21.44</v>
      </c>
      <c r="T97" s="1">
        <v>14810.4</v>
      </c>
      <c r="U97" s="1">
        <v>5.21</v>
      </c>
    </row>
    <row r="98" spans="1:21" x14ac:dyDescent="0.4">
      <c r="A98">
        <v>97</v>
      </c>
      <c r="B98" s="7" t="str">
        <f>VLOOKUP(C98,'accession mapping'!A:D,2,FALSE)</f>
        <v>2953</v>
      </c>
      <c r="C98" t="s">
        <v>106</v>
      </c>
      <c r="D98" t="s">
        <v>8</v>
      </c>
      <c r="E98" t="s">
        <v>3</v>
      </c>
      <c r="F98" s="1">
        <v>145.19999999999999</v>
      </c>
      <c r="G98" s="1">
        <v>1.92</v>
      </c>
      <c r="H98" s="1">
        <v>2.23</v>
      </c>
      <c r="I98" s="1">
        <v>5.67</v>
      </c>
      <c r="J98" s="1">
        <v>841.56</v>
      </c>
      <c r="K98" s="1">
        <v>6.32</v>
      </c>
      <c r="L98" s="1">
        <v>2.5099999999999998</v>
      </c>
      <c r="M98" s="1">
        <v>2.88</v>
      </c>
      <c r="N98" s="1">
        <v>10.3</v>
      </c>
      <c r="O98" s="1">
        <v>17072.2</v>
      </c>
      <c r="P98" s="1">
        <v>5.51</v>
      </c>
      <c r="Q98" s="1">
        <v>2.59</v>
      </c>
      <c r="R98" s="1">
        <v>2.62</v>
      </c>
      <c r="S98" s="1">
        <v>11.11</v>
      </c>
      <c r="T98" s="1">
        <v>5222.6000000000004</v>
      </c>
      <c r="U98" s="1">
        <v>7.35</v>
      </c>
    </row>
    <row r="99" spans="1:21" x14ac:dyDescent="0.4">
      <c r="A99">
        <v>98</v>
      </c>
      <c r="B99" s="7" t="str">
        <f>VLOOKUP(C99,'accession mapping'!A:D,2,FALSE)</f>
        <v>2958</v>
      </c>
      <c r="C99" t="s">
        <v>107</v>
      </c>
      <c r="D99" t="s">
        <v>8</v>
      </c>
      <c r="E99" t="s">
        <v>41</v>
      </c>
      <c r="F99" s="1">
        <v>145.5</v>
      </c>
      <c r="G99" s="1">
        <v>1.92</v>
      </c>
      <c r="H99" s="1">
        <v>2.2000000000000002</v>
      </c>
      <c r="I99" s="1">
        <v>4.28</v>
      </c>
      <c r="J99" s="1">
        <v>2870.89</v>
      </c>
      <c r="K99" s="1">
        <v>4.92</v>
      </c>
      <c r="L99" s="1">
        <v>2.3199999999999998</v>
      </c>
      <c r="M99" s="1">
        <v>2.7</v>
      </c>
      <c r="N99" s="1">
        <v>9.3000000000000007</v>
      </c>
      <c r="O99" s="1">
        <v>13713.6</v>
      </c>
      <c r="P99" s="1">
        <v>3.62</v>
      </c>
      <c r="Q99" s="1">
        <v>2.21</v>
      </c>
      <c r="R99" s="1">
        <v>2.58</v>
      </c>
      <c r="S99" s="1">
        <v>9.4700000000000006</v>
      </c>
      <c r="T99" s="1">
        <v>13128.6</v>
      </c>
      <c r="U99" s="1">
        <v>4.96</v>
      </c>
    </row>
    <row r="100" spans="1:21" x14ac:dyDescent="0.4">
      <c r="A100">
        <v>99</v>
      </c>
      <c r="B100" s="7" t="str">
        <f>VLOOKUP(C100,'accession mapping'!A:D,2,FALSE)</f>
        <v>2961</v>
      </c>
      <c r="C100" t="s">
        <v>108</v>
      </c>
      <c r="D100" t="s">
        <v>8</v>
      </c>
      <c r="E100" t="s">
        <v>3</v>
      </c>
      <c r="F100" s="1">
        <v>155.69999999999999</v>
      </c>
      <c r="G100" s="1">
        <v>2.13</v>
      </c>
      <c r="H100" s="1">
        <v>2.57</v>
      </c>
      <c r="I100" s="1">
        <v>6.81</v>
      </c>
      <c r="J100" s="1">
        <v>3855.39</v>
      </c>
      <c r="K100" s="1">
        <v>3.95</v>
      </c>
      <c r="L100" s="1">
        <v>3.09</v>
      </c>
      <c r="M100" s="1">
        <v>3.21</v>
      </c>
      <c r="N100" s="1">
        <v>17.399999999999999</v>
      </c>
      <c r="O100" s="1">
        <v>41575</v>
      </c>
      <c r="P100" s="1">
        <v>4.84</v>
      </c>
      <c r="Q100" s="1">
        <v>3.17</v>
      </c>
      <c r="R100" s="1">
        <v>2.95</v>
      </c>
      <c r="S100" s="1">
        <v>14.39</v>
      </c>
      <c r="T100" s="1">
        <v>11837</v>
      </c>
      <c r="U100" s="1">
        <v>6.11</v>
      </c>
    </row>
    <row r="101" spans="1:21" x14ac:dyDescent="0.4">
      <c r="A101">
        <v>100</v>
      </c>
      <c r="B101" s="7" t="str">
        <f>VLOOKUP(C101,'accession mapping'!A:D,2,FALSE)</f>
        <v>3000</v>
      </c>
      <c r="C101" t="s">
        <v>109</v>
      </c>
      <c r="D101" t="s">
        <v>8</v>
      </c>
      <c r="E101" t="s">
        <v>3</v>
      </c>
      <c r="F101" s="1">
        <v>169.2</v>
      </c>
      <c r="G101" s="1">
        <v>2.2799999999999998</v>
      </c>
      <c r="H101" s="1">
        <v>3</v>
      </c>
      <c r="I101" s="1">
        <v>10.119999999999999</v>
      </c>
      <c r="J101" s="1">
        <v>946</v>
      </c>
      <c r="K101" s="1">
        <v>3.62</v>
      </c>
      <c r="L101" s="1">
        <v>4.95</v>
      </c>
      <c r="M101" s="1">
        <v>4.58</v>
      </c>
      <c r="N101" s="1">
        <v>53</v>
      </c>
      <c r="O101" s="1">
        <v>68249.600000000006</v>
      </c>
      <c r="P101" s="1">
        <v>3.48</v>
      </c>
      <c r="Q101" s="1">
        <v>3.63</v>
      </c>
      <c r="R101" s="1">
        <v>4.93</v>
      </c>
      <c r="S101" s="1">
        <v>38.799999999999997</v>
      </c>
      <c r="T101" s="1">
        <v>20136.7</v>
      </c>
      <c r="U101" s="1">
        <v>4.63</v>
      </c>
    </row>
    <row r="102" spans="1:21" x14ac:dyDescent="0.4">
      <c r="A102">
        <v>101</v>
      </c>
      <c r="B102" s="7" t="str">
        <f>VLOOKUP(C102,'accession mapping'!A:D,2,FALSE)</f>
        <v>3010</v>
      </c>
      <c r="C102" t="s">
        <v>110</v>
      </c>
      <c r="D102" t="s">
        <v>8</v>
      </c>
      <c r="E102" t="s">
        <v>41</v>
      </c>
      <c r="F102" s="1">
        <v>151.69999999999999</v>
      </c>
      <c r="G102" s="1">
        <v>1.8</v>
      </c>
      <c r="H102" s="1">
        <v>1.67</v>
      </c>
      <c r="I102" s="1">
        <v>4.18</v>
      </c>
      <c r="J102" s="1">
        <v>505.95</v>
      </c>
      <c r="K102" s="1">
        <v>7.08</v>
      </c>
      <c r="L102" s="1">
        <v>1.81</v>
      </c>
      <c r="M102" s="1">
        <v>1.51</v>
      </c>
      <c r="N102" s="1">
        <v>3.4</v>
      </c>
      <c r="O102" s="1">
        <v>7043.3</v>
      </c>
      <c r="P102" s="1">
        <v>7.99</v>
      </c>
      <c r="Q102" s="1">
        <v>2.2999999999999998</v>
      </c>
      <c r="R102" s="1">
        <v>2.0699999999999998</v>
      </c>
      <c r="S102" s="1">
        <v>5.91</v>
      </c>
      <c r="T102" s="1">
        <v>7294.8</v>
      </c>
      <c r="U102" s="1">
        <v>7.71</v>
      </c>
    </row>
    <row r="103" spans="1:21" x14ac:dyDescent="0.4">
      <c r="A103">
        <v>102</v>
      </c>
      <c r="B103" s="7" t="str">
        <f>VLOOKUP(C103,'accession mapping'!A:D,2,FALSE)</f>
        <v>3019</v>
      </c>
      <c r="C103" t="s">
        <v>111</v>
      </c>
      <c r="D103" t="s">
        <v>8</v>
      </c>
      <c r="E103" t="s">
        <v>3</v>
      </c>
      <c r="F103" s="1">
        <v>179.3</v>
      </c>
      <c r="G103" s="1">
        <v>1.0900000000000001</v>
      </c>
      <c r="H103" s="1">
        <v>1.1599999999999999</v>
      </c>
      <c r="I103" s="1">
        <v>2.46</v>
      </c>
      <c r="J103" s="1">
        <v>621.5</v>
      </c>
      <c r="K103" s="1">
        <v>13.38</v>
      </c>
      <c r="L103" s="1">
        <v>1.34</v>
      </c>
      <c r="M103" s="1">
        <v>1.44</v>
      </c>
      <c r="N103" s="1">
        <v>2.2000000000000002</v>
      </c>
      <c r="O103" s="1">
        <v>3883.1</v>
      </c>
      <c r="P103" s="1">
        <v>11.73</v>
      </c>
      <c r="Q103" s="1">
        <v>1.41</v>
      </c>
      <c r="R103" s="1">
        <v>1.51</v>
      </c>
      <c r="S103" s="1">
        <v>1.72</v>
      </c>
      <c r="T103" s="1">
        <v>3987.6</v>
      </c>
      <c r="U103" s="1">
        <v>11.37</v>
      </c>
    </row>
    <row r="104" spans="1:21" x14ac:dyDescent="0.4">
      <c r="A104">
        <v>103</v>
      </c>
      <c r="B104" s="7" t="str">
        <f>VLOOKUP(C104,'accession mapping'!A:D,2,FALSE)</f>
        <v>3024</v>
      </c>
      <c r="C104" t="s">
        <v>112</v>
      </c>
      <c r="D104" t="s">
        <v>8</v>
      </c>
      <c r="E104" t="s">
        <v>3</v>
      </c>
      <c r="F104" s="1">
        <v>142.30000000000001</v>
      </c>
      <c r="G104" s="1">
        <v>2.48</v>
      </c>
      <c r="H104" s="1">
        <v>2.99</v>
      </c>
      <c r="I104" s="1">
        <v>11.47</v>
      </c>
      <c r="J104" s="1">
        <v>2524.4499999999998</v>
      </c>
      <c r="K104" s="1">
        <v>5.43</v>
      </c>
      <c r="L104" s="1">
        <v>5.26</v>
      </c>
      <c r="M104" s="1">
        <v>6.02</v>
      </c>
      <c r="N104" s="1">
        <v>98.4</v>
      </c>
      <c r="O104" s="1">
        <v>50423.9</v>
      </c>
      <c r="P104" s="1">
        <v>5.17</v>
      </c>
      <c r="Q104" s="1">
        <v>4.32</v>
      </c>
      <c r="R104" s="1">
        <v>5.38</v>
      </c>
      <c r="S104" s="1">
        <v>67.53</v>
      </c>
      <c r="T104" s="1">
        <v>26701.200000000001</v>
      </c>
      <c r="U104" s="1">
        <v>5.32</v>
      </c>
    </row>
    <row r="105" spans="1:21" x14ac:dyDescent="0.4">
      <c r="A105">
        <v>104</v>
      </c>
      <c r="B105" s="7" t="str">
        <f>VLOOKUP(C105,'accession mapping'!A:D,2,FALSE)</f>
        <v>3087</v>
      </c>
      <c r="C105" t="s">
        <v>113</v>
      </c>
      <c r="D105" t="s">
        <v>8</v>
      </c>
      <c r="E105" t="s">
        <v>3</v>
      </c>
      <c r="F105" s="1">
        <v>163.1</v>
      </c>
      <c r="G105" s="1">
        <v>1.42</v>
      </c>
      <c r="H105" s="1">
        <v>1.51</v>
      </c>
      <c r="I105" s="1">
        <v>1.75</v>
      </c>
      <c r="J105" s="1">
        <v>38.5</v>
      </c>
      <c r="K105" s="1">
        <v>11.11</v>
      </c>
      <c r="L105" s="1">
        <v>1.51</v>
      </c>
      <c r="M105" s="1">
        <v>1.64</v>
      </c>
      <c r="N105" s="1">
        <v>2.9</v>
      </c>
      <c r="O105" s="1">
        <v>3987.3</v>
      </c>
      <c r="P105" s="1">
        <v>9.35</v>
      </c>
      <c r="Q105" s="1">
        <v>1.6</v>
      </c>
      <c r="R105" s="1">
        <v>1.54</v>
      </c>
      <c r="S105" s="1">
        <v>2.61</v>
      </c>
      <c r="T105" s="1">
        <v>2926.4</v>
      </c>
      <c r="U105" s="1">
        <v>10.76</v>
      </c>
    </row>
    <row r="106" spans="1:21" x14ac:dyDescent="0.4">
      <c r="A106">
        <v>105</v>
      </c>
      <c r="B106" s="7" t="str">
        <f>VLOOKUP(C106,'accession mapping'!A:D,2,FALSE)</f>
        <v>3233</v>
      </c>
      <c r="C106" t="s">
        <v>114</v>
      </c>
      <c r="D106" t="s">
        <v>52</v>
      </c>
      <c r="E106" t="s">
        <v>3</v>
      </c>
      <c r="F106" s="1">
        <v>181.1</v>
      </c>
      <c r="G106" s="1">
        <v>2.5299999999999998</v>
      </c>
      <c r="H106" s="1">
        <v>2.74</v>
      </c>
      <c r="I106" s="1">
        <v>9.64</v>
      </c>
      <c r="J106" s="1">
        <v>742.5</v>
      </c>
      <c r="K106" s="1">
        <v>4.82</v>
      </c>
      <c r="L106" s="1">
        <v>2.36</v>
      </c>
      <c r="M106" s="1">
        <v>2.71</v>
      </c>
      <c r="N106" s="1">
        <v>9.6999999999999993</v>
      </c>
      <c r="O106" s="1">
        <v>20682.099999999999</v>
      </c>
      <c r="P106" s="1">
        <v>3.77</v>
      </c>
      <c r="Q106" s="1">
        <v>2.3199999999999998</v>
      </c>
      <c r="R106" s="1">
        <v>2.63</v>
      </c>
      <c r="S106" s="1">
        <v>8.69</v>
      </c>
      <c r="T106" s="1">
        <v>18613</v>
      </c>
      <c r="U106" s="1">
        <v>5.89</v>
      </c>
    </row>
    <row r="107" spans="1:21" x14ac:dyDescent="0.4">
      <c r="A107">
        <v>106</v>
      </c>
      <c r="B107" s="7" t="str">
        <f>VLOOKUP(C107,'accession mapping'!A:D,2,FALSE)</f>
        <v>3246</v>
      </c>
      <c r="C107" t="s">
        <v>115</v>
      </c>
      <c r="D107" t="s">
        <v>8</v>
      </c>
      <c r="E107" t="s">
        <v>3</v>
      </c>
      <c r="F107" s="1">
        <v>164.6</v>
      </c>
      <c r="G107" s="1">
        <v>2.1</v>
      </c>
      <c r="H107" s="1">
        <v>3.09</v>
      </c>
      <c r="I107" s="1">
        <v>9.48</v>
      </c>
      <c r="J107" s="1">
        <v>1512.39</v>
      </c>
      <c r="K107" s="1">
        <v>6.12</v>
      </c>
      <c r="L107" s="1">
        <v>3.39</v>
      </c>
      <c r="M107" s="1">
        <v>4.05</v>
      </c>
      <c r="N107" s="1">
        <v>30.7</v>
      </c>
      <c r="O107" s="1">
        <v>50341.3</v>
      </c>
      <c r="P107" s="1">
        <v>6.8</v>
      </c>
      <c r="Q107" s="1">
        <v>3.83</v>
      </c>
      <c r="R107" s="1">
        <v>4.57</v>
      </c>
      <c r="S107" s="1">
        <v>39.25</v>
      </c>
      <c r="T107" s="1">
        <v>32024.2</v>
      </c>
      <c r="U107" s="1">
        <v>5.75</v>
      </c>
    </row>
    <row r="108" spans="1:21" x14ac:dyDescent="0.4">
      <c r="A108">
        <v>107</v>
      </c>
      <c r="B108" s="7" t="str">
        <f>VLOOKUP(C108,'accession mapping'!A:D,2,FALSE)</f>
        <v>3274</v>
      </c>
      <c r="C108" t="s">
        <v>116</v>
      </c>
      <c r="D108" t="s">
        <v>8</v>
      </c>
      <c r="E108" t="s">
        <v>3</v>
      </c>
      <c r="F108" s="1">
        <v>48.8</v>
      </c>
      <c r="G108" s="1">
        <v>2.81</v>
      </c>
      <c r="H108" s="1">
        <v>3.27</v>
      </c>
      <c r="I108" s="1">
        <v>15.32</v>
      </c>
      <c r="J108" s="1">
        <v>6319.78</v>
      </c>
      <c r="K108" s="1">
        <v>5.1100000000000003</v>
      </c>
      <c r="L108" s="1">
        <v>3.29</v>
      </c>
      <c r="M108" s="1">
        <v>3.61</v>
      </c>
      <c r="N108" s="1">
        <v>22.3</v>
      </c>
      <c r="O108" s="1">
        <v>55181.3</v>
      </c>
      <c r="P108" s="1">
        <v>5.26</v>
      </c>
      <c r="Q108" s="1">
        <v>3.86</v>
      </c>
      <c r="R108" s="1">
        <v>4.38</v>
      </c>
      <c r="S108" s="1">
        <v>33.659999999999997</v>
      </c>
      <c r="T108" s="1">
        <v>23025.3</v>
      </c>
      <c r="U108" s="1">
        <v>5.7</v>
      </c>
    </row>
    <row r="109" spans="1:21" x14ac:dyDescent="0.4">
      <c r="A109">
        <v>108</v>
      </c>
      <c r="B109" s="7" t="str">
        <f>VLOOKUP(C109,'accession mapping'!A:D,2,FALSE)</f>
        <v>3280</v>
      </c>
      <c r="C109" t="s">
        <v>117</v>
      </c>
      <c r="D109" t="s">
        <v>8</v>
      </c>
      <c r="E109" t="s">
        <v>3</v>
      </c>
      <c r="F109" s="1">
        <v>170</v>
      </c>
      <c r="G109" s="1">
        <v>1.44</v>
      </c>
      <c r="H109" s="1">
        <v>1.46</v>
      </c>
      <c r="I109" s="1">
        <v>1.49</v>
      </c>
      <c r="J109" s="1">
        <v>1891.78</v>
      </c>
      <c r="K109" s="1">
        <v>8.52</v>
      </c>
      <c r="L109" s="1">
        <v>1.63</v>
      </c>
      <c r="M109" s="1">
        <v>1.67</v>
      </c>
      <c r="N109" s="1">
        <v>3</v>
      </c>
      <c r="O109" s="1">
        <v>8215.7000000000007</v>
      </c>
      <c r="P109" s="1">
        <v>6.85</v>
      </c>
      <c r="Q109" s="1">
        <v>1.69</v>
      </c>
      <c r="R109" s="1">
        <v>1.79</v>
      </c>
      <c r="S109" s="1">
        <v>3.59</v>
      </c>
      <c r="T109" s="1">
        <v>8315.1</v>
      </c>
      <c r="U109" s="1">
        <v>7.37</v>
      </c>
    </row>
    <row r="110" spans="1:21" x14ac:dyDescent="0.4">
      <c r="A110">
        <v>109</v>
      </c>
      <c r="B110" s="7" t="str">
        <f>VLOOKUP(C110,'accession mapping'!A:D,2,FALSE)</f>
        <v>3293</v>
      </c>
      <c r="C110" t="s">
        <v>118</v>
      </c>
      <c r="D110" t="s">
        <v>8</v>
      </c>
      <c r="E110" t="s">
        <v>3</v>
      </c>
      <c r="F110" s="1">
        <v>156.69999999999999</v>
      </c>
      <c r="G110" s="1">
        <v>1.84</v>
      </c>
      <c r="H110" s="1">
        <v>1.7</v>
      </c>
      <c r="I110" s="1">
        <v>2.87</v>
      </c>
      <c r="J110" s="1">
        <v>616.05999999999995</v>
      </c>
      <c r="K110" s="1">
        <v>7.69</v>
      </c>
      <c r="L110" s="1">
        <v>2.16</v>
      </c>
      <c r="M110" s="1">
        <v>2.2999999999999998</v>
      </c>
      <c r="N110" s="1">
        <v>6.6</v>
      </c>
      <c r="O110" s="1">
        <v>18688.5</v>
      </c>
      <c r="P110" s="1">
        <v>5.98</v>
      </c>
      <c r="Q110" s="1">
        <v>2.8</v>
      </c>
      <c r="R110" s="1">
        <v>2.79</v>
      </c>
      <c r="S110" s="1">
        <v>11.39</v>
      </c>
      <c r="T110" s="1">
        <v>19332.3</v>
      </c>
      <c r="U110" s="1">
        <v>6.05</v>
      </c>
    </row>
    <row r="111" spans="1:21" x14ac:dyDescent="0.4">
      <c r="A111">
        <v>110</v>
      </c>
      <c r="B111" s="7" t="str">
        <f>VLOOKUP(C111,'accession mapping'!A:D,2,FALSE)</f>
        <v>3312</v>
      </c>
      <c r="C111" t="s">
        <v>119</v>
      </c>
      <c r="D111" t="s">
        <v>8</v>
      </c>
      <c r="E111" t="s">
        <v>5</v>
      </c>
      <c r="F111" s="1">
        <v>133.1</v>
      </c>
      <c r="G111" s="1">
        <v>4.5599999999999996</v>
      </c>
      <c r="H111" s="1">
        <v>5.0599999999999996</v>
      </c>
      <c r="I111" s="1">
        <v>55.17</v>
      </c>
      <c r="J111" s="1">
        <v>3641.06</v>
      </c>
      <c r="K111" s="1">
        <v>5.19</v>
      </c>
      <c r="L111" s="1">
        <v>5.54</v>
      </c>
      <c r="M111" s="1">
        <v>6.39</v>
      </c>
      <c r="N111" s="1">
        <v>100.5</v>
      </c>
      <c r="O111" s="1">
        <v>19736.3</v>
      </c>
      <c r="P111" s="1">
        <v>5</v>
      </c>
      <c r="Q111" s="1">
        <v>5.6</v>
      </c>
      <c r="R111" s="1">
        <v>6.16</v>
      </c>
      <c r="S111" s="1">
        <v>90.64</v>
      </c>
      <c r="T111" s="1">
        <v>19168.599999999999</v>
      </c>
      <c r="U111" s="1">
        <v>5.0599999999999996</v>
      </c>
    </row>
    <row r="112" spans="1:21" x14ac:dyDescent="0.4">
      <c r="A112">
        <v>111</v>
      </c>
      <c r="B112" s="7" t="str">
        <f>VLOOKUP(C112,'accession mapping'!A:D,2,FALSE)</f>
        <v>3557</v>
      </c>
      <c r="C112" t="s">
        <v>120</v>
      </c>
      <c r="D112" t="s">
        <v>2</v>
      </c>
      <c r="E112" t="s">
        <v>3</v>
      </c>
      <c r="F112" s="1">
        <v>130.80000000000001</v>
      </c>
      <c r="G112" s="1">
        <v>3.37</v>
      </c>
      <c r="H112" s="1">
        <v>4.03</v>
      </c>
      <c r="I112" s="1">
        <v>24.98</v>
      </c>
      <c r="J112" s="1">
        <v>11813.89</v>
      </c>
      <c r="K112" s="1">
        <v>5.97</v>
      </c>
      <c r="L112" s="1">
        <v>5.09</v>
      </c>
      <c r="M112" s="1">
        <v>5.61</v>
      </c>
      <c r="N112" s="1">
        <v>69</v>
      </c>
      <c r="O112" s="1">
        <v>67042.100000000006</v>
      </c>
      <c r="P112" s="1">
        <v>5.39</v>
      </c>
      <c r="Q112" s="1">
        <v>4.97</v>
      </c>
      <c r="R112" s="1">
        <v>4.9800000000000004</v>
      </c>
      <c r="S112" s="1">
        <v>60.9</v>
      </c>
      <c r="T112" s="1">
        <v>47633</v>
      </c>
      <c r="U112" s="1">
        <v>5.21</v>
      </c>
    </row>
    <row r="113" spans="1:21" x14ac:dyDescent="0.4">
      <c r="A113">
        <v>112</v>
      </c>
      <c r="B113" s="7" t="str">
        <f>VLOOKUP(C113,'accession mapping'!A:D,2,FALSE)</f>
        <v>3570</v>
      </c>
      <c r="C113" t="s">
        <v>121</v>
      </c>
      <c r="D113" t="s">
        <v>8</v>
      </c>
      <c r="E113" t="s">
        <v>3</v>
      </c>
      <c r="F113" s="1">
        <v>136.19999999999999</v>
      </c>
      <c r="G113" s="1">
        <v>1.29</v>
      </c>
      <c r="H113" s="1">
        <v>1.53</v>
      </c>
      <c r="I113" s="1">
        <v>1.35</v>
      </c>
      <c r="J113" s="1">
        <v>2090.5</v>
      </c>
      <c r="K113" s="1">
        <v>8.7100000000000009</v>
      </c>
      <c r="L113" s="1">
        <v>1.57</v>
      </c>
      <c r="M113" s="1">
        <v>1.74</v>
      </c>
      <c r="N113" s="1">
        <v>3.2</v>
      </c>
      <c r="O113" s="1">
        <v>9248.6</v>
      </c>
      <c r="P113" s="1">
        <v>7.97</v>
      </c>
      <c r="Q113" s="1">
        <v>1.94</v>
      </c>
      <c r="R113" s="1">
        <v>2.08</v>
      </c>
      <c r="S113" s="1">
        <v>5.28</v>
      </c>
      <c r="T113" s="1">
        <v>14855.4</v>
      </c>
      <c r="U113" s="1">
        <v>7.5</v>
      </c>
    </row>
    <row r="114" spans="1:21" x14ac:dyDescent="0.4">
      <c r="A114">
        <v>113</v>
      </c>
      <c r="B114" s="7" t="str">
        <f>VLOOKUP(C114,'accession mapping'!A:D,2,FALSE)</f>
        <v>3633</v>
      </c>
      <c r="C114" t="s">
        <v>122</v>
      </c>
      <c r="D114" t="s">
        <v>8</v>
      </c>
      <c r="E114" t="s">
        <v>3</v>
      </c>
      <c r="F114" s="1">
        <v>183.1</v>
      </c>
      <c r="G114" s="1">
        <v>1.1100000000000001</v>
      </c>
      <c r="H114" s="1">
        <v>1.24</v>
      </c>
      <c r="I114" s="1">
        <v>0.9</v>
      </c>
      <c r="J114" s="1">
        <v>396.06</v>
      </c>
      <c r="K114" s="1">
        <v>12.49</v>
      </c>
      <c r="L114" s="1">
        <v>1.5</v>
      </c>
      <c r="M114" s="1">
        <v>1.69</v>
      </c>
      <c r="N114" s="1">
        <v>2.6</v>
      </c>
      <c r="O114" s="1">
        <v>9642.4</v>
      </c>
      <c r="P114" s="1">
        <v>9.33</v>
      </c>
      <c r="Q114" s="1">
        <v>1.64</v>
      </c>
      <c r="R114" s="1">
        <v>1.82</v>
      </c>
      <c r="S114" s="1">
        <v>2.87</v>
      </c>
      <c r="T114" s="1">
        <v>6880.4</v>
      </c>
      <c r="U114" s="1">
        <v>12.15</v>
      </c>
    </row>
    <row r="115" spans="1:21" x14ac:dyDescent="0.4">
      <c r="A115">
        <v>114</v>
      </c>
      <c r="B115" s="7" t="str">
        <f>VLOOKUP(C115,'accession mapping'!A:D,2,FALSE)</f>
        <v>3658</v>
      </c>
      <c r="C115" t="s">
        <v>123</v>
      </c>
      <c r="D115" t="s">
        <v>8</v>
      </c>
      <c r="E115" t="s">
        <v>3</v>
      </c>
      <c r="F115" s="1">
        <v>164.2</v>
      </c>
      <c r="G115" s="1">
        <v>1.79</v>
      </c>
      <c r="H115" s="1">
        <v>1.79</v>
      </c>
      <c r="I115" s="1">
        <v>3.35</v>
      </c>
      <c r="J115" s="1">
        <v>2744.45</v>
      </c>
      <c r="K115" s="1">
        <v>6.23</v>
      </c>
      <c r="L115" s="1">
        <v>1.98</v>
      </c>
      <c r="M115" s="1">
        <v>1.92</v>
      </c>
      <c r="N115" s="1">
        <v>4.7</v>
      </c>
      <c r="O115" s="1">
        <v>13921.3</v>
      </c>
      <c r="P115" s="1">
        <v>7.45</v>
      </c>
      <c r="Q115" s="1">
        <v>2.19</v>
      </c>
      <c r="R115" s="1">
        <v>2.2000000000000002</v>
      </c>
      <c r="S115" s="1">
        <v>6.88</v>
      </c>
      <c r="T115" s="1">
        <v>12941.9</v>
      </c>
      <c r="U115" s="1">
        <v>6.98</v>
      </c>
    </row>
    <row r="116" spans="1:21" x14ac:dyDescent="0.4">
      <c r="A116">
        <v>115</v>
      </c>
      <c r="B116" s="7" t="str">
        <f>VLOOKUP(C116,'accession mapping'!A:D,2,FALSE)</f>
        <v>3883</v>
      </c>
      <c r="C116" t="s">
        <v>124</v>
      </c>
      <c r="D116" t="s">
        <v>8</v>
      </c>
      <c r="E116" t="s">
        <v>3</v>
      </c>
      <c r="F116" s="1">
        <v>157.30000000000001</v>
      </c>
      <c r="G116" s="1">
        <v>1.47</v>
      </c>
      <c r="H116" s="1">
        <v>1.6</v>
      </c>
      <c r="I116" s="1">
        <v>2.39</v>
      </c>
      <c r="J116" s="1">
        <v>1011.89</v>
      </c>
      <c r="K116" s="1">
        <v>8.73</v>
      </c>
      <c r="L116" s="1">
        <v>3.31</v>
      </c>
      <c r="M116" s="1">
        <v>3.59</v>
      </c>
      <c r="N116" s="1">
        <v>23.3</v>
      </c>
      <c r="O116" s="1">
        <v>44064.7</v>
      </c>
      <c r="P116" s="1">
        <v>5.87</v>
      </c>
      <c r="Q116" s="1">
        <v>2.4700000000000002</v>
      </c>
      <c r="R116" s="1">
        <v>2.75</v>
      </c>
      <c r="S116" s="1">
        <v>18.079999999999998</v>
      </c>
      <c r="T116" s="1">
        <v>29348.2</v>
      </c>
      <c r="U116" s="1">
        <v>7.23</v>
      </c>
    </row>
    <row r="117" spans="1:21" x14ac:dyDescent="0.4">
      <c r="A117">
        <v>116</v>
      </c>
      <c r="B117" s="7" t="str">
        <f>VLOOKUP(C117,'accession mapping'!A:D,2,FALSE)</f>
        <v>3945</v>
      </c>
      <c r="C117" t="s">
        <v>125</v>
      </c>
      <c r="D117" t="s">
        <v>8</v>
      </c>
      <c r="E117" t="s">
        <v>3</v>
      </c>
      <c r="F117" s="1">
        <v>130.9</v>
      </c>
      <c r="G117" s="1">
        <v>2.13</v>
      </c>
      <c r="H117" s="1">
        <v>1.97</v>
      </c>
      <c r="I117" s="1">
        <v>4.25</v>
      </c>
      <c r="J117" s="1">
        <v>280.5</v>
      </c>
      <c r="K117" s="1">
        <v>6.39</v>
      </c>
      <c r="L117" s="1">
        <v>2.17</v>
      </c>
      <c r="M117" s="1">
        <v>2.1800000000000002</v>
      </c>
      <c r="N117" s="1">
        <v>5.3</v>
      </c>
      <c r="O117" s="1">
        <v>10880.5</v>
      </c>
      <c r="P117" s="1">
        <v>7.99</v>
      </c>
      <c r="Q117" s="1">
        <v>2.15</v>
      </c>
      <c r="R117" s="1">
        <v>1.96</v>
      </c>
      <c r="S117" s="1">
        <v>5.2</v>
      </c>
      <c r="T117" s="1">
        <v>6245</v>
      </c>
      <c r="U117" s="1">
        <v>7.5</v>
      </c>
    </row>
    <row r="118" spans="1:21" x14ac:dyDescent="0.4">
      <c r="A118">
        <v>117</v>
      </c>
      <c r="B118" s="7" t="str">
        <f>VLOOKUP(C118,'accession mapping'!A:D,2,FALSE)</f>
        <v>3948</v>
      </c>
      <c r="C118" t="s">
        <v>126</v>
      </c>
      <c r="D118" t="s">
        <v>8</v>
      </c>
      <c r="E118" t="s">
        <v>3</v>
      </c>
      <c r="F118" s="1">
        <v>153.4</v>
      </c>
      <c r="G118" s="1">
        <v>0.87</v>
      </c>
      <c r="H118" s="1">
        <v>0.92</v>
      </c>
      <c r="I118" s="1">
        <v>1.88</v>
      </c>
      <c r="J118" s="1">
        <v>539</v>
      </c>
      <c r="K118" s="1">
        <v>13.97</v>
      </c>
      <c r="L118" s="1">
        <v>1.23</v>
      </c>
      <c r="M118" s="1">
        <v>1.36</v>
      </c>
      <c r="N118" s="1">
        <v>1.8</v>
      </c>
      <c r="O118" s="1">
        <v>3269.2</v>
      </c>
      <c r="P118" s="1">
        <v>9.68</v>
      </c>
      <c r="Q118" s="1">
        <v>1.48</v>
      </c>
      <c r="R118" s="1">
        <v>1.61</v>
      </c>
      <c r="S118" s="1">
        <v>2.0499999999999998</v>
      </c>
      <c r="T118" s="1">
        <v>2976.8</v>
      </c>
      <c r="U118" s="1">
        <v>10.09</v>
      </c>
    </row>
    <row r="119" spans="1:21" x14ac:dyDescent="0.4">
      <c r="A119">
        <v>118</v>
      </c>
      <c r="B119" s="7" t="str">
        <f>VLOOKUP(C119,'accession mapping'!A:D,2,FALSE)</f>
        <v>2217</v>
      </c>
      <c r="C119" t="s">
        <v>127</v>
      </c>
      <c r="D119" t="s">
        <v>8</v>
      </c>
      <c r="E119" t="s">
        <v>3</v>
      </c>
      <c r="F119" s="1">
        <v>137.30000000000001</v>
      </c>
      <c r="G119" s="1">
        <v>3.23</v>
      </c>
      <c r="H119" s="1">
        <v>4.7</v>
      </c>
      <c r="I119" s="1">
        <v>25.65</v>
      </c>
      <c r="J119" s="1">
        <v>2821.5</v>
      </c>
      <c r="K119" s="1">
        <v>3.6</v>
      </c>
      <c r="L119" s="1">
        <v>3.87</v>
      </c>
      <c r="M119" s="1">
        <v>5.15</v>
      </c>
      <c r="N119" s="1">
        <v>48.9</v>
      </c>
      <c r="O119" s="1">
        <v>48622.3</v>
      </c>
      <c r="P119" s="1">
        <v>4.96</v>
      </c>
      <c r="Q119" s="1">
        <v>4.32</v>
      </c>
      <c r="R119" s="1">
        <v>6.01</v>
      </c>
      <c r="S119" s="1">
        <v>59.35</v>
      </c>
      <c r="T119" s="1">
        <v>36055.599999999999</v>
      </c>
      <c r="U119" s="1">
        <v>5.46</v>
      </c>
    </row>
    <row r="120" spans="1:21" x14ac:dyDescent="0.4">
      <c r="A120">
        <v>119</v>
      </c>
      <c r="B120" s="7" t="str">
        <f>VLOOKUP(C120,'accession mapping'!A:D,2,FALSE)</f>
        <v>2309</v>
      </c>
      <c r="C120" t="s">
        <v>128</v>
      </c>
      <c r="D120" t="s">
        <v>2</v>
      </c>
      <c r="E120" t="s">
        <v>3</v>
      </c>
      <c r="F120" s="1">
        <v>146</v>
      </c>
      <c r="G120" s="1">
        <v>2.2799999999999998</v>
      </c>
      <c r="H120" s="1">
        <v>2.94</v>
      </c>
      <c r="I120" s="1">
        <v>8.3699999999999992</v>
      </c>
      <c r="J120" s="1">
        <v>2717.06</v>
      </c>
      <c r="K120" s="1">
        <v>4.82</v>
      </c>
      <c r="L120" s="1">
        <v>3.15</v>
      </c>
      <c r="M120" s="1">
        <v>3.75</v>
      </c>
      <c r="N120" s="1">
        <v>23.8</v>
      </c>
      <c r="O120" s="1">
        <v>54343.6</v>
      </c>
      <c r="P120" s="1">
        <v>4.29</v>
      </c>
      <c r="Q120" s="1">
        <v>3.25</v>
      </c>
      <c r="R120" s="1">
        <v>3.73</v>
      </c>
      <c r="S120" s="1">
        <v>32.01</v>
      </c>
      <c r="T120" s="1">
        <v>23000.799999999999</v>
      </c>
      <c r="U120" s="1">
        <v>4.8499999999999996</v>
      </c>
    </row>
    <row r="121" spans="1:21" x14ac:dyDescent="0.4">
      <c r="A121">
        <v>120</v>
      </c>
      <c r="B121" s="7" t="str">
        <f>VLOOKUP(C121,'accession mapping'!A:D,2,FALSE)</f>
        <v>2510</v>
      </c>
      <c r="C121" t="s">
        <v>129</v>
      </c>
      <c r="D121" t="s">
        <v>8</v>
      </c>
      <c r="E121" t="s">
        <v>3</v>
      </c>
      <c r="F121" s="1">
        <v>161.19999999999999</v>
      </c>
      <c r="G121" s="1">
        <v>2.33</v>
      </c>
      <c r="H121" s="1">
        <v>3.13</v>
      </c>
      <c r="I121" s="1">
        <v>11.74</v>
      </c>
      <c r="J121" s="1">
        <v>3745.45</v>
      </c>
      <c r="K121" s="1">
        <v>3.69</v>
      </c>
      <c r="L121" s="1">
        <v>3.07</v>
      </c>
      <c r="M121" s="1">
        <v>3.94</v>
      </c>
      <c r="N121" s="1">
        <v>23.1</v>
      </c>
      <c r="O121" s="1">
        <v>32456.3</v>
      </c>
      <c r="P121" s="1">
        <v>3.98</v>
      </c>
      <c r="Q121" s="1">
        <v>2.52</v>
      </c>
      <c r="R121" s="1">
        <v>2.99</v>
      </c>
      <c r="S121" s="1">
        <v>12.71</v>
      </c>
      <c r="T121" s="1">
        <v>15113.7</v>
      </c>
      <c r="U121" s="1">
        <v>6.07</v>
      </c>
    </row>
    <row r="122" spans="1:21" x14ac:dyDescent="0.4">
      <c r="A122">
        <v>121</v>
      </c>
      <c r="B122" s="7" t="str">
        <f>VLOOKUP(C122,'accession mapping'!A:D,2,FALSE)</f>
        <v>2536</v>
      </c>
      <c r="C122" t="s">
        <v>130</v>
      </c>
      <c r="D122" t="s">
        <v>8</v>
      </c>
      <c r="E122" t="s">
        <v>3</v>
      </c>
      <c r="F122" s="1">
        <v>150.6</v>
      </c>
      <c r="G122" s="1">
        <v>1.44</v>
      </c>
      <c r="H122" s="1">
        <v>1.98</v>
      </c>
      <c r="I122" s="1">
        <v>2.82</v>
      </c>
      <c r="J122" s="1">
        <v>511.56</v>
      </c>
      <c r="K122" s="1">
        <v>6.3</v>
      </c>
      <c r="L122" s="1">
        <v>1.63</v>
      </c>
      <c r="M122" s="1">
        <v>2.08</v>
      </c>
      <c r="N122" s="1">
        <v>5.9</v>
      </c>
      <c r="O122" s="1">
        <v>7400.7</v>
      </c>
      <c r="P122" s="1">
        <v>8.25</v>
      </c>
      <c r="Q122" s="1">
        <v>1.96</v>
      </c>
      <c r="R122" s="1">
        <v>2.39</v>
      </c>
      <c r="S122" s="1">
        <v>5.9</v>
      </c>
      <c r="T122" s="1">
        <v>12444</v>
      </c>
      <c r="U122" s="1">
        <v>7.31</v>
      </c>
    </row>
    <row r="123" spans="1:21" x14ac:dyDescent="0.4">
      <c r="A123">
        <v>122</v>
      </c>
      <c r="B123" s="7" t="str">
        <f>VLOOKUP(C123,'accession mapping'!A:D,2,FALSE)</f>
        <v>2593</v>
      </c>
      <c r="C123" t="s">
        <v>131</v>
      </c>
      <c r="D123" t="s">
        <v>2</v>
      </c>
      <c r="E123" t="s">
        <v>3</v>
      </c>
      <c r="F123" s="1">
        <v>156.30000000000001</v>
      </c>
      <c r="G123" s="1">
        <v>2.78</v>
      </c>
      <c r="H123" s="1">
        <v>3.31</v>
      </c>
      <c r="I123" s="1">
        <v>13.56</v>
      </c>
      <c r="J123" s="1">
        <v>16775.11</v>
      </c>
      <c r="K123" s="1">
        <v>5.29</v>
      </c>
      <c r="L123" s="1">
        <v>4.03</v>
      </c>
      <c r="M123" s="1">
        <v>4.59</v>
      </c>
      <c r="N123" s="1">
        <v>39.299999999999997</v>
      </c>
      <c r="O123" s="1">
        <v>55952.7</v>
      </c>
      <c r="P123" s="1">
        <v>8.16</v>
      </c>
      <c r="Q123" s="1">
        <v>3.9</v>
      </c>
      <c r="R123" s="1">
        <v>4.51</v>
      </c>
      <c r="S123" s="1">
        <v>37.32</v>
      </c>
      <c r="T123" s="1">
        <v>37704.5</v>
      </c>
      <c r="U123" s="1">
        <v>4.45</v>
      </c>
    </row>
    <row r="124" spans="1:21" x14ac:dyDescent="0.4">
      <c r="A124">
        <v>123</v>
      </c>
      <c r="B124" s="7" t="str">
        <f>VLOOKUP(C124,'accession mapping'!A:D,2,FALSE)</f>
        <v>2912</v>
      </c>
      <c r="C124" t="s">
        <v>132</v>
      </c>
      <c r="D124" t="s">
        <v>2</v>
      </c>
      <c r="E124" t="s">
        <v>5</v>
      </c>
      <c r="F124" s="1">
        <v>117.9</v>
      </c>
      <c r="G124" s="1">
        <v>2.8</v>
      </c>
      <c r="H124" s="1">
        <v>3.25</v>
      </c>
      <c r="I124" s="1">
        <v>13.23</v>
      </c>
      <c r="J124" s="1">
        <v>15576.06</v>
      </c>
      <c r="K124" s="1">
        <v>4.5199999999999996</v>
      </c>
      <c r="L124" s="1">
        <v>5.09</v>
      </c>
      <c r="M124" s="1">
        <v>5.66</v>
      </c>
      <c r="N124" s="1">
        <v>75.7</v>
      </c>
      <c r="O124" s="1">
        <v>40829.1</v>
      </c>
      <c r="P124" s="1">
        <v>4.93</v>
      </c>
      <c r="Q124" s="1">
        <v>4.84</v>
      </c>
      <c r="R124" s="1">
        <v>5.0999999999999996</v>
      </c>
      <c r="S124" s="1">
        <v>68.260000000000005</v>
      </c>
      <c r="T124" s="1">
        <v>27395.4</v>
      </c>
      <c r="U124" s="1">
        <v>5.37</v>
      </c>
    </row>
    <row r="125" spans="1:21" x14ac:dyDescent="0.4">
      <c r="A125">
        <v>124</v>
      </c>
      <c r="B125" s="7" t="str">
        <f>VLOOKUP(C125,'accession mapping'!A:D,2,FALSE)</f>
        <v>1282</v>
      </c>
      <c r="C125" t="s">
        <v>133</v>
      </c>
      <c r="D125" t="s">
        <v>8</v>
      </c>
      <c r="E125" t="s">
        <v>3</v>
      </c>
      <c r="F125" s="1">
        <v>161.9</v>
      </c>
      <c r="G125" s="1">
        <v>2.13</v>
      </c>
      <c r="H125" s="1">
        <v>3.21</v>
      </c>
      <c r="I125" s="1">
        <v>8.91</v>
      </c>
      <c r="J125" s="1">
        <v>1127.6099999999999</v>
      </c>
      <c r="K125" s="1">
        <v>4.09</v>
      </c>
      <c r="L125" s="1">
        <v>3.97</v>
      </c>
      <c r="M125" s="1">
        <v>5.36</v>
      </c>
      <c r="N125" s="1">
        <v>55.5</v>
      </c>
      <c r="O125" s="1">
        <v>47917.3</v>
      </c>
      <c r="P125" s="1">
        <v>4.79</v>
      </c>
      <c r="Q125" s="1">
        <v>4.22</v>
      </c>
      <c r="R125" s="1">
        <v>5.81</v>
      </c>
      <c r="S125" s="1">
        <v>63.5</v>
      </c>
      <c r="T125" s="1">
        <v>43560</v>
      </c>
      <c r="U125" s="1">
        <v>5.39</v>
      </c>
    </row>
    <row r="126" spans="1:21" x14ac:dyDescent="0.4">
      <c r="A126">
        <v>125</v>
      </c>
      <c r="B126" s="7" t="str">
        <f>VLOOKUP(C126,'accession mapping'!A:D,2,FALSE)</f>
        <v>1305</v>
      </c>
      <c r="C126" t="s">
        <v>134</v>
      </c>
      <c r="D126" t="s">
        <v>8</v>
      </c>
      <c r="E126" t="s">
        <v>5</v>
      </c>
      <c r="F126" s="1">
        <v>133.6</v>
      </c>
      <c r="G126" s="1">
        <v>2.7</v>
      </c>
      <c r="H126" s="1">
        <v>3.39</v>
      </c>
      <c r="I126" s="1">
        <v>17.73</v>
      </c>
      <c r="J126" s="1">
        <v>17066.34</v>
      </c>
      <c r="K126" s="1">
        <v>4.1100000000000003</v>
      </c>
      <c r="L126" s="1">
        <v>5.39</v>
      </c>
      <c r="M126" s="1">
        <v>5.91</v>
      </c>
      <c r="N126" s="1">
        <v>73.8</v>
      </c>
      <c r="O126" s="1">
        <v>66105.600000000006</v>
      </c>
      <c r="P126" s="1">
        <v>4.6900000000000004</v>
      </c>
      <c r="Q126" s="1">
        <v>5.15</v>
      </c>
      <c r="R126" s="1">
        <v>6.19</v>
      </c>
      <c r="S126" s="1">
        <v>84.12</v>
      </c>
      <c r="T126" s="1">
        <v>24818.400000000001</v>
      </c>
      <c r="U126" s="1">
        <v>4.9400000000000004</v>
      </c>
    </row>
    <row r="127" spans="1:21" x14ac:dyDescent="0.4">
      <c r="A127">
        <v>126</v>
      </c>
      <c r="B127" s="7" t="str">
        <f>VLOOKUP(C127,'accession mapping'!A:D,2,FALSE)</f>
        <v>1306</v>
      </c>
      <c r="C127" t="s">
        <v>135</v>
      </c>
      <c r="D127" t="s">
        <v>8</v>
      </c>
      <c r="E127" t="s">
        <v>3</v>
      </c>
      <c r="F127" s="1">
        <v>143.80000000000001</v>
      </c>
      <c r="G127" s="1">
        <v>2.4300000000000002</v>
      </c>
      <c r="H127" s="1">
        <v>3.05</v>
      </c>
      <c r="I127" s="1">
        <v>12.38</v>
      </c>
      <c r="J127" s="1">
        <v>6808.95</v>
      </c>
      <c r="K127" s="1">
        <v>4.05</v>
      </c>
      <c r="L127" s="1">
        <v>4.6100000000000003</v>
      </c>
      <c r="M127" s="1">
        <v>5.48</v>
      </c>
      <c r="N127" s="1">
        <v>61.1</v>
      </c>
      <c r="O127" s="1">
        <v>76142.2</v>
      </c>
      <c r="P127" s="1">
        <v>4.57</v>
      </c>
      <c r="Q127" s="1">
        <v>4.53</v>
      </c>
      <c r="R127" s="1">
        <v>5.22</v>
      </c>
      <c r="S127" s="1">
        <v>33.299999999999997</v>
      </c>
      <c r="T127" s="1">
        <v>39583.4</v>
      </c>
      <c r="U127" s="1">
        <v>4.71</v>
      </c>
    </row>
    <row r="128" spans="1:21" x14ac:dyDescent="0.4">
      <c r="A128">
        <v>127</v>
      </c>
      <c r="B128" s="7" t="str">
        <f>VLOOKUP(C128,'accession mapping'!A:D,2,FALSE)</f>
        <v>1307</v>
      </c>
      <c r="C128" t="s">
        <v>136</v>
      </c>
      <c r="D128" t="s">
        <v>8</v>
      </c>
      <c r="E128" t="s">
        <v>3</v>
      </c>
      <c r="F128" s="1">
        <v>115.2</v>
      </c>
      <c r="G128" s="1">
        <v>2.87</v>
      </c>
      <c r="H128" s="1">
        <v>4.0999999999999996</v>
      </c>
      <c r="I128" s="1">
        <v>23.73</v>
      </c>
      <c r="J128" s="1">
        <v>5219.5600000000004</v>
      </c>
      <c r="K128" s="1">
        <v>3.62</v>
      </c>
      <c r="L128" s="1">
        <v>5.65</v>
      </c>
      <c r="M128" s="1">
        <v>7.25</v>
      </c>
      <c r="N128" s="1">
        <v>130.19999999999999</v>
      </c>
      <c r="O128" s="1">
        <v>69679.7</v>
      </c>
      <c r="P128" s="1">
        <v>4.8</v>
      </c>
      <c r="Q128" s="1">
        <v>5.16</v>
      </c>
      <c r="R128" s="1">
        <v>7.31</v>
      </c>
      <c r="S128" s="1">
        <v>108.61</v>
      </c>
      <c r="T128" s="1">
        <v>45358.3</v>
      </c>
      <c r="U128" s="1">
        <v>4.4800000000000004</v>
      </c>
    </row>
    <row r="129" spans="1:21" x14ac:dyDescent="0.4">
      <c r="A129">
        <v>128</v>
      </c>
      <c r="B129" s="7" t="str">
        <f>VLOOKUP(C129,'accession mapping'!A:D,2,FALSE)</f>
        <v>1459</v>
      </c>
      <c r="C129" t="s">
        <v>137</v>
      </c>
      <c r="D129" t="s">
        <v>8</v>
      </c>
      <c r="E129" t="s">
        <v>3</v>
      </c>
      <c r="F129" s="1">
        <v>18</v>
      </c>
      <c r="G129" s="1">
        <v>2.42</v>
      </c>
      <c r="H129" s="1">
        <v>3.05</v>
      </c>
      <c r="I129" s="1">
        <v>10.81</v>
      </c>
      <c r="J129" s="1">
        <v>18903.23</v>
      </c>
      <c r="K129" s="1">
        <v>4.28</v>
      </c>
      <c r="L129" s="1">
        <v>4.0999999999999996</v>
      </c>
      <c r="M129" s="1">
        <v>4.97</v>
      </c>
      <c r="N129" s="1">
        <v>48</v>
      </c>
      <c r="O129" s="1">
        <v>115082.4</v>
      </c>
      <c r="P129" s="1">
        <v>3.12</v>
      </c>
      <c r="Q129" s="1">
        <v>4.3499999999999996</v>
      </c>
      <c r="R129" s="1">
        <v>5.1100000000000003</v>
      </c>
      <c r="S129" s="1">
        <v>56.42</v>
      </c>
      <c r="T129" s="1">
        <v>56666.5</v>
      </c>
      <c r="U129" s="1">
        <v>4.62</v>
      </c>
    </row>
    <row r="130" spans="1:21" x14ac:dyDescent="0.4">
      <c r="A130">
        <v>129</v>
      </c>
      <c r="B130" s="7" t="str">
        <f>VLOOKUP(C130,'accession mapping'!A:D,2,FALSE)</f>
        <v>1466</v>
      </c>
      <c r="C130" t="s">
        <v>138</v>
      </c>
      <c r="D130" t="s">
        <v>2</v>
      </c>
      <c r="E130" t="s">
        <v>3</v>
      </c>
      <c r="F130" s="1">
        <v>113.7</v>
      </c>
      <c r="G130" s="1">
        <v>4.47</v>
      </c>
      <c r="H130" s="1">
        <v>5.43</v>
      </c>
      <c r="I130" s="1">
        <v>56.94</v>
      </c>
      <c r="J130" s="1">
        <v>37581.449999999997</v>
      </c>
      <c r="K130" s="1">
        <v>5.25</v>
      </c>
      <c r="L130" s="1">
        <v>6.37</v>
      </c>
      <c r="M130" s="1">
        <v>6.92</v>
      </c>
      <c r="N130" s="1">
        <v>153.5</v>
      </c>
      <c r="O130" s="1">
        <v>98768.9</v>
      </c>
      <c r="P130" s="1">
        <v>6.04</v>
      </c>
      <c r="Q130" s="1">
        <v>6.5</v>
      </c>
      <c r="R130" s="1">
        <v>7.41</v>
      </c>
      <c r="S130" s="1">
        <v>172.96</v>
      </c>
      <c r="T130" s="1">
        <v>67309.2</v>
      </c>
      <c r="U130" s="1">
        <v>5.89</v>
      </c>
    </row>
    <row r="131" spans="1:21" x14ac:dyDescent="0.4">
      <c r="A131">
        <v>130</v>
      </c>
      <c r="B131" s="7" t="str">
        <f>VLOOKUP(C131,'accession mapping'!A:D,2,FALSE)</f>
        <v>1563</v>
      </c>
      <c r="C131" t="s">
        <v>139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">
      <c r="A132">
        <v>131</v>
      </c>
      <c r="B132" s="7" t="str">
        <f>VLOOKUP(C132,'accession mapping'!A:D,2,FALSE)</f>
        <v>1754</v>
      </c>
      <c r="C132" t="s">
        <v>140</v>
      </c>
      <c r="D132" t="s">
        <v>8</v>
      </c>
      <c r="E132" t="s">
        <v>3</v>
      </c>
      <c r="F132" s="1">
        <v>84.9</v>
      </c>
      <c r="G132" s="1">
        <v>2.83</v>
      </c>
      <c r="H132" s="1">
        <v>3.73</v>
      </c>
      <c r="I132" s="1">
        <v>16.97</v>
      </c>
      <c r="J132" s="1">
        <v>2705.95</v>
      </c>
      <c r="K132" s="1">
        <v>3.12</v>
      </c>
      <c r="L132" s="1">
        <v>5.44</v>
      </c>
      <c r="M132" s="1">
        <v>6.73</v>
      </c>
      <c r="N132" s="1">
        <v>116.7</v>
      </c>
      <c r="O132" s="1">
        <v>43653.599999999999</v>
      </c>
      <c r="P132" s="1">
        <v>6.16</v>
      </c>
      <c r="Q132" s="1">
        <v>5.12</v>
      </c>
      <c r="R132" s="1">
        <v>6.52</v>
      </c>
      <c r="S132" s="1">
        <v>99.37</v>
      </c>
      <c r="T132" s="1">
        <v>29464.6</v>
      </c>
      <c r="U132" s="1">
        <v>6.16</v>
      </c>
    </row>
    <row r="133" spans="1:21" x14ac:dyDescent="0.4">
      <c r="A133">
        <v>132</v>
      </c>
      <c r="B133" s="7" t="str">
        <f>VLOOKUP(C133,'accession mapping'!A:D,2,FALSE)</f>
        <v>K305</v>
      </c>
      <c r="C133" t="s">
        <v>141</v>
      </c>
      <c r="D133" t="s">
        <v>8</v>
      </c>
      <c r="E133" t="s">
        <v>41</v>
      </c>
      <c r="F133" s="1">
        <v>142.5</v>
      </c>
      <c r="G133" s="1">
        <v>3.1</v>
      </c>
      <c r="H133" s="1">
        <v>1.88</v>
      </c>
      <c r="I133" s="1">
        <v>4.83</v>
      </c>
      <c r="J133" s="1">
        <v>15323.44</v>
      </c>
      <c r="K133" s="1">
        <v>7.23</v>
      </c>
      <c r="L133" s="1">
        <v>3.38</v>
      </c>
      <c r="M133" s="1">
        <v>2.48</v>
      </c>
      <c r="N133" s="1">
        <v>10.3</v>
      </c>
      <c r="O133" s="1">
        <v>59371.6</v>
      </c>
      <c r="P133" s="1">
        <v>11.89</v>
      </c>
      <c r="Q133" s="1">
        <v>3.41</v>
      </c>
      <c r="R133" s="1">
        <v>2.17</v>
      </c>
      <c r="S133" s="1">
        <v>9.3000000000000007</v>
      </c>
      <c r="T133" s="1">
        <v>26263.8</v>
      </c>
      <c r="U133" s="1">
        <v>7.56</v>
      </c>
    </row>
    <row r="134" spans="1:21" x14ac:dyDescent="0.4">
      <c r="A134">
        <v>133</v>
      </c>
      <c r="B134" s="7" t="str">
        <f>VLOOKUP(C134,'accession mapping'!A:D,2,FALSE)</f>
        <v>K309</v>
      </c>
      <c r="C134" t="s">
        <v>142</v>
      </c>
      <c r="D134" t="s">
        <v>8</v>
      </c>
      <c r="E134" t="s">
        <v>41</v>
      </c>
      <c r="F134" s="1">
        <v>21.4</v>
      </c>
      <c r="G134" s="1">
        <v>2.46</v>
      </c>
      <c r="H134" s="1">
        <v>2.11</v>
      </c>
      <c r="I134" s="1">
        <v>5.2</v>
      </c>
      <c r="J134" s="1">
        <v>5890.23</v>
      </c>
      <c r="K134" s="1">
        <v>6.83</v>
      </c>
      <c r="L134" s="1">
        <v>2.75</v>
      </c>
      <c r="M134" s="1">
        <v>2.5299999999999998</v>
      </c>
      <c r="N134" s="1">
        <v>8.4</v>
      </c>
      <c r="O134" s="1">
        <v>27196.3</v>
      </c>
      <c r="P134" s="1">
        <v>7.67</v>
      </c>
      <c r="Q134" s="1">
        <v>2.4</v>
      </c>
      <c r="R134" s="1">
        <v>2.17</v>
      </c>
      <c r="S134" s="1">
        <v>6</v>
      </c>
      <c r="T134" s="1">
        <v>21348.3</v>
      </c>
      <c r="U134" s="1">
        <v>9.9499999999999993</v>
      </c>
    </row>
    <row r="135" spans="1:21" x14ac:dyDescent="0.4">
      <c r="A135">
        <v>134</v>
      </c>
      <c r="B135" s="7" t="str">
        <f>VLOOKUP(C135,'accession mapping'!A:D,2,FALSE)</f>
        <v>K324</v>
      </c>
      <c r="C135" t="s">
        <v>143</v>
      </c>
      <c r="D135" t="s">
        <v>8</v>
      </c>
      <c r="E135" t="s">
        <v>5</v>
      </c>
      <c r="F135" s="1">
        <v>24.3</v>
      </c>
      <c r="G135" s="1">
        <v>2.65</v>
      </c>
      <c r="H135" s="1">
        <v>2.5099999999999998</v>
      </c>
      <c r="I135" s="1">
        <v>7.71</v>
      </c>
      <c r="J135" s="1">
        <v>14805.78</v>
      </c>
      <c r="K135" s="1">
        <v>6.17</v>
      </c>
      <c r="L135" s="1">
        <v>2.63</v>
      </c>
      <c r="M135" s="1">
        <v>2.5</v>
      </c>
      <c r="N135" s="1">
        <v>8.1999999999999993</v>
      </c>
      <c r="O135" s="1">
        <v>17780.099999999999</v>
      </c>
      <c r="P135" s="1">
        <v>7.11</v>
      </c>
      <c r="Q135" s="1">
        <v>2.33</v>
      </c>
      <c r="R135" s="1">
        <v>2.4300000000000002</v>
      </c>
      <c r="S135" s="1">
        <v>6.69</v>
      </c>
      <c r="T135" s="1">
        <v>9990.9</v>
      </c>
      <c r="U135" s="1">
        <v>7.98</v>
      </c>
    </row>
    <row r="136" spans="1:21" x14ac:dyDescent="0.4">
      <c r="A136">
        <v>135</v>
      </c>
      <c r="B136" s="7" t="str">
        <f>VLOOKUP(C136,'accession mapping'!A:D,2,FALSE)</f>
        <v>K325</v>
      </c>
      <c r="C136" t="s">
        <v>144</v>
      </c>
      <c r="D136" t="s">
        <v>8</v>
      </c>
      <c r="E136" t="s">
        <v>5</v>
      </c>
      <c r="F136" s="1">
        <v>150.9</v>
      </c>
      <c r="G136" s="1">
        <v>2.48</v>
      </c>
      <c r="H136" s="1">
        <v>2.67</v>
      </c>
      <c r="I136" s="1">
        <v>7.86</v>
      </c>
      <c r="J136" s="1">
        <v>10032.11</v>
      </c>
      <c r="K136" s="1">
        <v>5.71</v>
      </c>
      <c r="L136" s="1">
        <v>2.64</v>
      </c>
      <c r="M136" s="1">
        <v>2.77</v>
      </c>
      <c r="N136" s="1">
        <v>10.5</v>
      </c>
      <c r="O136" s="1">
        <v>12729.1</v>
      </c>
      <c r="P136" s="1">
        <v>6.28</v>
      </c>
      <c r="Q136" s="1">
        <v>2.36</v>
      </c>
      <c r="R136" s="1">
        <v>2.5099999999999998</v>
      </c>
      <c r="S136" s="1">
        <v>7.23</v>
      </c>
      <c r="T136" s="1">
        <v>9806.4</v>
      </c>
      <c r="U136" s="1">
        <v>7.59</v>
      </c>
    </row>
    <row r="137" spans="1:21" x14ac:dyDescent="0.4">
      <c r="A137">
        <v>136</v>
      </c>
      <c r="B137" s="7" t="str">
        <f>VLOOKUP(C137,'accession mapping'!A:D,2,FALSE)</f>
        <v>K364</v>
      </c>
      <c r="C137" t="s">
        <v>145</v>
      </c>
      <c r="D137" t="s">
        <v>8</v>
      </c>
      <c r="E137" t="s">
        <v>41</v>
      </c>
      <c r="F137" s="1"/>
      <c r="G137" s="1">
        <v>1.97</v>
      </c>
      <c r="H137" s="1">
        <v>1.87</v>
      </c>
      <c r="I137" s="1">
        <v>4.2699999999999996</v>
      </c>
      <c r="J137" s="1">
        <v>13920.01</v>
      </c>
      <c r="K137" s="1">
        <v>4.71</v>
      </c>
      <c r="L137" s="1">
        <v>2.89</v>
      </c>
      <c r="M137" s="1">
        <v>2.66</v>
      </c>
      <c r="N137" s="1">
        <v>12</v>
      </c>
      <c r="O137" s="1">
        <v>70796.100000000006</v>
      </c>
      <c r="P137" s="1">
        <v>6.93</v>
      </c>
      <c r="Q137" s="1">
        <v>3.36</v>
      </c>
      <c r="R137" s="1">
        <v>3.07</v>
      </c>
      <c r="S137" s="1">
        <v>18.190000000000001</v>
      </c>
      <c r="T137" s="1">
        <v>37288.300000000003</v>
      </c>
      <c r="U137" s="1">
        <v>7.77</v>
      </c>
    </row>
    <row r="138" spans="1:21" x14ac:dyDescent="0.4">
      <c r="A138">
        <v>137</v>
      </c>
      <c r="B138" s="7" t="str">
        <f>VLOOKUP(C138,'accession mapping'!A:D,2,FALSE)</f>
        <v>K394</v>
      </c>
      <c r="C138" t="s">
        <v>146</v>
      </c>
      <c r="D138" t="s">
        <v>8</v>
      </c>
      <c r="E138" t="s">
        <v>3</v>
      </c>
      <c r="F138" s="1">
        <v>153.9</v>
      </c>
      <c r="G138" s="1">
        <v>2.34</v>
      </c>
      <c r="H138" s="1">
        <v>2.88</v>
      </c>
      <c r="I138" s="1">
        <v>11.57</v>
      </c>
      <c r="J138" s="1">
        <v>8332.61</v>
      </c>
      <c r="K138" s="1">
        <v>4.5599999999999996</v>
      </c>
      <c r="L138" s="1">
        <v>3.84</v>
      </c>
      <c r="M138" s="1">
        <v>4.33</v>
      </c>
      <c r="N138" s="1">
        <v>36</v>
      </c>
      <c r="O138" s="1">
        <v>59640.800000000003</v>
      </c>
      <c r="P138" s="1">
        <v>4.05</v>
      </c>
      <c r="Q138" s="1">
        <v>3.89</v>
      </c>
      <c r="R138" s="1">
        <v>4.8099999999999996</v>
      </c>
      <c r="S138" s="1">
        <v>46.07</v>
      </c>
      <c r="T138" s="1">
        <v>20832.900000000001</v>
      </c>
      <c r="U138" s="1">
        <v>4.91</v>
      </c>
    </row>
    <row r="139" spans="1:21" x14ac:dyDescent="0.4">
      <c r="A139">
        <v>138</v>
      </c>
      <c r="B139" s="7" t="str">
        <f>VLOOKUP(C139,'accession mapping'!A:D,2,FALSE)</f>
        <v>K279</v>
      </c>
      <c r="C139" t="s">
        <v>147</v>
      </c>
      <c r="D139" t="s">
        <v>8</v>
      </c>
      <c r="E139" t="s">
        <v>3</v>
      </c>
      <c r="F139" s="1">
        <v>168.5</v>
      </c>
      <c r="G139" s="1">
        <v>2.2200000000000002</v>
      </c>
      <c r="H139" s="1">
        <v>2.0099999999999998</v>
      </c>
      <c r="I139" s="1">
        <v>4.6100000000000003</v>
      </c>
      <c r="J139" s="1">
        <v>8701.33</v>
      </c>
      <c r="K139" s="1">
        <v>8.17</v>
      </c>
      <c r="L139" s="1">
        <v>2.38</v>
      </c>
      <c r="M139" s="1">
        <v>2.48</v>
      </c>
      <c r="N139" s="1">
        <v>7.5</v>
      </c>
      <c r="O139" s="1">
        <v>31371.9</v>
      </c>
      <c r="P139" s="1">
        <v>8.67</v>
      </c>
      <c r="Q139" s="1">
        <v>2.2400000000000002</v>
      </c>
      <c r="R139" s="1">
        <v>2.36</v>
      </c>
      <c r="S139" s="1">
        <v>6.6</v>
      </c>
      <c r="T139" s="1">
        <v>23569.599999999999</v>
      </c>
      <c r="U139" s="1">
        <v>9.56</v>
      </c>
    </row>
    <row r="140" spans="1:21" x14ac:dyDescent="0.4">
      <c r="A140">
        <v>139</v>
      </c>
      <c r="B140" s="7" t="str">
        <f>VLOOKUP(C140,'accession mapping'!A:D,2,FALSE)</f>
        <v>K312</v>
      </c>
      <c r="C140" t="s">
        <v>148</v>
      </c>
      <c r="D140" t="s">
        <v>8</v>
      </c>
      <c r="E140" t="s">
        <v>3</v>
      </c>
      <c r="F140" s="1">
        <v>163.19999999999999</v>
      </c>
      <c r="G140" s="1">
        <v>1.83</v>
      </c>
      <c r="H140" s="1">
        <v>1.92</v>
      </c>
      <c r="I140" s="1">
        <v>3.31</v>
      </c>
      <c r="J140" s="1">
        <v>3003.11</v>
      </c>
      <c r="K140" s="1">
        <v>7.06</v>
      </c>
      <c r="L140" s="1">
        <v>2.56</v>
      </c>
      <c r="M140" s="1">
        <v>2.71</v>
      </c>
      <c r="N140" s="1">
        <v>9.6999999999999993</v>
      </c>
      <c r="O140" s="1">
        <v>22563.1</v>
      </c>
      <c r="P140" s="1">
        <v>7.61</v>
      </c>
      <c r="Q140" s="1">
        <v>1.96</v>
      </c>
      <c r="R140" s="1">
        <v>2.11</v>
      </c>
      <c r="S140" s="1">
        <v>8.02</v>
      </c>
      <c r="T140" s="1">
        <v>5383.2</v>
      </c>
      <c r="U140" s="1">
        <v>8.18</v>
      </c>
    </row>
    <row r="141" spans="1:21" x14ac:dyDescent="0.4">
      <c r="A141">
        <v>140</v>
      </c>
      <c r="B141" s="7" t="str">
        <f>VLOOKUP(C141,'accession mapping'!A:D,2,FALSE)</f>
        <v>K392</v>
      </c>
      <c r="C141" t="s">
        <v>149</v>
      </c>
      <c r="D141" t="s">
        <v>8</v>
      </c>
      <c r="E141" t="s">
        <v>3</v>
      </c>
      <c r="F141" s="1">
        <v>160.30000000000001</v>
      </c>
      <c r="G141" s="1">
        <v>2.0499999999999998</v>
      </c>
      <c r="H141" s="1">
        <v>2.57</v>
      </c>
      <c r="I141" s="1">
        <v>6.95</v>
      </c>
      <c r="J141" s="1">
        <v>2447.5</v>
      </c>
      <c r="K141" s="1">
        <v>5.68</v>
      </c>
      <c r="L141" s="1">
        <v>4.43</v>
      </c>
      <c r="M141" s="1">
        <v>4.78</v>
      </c>
      <c r="N141" s="1">
        <v>53.4</v>
      </c>
      <c r="O141" s="1">
        <v>57320.3</v>
      </c>
      <c r="P141" s="1">
        <v>4.95</v>
      </c>
      <c r="Q141" s="1">
        <v>4.3899999999999997</v>
      </c>
      <c r="R141" s="1">
        <v>4.91</v>
      </c>
      <c r="S141" s="1">
        <v>52.46</v>
      </c>
      <c r="T141" s="1">
        <v>47664.2</v>
      </c>
      <c r="U141" s="1">
        <v>5.46</v>
      </c>
    </row>
    <row r="142" spans="1:21" x14ac:dyDescent="0.4">
      <c r="A142">
        <v>141</v>
      </c>
      <c r="B142" s="7" t="str">
        <f>VLOOKUP(C142,'accession mapping'!A:D,2,FALSE)</f>
        <v>0612</v>
      </c>
      <c r="C142" t="s">
        <v>150</v>
      </c>
      <c r="D142" t="s">
        <v>8</v>
      </c>
      <c r="E142" t="s">
        <v>3</v>
      </c>
      <c r="F142" s="1">
        <v>145.6</v>
      </c>
      <c r="G142" s="1">
        <v>2.64</v>
      </c>
      <c r="H142" s="1">
        <v>4.03</v>
      </c>
      <c r="I142" s="1">
        <v>15.73</v>
      </c>
      <c r="J142" s="1">
        <v>951.5</v>
      </c>
      <c r="K142" s="1">
        <v>4.8899999999999997</v>
      </c>
      <c r="L142" s="1">
        <v>4.78</v>
      </c>
      <c r="M142" s="1">
        <v>3.67</v>
      </c>
      <c r="N142" s="1">
        <v>37.200000000000003</v>
      </c>
      <c r="O142" s="1">
        <v>41533.699999999997</v>
      </c>
      <c r="P142" s="1">
        <v>4.7300000000000004</v>
      </c>
      <c r="Q142" s="1">
        <v>3.18</v>
      </c>
      <c r="R142" s="1">
        <v>4.7699999999999996</v>
      </c>
      <c r="S142" s="1">
        <v>34.04</v>
      </c>
      <c r="T142" s="1">
        <v>26483.5</v>
      </c>
      <c r="U142" s="1">
        <v>5.4</v>
      </c>
    </row>
    <row r="143" spans="1:21" x14ac:dyDescent="0.4">
      <c r="A143">
        <v>142</v>
      </c>
      <c r="B143" s="7" t="str">
        <f>VLOOKUP(C143,'accession mapping'!A:D,2,FALSE)</f>
        <v>0084</v>
      </c>
      <c r="C143" t="s">
        <v>151</v>
      </c>
      <c r="D143" t="s">
        <v>8</v>
      </c>
      <c r="E143" t="s">
        <v>3</v>
      </c>
      <c r="F143" s="1">
        <v>151.4</v>
      </c>
      <c r="G143" s="1">
        <v>2.4900000000000002</v>
      </c>
      <c r="H143" s="1">
        <v>3.12</v>
      </c>
      <c r="I143" s="1">
        <v>12</v>
      </c>
      <c r="J143" s="1">
        <v>8118.06</v>
      </c>
      <c r="K143" s="1">
        <v>4.51</v>
      </c>
      <c r="L143" s="1">
        <v>4.3899999999999997</v>
      </c>
      <c r="M143" s="1">
        <v>4.99</v>
      </c>
      <c r="N143" s="1">
        <v>51.2</v>
      </c>
      <c r="O143" s="1">
        <v>69851.199999999997</v>
      </c>
      <c r="P143" s="1">
        <v>4.7699999999999996</v>
      </c>
      <c r="Q143" s="1">
        <v>4.53</v>
      </c>
      <c r="R143" s="1">
        <v>4.8499999999999996</v>
      </c>
      <c r="S143" s="1">
        <v>52.4</v>
      </c>
      <c r="T143" s="1">
        <v>40391.9</v>
      </c>
      <c r="U143" s="1">
        <v>4.63</v>
      </c>
    </row>
    <row r="144" spans="1:21" x14ac:dyDescent="0.4">
      <c r="A144">
        <v>143</v>
      </c>
      <c r="B144" s="7" t="str">
        <f>VLOOKUP(C144,'accession mapping'!A:D,2,FALSE)</f>
        <v>0309</v>
      </c>
      <c r="C144" t="s">
        <v>152</v>
      </c>
      <c r="D144" t="s">
        <v>153</v>
      </c>
      <c r="E144" t="s">
        <v>3</v>
      </c>
      <c r="F144" s="1">
        <v>155.1</v>
      </c>
      <c r="G144" s="1">
        <v>1.1599999999999999</v>
      </c>
      <c r="H144" s="1">
        <v>1.42</v>
      </c>
      <c r="I144" s="1">
        <v>1.04</v>
      </c>
      <c r="J144" s="1">
        <v>3035.89</v>
      </c>
      <c r="K144" s="1">
        <v>10.08</v>
      </c>
      <c r="L144" s="1">
        <v>1.53</v>
      </c>
      <c r="M144" s="1">
        <v>1.87</v>
      </c>
      <c r="N144" s="1">
        <v>3.4</v>
      </c>
      <c r="O144" s="1">
        <v>27271.5</v>
      </c>
      <c r="P144" s="1">
        <v>5.24</v>
      </c>
      <c r="Q144" s="1">
        <v>1.74</v>
      </c>
      <c r="R144" s="1">
        <v>2.06</v>
      </c>
      <c r="S144" s="1">
        <v>4.7699999999999996</v>
      </c>
      <c r="T144" s="1">
        <v>15412.8</v>
      </c>
      <c r="U144" s="1">
        <v>7.52</v>
      </c>
    </row>
    <row r="145" spans="1:21" x14ac:dyDescent="0.4">
      <c r="A145">
        <v>144</v>
      </c>
      <c r="B145" s="7" t="str">
        <f>VLOOKUP(C145,'accession mapping'!A:D,2,FALSE)</f>
        <v>0312</v>
      </c>
      <c r="C145" t="s">
        <v>154</v>
      </c>
      <c r="D145" t="s">
        <v>8</v>
      </c>
      <c r="E145" t="s">
        <v>3</v>
      </c>
      <c r="F145" s="1">
        <v>140.30000000000001</v>
      </c>
      <c r="G145" s="1">
        <v>1.1000000000000001</v>
      </c>
      <c r="H145" s="1">
        <v>1.27</v>
      </c>
      <c r="I145" s="1">
        <v>1.75</v>
      </c>
      <c r="J145" s="1">
        <v>115.5</v>
      </c>
      <c r="K145" s="1">
        <v>11.38</v>
      </c>
      <c r="L145" s="1">
        <v>2.5299999999999998</v>
      </c>
      <c r="M145" s="1">
        <v>2.74</v>
      </c>
      <c r="N145" s="1">
        <v>11.1</v>
      </c>
      <c r="O145" s="1">
        <v>12922.9</v>
      </c>
      <c r="P145" s="1">
        <v>5.6</v>
      </c>
      <c r="Q145" s="1">
        <v>2.39</v>
      </c>
      <c r="R145" s="1">
        <v>2.63</v>
      </c>
      <c r="S145" s="1">
        <v>8.35</v>
      </c>
      <c r="T145" s="1">
        <v>10702</v>
      </c>
      <c r="U145" s="1">
        <v>6.37</v>
      </c>
    </row>
    <row r="146" spans="1:21" x14ac:dyDescent="0.4">
      <c r="A146">
        <v>145</v>
      </c>
      <c r="B146" s="7" t="str">
        <f>VLOOKUP(C146,'accession mapping'!A:D,2,FALSE)</f>
        <v>0313</v>
      </c>
      <c r="C146" t="s">
        <v>155</v>
      </c>
      <c r="D146" t="s">
        <v>8</v>
      </c>
      <c r="E146" t="s">
        <v>3</v>
      </c>
      <c r="F146" s="1">
        <v>157.1</v>
      </c>
      <c r="G146" s="1">
        <v>1.91</v>
      </c>
      <c r="H146" s="1">
        <v>2.27</v>
      </c>
      <c r="I146" s="1">
        <v>5.18</v>
      </c>
      <c r="J146" s="1">
        <v>2079.11</v>
      </c>
      <c r="K146" s="1">
        <v>5.78</v>
      </c>
      <c r="L146" s="1">
        <v>2.1</v>
      </c>
      <c r="M146" s="1">
        <v>2.42</v>
      </c>
      <c r="N146" s="1">
        <v>6.5</v>
      </c>
      <c r="O146" s="1">
        <v>15934.6</v>
      </c>
      <c r="P146" s="1">
        <v>6.56</v>
      </c>
      <c r="Q146" s="1">
        <v>2.2999999999999998</v>
      </c>
      <c r="R146" s="1">
        <v>2.23</v>
      </c>
      <c r="S146" s="1">
        <v>5.8</v>
      </c>
      <c r="T146" s="1">
        <v>13138.2</v>
      </c>
      <c r="U146" s="1">
        <v>7.76</v>
      </c>
    </row>
    <row r="147" spans="1:21" x14ac:dyDescent="0.4">
      <c r="A147">
        <v>146</v>
      </c>
      <c r="B147" s="7" t="str">
        <f>VLOOKUP(C147,'accession mapping'!A:D,2,FALSE)</f>
        <v>0314</v>
      </c>
      <c r="C147" t="s">
        <v>156</v>
      </c>
      <c r="D147" t="s">
        <v>8</v>
      </c>
      <c r="E147" t="s">
        <v>3</v>
      </c>
      <c r="F147" s="1">
        <v>168.4</v>
      </c>
      <c r="G147" s="1">
        <v>1.62</v>
      </c>
      <c r="H147" s="1">
        <v>1.82</v>
      </c>
      <c r="I147" s="1">
        <v>3.01</v>
      </c>
      <c r="J147" s="1">
        <v>1490.28</v>
      </c>
      <c r="K147" s="1">
        <v>7.13</v>
      </c>
      <c r="L147" s="1">
        <v>2.1800000000000002</v>
      </c>
      <c r="M147" s="1">
        <v>2.25</v>
      </c>
      <c r="N147" s="1">
        <v>6.1</v>
      </c>
      <c r="O147" s="1">
        <v>14055.8</v>
      </c>
      <c r="P147" s="1">
        <v>7.18</v>
      </c>
      <c r="Q147" s="1">
        <v>2.16</v>
      </c>
      <c r="R147" s="1">
        <v>2.36</v>
      </c>
      <c r="S147" s="1">
        <v>7.83</v>
      </c>
      <c r="T147" s="1">
        <v>9616.2999999999993</v>
      </c>
      <c r="U147" s="1">
        <v>7.31</v>
      </c>
    </row>
    <row r="148" spans="1:21" x14ac:dyDescent="0.4">
      <c r="A148">
        <v>147</v>
      </c>
      <c r="B148" s="7" t="str">
        <f>VLOOKUP(C148,'accession mapping'!A:D,2,FALSE)</f>
        <v>0317</v>
      </c>
      <c r="C148" t="s">
        <v>157</v>
      </c>
      <c r="D148" t="s">
        <v>8</v>
      </c>
      <c r="E148" t="s">
        <v>3</v>
      </c>
      <c r="F148" s="1">
        <v>165.3</v>
      </c>
      <c r="G148" s="1">
        <v>1.75</v>
      </c>
      <c r="H148" s="1">
        <v>1.62</v>
      </c>
      <c r="I148" s="1">
        <v>2.39</v>
      </c>
      <c r="J148" s="1">
        <v>671.17</v>
      </c>
      <c r="K148" s="1">
        <v>8.3800000000000008</v>
      </c>
      <c r="L148" s="1">
        <v>2.57</v>
      </c>
      <c r="M148" s="1">
        <v>2.56</v>
      </c>
      <c r="N148" s="1">
        <v>9.1999999999999993</v>
      </c>
      <c r="O148" s="1">
        <v>14150.5</v>
      </c>
      <c r="P148" s="1">
        <v>5.56</v>
      </c>
      <c r="Q148" s="1">
        <v>2.57</v>
      </c>
      <c r="R148" s="1">
        <v>2.58</v>
      </c>
      <c r="S148" s="1">
        <v>8.7799999999999994</v>
      </c>
      <c r="T148" s="1">
        <v>9999.1</v>
      </c>
      <c r="U148" s="1">
        <v>6.7</v>
      </c>
    </row>
    <row r="149" spans="1:21" x14ac:dyDescent="0.4">
      <c r="A149">
        <v>148</v>
      </c>
      <c r="B149" s="7" t="str">
        <f>VLOOKUP(C149,'accession mapping'!A:D,2,FALSE)</f>
        <v>0322</v>
      </c>
      <c r="C149" t="s">
        <v>158</v>
      </c>
      <c r="D149" t="s">
        <v>8</v>
      </c>
      <c r="E149" t="s">
        <v>3</v>
      </c>
      <c r="F149" s="1">
        <v>151.9</v>
      </c>
      <c r="G149" s="1">
        <v>2.27</v>
      </c>
      <c r="H149" s="1">
        <v>2.37</v>
      </c>
      <c r="I149" s="1">
        <v>5.5</v>
      </c>
      <c r="J149" s="1">
        <v>181.56</v>
      </c>
      <c r="K149" s="1">
        <v>5.54</v>
      </c>
      <c r="L149" s="1">
        <v>2.62</v>
      </c>
      <c r="M149" s="1">
        <v>2.85</v>
      </c>
      <c r="N149" s="1">
        <v>11.1</v>
      </c>
      <c r="O149" s="1">
        <v>16066.4</v>
      </c>
      <c r="P149" s="1">
        <v>5.28</v>
      </c>
      <c r="Q149" s="1">
        <v>2.44</v>
      </c>
      <c r="R149" s="1">
        <v>2.66</v>
      </c>
      <c r="S149" s="1">
        <v>10.07</v>
      </c>
      <c r="T149" s="1">
        <v>7095.1</v>
      </c>
      <c r="U149" s="1">
        <v>5.26</v>
      </c>
    </row>
    <row r="150" spans="1:21" x14ac:dyDescent="0.4">
      <c r="A150">
        <v>149</v>
      </c>
      <c r="B150" s="7" t="str">
        <f>VLOOKUP(C150,'accession mapping'!A:D,2,FALSE)</f>
        <v>0400</v>
      </c>
      <c r="C150" t="s">
        <v>159</v>
      </c>
      <c r="D150" t="s">
        <v>8</v>
      </c>
      <c r="E150" t="s">
        <v>3</v>
      </c>
      <c r="F150" s="1">
        <v>133.4</v>
      </c>
      <c r="G150" s="1">
        <v>2.11</v>
      </c>
      <c r="H150" s="1">
        <v>2.9</v>
      </c>
      <c r="I150" s="1">
        <v>7.56</v>
      </c>
      <c r="J150" s="1">
        <v>9152.5499999999993</v>
      </c>
      <c r="K150" s="1">
        <v>6.01</v>
      </c>
      <c r="L150" s="1">
        <v>2.5099999999999998</v>
      </c>
      <c r="M150" s="1">
        <v>3.28</v>
      </c>
      <c r="N150" s="1">
        <v>13.6</v>
      </c>
      <c r="O150" s="1">
        <v>19417.2</v>
      </c>
      <c r="P150" s="1">
        <v>5.14</v>
      </c>
      <c r="Q150" s="1">
        <v>2.6</v>
      </c>
      <c r="R150" s="1">
        <v>3.32</v>
      </c>
      <c r="S150" s="1">
        <v>15.7</v>
      </c>
      <c r="T150" s="1">
        <v>10762.2</v>
      </c>
      <c r="U150" s="1">
        <v>5.37</v>
      </c>
    </row>
    <row r="151" spans="1:21" x14ac:dyDescent="0.4">
      <c r="A151">
        <v>150</v>
      </c>
      <c r="B151" s="7" t="str">
        <f>VLOOKUP(C151,'accession mapping'!A:D,2,FALSE)</f>
        <v>0436</v>
      </c>
      <c r="C151" t="s">
        <v>160</v>
      </c>
      <c r="D151" t="s">
        <v>8</v>
      </c>
      <c r="E151" t="s">
        <v>3</v>
      </c>
      <c r="F151" s="1">
        <v>178.9</v>
      </c>
      <c r="G151" s="1">
        <v>1.36</v>
      </c>
      <c r="H151" s="1">
        <v>1.34</v>
      </c>
      <c r="I151" s="1">
        <v>2.4</v>
      </c>
      <c r="J151" s="1">
        <v>165.06</v>
      </c>
      <c r="K151" s="1">
        <v>11.91</v>
      </c>
      <c r="L151" s="1">
        <v>2.1800000000000002</v>
      </c>
      <c r="M151" s="1">
        <v>2.36</v>
      </c>
      <c r="N151" s="1">
        <v>6.4</v>
      </c>
      <c r="O151" s="1">
        <v>13283.5</v>
      </c>
      <c r="P151" s="1">
        <v>6.31</v>
      </c>
      <c r="Q151" s="1">
        <v>2.27</v>
      </c>
      <c r="R151" s="1">
        <v>2.54</v>
      </c>
      <c r="S151" s="1">
        <v>7.72</v>
      </c>
      <c r="T151" s="1">
        <v>11246</v>
      </c>
      <c r="U151" s="1">
        <v>6.75</v>
      </c>
    </row>
    <row r="152" spans="1:21" x14ac:dyDescent="0.4">
      <c r="A152">
        <v>151</v>
      </c>
      <c r="B152" s="7" t="str">
        <f>VLOOKUP(C152,'accession mapping'!A:D,2,FALSE)</f>
        <v>0445</v>
      </c>
      <c r="C152" t="s">
        <v>161</v>
      </c>
      <c r="D152" t="s">
        <v>8</v>
      </c>
      <c r="E152" t="s">
        <v>41</v>
      </c>
      <c r="F152" s="1">
        <v>122.8</v>
      </c>
      <c r="G152" s="1">
        <v>1.63</v>
      </c>
      <c r="H152" s="1">
        <v>1.89</v>
      </c>
      <c r="I152" s="1">
        <v>2.1800000000000002</v>
      </c>
      <c r="J152" s="1">
        <v>2018.34</v>
      </c>
      <c r="K152" s="1">
        <v>6.41</v>
      </c>
      <c r="L152" s="1">
        <v>2.08</v>
      </c>
      <c r="M152" s="1">
        <v>2.2200000000000002</v>
      </c>
      <c r="N152" s="1">
        <v>5.7</v>
      </c>
      <c r="O152" s="1">
        <v>21720.799999999999</v>
      </c>
      <c r="P152" s="1">
        <v>5.59</v>
      </c>
      <c r="Q152" s="1">
        <v>2.1</v>
      </c>
      <c r="R152" s="1">
        <v>2.25</v>
      </c>
      <c r="S152" s="1">
        <v>5.67</v>
      </c>
      <c r="T152" s="1">
        <v>15562.8</v>
      </c>
      <c r="U152" s="1">
        <v>6.59</v>
      </c>
    </row>
    <row r="153" spans="1:21" x14ac:dyDescent="0.4">
      <c r="A153">
        <v>152</v>
      </c>
      <c r="B153" s="7" t="str">
        <f>VLOOKUP(C153,'accession mapping'!A:D,2,FALSE)</f>
        <v>0447</v>
      </c>
      <c r="C153" t="s">
        <v>162</v>
      </c>
      <c r="D153" t="s">
        <v>8</v>
      </c>
      <c r="E153" t="s">
        <v>3</v>
      </c>
      <c r="F153" s="1">
        <v>157.19999999999999</v>
      </c>
      <c r="G153" s="1">
        <v>2.21</v>
      </c>
      <c r="H153" s="1">
        <v>3.17</v>
      </c>
      <c r="I153" s="1">
        <v>10.92</v>
      </c>
      <c r="J153" s="1">
        <v>11176.22</v>
      </c>
      <c r="K153" s="1">
        <v>5.82</v>
      </c>
      <c r="L153" s="1">
        <v>3.34</v>
      </c>
      <c r="M153" s="1">
        <v>2.86</v>
      </c>
      <c r="N153" s="1">
        <v>15.6</v>
      </c>
      <c r="O153" s="1">
        <v>25976.6</v>
      </c>
      <c r="P153" s="1">
        <v>5.59</v>
      </c>
      <c r="Q153" s="1">
        <v>2.79</v>
      </c>
      <c r="R153" s="1">
        <v>3.58</v>
      </c>
      <c r="S153" s="1">
        <v>17.010000000000002</v>
      </c>
      <c r="T153" s="1">
        <v>21064</v>
      </c>
      <c r="U153" s="1">
        <v>6.3</v>
      </c>
    </row>
    <row r="154" spans="1:21" x14ac:dyDescent="0.4">
      <c r="A154">
        <v>153</v>
      </c>
      <c r="B154" s="7" t="str">
        <f>VLOOKUP(C154,'accession mapping'!A:D,2,FALSE)</f>
        <v>0453</v>
      </c>
      <c r="C154" t="s">
        <v>163</v>
      </c>
      <c r="D154" t="s">
        <v>8</v>
      </c>
      <c r="E154" t="s">
        <v>41</v>
      </c>
      <c r="F154" s="1">
        <v>156.1</v>
      </c>
      <c r="G154" s="1">
        <v>1.03</v>
      </c>
      <c r="H154" s="1">
        <v>1.24</v>
      </c>
      <c r="I154" s="1">
        <v>0.71</v>
      </c>
      <c r="J154" s="1">
        <v>456.28</v>
      </c>
      <c r="K154" s="1">
        <v>12.44</v>
      </c>
      <c r="L154" s="1">
        <v>1.96</v>
      </c>
      <c r="M154" s="1">
        <v>2.14</v>
      </c>
      <c r="N154" s="1">
        <v>5.2</v>
      </c>
      <c r="O154" s="1">
        <v>6912.5</v>
      </c>
      <c r="P154" s="1">
        <v>7.69</v>
      </c>
      <c r="Q154" s="1">
        <v>1.58</v>
      </c>
      <c r="R154" s="1">
        <v>1.78</v>
      </c>
      <c r="S154" s="1">
        <v>3.17</v>
      </c>
      <c r="T154" s="1">
        <v>6373.4</v>
      </c>
      <c r="U154" s="1">
        <v>8.5500000000000007</v>
      </c>
    </row>
    <row r="155" spans="1:21" x14ac:dyDescent="0.4">
      <c r="A155">
        <v>154</v>
      </c>
      <c r="B155" s="7" t="str">
        <f>VLOOKUP(C155,'accession mapping'!A:D,2,FALSE)</f>
        <v>0574</v>
      </c>
      <c r="C155" t="s">
        <v>164</v>
      </c>
      <c r="D155" t="s">
        <v>8</v>
      </c>
      <c r="E155" t="s">
        <v>3</v>
      </c>
      <c r="F155" s="1">
        <v>146.30000000000001</v>
      </c>
      <c r="G155" s="1">
        <v>1.79</v>
      </c>
      <c r="H155" s="1">
        <v>1.89</v>
      </c>
      <c r="I155" s="1">
        <v>3.8</v>
      </c>
      <c r="J155" s="1">
        <v>1254</v>
      </c>
      <c r="K155" s="1">
        <v>6.47</v>
      </c>
      <c r="L155" s="1">
        <v>2.06</v>
      </c>
      <c r="M155" s="1">
        <v>2.2000000000000002</v>
      </c>
      <c r="N155" s="1">
        <v>5.7</v>
      </c>
      <c r="O155" s="1">
        <v>7734.4</v>
      </c>
      <c r="P155" s="1">
        <v>5.93</v>
      </c>
      <c r="Q155" s="1">
        <v>2.29</v>
      </c>
      <c r="R155" s="1">
        <v>2.42</v>
      </c>
      <c r="S155" s="1">
        <v>6.45</v>
      </c>
      <c r="T155" s="1">
        <v>7915.8</v>
      </c>
      <c r="U155" s="1">
        <v>6.31</v>
      </c>
    </row>
    <row r="156" spans="1:21" x14ac:dyDescent="0.4">
      <c r="A156">
        <v>155</v>
      </c>
      <c r="B156" s="7" t="str">
        <f>VLOOKUP(C156,'accession mapping'!A:D,2,FALSE)</f>
        <v>0586</v>
      </c>
      <c r="C156" t="s">
        <v>165</v>
      </c>
      <c r="D156" t="s">
        <v>8</v>
      </c>
      <c r="E156" t="s">
        <v>3</v>
      </c>
      <c r="F156" s="1">
        <v>167.7</v>
      </c>
      <c r="G156" s="1">
        <v>1.47</v>
      </c>
      <c r="H156" s="1">
        <v>1.71</v>
      </c>
      <c r="I156" s="1">
        <v>2.0099999999999998</v>
      </c>
      <c r="J156" s="1">
        <v>1815.06</v>
      </c>
      <c r="K156" s="1">
        <v>8.0299999999999994</v>
      </c>
      <c r="L156" s="1">
        <v>1.8</v>
      </c>
      <c r="M156" s="1">
        <v>2.02</v>
      </c>
      <c r="N156" s="1">
        <v>4.7</v>
      </c>
      <c r="O156" s="1">
        <v>8974.7000000000007</v>
      </c>
      <c r="P156" s="1">
        <v>7.85</v>
      </c>
      <c r="Q156" s="1">
        <v>1.98</v>
      </c>
      <c r="R156" s="1">
        <v>2.25</v>
      </c>
      <c r="S156" s="1">
        <v>0.81</v>
      </c>
      <c r="T156" s="1">
        <v>8905.2000000000007</v>
      </c>
      <c r="U156" s="1">
        <v>6.72</v>
      </c>
    </row>
    <row r="157" spans="1:21" x14ac:dyDescent="0.4">
      <c r="A157">
        <v>156</v>
      </c>
      <c r="B157" s="7" t="str">
        <f>VLOOKUP(C157,'accession mapping'!A:D,2,FALSE)</f>
        <v>0623</v>
      </c>
      <c r="C157" t="s">
        <v>166</v>
      </c>
      <c r="D157" t="s">
        <v>8</v>
      </c>
      <c r="E157" t="s">
        <v>3</v>
      </c>
      <c r="F157" s="1">
        <v>149.6</v>
      </c>
      <c r="G157" s="1">
        <v>2.06</v>
      </c>
      <c r="H157" s="1">
        <v>2.4700000000000002</v>
      </c>
      <c r="I157" s="1">
        <v>6.29</v>
      </c>
      <c r="J157" s="1">
        <v>16130.9</v>
      </c>
      <c r="K157" s="1">
        <v>5.82</v>
      </c>
      <c r="L157" s="1">
        <v>2.34</v>
      </c>
      <c r="M157" s="1">
        <v>2.56</v>
      </c>
      <c r="N157" s="1">
        <v>8</v>
      </c>
      <c r="O157" s="1">
        <v>17512.3</v>
      </c>
      <c r="P157" s="1">
        <v>5.17</v>
      </c>
      <c r="Q157" s="1">
        <v>2.1800000000000002</v>
      </c>
      <c r="R157" s="1">
        <v>2.35</v>
      </c>
      <c r="S157" s="1">
        <v>7</v>
      </c>
      <c r="T157" s="1">
        <v>10403.799999999999</v>
      </c>
      <c r="U157" s="1">
        <v>6.58</v>
      </c>
    </row>
    <row r="158" spans="1:21" x14ac:dyDescent="0.4">
      <c r="A158">
        <v>157</v>
      </c>
      <c r="B158" s="7" t="str">
        <f>VLOOKUP(C158,'accession mapping'!A:D,2,FALSE)</f>
        <v>0627</v>
      </c>
      <c r="C158" t="s">
        <v>167</v>
      </c>
      <c r="D158" t="s">
        <v>8</v>
      </c>
      <c r="E158" t="s">
        <v>41</v>
      </c>
      <c r="F158" s="1">
        <v>160.69999999999999</v>
      </c>
      <c r="G158" s="1">
        <v>2.2400000000000002</v>
      </c>
      <c r="H158" s="1">
        <v>2.82</v>
      </c>
      <c r="I158" s="1">
        <v>8.85</v>
      </c>
      <c r="J158" s="1">
        <v>3311</v>
      </c>
      <c r="K158" s="1">
        <v>5.96</v>
      </c>
      <c r="L158" s="1">
        <v>3.29</v>
      </c>
      <c r="M158" s="1">
        <v>4.46</v>
      </c>
      <c r="N158" s="1">
        <v>29</v>
      </c>
      <c r="O158" s="1">
        <v>27204</v>
      </c>
      <c r="P158" s="1">
        <v>3.92</v>
      </c>
      <c r="Q158" s="1">
        <v>3.04</v>
      </c>
      <c r="R158" s="1">
        <v>4.0599999999999996</v>
      </c>
      <c r="S158" s="1">
        <v>22.84</v>
      </c>
      <c r="T158" s="1">
        <v>18047.7</v>
      </c>
      <c r="U158" s="1">
        <v>4.79</v>
      </c>
    </row>
    <row r="159" spans="1:21" x14ac:dyDescent="0.4">
      <c r="A159">
        <v>158</v>
      </c>
      <c r="B159" s="7" t="str">
        <f>VLOOKUP(C159,'accession mapping'!A:D,2,FALSE)</f>
        <v>0631</v>
      </c>
      <c r="C159" t="s">
        <v>168</v>
      </c>
      <c r="D159" t="s">
        <v>8</v>
      </c>
      <c r="E159" t="s">
        <v>3</v>
      </c>
      <c r="F159" s="1">
        <v>163.69999999999999</v>
      </c>
      <c r="G159" s="1">
        <v>1.4</v>
      </c>
      <c r="H159" s="1">
        <v>1.95</v>
      </c>
      <c r="I159" s="1">
        <v>2.46</v>
      </c>
      <c r="J159" s="1">
        <v>4663.8900000000003</v>
      </c>
      <c r="K159" s="1">
        <v>6.96</v>
      </c>
      <c r="L159" s="1">
        <v>2.52</v>
      </c>
      <c r="M159" s="1">
        <v>3.08</v>
      </c>
      <c r="N159" s="1">
        <v>12.2</v>
      </c>
      <c r="O159" s="1">
        <v>42387.5</v>
      </c>
      <c r="P159" s="1">
        <v>4.83</v>
      </c>
      <c r="Q159" s="1">
        <v>2.6</v>
      </c>
      <c r="R159" s="1">
        <v>3.13</v>
      </c>
      <c r="S159" s="1">
        <v>12.53</v>
      </c>
      <c r="T159" s="1">
        <v>31998.7</v>
      </c>
      <c r="U159" s="1">
        <v>5.14</v>
      </c>
    </row>
    <row r="160" spans="1:21" x14ac:dyDescent="0.4">
      <c r="A160">
        <v>159</v>
      </c>
      <c r="B160" s="7" t="str">
        <f>VLOOKUP(C160,'accession mapping'!A:D,2,FALSE)</f>
        <v>0632</v>
      </c>
      <c r="C160" t="s">
        <v>169</v>
      </c>
      <c r="D160" t="s">
        <v>8</v>
      </c>
      <c r="E160" t="s">
        <v>3</v>
      </c>
      <c r="F160" s="1">
        <v>135.6</v>
      </c>
      <c r="G160" s="1">
        <v>1.73</v>
      </c>
      <c r="H160" s="1">
        <v>2.25</v>
      </c>
      <c r="I160" s="1">
        <v>3.66</v>
      </c>
      <c r="J160" s="1">
        <v>4367.1099999999997</v>
      </c>
      <c r="K160" s="1">
        <v>7.32</v>
      </c>
      <c r="L160" s="1">
        <v>3.44</v>
      </c>
      <c r="M160" s="1">
        <v>3.84</v>
      </c>
      <c r="N160" s="1">
        <v>23.6</v>
      </c>
      <c r="O160" s="1">
        <v>32559</v>
      </c>
      <c r="P160" s="1">
        <v>5.85</v>
      </c>
      <c r="Q160" s="1">
        <v>3.43</v>
      </c>
      <c r="R160" s="1">
        <v>3.75</v>
      </c>
      <c r="S160" s="1">
        <v>25.51</v>
      </c>
      <c r="T160" s="1">
        <v>17108.400000000001</v>
      </c>
      <c r="U160" s="1">
        <v>5.47</v>
      </c>
    </row>
    <row r="161" spans="1:21" x14ac:dyDescent="0.4">
      <c r="A161">
        <v>160</v>
      </c>
      <c r="B161" s="7" t="str">
        <f>VLOOKUP(C161,'accession mapping'!A:D,2,FALSE)</f>
        <v>0634</v>
      </c>
      <c r="C161" t="s">
        <v>170</v>
      </c>
      <c r="D161" t="s">
        <v>8</v>
      </c>
      <c r="E161" t="s">
        <v>3</v>
      </c>
      <c r="F161" s="1">
        <v>153.9</v>
      </c>
      <c r="G161" s="1">
        <v>1.85</v>
      </c>
      <c r="H161" s="1">
        <v>2.5099999999999998</v>
      </c>
      <c r="I161" s="1">
        <v>5.2</v>
      </c>
      <c r="J161" s="1">
        <v>10906.78</v>
      </c>
      <c r="K161" s="1">
        <v>5.92</v>
      </c>
      <c r="L161" s="1">
        <v>2.61</v>
      </c>
      <c r="M161" s="1">
        <v>2.87</v>
      </c>
      <c r="N161" s="1">
        <v>14.3</v>
      </c>
      <c r="O161" s="1">
        <v>31686.400000000001</v>
      </c>
      <c r="P161" s="1">
        <v>4.38</v>
      </c>
      <c r="Q161" s="1">
        <v>3.21</v>
      </c>
      <c r="R161" s="1">
        <v>3.66</v>
      </c>
      <c r="S161" s="1">
        <v>21.67</v>
      </c>
      <c r="T161" s="1">
        <v>21458.6</v>
      </c>
      <c r="U161" s="1">
        <v>5.18</v>
      </c>
    </row>
    <row r="162" spans="1:21" x14ac:dyDescent="0.4">
      <c r="A162">
        <v>161</v>
      </c>
      <c r="B162" s="7" t="str">
        <f>VLOOKUP(C162,'accession mapping'!A:D,2,FALSE)</f>
        <v>0635</v>
      </c>
      <c r="C162" t="s">
        <v>171</v>
      </c>
      <c r="D162" t="s">
        <v>8</v>
      </c>
      <c r="E162" t="s">
        <v>3</v>
      </c>
      <c r="F162" s="1">
        <v>160.9</v>
      </c>
      <c r="G162" s="1">
        <v>1.82</v>
      </c>
      <c r="H162" s="1">
        <v>1.63</v>
      </c>
      <c r="I162" s="1">
        <v>2.67</v>
      </c>
      <c r="J162" s="1">
        <v>6424</v>
      </c>
      <c r="K162" s="1">
        <v>8.24</v>
      </c>
      <c r="L162" s="1">
        <v>2.3199999999999998</v>
      </c>
      <c r="M162" s="1">
        <v>2.5499999999999998</v>
      </c>
      <c r="N162" s="1">
        <v>9.3000000000000007</v>
      </c>
      <c r="O162" s="1">
        <v>19052.8</v>
      </c>
      <c r="P162" s="1">
        <v>5.49</v>
      </c>
      <c r="Q162" s="1">
        <v>2.0699999999999998</v>
      </c>
      <c r="R162" s="1">
        <v>2.27</v>
      </c>
      <c r="S162" s="1">
        <v>7.34</v>
      </c>
      <c r="T162" s="1">
        <v>23446.9</v>
      </c>
      <c r="U162" s="1">
        <v>6.84</v>
      </c>
    </row>
    <row r="163" spans="1:21" x14ac:dyDescent="0.4">
      <c r="A163">
        <v>162</v>
      </c>
      <c r="B163" s="7" t="str">
        <f>VLOOKUP(C163,'accession mapping'!A:D,2,FALSE)</f>
        <v>0660</v>
      </c>
      <c r="C163" t="s">
        <v>172</v>
      </c>
      <c r="D163" t="s">
        <v>8</v>
      </c>
      <c r="E163" t="s">
        <v>41</v>
      </c>
      <c r="F163" s="1">
        <v>158.4</v>
      </c>
      <c r="G163" s="1">
        <v>1.63</v>
      </c>
      <c r="H163" s="1">
        <v>1.73</v>
      </c>
      <c r="I163" s="1">
        <v>2.88</v>
      </c>
      <c r="J163" s="1">
        <v>2469.4499999999998</v>
      </c>
      <c r="K163" s="1">
        <v>7.98</v>
      </c>
      <c r="L163" s="1">
        <v>1.97</v>
      </c>
      <c r="M163" s="1">
        <v>1.97</v>
      </c>
      <c r="N163" s="1">
        <v>5</v>
      </c>
      <c r="O163" s="1">
        <v>15598.1</v>
      </c>
      <c r="P163" s="1">
        <v>6</v>
      </c>
      <c r="Q163" s="1">
        <v>2.34</v>
      </c>
      <c r="R163" s="1">
        <v>2.42</v>
      </c>
      <c r="S163" s="1">
        <v>8.09</v>
      </c>
      <c r="T163" s="1">
        <v>14425.8</v>
      </c>
      <c r="U163" s="1">
        <v>7.25</v>
      </c>
    </row>
    <row r="164" spans="1:21" x14ac:dyDescent="0.4">
      <c r="A164">
        <v>163</v>
      </c>
      <c r="B164" s="7" t="str">
        <f>VLOOKUP(C164,'accession mapping'!A:D,2,FALSE)</f>
        <v>0663</v>
      </c>
      <c r="C164" t="s">
        <v>173</v>
      </c>
      <c r="D164" t="s">
        <v>8</v>
      </c>
      <c r="E164" t="s">
        <v>3</v>
      </c>
      <c r="F164" s="1">
        <v>149.80000000000001</v>
      </c>
      <c r="G164" s="1">
        <v>2.04</v>
      </c>
      <c r="H164" s="1">
        <v>2.96</v>
      </c>
      <c r="I164" s="1">
        <v>7.79</v>
      </c>
      <c r="J164" s="1">
        <v>9388.83</v>
      </c>
      <c r="K164" s="1">
        <v>6.44</v>
      </c>
      <c r="L164" s="1">
        <v>3.67</v>
      </c>
      <c r="M164" s="1">
        <v>2.84</v>
      </c>
      <c r="N164" s="1">
        <v>19.100000000000001</v>
      </c>
      <c r="O164" s="1">
        <v>55040.800000000003</v>
      </c>
      <c r="P164" s="1">
        <v>4.3499999999999996</v>
      </c>
      <c r="Q164" s="1">
        <v>3.12</v>
      </c>
      <c r="R164" s="1">
        <v>4.0999999999999996</v>
      </c>
      <c r="S164" s="1">
        <v>25.79</v>
      </c>
      <c r="T164" s="1">
        <v>16650.8</v>
      </c>
      <c r="U164" s="1">
        <v>4.3099999999999996</v>
      </c>
    </row>
    <row r="165" spans="1:21" x14ac:dyDescent="0.4">
      <c r="A165">
        <v>164</v>
      </c>
      <c r="B165" s="7" t="str">
        <f>VLOOKUP(C165,'accession mapping'!A:D,2,FALSE)</f>
        <v>0711</v>
      </c>
      <c r="C165" t="s">
        <v>174</v>
      </c>
      <c r="D165" t="s">
        <v>8</v>
      </c>
      <c r="E165" t="s">
        <v>3</v>
      </c>
      <c r="F165" s="1">
        <v>175.7</v>
      </c>
      <c r="G165" s="1">
        <v>1.39</v>
      </c>
      <c r="H165" s="1">
        <v>1.57</v>
      </c>
      <c r="I165" s="1">
        <v>3.22</v>
      </c>
      <c r="J165" s="1">
        <v>319</v>
      </c>
      <c r="K165" s="1">
        <v>10.95</v>
      </c>
      <c r="L165" s="1">
        <v>2.23</v>
      </c>
      <c r="M165" s="1">
        <v>2.41</v>
      </c>
      <c r="N165" s="1">
        <v>9.1</v>
      </c>
      <c r="O165" s="1">
        <v>14079.2</v>
      </c>
      <c r="P165" s="1">
        <v>7.29</v>
      </c>
      <c r="Q165" s="1">
        <v>2.82</v>
      </c>
      <c r="R165" s="1">
        <v>3</v>
      </c>
      <c r="S165" s="1">
        <v>13.01</v>
      </c>
      <c r="T165" s="1">
        <v>10134.1</v>
      </c>
      <c r="U165" s="1">
        <v>5.95</v>
      </c>
    </row>
    <row r="166" spans="1:21" x14ac:dyDescent="0.4">
      <c r="A166">
        <v>165</v>
      </c>
      <c r="B166" s="7" t="str">
        <f>VLOOKUP(C166,'accession mapping'!A:D,2,FALSE)</f>
        <v>0725</v>
      </c>
      <c r="C166" t="s">
        <v>175</v>
      </c>
      <c r="D166" t="s">
        <v>8</v>
      </c>
      <c r="E166" t="s">
        <v>3</v>
      </c>
      <c r="F166" s="1">
        <v>102.9</v>
      </c>
      <c r="G166" s="1">
        <v>2.79</v>
      </c>
      <c r="H166" s="1">
        <v>2.8</v>
      </c>
      <c r="I166" s="1">
        <v>8.68</v>
      </c>
      <c r="J166" s="1">
        <v>7260.06</v>
      </c>
      <c r="K166" s="1">
        <v>5.03</v>
      </c>
      <c r="L166" s="1">
        <v>4.3600000000000003</v>
      </c>
      <c r="M166" s="1">
        <v>3.47</v>
      </c>
      <c r="N166" s="1">
        <v>24.7</v>
      </c>
      <c r="O166" s="1">
        <v>37692.9</v>
      </c>
      <c r="P166" s="1">
        <v>5.85</v>
      </c>
      <c r="Q166" s="1">
        <v>4.7300000000000004</v>
      </c>
      <c r="R166" s="1">
        <v>3.88</v>
      </c>
      <c r="S166" s="1">
        <v>30.95</v>
      </c>
      <c r="T166" s="1">
        <v>28703.3</v>
      </c>
      <c r="U166" s="1">
        <v>5.66</v>
      </c>
    </row>
    <row r="167" spans="1:21" x14ac:dyDescent="0.4">
      <c r="A167">
        <v>166</v>
      </c>
      <c r="B167" s="7" t="str">
        <f>VLOOKUP(C167,'accession mapping'!A:D,2,FALSE)</f>
        <v>0811</v>
      </c>
      <c r="C167" t="s">
        <v>176</v>
      </c>
      <c r="D167" t="s">
        <v>8</v>
      </c>
      <c r="E167" t="s">
        <v>3</v>
      </c>
      <c r="F167" s="1">
        <v>136.9</v>
      </c>
      <c r="G167" s="1">
        <v>1.83</v>
      </c>
      <c r="H167" s="1">
        <v>1.88</v>
      </c>
      <c r="I167" s="1">
        <v>4.25</v>
      </c>
      <c r="J167" s="1">
        <v>187</v>
      </c>
      <c r="K167" s="1">
        <v>9.2200000000000006</v>
      </c>
      <c r="L167" s="1">
        <v>2.16</v>
      </c>
      <c r="M167" s="1">
        <v>2.31</v>
      </c>
      <c r="N167" s="1">
        <v>5.8</v>
      </c>
      <c r="O167" s="1">
        <v>12347</v>
      </c>
      <c r="P167" s="1">
        <v>8.56</v>
      </c>
      <c r="Q167" s="1">
        <v>2.06</v>
      </c>
      <c r="R167" s="1">
        <v>2.08</v>
      </c>
      <c r="S167" s="1">
        <v>4.93</v>
      </c>
      <c r="T167" s="1">
        <v>12829.5</v>
      </c>
      <c r="U167" s="1">
        <v>9.1</v>
      </c>
    </row>
    <row r="168" spans="1:21" x14ac:dyDescent="0.4">
      <c r="A168">
        <v>167</v>
      </c>
      <c r="B168" s="7" t="str">
        <f>VLOOKUP(C168,'accession mapping'!A:D,2,FALSE)</f>
        <v>0820</v>
      </c>
      <c r="C168" t="s">
        <v>177</v>
      </c>
      <c r="D168" t="s">
        <v>8</v>
      </c>
      <c r="E168" t="s">
        <v>3</v>
      </c>
      <c r="F168" s="1">
        <v>126.3</v>
      </c>
      <c r="G168" s="1">
        <v>1.3</v>
      </c>
      <c r="H168" s="1">
        <v>1.51</v>
      </c>
      <c r="I168" s="1">
        <v>3.63</v>
      </c>
      <c r="J168" s="1">
        <v>319.06</v>
      </c>
      <c r="K168" s="1">
        <v>10.24</v>
      </c>
      <c r="L168" s="1">
        <v>1.37</v>
      </c>
      <c r="M168" s="1">
        <v>1.51</v>
      </c>
      <c r="N168" s="1">
        <v>2.7</v>
      </c>
      <c r="O168" s="1">
        <v>3793.8</v>
      </c>
      <c r="P168" s="1">
        <v>9.4499999999999993</v>
      </c>
      <c r="Q168" s="1">
        <v>1.58</v>
      </c>
      <c r="R168" s="1">
        <v>1.73</v>
      </c>
      <c r="S168" s="1">
        <v>2.4300000000000002</v>
      </c>
      <c r="T168" s="1">
        <v>5433.3</v>
      </c>
      <c r="U168" s="1">
        <v>8.19</v>
      </c>
    </row>
    <row r="169" spans="1:21" x14ac:dyDescent="0.4">
      <c r="A169">
        <v>168</v>
      </c>
      <c r="B169" s="7" t="str">
        <f>VLOOKUP(C169,'accession mapping'!A:D,2,FALSE)</f>
        <v>0836</v>
      </c>
      <c r="C169" t="s">
        <v>178</v>
      </c>
      <c r="D169" t="s">
        <v>8</v>
      </c>
      <c r="E169" t="s">
        <v>3</v>
      </c>
      <c r="F169" s="1">
        <v>157.69999999999999</v>
      </c>
      <c r="G169" s="1">
        <v>2.09</v>
      </c>
      <c r="H169" s="1">
        <v>2.9</v>
      </c>
      <c r="I169" s="1">
        <v>6.95</v>
      </c>
      <c r="J169" s="1">
        <v>3058.06</v>
      </c>
      <c r="K169" s="1">
        <v>5.3</v>
      </c>
      <c r="L169" s="1">
        <v>2.97</v>
      </c>
      <c r="M169" s="1">
        <v>3.75</v>
      </c>
      <c r="N169" s="1">
        <v>22</v>
      </c>
      <c r="O169" s="1">
        <v>35029.800000000003</v>
      </c>
      <c r="P169" s="1">
        <v>4.76</v>
      </c>
      <c r="Q169" s="1">
        <v>3.46</v>
      </c>
      <c r="R169" s="1">
        <v>4.38</v>
      </c>
      <c r="S169" s="1">
        <v>32.24</v>
      </c>
      <c r="T169" s="1">
        <v>20961.5</v>
      </c>
      <c r="U169" s="1">
        <v>4.95</v>
      </c>
    </row>
    <row r="170" spans="1:21" x14ac:dyDescent="0.4">
      <c r="A170">
        <v>169</v>
      </c>
      <c r="B170" s="7" t="str">
        <f>VLOOKUP(C170,'accession mapping'!A:D,2,FALSE)</f>
        <v>0838</v>
      </c>
      <c r="C170" t="s">
        <v>179</v>
      </c>
      <c r="D170" t="s">
        <v>8</v>
      </c>
      <c r="E170" t="s">
        <v>3</v>
      </c>
      <c r="F170" s="1">
        <v>132.5</v>
      </c>
      <c r="G170" s="1">
        <v>1.52</v>
      </c>
      <c r="H170" s="1">
        <v>1.78</v>
      </c>
      <c r="I170" s="1">
        <v>2.12</v>
      </c>
      <c r="J170" s="1">
        <v>1573.28</v>
      </c>
      <c r="K170" s="1">
        <v>8.2100000000000009</v>
      </c>
      <c r="L170" s="1">
        <v>2.39</v>
      </c>
      <c r="M170" s="1">
        <v>3</v>
      </c>
      <c r="N170" s="1">
        <v>11.5</v>
      </c>
      <c r="O170" s="1">
        <v>21597.4</v>
      </c>
      <c r="P170" s="1">
        <v>5.58</v>
      </c>
      <c r="Q170" s="1">
        <v>2.27</v>
      </c>
      <c r="R170" s="1">
        <v>2.75</v>
      </c>
      <c r="S170" s="1">
        <v>9.8000000000000007</v>
      </c>
      <c r="T170" s="1">
        <v>16318.4</v>
      </c>
      <c r="U170" s="1">
        <v>6.52</v>
      </c>
    </row>
    <row r="171" spans="1:21" x14ac:dyDescent="0.4">
      <c r="A171">
        <v>170</v>
      </c>
      <c r="B171" s="7" t="str">
        <f>VLOOKUP(C171,'accession mapping'!A:D,2,FALSE)</f>
        <v>0853</v>
      </c>
      <c r="C171" t="s">
        <v>180</v>
      </c>
      <c r="D171" t="s">
        <v>8</v>
      </c>
      <c r="E171" t="s">
        <v>3</v>
      </c>
      <c r="F171" s="1">
        <v>144.4</v>
      </c>
      <c r="G171" s="1">
        <v>1.7</v>
      </c>
      <c r="H171" s="1">
        <v>2.11</v>
      </c>
      <c r="I171" s="1">
        <v>3.44</v>
      </c>
      <c r="J171" s="1">
        <v>1495.84</v>
      </c>
      <c r="K171" s="1">
        <v>7.75</v>
      </c>
      <c r="L171" s="1">
        <v>2.23</v>
      </c>
      <c r="M171" s="1">
        <v>2.74</v>
      </c>
      <c r="N171" s="1">
        <v>8.9</v>
      </c>
      <c r="O171" s="1">
        <v>22233.200000000001</v>
      </c>
      <c r="P171" s="1">
        <v>5.0199999999999996</v>
      </c>
      <c r="Q171" s="1">
        <v>2.4</v>
      </c>
      <c r="R171" s="1">
        <v>2.88</v>
      </c>
      <c r="S171" s="1">
        <v>9.43</v>
      </c>
      <c r="T171" s="1">
        <v>14343.7</v>
      </c>
      <c r="U171" s="1">
        <v>5.53</v>
      </c>
    </row>
    <row r="172" spans="1:21" x14ac:dyDescent="0.4">
      <c r="A172">
        <v>171</v>
      </c>
      <c r="B172" s="7" t="str">
        <f>VLOOKUP(C172,'accession mapping'!A:D,2,FALSE)</f>
        <v>0854</v>
      </c>
      <c r="C172" t="s">
        <v>181</v>
      </c>
      <c r="D172" t="s">
        <v>8</v>
      </c>
      <c r="E172" t="s">
        <v>3</v>
      </c>
      <c r="F172" s="1">
        <v>147.80000000000001</v>
      </c>
      <c r="G172" s="1">
        <v>2.35</v>
      </c>
      <c r="H172" s="1">
        <v>2.74</v>
      </c>
      <c r="I172" s="1">
        <v>8.24</v>
      </c>
      <c r="J172" s="1">
        <v>2084.67</v>
      </c>
      <c r="K172" s="1">
        <v>5.4</v>
      </c>
      <c r="L172" s="1">
        <v>2.8</v>
      </c>
      <c r="M172" s="1">
        <v>3.19</v>
      </c>
      <c r="N172" s="1">
        <v>14</v>
      </c>
      <c r="O172" s="1">
        <v>15596.8</v>
      </c>
      <c r="P172" s="1">
        <v>5.94</v>
      </c>
      <c r="Q172" s="1">
        <v>2.68</v>
      </c>
      <c r="R172" s="1">
        <v>3.08</v>
      </c>
      <c r="S172" s="1">
        <v>11.61</v>
      </c>
      <c r="T172" s="1">
        <v>12753.2</v>
      </c>
      <c r="U172" s="1">
        <v>7.02</v>
      </c>
    </row>
    <row r="173" spans="1:21" x14ac:dyDescent="0.4">
      <c r="A173">
        <v>172</v>
      </c>
      <c r="B173" s="7" t="str">
        <f>VLOOKUP(C173,'accession mapping'!A:D,2,FALSE)</f>
        <v>0889</v>
      </c>
      <c r="C173" t="s">
        <v>182</v>
      </c>
      <c r="D173" t="s">
        <v>8</v>
      </c>
      <c r="E173" t="s">
        <v>3</v>
      </c>
      <c r="F173" s="1">
        <v>112.3</v>
      </c>
      <c r="G173" s="1">
        <v>2.35</v>
      </c>
      <c r="H173" s="1">
        <v>3.1</v>
      </c>
      <c r="I173" s="1">
        <v>9.92</v>
      </c>
      <c r="J173" s="1">
        <v>8184.11</v>
      </c>
      <c r="K173" s="1">
        <v>5.79</v>
      </c>
      <c r="L173" s="1">
        <v>3.01</v>
      </c>
      <c r="M173" s="1">
        <v>3.52</v>
      </c>
      <c r="N173" s="1">
        <v>18.8</v>
      </c>
      <c r="O173" s="1">
        <v>33273.599999999999</v>
      </c>
      <c r="P173" s="1">
        <v>4.66</v>
      </c>
      <c r="Q173" s="1">
        <v>3.49</v>
      </c>
      <c r="R173" s="1">
        <v>4.2</v>
      </c>
      <c r="S173" s="1">
        <v>29.09</v>
      </c>
      <c r="T173" s="1">
        <v>22495</v>
      </c>
      <c r="U173" s="1">
        <v>4.92</v>
      </c>
    </row>
    <row r="174" spans="1:21" x14ac:dyDescent="0.4">
      <c r="A174">
        <v>173</v>
      </c>
      <c r="B174" s="7" t="str">
        <f>VLOOKUP(C174,'accession mapping'!A:D,2,FALSE)</f>
        <v>0890</v>
      </c>
      <c r="C174" t="s">
        <v>183</v>
      </c>
      <c r="D174" t="s">
        <v>8</v>
      </c>
      <c r="E174" t="s">
        <v>3</v>
      </c>
      <c r="F174" s="1">
        <v>129.9</v>
      </c>
      <c r="G174" s="1">
        <v>1.99</v>
      </c>
      <c r="H174" s="1">
        <v>2.97</v>
      </c>
      <c r="I174" s="1">
        <v>8.16</v>
      </c>
      <c r="J174" s="1">
        <v>8256.0499999999993</v>
      </c>
      <c r="K174" s="1">
        <v>6.3</v>
      </c>
      <c r="L174" s="1">
        <v>4.57</v>
      </c>
      <c r="M174" s="1">
        <v>3.58</v>
      </c>
      <c r="N174" s="1">
        <v>34</v>
      </c>
      <c r="O174" s="1">
        <v>29260.1</v>
      </c>
      <c r="P174" s="1">
        <v>5.98</v>
      </c>
      <c r="Q174" s="1">
        <v>3.43</v>
      </c>
      <c r="R174" s="1">
        <v>5.15</v>
      </c>
      <c r="S174" s="1">
        <v>35.08</v>
      </c>
      <c r="T174" s="1">
        <v>18122.3</v>
      </c>
      <c r="U174" s="1">
        <v>6.2</v>
      </c>
    </row>
    <row r="175" spans="1:21" x14ac:dyDescent="0.4">
      <c r="A175">
        <v>174</v>
      </c>
      <c r="B175" s="7" t="str">
        <f>VLOOKUP(C175,'accession mapping'!A:D,2,FALSE)</f>
        <v>0891</v>
      </c>
      <c r="C175" t="s">
        <v>184</v>
      </c>
      <c r="D175" t="s">
        <v>8</v>
      </c>
      <c r="E175" t="s">
        <v>3</v>
      </c>
      <c r="F175" s="1">
        <v>132.6</v>
      </c>
      <c r="G175" s="1">
        <v>1.78</v>
      </c>
      <c r="H175" s="1">
        <v>2.44</v>
      </c>
      <c r="I175" s="1">
        <v>5.99</v>
      </c>
      <c r="J175" s="1">
        <v>2403.56</v>
      </c>
      <c r="K175" s="1">
        <v>5.34</v>
      </c>
      <c r="L175" s="1">
        <v>3.05</v>
      </c>
      <c r="M175" s="1">
        <v>2.73</v>
      </c>
      <c r="N175" s="1">
        <v>13.8</v>
      </c>
      <c r="O175" s="1">
        <v>25418.9</v>
      </c>
      <c r="P175" s="1">
        <v>5.1100000000000003</v>
      </c>
      <c r="Q175" s="1">
        <v>3.3</v>
      </c>
      <c r="R175" s="1">
        <v>3.56</v>
      </c>
      <c r="S175" s="1">
        <v>23.47</v>
      </c>
      <c r="T175" s="1">
        <v>11572.1</v>
      </c>
      <c r="U175" s="1">
        <v>5.41</v>
      </c>
    </row>
    <row r="176" spans="1:21" x14ac:dyDescent="0.4">
      <c r="A176">
        <v>175</v>
      </c>
      <c r="B176" s="7" t="str">
        <f>VLOOKUP(C176,'accession mapping'!A:D,2,FALSE)</f>
        <v>0892</v>
      </c>
      <c r="C176" t="s">
        <v>185</v>
      </c>
      <c r="D176" t="s">
        <v>8</v>
      </c>
      <c r="E176" t="s">
        <v>3</v>
      </c>
      <c r="F176" s="1">
        <v>135.69999999999999</v>
      </c>
      <c r="G176" s="1">
        <v>1.54</v>
      </c>
      <c r="H176" s="1">
        <v>2.2599999999999998</v>
      </c>
      <c r="I176" s="1">
        <v>4.04</v>
      </c>
      <c r="J176" s="1">
        <v>1155.17</v>
      </c>
      <c r="K176" s="1">
        <v>7.08</v>
      </c>
      <c r="L176" s="1">
        <v>2.71</v>
      </c>
      <c r="M176" s="1">
        <v>2.59</v>
      </c>
      <c r="N176" s="1">
        <v>11.1</v>
      </c>
      <c r="O176" s="1">
        <v>29156.799999999999</v>
      </c>
      <c r="P176" s="1">
        <v>5.12</v>
      </c>
      <c r="Q176" s="1">
        <v>2.57</v>
      </c>
      <c r="R176" s="1">
        <v>3.42</v>
      </c>
      <c r="S176" s="1">
        <v>14.98</v>
      </c>
      <c r="T176" s="1">
        <v>15879.7</v>
      </c>
      <c r="U176" s="1">
        <v>5.54</v>
      </c>
    </row>
    <row r="177" spans="1:21" x14ac:dyDescent="0.4">
      <c r="A177">
        <v>176</v>
      </c>
      <c r="B177" s="7" t="str">
        <f>VLOOKUP(C177,'accession mapping'!A:D,2,FALSE)</f>
        <v>0894</v>
      </c>
      <c r="C177" t="s">
        <v>186</v>
      </c>
      <c r="D177" t="s">
        <v>8</v>
      </c>
      <c r="E177" t="s">
        <v>3</v>
      </c>
      <c r="F177" s="1">
        <v>143.1</v>
      </c>
      <c r="G177" s="1">
        <v>1.81</v>
      </c>
      <c r="H177" s="1">
        <v>2.4300000000000002</v>
      </c>
      <c r="I177" s="1">
        <v>4.1900000000000004</v>
      </c>
      <c r="J177" s="1">
        <v>2073.12</v>
      </c>
      <c r="K177" s="1">
        <v>6.63</v>
      </c>
      <c r="L177" s="1">
        <v>2.3199999999999998</v>
      </c>
      <c r="M177" s="1">
        <v>2.73</v>
      </c>
      <c r="N177" s="1">
        <v>9.4</v>
      </c>
      <c r="O177" s="1">
        <v>14571.4</v>
      </c>
      <c r="P177" s="1">
        <v>6.46</v>
      </c>
      <c r="Q177" s="1">
        <v>2.5099999999999998</v>
      </c>
      <c r="R177" s="1">
        <v>3.02</v>
      </c>
      <c r="S177" s="1">
        <v>10.51</v>
      </c>
      <c r="T177" s="1">
        <v>17275.8</v>
      </c>
      <c r="U177" s="1">
        <v>6.31</v>
      </c>
    </row>
    <row r="178" spans="1:21" x14ac:dyDescent="0.4">
      <c r="A178">
        <v>177</v>
      </c>
      <c r="B178" s="7" t="str">
        <f>VLOOKUP(C178,'accession mapping'!A:D,2,FALSE)</f>
        <v>0896</v>
      </c>
      <c r="C178" t="s">
        <v>187</v>
      </c>
      <c r="D178" t="s">
        <v>8</v>
      </c>
      <c r="E178" t="s">
        <v>41</v>
      </c>
      <c r="F178" s="1">
        <v>139.6</v>
      </c>
      <c r="G178" s="1">
        <v>2.13</v>
      </c>
      <c r="H178" s="1">
        <v>2.95</v>
      </c>
      <c r="I178" s="1">
        <v>7.41</v>
      </c>
      <c r="J178" s="1">
        <v>2282.56</v>
      </c>
      <c r="K178" s="1">
        <v>4.8899999999999997</v>
      </c>
      <c r="L178" s="1">
        <v>3.73</v>
      </c>
      <c r="M178" s="1">
        <v>4.18</v>
      </c>
      <c r="N178" s="1">
        <v>28.7</v>
      </c>
      <c r="O178" s="1">
        <v>54424.3</v>
      </c>
      <c r="P178" s="1">
        <v>4.5999999999999996</v>
      </c>
      <c r="Q178" s="1">
        <v>3.48</v>
      </c>
      <c r="R178" s="1">
        <v>4.51</v>
      </c>
      <c r="S178" s="1">
        <v>30.14</v>
      </c>
      <c r="T178" s="1">
        <v>39885.9</v>
      </c>
      <c r="U178" s="1">
        <v>4.1399999999999997</v>
      </c>
    </row>
    <row r="179" spans="1:21" x14ac:dyDescent="0.4">
      <c r="A179">
        <v>178</v>
      </c>
      <c r="B179" s="7" t="str">
        <f>VLOOKUP(C179,'accession mapping'!A:D,2,FALSE)</f>
        <v>0902</v>
      </c>
      <c r="C179" t="s">
        <v>188</v>
      </c>
      <c r="D179" t="s">
        <v>8</v>
      </c>
      <c r="E179" t="s">
        <v>3</v>
      </c>
      <c r="F179" s="1">
        <v>132.6</v>
      </c>
      <c r="G179" s="1">
        <v>0.99</v>
      </c>
      <c r="H179" s="1">
        <v>1.1200000000000001</v>
      </c>
      <c r="I179" s="1">
        <v>0.65</v>
      </c>
      <c r="J179" s="1">
        <v>885.67</v>
      </c>
      <c r="K179" s="1">
        <v>12.63</v>
      </c>
      <c r="L179" s="1">
        <v>1.88</v>
      </c>
      <c r="M179" s="1">
        <v>2.04</v>
      </c>
      <c r="N179" s="1">
        <v>5.2</v>
      </c>
      <c r="O179" s="1">
        <v>19765.599999999999</v>
      </c>
      <c r="P179" s="1">
        <v>6.4</v>
      </c>
      <c r="Q179" s="1">
        <v>2.0699999999999998</v>
      </c>
      <c r="R179" s="1">
        <v>2.29</v>
      </c>
      <c r="S179" s="1">
        <v>5.5</v>
      </c>
      <c r="T179" s="1">
        <v>14778.4</v>
      </c>
      <c r="U179" s="1">
        <v>7.2</v>
      </c>
    </row>
    <row r="180" spans="1:21" x14ac:dyDescent="0.4">
      <c r="A180">
        <v>179</v>
      </c>
      <c r="B180" s="7" t="str">
        <f>VLOOKUP(C180,'accession mapping'!A:D,2,FALSE)</f>
        <v>0908</v>
      </c>
      <c r="C180" t="s">
        <v>189</v>
      </c>
      <c r="D180" t="s">
        <v>8</v>
      </c>
      <c r="E180" t="s">
        <v>3</v>
      </c>
      <c r="F180" s="1">
        <v>167.2</v>
      </c>
      <c r="G180" s="1">
        <v>1.19</v>
      </c>
      <c r="H180" s="1">
        <v>1.44</v>
      </c>
      <c r="I180" s="1">
        <v>2.2400000000000002</v>
      </c>
      <c r="J180" s="1">
        <v>307.89</v>
      </c>
      <c r="K180" s="1">
        <v>9.81</v>
      </c>
      <c r="L180" s="1">
        <v>1.8</v>
      </c>
      <c r="M180" s="1">
        <v>2.2000000000000002</v>
      </c>
      <c r="N180" s="1">
        <v>6</v>
      </c>
      <c r="O180" s="1">
        <v>9917.7999999999993</v>
      </c>
      <c r="P180" s="1">
        <v>7.76</v>
      </c>
      <c r="Q180" s="1">
        <v>2.25</v>
      </c>
      <c r="R180" s="1">
        <v>2.48</v>
      </c>
      <c r="S180" s="1">
        <v>7.64</v>
      </c>
      <c r="T180" s="1">
        <v>13797.5</v>
      </c>
      <c r="U180" s="1">
        <v>7.84</v>
      </c>
    </row>
    <row r="181" spans="1:21" x14ac:dyDescent="0.4">
      <c r="A181">
        <v>180</v>
      </c>
      <c r="B181" s="7" t="str">
        <f>VLOOKUP(C181,'accession mapping'!A:D,2,FALSE)</f>
        <v>0918</v>
      </c>
      <c r="C181" t="s">
        <v>190</v>
      </c>
      <c r="D181" t="s">
        <v>8</v>
      </c>
      <c r="E181" t="s">
        <v>3</v>
      </c>
      <c r="F181" s="1">
        <v>146.30000000000001</v>
      </c>
      <c r="G181" s="1">
        <v>1.1499999999999999</v>
      </c>
      <c r="H181" s="1">
        <v>1.34</v>
      </c>
      <c r="I181" s="1">
        <v>1.25</v>
      </c>
      <c r="J181" s="1">
        <v>445.61</v>
      </c>
      <c r="K181" s="1">
        <v>10.52</v>
      </c>
      <c r="L181" s="1">
        <v>1.1200000000000001</v>
      </c>
      <c r="M181" s="1">
        <v>1.24</v>
      </c>
      <c r="N181" s="1">
        <v>1.7</v>
      </c>
      <c r="O181" s="1">
        <v>2250.5</v>
      </c>
      <c r="P181" s="1">
        <v>11.18</v>
      </c>
      <c r="Q181" s="1">
        <v>1.42</v>
      </c>
      <c r="R181" s="1">
        <v>1.48</v>
      </c>
      <c r="S181" s="1">
        <v>2.1800000000000002</v>
      </c>
      <c r="T181" s="1">
        <v>914.1</v>
      </c>
      <c r="U181" s="1">
        <v>9.8699999999999992</v>
      </c>
    </row>
    <row r="182" spans="1:21" x14ac:dyDescent="0.4">
      <c r="A182">
        <v>181</v>
      </c>
      <c r="B182" s="7" t="str">
        <f>VLOOKUP(C182,'accession mapping'!A:D,2,FALSE)</f>
        <v>0926</v>
      </c>
      <c r="C182" t="s">
        <v>191</v>
      </c>
      <c r="D182" t="s">
        <v>8</v>
      </c>
      <c r="E182" t="s">
        <v>3</v>
      </c>
      <c r="F182" s="1">
        <v>164</v>
      </c>
      <c r="G182" s="1">
        <v>1.25</v>
      </c>
      <c r="H182" s="1">
        <v>1.39</v>
      </c>
      <c r="I182" s="1">
        <v>1.51</v>
      </c>
      <c r="J182" s="1">
        <v>3750.95</v>
      </c>
      <c r="K182" s="1">
        <v>9.86</v>
      </c>
      <c r="L182" s="1">
        <v>1.65</v>
      </c>
      <c r="M182" s="1">
        <v>1.74</v>
      </c>
      <c r="N182" s="1">
        <v>3.4</v>
      </c>
      <c r="O182" s="1">
        <v>17582</v>
      </c>
      <c r="P182" s="1">
        <v>8.39</v>
      </c>
      <c r="Q182" s="1">
        <v>1.72</v>
      </c>
      <c r="R182" s="1">
        <v>1.69</v>
      </c>
      <c r="S182" s="1">
        <v>3.59</v>
      </c>
      <c r="T182" s="1">
        <v>8198.9</v>
      </c>
      <c r="U182" s="1">
        <v>8.42</v>
      </c>
    </row>
    <row r="183" spans="1:21" x14ac:dyDescent="0.4">
      <c r="A183">
        <v>182</v>
      </c>
      <c r="B183" s="7" t="str">
        <f>VLOOKUP(C183,'accession mapping'!A:D,2,FALSE)</f>
        <v>0946</v>
      </c>
      <c r="C183" t="s">
        <v>192</v>
      </c>
      <c r="D183" t="s">
        <v>8</v>
      </c>
      <c r="E183" t="s">
        <v>3</v>
      </c>
      <c r="F183" s="1">
        <v>153.80000000000001</v>
      </c>
      <c r="G183" s="1">
        <v>1.37</v>
      </c>
      <c r="H183" s="1">
        <v>1.62</v>
      </c>
      <c r="I183" s="1">
        <v>2.4300000000000002</v>
      </c>
      <c r="J183" s="1">
        <v>1374.89</v>
      </c>
      <c r="K183" s="1">
        <v>9.14</v>
      </c>
      <c r="L183" s="1">
        <v>2.17</v>
      </c>
      <c r="M183" s="1">
        <v>2.69</v>
      </c>
      <c r="N183" s="1">
        <v>8.4</v>
      </c>
      <c r="O183" s="1">
        <v>15108.6</v>
      </c>
      <c r="P183" s="1">
        <v>5.41</v>
      </c>
      <c r="Q183" s="1">
        <v>2.0499999999999998</v>
      </c>
      <c r="R183" s="1">
        <v>2.5099999999999998</v>
      </c>
      <c r="S183" s="1">
        <v>6.71</v>
      </c>
      <c r="T183" s="1">
        <v>18507.3</v>
      </c>
      <c r="U183" s="1">
        <v>6.69</v>
      </c>
    </row>
    <row r="184" spans="1:21" x14ac:dyDescent="0.4">
      <c r="A184">
        <v>183</v>
      </c>
      <c r="B184" s="7" t="str">
        <f>VLOOKUP(C184,'accession mapping'!A:D,2,FALSE)</f>
        <v>0949</v>
      </c>
      <c r="C184" t="s">
        <v>193</v>
      </c>
      <c r="D184" t="s">
        <v>8</v>
      </c>
      <c r="E184" t="s">
        <v>3</v>
      </c>
      <c r="F184" s="1">
        <v>161.69999999999999</v>
      </c>
      <c r="G184" s="1">
        <v>2.31</v>
      </c>
      <c r="H184" s="1">
        <v>3.09</v>
      </c>
      <c r="I184" s="1">
        <v>9.2799999999999994</v>
      </c>
      <c r="J184" s="1">
        <v>357.45</v>
      </c>
      <c r="K184" s="1">
        <v>5.03</v>
      </c>
      <c r="L184" s="1">
        <v>4.2699999999999996</v>
      </c>
      <c r="M184" s="1">
        <v>3.82</v>
      </c>
      <c r="N184" s="1">
        <v>31.6</v>
      </c>
      <c r="O184" s="1">
        <v>40040.699999999997</v>
      </c>
      <c r="P184" s="1">
        <v>3.92</v>
      </c>
      <c r="Q184" s="1">
        <v>3.2</v>
      </c>
      <c r="R184" s="1">
        <v>4.33</v>
      </c>
      <c r="S184" s="1">
        <v>27.63</v>
      </c>
      <c r="T184" s="1">
        <v>20798.900000000001</v>
      </c>
      <c r="U184" s="1">
        <v>4.9000000000000004</v>
      </c>
    </row>
    <row r="185" spans="1:21" x14ac:dyDescent="0.4">
      <c r="A185">
        <v>184</v>
      </c>
      <c r="B185" s="7" t="str">
        <f>VLOOKUP(C185,'accession mapping'!A:D,2,FALSE)</f>
        <v>0965</v>
      </c>
      <c r="C185" t="s">
        <v>194</v>
      </c>
      <c r="D185" t="s">
        <v>8</v>
      </c>
      <c r="E185" t="s">
        <v>3</v>
      </c>
      <c r="F185" s="1">
        <v>158.30000000000001</v>
      </c>
      <c r="G185" s="1">
        <v>2.41</v>
      </c>
      <c r="H185" s="1">
        <v>2.69</v>
      </c>
      <c r="I185" s="1">
        <v>7</v>
      </c>
      <c r="J185" s="1">
        <v>38.5</v>
      </c>
      <c r="K185" s="1">
        <v>4.12</v>
      </c>
      <c r="L185" s="1">
        <v>2.21</v>
      </c>
      <c r="M185" s="1">
        <v>2.59</v>
      </c>
      <c r="N185" s="1">
        <v>8.9</v>
      </c>
      <c r="O185" s="1">
        <v>14139.2</v>
      </c>
      <c r="P185" s="1">
        <v>5.14</v>
      </c>
      <c r="Q185" s="1">
        <v>2.69</v>
      </c>
      <c r="R185" s="1">
        <v>3.13</v>
      </c>
      <c r="S185" s="1">
        <v>12.53</v>
      </c>
      <c r="T185" s="1">
        <v>14532.3</v>
      </c>
      <c r="U185" s="1">
        <v>5.4</v>
      </c>
    </row>
    <row r="186" spans="1:21" x14ac:dyDescent="0.4">
      <c r="A186">
        <v>185</v>
      </c>
      <c r="B186" s="7" t="str">
        <f>VLOOKUP(C186,'accession mapping'!A:D,2,FALSE)</f>
        <v>0968</v>
      </c>
      <c r="C186" t="s">
        <v>195</v>
      </c>
      <c r="D186" t="s">
        <v>8</v>
      </c>
      <c r="E186" t="s">
        <v>3</v>
      </c>
      <c r="F186" s="1">
        <v>155.4</v>
      </c>
      <c r="G186" s="1">
        <v>1.49</v>
      </c>
      <c r="H186" s="1">
        <v>1.75</v>
      </c>
      <c r="I186" s="1">
        <v>2.33</v>
      </c>
      <c r="J186" s="1">
        <v>115.45</v>
      </c>
      <c r="K186" s="1">
        <v>9.86</v>
      </c>
      <c r="L186" s="1">
        <v>1.64</v>
      </c>
      <c r="M186" s="1">
        <v>1.82</v>
      </c>
      <c r="N186" s="1">
        <v>5.8</v>
      </c>
      <c r="O186" s="1">
        <v>15177.5</v>
      </c>
      <c r="P186" s="1">
        <v>5.24</v>
      </c>
      <c r="Q186" s="1">
        <v>2.71</v>
      </c>
      <c r="R186" s="1">
        <v>3.05</v>
      </c>
      <c r="S186" s="1">
        <v>12.45</v>
      </c>
      <c r="T186" s="1">
        <v>16464</v>
      </c>
      <c r="U186" s="1">
        <v>6.09</v>
      </c>
    </row>
    <row r="187" spans="1:21" x14ac:dyDescent="0.4">
      <c r="A187" s="2">
        <v>186</v>
      </c>
      <c r="B187" s="7" t="str">
        <f>VLOOKUP(C187,'accession mapping'!A:D,2,FALSE)</f>
        <v>0969</v>
      </c>
      <c r="C187" s="2" t="s">
        <v>196</v>
      </c>
      <c r="D187" s="2" t="s">
        <v>8</v>
      </c>
      <c r="E187" s="2" t="s">
        <v>3</v>
      </c>
      <c r="F187" s="3">
        <v>151.5</v>
      </c>
      <c r="G187" s="3">
        <v>2.02</v>
      </c>
      <c r="H187" s="3">
        <v>2.98</v>
      </c>
      <c r="I187" s="3">
        <v>7.91</v>
      </c>
      <c r="J187" s="3">
        <v>11962.72</v>
      </c>
      <c r="K187" s="3">
        <v>6.56</v>
      </c>
      <c r="L187" s="3">
        <v>3.42</v>
      </c>
      <c r="M187" s="3">
        <v>2.78</v>
      </c>
      <c r="N187" s="3">
        <v>16.899999999999999</v>
      </c>
      <c r="O187" s="3">
        <v>18030.2</v>
      </c>
      <c r="P187" s="3">
        <v>3.97</v>
      </c>
      <c r="Q187" s="3">
        <v>2.98</v>
      </c>
      <c r="R187" s="3">
        <v>3.97</v>
      </c>
      <c r="S187" s="3">
        <v>19.87</v>
      </c>
      <c r="T187" s="3">
        <v>11868.9</v>
      </c>
      <c r="U187" s="3">
        <v>4.17</v>
      </c>
    </row>
    <row r="188" spans="1:21" x14ac:dyDescent="0.4">
      <c r="A188">
        <v>187</v>
      </c>
      <c r="B188" s="7" t="str">
        <f>VLOOKUP(C188,'accession mapping'!A:D,2,FALSE)</f>
        <v>0972</v>
      </c>
      <c r="C188" t="s">
        <v>197</v>
      </c>
      <c r="D188" t="s">
        <v>8</v>
      </c>
      <c r="E188" t="s">
        <v>3</v>
      </c>
      <c r="F188" s="1">
        <v>162.4</v>
      </c>
      <c r="G188" s="1">
        <v>2.38</v>
      </c>
      <c r="H188" s="1">
        <v>2.2000000000000002</v>
      </c>
      <c r="I188" s="1">
        <v>7.95</v>
      </c>
      <c r="J188" s="1">
        <v>2799.34</v>
      </c>
      <c r="K188" s="1">
        <v>4.55</v>
      </c>
      <c r="L188" s="1">
        <v>4.01</v>
      </c>
      <c r="M188" s="1">
        <v>3.78</v>
      </c>
      <c r="N188" s="1">
        <v>29.4</v>
      </c>
      <c r="O188" s="1">
        <v>42359.7</v>
      </c>
      <c r="P188" s="1">
        <v>3.56</v>
      </c>
      <c r="Q188" s="1">
        <v>3.06</v>
      </c>
      <c r="R188" s="1">
        <v>3.66</v>
      </c>
      <c r="S188" s="1">
        <v>21.82</v>
      </c>
      <c r="T188" s="1">
        <v>21795.3</v>
      </c>
      <c r="U188" s="1">
        <v>4.76</v>
      </c>
    </row>
    <row r="189" spans="1:21" x14ac:dyDescent="0.4">
      <c r="A189">
        <v>188</v>
      </c>
      <c r="B189" s="7" t="str">
        <f>VLOOKUP(C189,'accession mapping'!A:D,2,FALSE)</f>
        <v>0973</v>
      </c>
      <c r="C189" t="s">
        <v>198</v>
      </c>
      <c r="D189" t="s">
        <v>8</v>
      </c>
      <c r="E189" t="s">
        <v>3</v>
      </c>
      <c r="F189" s="1">
        <v>138.69999999999999</v>
      </c>
      <c r="G189" s="1">
        <v>1.76</v>
      </c>
      <c r="H189" s="1">
        <v>2.08</v>
      </c>
      <c r="I189" s="1">
        <v>3.96</v>
      </c>
      <c r="J189" s="1">
        <v>4311.7299999999996</v>
      </c>
      <c r="K189" s="1">
        <v>6.56</v>
      </c>
      <c r="L189" s="1">
        <v>2.44</v>
      </c>
      <c r="M189" s="1">
        <v>2.89</v>
      </c>
      <c r="N189" s="1">
        <v>13.4</v>
      </c>
      <c r="O189" s="1">
        <v>25896.5</v>
      </c>
      <c r="P189" s="1">
        <v>5.22</v>
      </c>
      <c r="Q189" s="1">
        <v>2.61</v>
      </c>
      <c r="R189" s="1">
        <v>3</v>
      </c>
      <c r="S189" s="1">
        <v>14.56</v>
      </c>
      <c r="T189" s="1">
        <v>14033.8</v>
      </c>
      <c r="U189" s="1">
        <v>4.88</v>
      </c>
    </row>
    <row r="190" spans="1:21" x14ac:dyDescent="0.4">
      <c r="A190">
        <v>189</v>
      </c>
      <c r="B190" s="7" t="str">
        <f>VLOOKUP(C190,'accession mapping'!A:D,2,FALSE)</f>
        <v>0982</v>
      </c>
      <c r="C190" t="s">
        <v>199</v>
      </c>
      <c r="D190" t="s">
        <v>8</v>
      </c>
      <c r="E190" t="s">
        <v>3</v>
      </c>
      <c r="F190" s="1">
        <v>152.1</v>
      </c>
      <c r="G190" s="1">
        <v>1.22</v>
      </c>
      <c r="H190" s="1">
        <v>1.47</v>
      </c>
      <c r="I190" s="1">
        <v>1.82</v>
      </c>
      <c r="J190" s="1">
        <v>720.5</v>
      </c>
      <c r="K190" s="1">
        <v>11.63</v>
      </c>
      <c r="L190" s="1">
        <v>2.11</v>
      </c>
      <c r="M190" s="1">
        <v>2.4500000000000002</v>
      </c>
      <c r="N190" s="1">
        <v>8.3000000000000007</v>
      </c>
      <c r="O190" s="1">
        <v>12924.9</v>
      </c>
      <c r="P190" s="1">
        <v>8.64</v>
      </c>
      <c r="Q190" s="1">
        <v>2.14</v>
      </c>
      <c r="R190" s="1">
        <v>2.39</v>
      </c>
      <c r="S190" s="1">
        <v>7.55</v>
      </c>
      <c r="T190" s="1">
        <v>8171.8</v>
      </c>
      <c r="U190" s="1">
        <v>8.4</v>
      </c>
    </row>
    <row r="191" spans="1:21" x14ac:dyDescent="0.4">
      <c r="A191">
        <v>190</v>
      </c>
      <c r="B191" s="7" t="str">
        <f>VLOOKUP(C191,'accession mapping'!A:D,2,FALSE)</f>
        <v>0984</v>
      </c>
      <c r="C191" t="s">
        <v>200</v>
      </c>
      <c r="D191" t="s">
        <v>8</v>
      </c>
      <c r="E191" t="s">
        <v>3</v>
      </c>
      <c r="F191" s="1">
        <v>175</v>
      </c>
      <c r="G191" s="1">
        <v>1.42</v>
      </c>
      <c r="H191" s="1">
        <v>1.59</v>
      </c>
      <c r="I191" s="1">
        <v>1.85</v>
      </c>
      <c r="J191" s="1">
        <v>660</v>
      </c>
      <c r="K191" s="1">
        <v>8.89</v>
      </c>
      <c r="L191" s="1">
        <v>1.8</v>
      </c>
      <c r="M191" s="1">
        <v>2.1800000000000002</v>
      </c>
      <c r="N191" s="1">
        <v>7.9</v>
      </c>
      <c r="O191" s="1">
        <v>11011.1</v>
      </c>
      <c r="P191" s="1">
        <v>7.32</v>
      </c>
      <c r="Q191" s="1">
        <v>1.9</v>
      </c>
      <c r="R191" s="1">
        <v>2.27</v>
      </c>
      <c r="S191" s="1">
        <v>4.8</v>
      </c>
      <c r="T191" s="1">
        <v>7696.9</v>
      </c>
      <c r="U191" s="1">
        <v>7.87</v>
      </c>
    </row>
    <row r="192" spans="1:21" x14ac:dyDescent="0.4">
      <c r="A192">
        <v>191</v>
      </c>
      <c r="B192" s="7" t="str">
        <f>VLOOKUP(C192,'accession mapping'!A:D,2,FALSE)</f>
        <v>1008</v>
      </c>
      <c r="C192" t="s">
        <v>201</v>
      </c>
      <c r="D192" t="s">
        <v>8</v>
      </c>
      <c r="E192" t="s">
        <v>3</v>
      </c>
      <c r="F192" s="1">
        <v>134.69999999999999</v>
      </c>
      <c r="G192" s="1">
        <v>2.27</v>
      </c>
      <c r="H192" s="1">
        <v>2.56</v>
      </c>
      <c r="I192" s="1">
        <v>6.73</v>
      </c>
      <c r="J192" s="1">
        <v>4735.17</v>
      </c>
      <c r="K192" s="1">
        <v>6.08</v>
      </c>
      <c r="L192" s="1">
        <v>4.42</v>
      </c>
      <c r="M192" s="1">
        <v>3.46</v>
      </c>
      <c r="N192" s="1">
        <v>27.9</v>
      </c>
      <c r="O192" s="1">
        <v>42280.800000000003</v>
      </c>
      <c r="P192" s="1">
        <v>3.83</v>
      </c>
      <c r="Q192" s="1">
        <v>3.04</v>
      </c>
      <c r="R192" s="1">
        <v>3.83</v>
      </c>
      <c r="S192" s="1">
        <v>18.579999999999998</v>
      </c>
      <c r="T192" s="1">
        <v>12900.8</v>
      </c>
      <c r="U192" s="1">
        <v>4.49</v>
      </c>
    </row>
    <row r="193" spans="1:21" x14ac:dyDescent="0.4">
      <c r="A193">
        <v>192</v>
      </c>
      <c r="B193" s="7" t="str">
        <f>VLOOKUP(C193,'accession mapping'!A:D,2,FALSE)</f>
        <v>1034</v>
      </c>
      <c r="C193" t="s">
        <v>202</v>
      </c>
      <c r="D193" t="s">
        <v>8</v>
      </c>
      <c r="E193" t="s">
        <v>41</v>
      </c>
      <c r="F193" s="1">
        <v>137</v>
      </c>
      <c r="G193" s="1">
        <v>1.18</v>
      </c>
      <c r="H193" s="1">
        <v>1.37</v>
      </c>
      <c r="I193" s="1">
        <v>1.33</v>
      </c>
      <c r="J193" s="1">
        <v>880.05</v>
      </c>
      <c r="K193" s="1">
        <v>11.32</v>
      </c>
      <c r="L193" s="1">
        <v>1.86</v>
      </c>
      <c r="M193" s="1">
        <v>2.0499999999999998</v>
      </c>
      <c r="N193" s="1">
        <v>4.4000000000000004</v>
      </c>
      <c r="O193" s="1">
        <v>7816.3</v>
      </c>
      <c r="P193" s="1">
        <v>6.6</v>
      </c>
      <c r="Q193" s="1">
        <v>1.76</v>
      </c>
      <c r="R193" s="1">
        <v>1.88</v>
      </c>
      <c r="S193" s="1">
        <v>3.8</v>
      </c>
      <c r="T193" s="1">
        <v>8732.7999999999993</v>
      </c>
      <c r="U193" s="1">
        <v>8.7799999999999994</v>
      </c>
    </row>
    <row r="194" spans="1:21" x14ac:dyDescent="0.4">
      <c r="A194">
        <v>193</v>
      </c>
      <c r="B194" s="7" t="str">
        <f>VLOOKUP(C194,'accession mapping'!A:D,2,FALSE)</f>
        <v>1035</v>
      </c>
      <c r="C194" t="s">
        <v>203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4">
      <c r="A195">
        <v>194</v>
      </c>
      <c r="B195" s="7" t="str">
        <f>VLOOKUP(C195,'accession mapping'!A:D,2,FALSE)</f>
        <v>1036</v>
      </c>
      <c r="C195" t="s">
        <v>204</v>
      </c>
      <c r="D195" t="s">
        <v>8</v>
      </c>
      <c r="E195" t="s">
        <v>3</v>
      </c>
      <c r="F195" s="1">
        <v>146.69999999999999</v>
      </c>
      <c r="G195" s="1">
        <v>1.84</v>
      </c>
      <c r="H195" s="1">
        <v>2.29</v>
      </c>
      <c r="I195" s="1">
        <v>4.78</v>
      </c>
      <c r="J195" s="1">
        <v>473</v>
      </c>
      <c r="K195" s="1">
        <v>6.33</v>
      </c>
      <c r="L195" s="1">
        <v>1.74</v>
      </c>
      <c r="M195" s="1">
        <v>1.95</v>
      </c>
      <c r="N195" s="1">
        <v>5</v>
      </c>
      <c r="O195" s="1">
        <v>7963.1</v>
      </c>
      <c r="P195" s="1">
        <v>7.58</v>
      </c>
      <c r="Q195" s="1">
        <v>1.91</v>
      </c>
      <c r="R195" s="1">
        <v>2.1800000000000002</v>
      </c>
      <c r="S195" s="1">
        <v>6.88</v>
      </c>
      <c r="T195" s="1">
        <v>16750.7</v>
      </c>
      <c r="U195" s="1">
        <v>7.83</v>
      </c>
    </row>
    <row r="196" spans="1:21" x14ac:dyDescent="0.4">
      <c r="A196">
        <v>195</v>
      </c>
      <c r="B196" s="7" t="str">
        <f>VLOOKUP(C196,'accession mapping'!A:D,2,FALSE)</f>
        <v>1092</v>
      </c>
      <c r="C196" t="s">
        <v>205</v>
      </c>
      <c r="D196" t="s">
        <v>8</v>
      </c>
      <c r="E196" t="s">
        <v>3</v>
      </c>
      <c r="F196" s="1">
        <v>145.1</v>
      </c>
      <c r="G196" s="1">
        <v>0.91</v>
      </c>
      <c r="H196" s="1">
        <v>1.08</v>
      </c>
      <c r="I196" s="1">
        <v>0.89</v>
      </c>
      <c r="J196" s="1">
        <v>280.56</v>
      </c>
      <c r="K196" s="1">
        <v>12.45</v>
      </c>
      <c r="L196" s="1">
        <v>1.71</v>
      </c>
      <c r="M196" s="1">
        <v>1.91</v>
      </c>
      <c r="N196" s="1">
        <v>3.6</v>
      </c>
      <c r="O196" s="1">
        <v>9423.7000000000007</v>
      </c>
      <c r="P196" s="1">
        <v>7.25</v>
      </c>
      <c r="Q196" s="1">
        <v>1.72</v>
      </c>
      <c r="R196" s="1">
        <v>1.88</v>
      </c>
      <c r="S196" s="1">
        <v>5.91</v>
      </c>
      <c r="T196" s="1">
        <v>13442.6</v>
      </c>
      <c r="U196" s="1">
        <v>7.86</v>
      </c>
    </row>
    <row r="197" spans="1:21" x14ac:dyDescent="0.4">
      <c r="A197">
        <v>196</v>
      </c>
      <c r="B197" s="7" t="str">
        <f>VLOOKUP(C197,'accession mapping'!A:D,2,FALSE)</f>
        <v>1096</v>
      </c>
      <c r="C197" t="s">
        <v>206</v>
      </c>
      <c r="D197" t="s">
        <v>207</v>
      </c>
      <c r="E197" t="s">
        <v>3</v>
      </c>
      <c r="F197" s="1">
        <v>156.80000000000001</v>
      </c>
      <c r="G197" s="1">
        <v>1.28</v>
      </c>
      <c r="H197" s="1">
        <v>1.38</v>
      </c>
      <c r="I197" s="1">
        <v>1.29</v>
      </c>
      <c r="J197" s="1">
        <v>670.95</v>
      </c>
      <c r="K197" s="1">
        <v>9.77</v>
      </c>
      <c r="L197" s="1">
        <v>1.71</v>
      </c>
      <c r="M197" s="1">
        <v>1.82</v>
      </c>
      <c r="N197" s="1">
        <v>3.4</v>
      </c>
      <c r="O197" s="1">
        <v>6511.9</v>
      </c>
      <c r="P197" s="1">
        <v>5.82</v>
      </c>
      <c r="Q197" s="1">
        <v>1.85</v>
      </c>
      <c r="R197" s="1">
        <v>1.96</v>
      </c>
      <c r="S197" s="1">
        <v>4.45</v>
      </c>
      <c r="T197" s="1">
        <v>5764</v>
      </c>
      <c r="U197" s="1">
        <v>6.36</v>
      </c>
    </row>
    <row r="198" spans="1:21" x14ac:dyDescent="0.4">
      <c r="A198">
        <v>197</v>
      </c>
      <c r="B198" s="7" t="str">
        <f>VLOOKUP(C198,'accession mapping'!A:D,2,FALSE)</f>
        <v>1108</v>
      </c>
      <c r="C198" t="s">
        <v>208</v>
      </c>
      <c r="D198" t="s">
        <v>8</v>
      </c>
      <c r="E198" t="s">
        <v>3</v>
      </c>
      <c r="F198" s="1">
        <v>166.4</v>
      </c>
      <c r="G198" s="1">
        <v>1.66</v>
      </c>
      <c r="H198" s="1">
        <v>2.08</v>
      </c>
      <c r="I198" s="1">
        <v>3.24</v>
      </c>
      <c r="J198" s="1">
        <v>1853.56</v>
      </c>
      <c r="K198" s="1">
        <v>5.41</v>
      </c>
      <c r="L198" s="1">
        <v>2.4700000000000002</v>
      </c>
      <c r="M198" s="1">
        <v>3.06</v>
      </c>
      <c r="N198" s="1">
        <v>11.2</v>
      </c>
      <c r="O198" s="1">
        <v>11811.6</v>
      </c>
      <c r="P198" s="1">
        <v>4.2</v>
      </c>
      <c r="Q198" s="1">
        <v>2.33</v>
      </c>
      <c r="R198" s="1">
        <v>2.86</v>
      </c>
      <c r="S198" s="1">
        <v>9.3000000000000007</v>
      </c>
      <c r="T198" s="1">
        <v>12307.1</v>
      </c>
      <c r="U198" s="1">
        <v>5.04</v>
      </c>
    </row>
    <row r="199" spans="1:21" x14ac:dyDescent="0.4">
      <c r="A199">
        <v>198</v>
      </c>
      <c r="B199" s="7" t="str">
        <f>VLOOKUP(C199,'accession mapping'!A:D,2,FALSE)</f>
        <v>1114</v>
      </c>
      <c r="C199" t="s">
        <v>209</v>
      </c>
      <c r="D199" t="s">
        <v>8</v>
      </c>
      <c r="E199" t="s">
        <v>3</v>
      </c>
      <c r="F199" s="1">
        <v>161.5</v>
      </c>
      <c r="G199" s="1">
        <v>1.6</v>
      </c>
      <c r="H199" s="1">
        <v>1.88</v>
      </c>
      <c r="I199" s="1">
        <v>2.41</v>
      </c>
      <c r="J199" s="1">
        <v>715.17</v>
      </c>
      <c r="K199" s="1">
        <v>7.28</v>
      </c>
      <c r="L199" s="1">
        <v>2.86</v>
      </c>
      <c r="M199" s="1">
        <v>3.22</v>
      </c>
      <c r="N199" s="1">
        <v>15.4</v>
      </c>
      <c r="O199" s="1">
        <v>21626.3</v>
      </c>
      <c r="P199" s="1">
        <v>5</v>
      </c>
      <c r="Q199" s="1">
        <v>2.94</v>
      </c>
      <c r="R199" s="1">
        <v>3.25</v>
      </c>
      <c r="S199" s="1">
        <v>13.95</v>
      </c>
      <c r="T199" s="1">
        <v>15642.9</v>
      </c>
      <c r="U199" s="1">
        <v>5.6</v>
      </c>
    </row>
    <row r="200" spans="1:21" x14ac:dyDescent="0.4">
      <c r="A200">
        <v>199</v>
      </c>
      <c r="B200" s="7" t="str">
        <f>VLOOKUP(C200,'accession mapping'!A:D,2,FALSE)</f>
        <v>1169</v>
      </c>
      <c r="C200" t="s">
        <v>210</v>
      </c>
      <c r="D200" t="s">
        <v>8</v>
      </c>
      <c r="E200" t="s">
        <v>3</v>
      </c>
      <c r="F200" s="1">
        <v>166.4</v>
      </c>
      <c r="G200" s="1">
        <v>1.69</v>
      </c>
      <c r="H200" s="1">
        <v>1.38</v>
      </c>
      <c r="I200" s="1">
        <v>2.02</v>
      </c>
      <c r="J200" s="1">
        <v>2227.39</v>
      </c>
      <c r="K200" s="1">
        <v>8.7200000000000006</v>
      </c>
      <c r="L200" s="1">
        <v>1.99</v>
      </c>
      <c r="M200" s="1">
        <v>1.84</v>
      </c>
      <c r="N200" s="1">
        <v>4.0999999999999996</v>
      </c>
      <c r="O200" s="1">
        <v>6119</v>
      </c>
      <c r="P200" s="1">
        <v>7.21</v>
      </c>
      <c r="Q200" s="1">
        <v>1.96</v>
      </c>
      <c r="R200" s="1">
        <v>1.82</v>
      </c>
      <c r="S200" s="1">
        <v>3.52</v>
      </c>
      <c r="T200" s="1">
        <v>7517.5</v>
      </c>
      <c r="U200" s="1">
        <v>8.68</v>
      </c>
    </row>
    <row r="201" spans="1:21" x14ac:dyDescent="0.4">
      <c r="A201">
        <v>200</v>
      </c>
      <c r="B201" s="7" t="str">
        <f>VLOOKUP(C201,'accession mapping'!A:D,2,FALSE)</f>
        <v>1239</v>
      </c>
      <c r="C201" t="s">
        <v>211</v>
      </c>
      <c r="D201" t="s">
        <v>8</v>
      </c>
      <c r="E201" t="s">
        <v>3</v>
      </c>
      <c r="F201" s="1">
        <v>125.5</v>
      </c>
      <c r="G201" s="1">
        <v>2.87</v>
      </c>
      <c r="H201" s="1">
        <v>3.89</v>
      </c>
      <c r="I201" s="1">
        <v>21.94</v>
      </c>
      <c r="J201" s="1">
        <v>7479.95</v>
      </c>
      <c r="K201" s="1">
        <v>4.76</v>
      </c>
      <c r="L201" s="1">
        <v>3.5</v>
      </c>
      <c r="M201" s="1">
        <v>4.22</v>
      </c>
      <c r="N201" s="1">
        <v>28.7</v>
      </c>
      <c r="O201" s="1">
        <v>42395.5</v>
      </c>
      <c r="P201" s="1">
        <v>4.71</v>
      </c>
      <c r="Q201" s="1">
        <v>4.47</v>
      </c>
      <c r="R201" s="1">
        <v>6.2</v>
      </c>
      <c r="S201" s="1">
        <v>86.95</v>
      </c>
      <c r="T201" s="1">
        <v>30593.3</v>
      </c>
      <c r="U201" s="1">
        <v>5.43</v>
      </c>
    </row>
    <row r="202" spans="1:21" x14ac:dyDescent="0.4">
      <c r="A202">
        <v>201</v>
      </c>
      <c r="B202" s="7" t="str">
        <f>VLOOKUP(C202,'accession mapping'!A:D,2,FALSE)</f>
        <v>1313</v>
      </c>
      <c r="C202" t="s">
        <v>212</v>
      </c>
      <c r="D202" t="s">
        <v>8</v>
      </c>
      <c r="E202" t="s">
        <v>3</v>
      </c>
      <c r="F202" s="1">
        <v>167.9</v>
      </c>
      <c r="G202" s="1">
        <v>1.18</v>
      </c>
      <c r="H202" s="1">
        <v>1.35</v>
      </c>
      <c r="I202" s="1">
        <v>1.0900000000000001</v>
      </c>
      <c r="J202" s="1">
        <v>528.11</v>
      </c>
      <c r="K202" s="1">
        <v>8.83</v>
      </c>
      <c r="L202" s="1">
        <v>2.1</v>
      </c>
      <c r="M202" s="1">
        <v>2.4300000000000002</v>
      </c>
      <c r="N202" s="1">
        <v>7.6</v>
      </c>
      <c r="O202" s="1">
        <v>15590.1</v>
      </c>
      <c r="P202" s="1">
        <v>6.33</v>
      </c>
      <c r="Q202" s="1">
        <v>2.2599999999999998</v>
      </c>
      <c r="R202" s="1">
        <v>2.5499999999999998</v>
      </c>
      <c r="S202" s="1">
        <v>7.77</v>
      </c>
      <c r="T202" s="1">
        <v>8257.7000000000007</v>
      </c>
      <c r="U202" s="1">
        <v>7.31</v>
      </c>
    </row>
    <row r="203" spans="1:21" x14ac:dyDescent="0.4">
      <c r="A203">
        <v>202</v>
      </c>
      <c r="B203" s="7" t="str">
        <f>VLOOKUP(C203,'accession mapping'!A:D,2,FALSE)</f>
        <v>1322</v>
      </c>
      <c r="C203" t="s">
        <v>213</v>
      </c>
      <c r="D203" t="s">
        <v>8</v>
      </c>
      <c r="E203" t="s">
        <v>3</v>
      </c>
      <c r="F203" s="1">
        <v>145.69999999999999</v>
      </c>
      <c r="G203" s="1">
        <v>1.73</v>
      </c>
      <c r="H203" s="1">
        <v>2.1800000000000002</v>
      </c>
      <c r="I203" s="1">
        <v>4.04</v>
      </c>
      <c r="J203" s="1">
        <v>621.45000000000005</v>
      </c>
      <c r="K203" s="1">
        <v>5.9</v>
      </c>
      <c r="L203" s="1">
        <v>2.17</v>
      </c>
      <c r="M203" s="1">
        <v>2.58</v>
      </c>
      <c r="N203" s="1">
        <v>8.3000000000000007</v>
      </c>
      <c r="O203" s="1">
        <v>7272.2</v>
      </c>
      <c r="P203" s="1">
        <v>5.94</v>
      </c>
      <c r="Q203" s="1">
        <v>2.36</v>
      </c>
      <c r="R203" s="1">
        <v>2.71</v>
      </c>
      <c r="S203" s="1">
        <v>9.24</v>
      </c>
      <c r="T203" s="1">
        <v>10494.2</v>
      </c>
      <c r="U203" s="1">
        <v>6.23</v>
      </c>
    </row>
    <row r="204" spans="1:21" x14ac:dyDescent="0.4">
      <c r="A204">
        <v>203</v>
      </c>
      <c r="B204" s="7" t="str">
        <f>VLOOKUP(C204,'accession mapping'!A:D,2,FALSE)</f>
        <v>1338</v>
      </c>
      <c r="C204" t="s">
        <v>214</v>
      </c>
      <c r="D204" t="s">
        <v>8</v>
      </c>
      <c r="E204" t="s">
        <v>3</v>
      </c>
      <c r="F204" s="1">
        <v>141.69999999999999</v>
      </c>
      <c r="G204" s="1">
        <v>1.39</v>
      </c>
      <c r="H204" s="1">
        <v>1.74</v>
      </c>
      <c r="I204" s="1">
        <v>2.52</v>
      </c>
      <c r="J204" s="1">
        <v>8376.61</v>
      </c>
      <c r="K204" s="1">
        <v>10.47</v>
      </c>
      <c r="L204" s="1">
        <v>2.58</v>
      </c>
      <c r="M204" s="1">
        <v>3.12</v>
      </c>
      <c r="N204" s="1">
        <v>14.2</v>
      </c>
      <c r="O204" s="1">
        <v>9431.2000000000007</v>
      </c>
      <c r="P204" s="1">
        <v>5.08</v>
      </c>
      <c r="Q204" s="1">
        <v>1.56</v>
      </c>
      <c r="R204" s="1">
        <v>1.72</v>
      </c>
      <c r="S204" s="1">
        <v>3.23</v>
      </c>
      <c r="T204" s="1">
        <v>4609.8999999999996</v>
      </c>
      <c r="U204" s="1">
        <v>8.89</v>
      </c>
    </row>
    <row r="205" spans="1:21" x14ac:dyDescent="0.4">
      <c r="A205">
        <v>204</v>
      </c>
      <c r="B205" s="7" t="str">
        <f>VLOOKUP(C205,'accession mapping'!A:D,2,FALSE)</f>
        <v>1347</v>
      </c>
      <c r="C205" t="s">
        <v>215</v>
      </c>
      <c r="D205" t="s">
        <v>8</v>
      </c>
      <c r="E205" t="s">
        <v>3</v>
      </c>
      <c r="F205" s="1">
        <v>149.4</v>
      </c>
      <c r="G205" s="1">
        <v>1.93</v>
      </c>
      <c r="H205" s="1">
        <v>2.25</v>
      </c>
      <c r="I205" s="1">
        <v>4.4800000000000004</v>
      </c>
      <c r="J205" s="1">
        <v>6385.94</v>
      </c>
      <c r="K205" s="1">
        <v>6.2</v>
      </c>
      <c r="L205" s="1">
        <v>2.4500000000000002</v>
      </c>
      <c r="M205" s="1">
        <v>2.93</v>
      </c>
      <c r="N205" s="1">
        <v>12.2</v>
      </c>
      <c r="O205" s="1">
        <v>38310.9</v>
      </c>
      <c r="P205" s="1">
        <v>4.3099999999999996</v>
      </c>
      <c r="Q205" s="1">
        <v>2.86</v>
      </c>
      <c r="R205" s="1">
        <v>3.81</v>
      </c>
      <c r="S205" s="1">
        <v>19.3</v>
      </c>
      <c r="T205" s="1">
        <v>17148.900000000001</v>
      </c>
      <c r="U205" s="1">
        <v>4.92</v>
      </c>
    </row>
    <row r="206" spans="1:21" x14ac:dyDescent="0.4">
      <c r="A206">
        <v>205</v>
      </c>
      <c r="B206" s="7" t="str">
        <f>VLOOKUP(C206,'accession mapping'!A:D,2,FALSE)</f>
        <v>1368</v>
      </c>
      <c r="C206" t="s">
        <v>216</v>
      </c>
      <c r="D206" t="s">
        <v>8</v>
      </c>
      <c r="E206" t="s">
        <v>3</v>
      </c>
      <c r="F206" s="1">
        <v>114.2</v>
      </c>
      <c r="G206" s="1">
        <v>1.64</v>
      </c>
      <c r="H206" s="1">
        <v>2.1800000000000002</v>
      </c>
      <c r="I206" s="1">
        <v>3.21</v>
      </c>
      <c r="J206" s="1">
        <v>7683.28</v>
      </c>
      <c r="K206" s="1">
        <v>5.4</v>
      </c>
      <c r="L206" s="1">
        <v>1.6</v>
      </c>
      <c r="M206" s="1">
        <v>1.9</v>
      </c>
      <c r="N206" s="1">
        <v>3.4</v>
      </c>
      <c r="O206" s="1">
        <v>11616.8</v>
      </c>
      <c r="P206" s="1">
        <v>5.83</v>
      </c>
      <c r="Q206" s="1">
        <v>1.63</v>
      </c>
      <c r="R206" s="1">
        <v>1.92</v>
      </c>
      <c r="S206" s="1">
        <v>3.3</v>
      </c>
      <c r="T206" s="1">
        <v>7402.9</v>
      </c>
      <c r="U206" s="1">
        <v>7.76</v>
      </c>
    </row>
    <row r="207" spans="1:21" x14ac:dyDescent="0.4">
      <c r="A207">
        <v>206</v>
      </c>
      <c r="B207" s="7" t="str">
        <f>VLOOKUP(C207,'accession mapping'!A:D,2,FALSE)</f>
        <v>1375</v>
      </c>
      <c r="C207" t="s">
        <v>217</v>
      </c>
      <c r="D207" t="s">
        <v>8</v>
      </c>
      <c r="E207" t="s">
        <v>3</v>
      </c>
      <c r="F207" s="1">
        <v>162.19999999999999</v>
      </c>
      <c r="G207" s="1">
        <v>1.5</v>
      </c>
      <c r="H207" s="1">
        <v>1.87</v>
      </c>
      <c r="I207" s="1">
        <v>2.67</v>
      </c>
      <c r="J207" s="1">
        <v>1011.89</v>
      </c>
      <c r="K207" s="1">
        <v>6.87</v>
      </c>
      <c r="L207" s="1">
        <v>2.61</v>
      </c>
      <c r="M207" s="1">
        <v>2.81</v>
      </c>
      <c r="N207" s="1">
        <v>10.8</v>
      </c>
      <c r="O207" s="1">
        <v>21352.9</v>
      </c>
      <c r="P207" s="1">
        <v>4.25</v>
      </c>
      <c r="Q207" s="1">
        <v>2.71</v>
      </c>
      <c r="R207" s="1">
        <v>3</v>
      </c>
      <c r="S207" s="1">
        <v>11.91</v>
      </c>
      <c r="T207" s="1">
        <v>8006.8</v>
      </c>
      <c r="U207" s="1">
        <v>5.08</v>
      </c>
    </row>
    <row r="208" spans="1:21" x14ac:dyDescent="0.4">
      <c r="A208">
        <v>207</v>
      </c>
      <c r="B208" s="7" t="str">
        <f>VLOOKUP(C208,'accession mapping'!A:D,2,FALSE)</f>
        <v>1377</v>
      </c>
      <c r="C208" t="s">
        <v>218</v>
      </c>
      <c r="D208" t="s">
        <v>8</v>
      </c>
      <c r="E208" t="s">
        <v>3</v>
      </c>
      <c r="F208" s="1">
        <v>135.30000000000001</v>
      </c>
      <c r="G208" s="1">
        <v>1.66</v>
      </c>
      <c r="H208" s="1">
        <v>1.97</v>
      </c>
      <c r="I208" s="1">
        <v>2.83</v>
      </c>
      <c r="J208" s="1">
        <v>93.5</v>
      </c>
      <c r="K208" s="1">
        <v>8.9700000000000006</v>
      </c>
      <c r="L208" s="1">
        <v>1.84</v>
      </c>
      <c r="M208" s="1">
        <v>2.16</v>
      </c>
      <c r="N208" s="1">
        <v>6.1</v>
      </c>
      <c r="O208" s="1">
        <v>7934.4</v>
      </c>
      <c r="P208" s="1">
        <v>8.1</v>
      </c>
      <c r="Q208" s="1">
        <v>1.95</v>
      </c>
      <c r="R208" s="1">
        <v>2.2200000000000002</v>
      </c>
      <c r="S208" s="1">
        <v>5.24</v>
      </c>
      <c r="T208" s="1">
        <v>5428.6</v>
      </c>
      <c r="U208" s="1">
        <v>8.6999999999999993</v>
      </c>
    </row>
    <row r="209" spans="1:21" x14ac:dyDescent="0.4">
      <c r="A209">
        <v>208</v>
      </c>
      <c r="B209" s="7" t="str">
        <f>VLOOKUP(C209,'accession mapping'!A:D,2,FALSE)</f>
        <v>1378</v>
      </c>
      <c r="C209" t="s">
        <v>219</v>
      </c>
      <c r="D209" t="s">
        <v>8</v>
      </c>
      <c r="E209" t="s">
        <v>3</v>
      </c>
      <c r="F209" s="1">
        <v>153.30000000000001</v>
      </c>
      <c r="G209" s="1">
        <v>0.77</v>
      </c>
      <c r="H209" s="1">
        <v>0.71</v>
      </c>
      <c r="I209" s="1">
        <v>0.72</v>
      </c>
      <c r="J209" s="1">
        <v>506.17</v>
      </c>
      <c r="K209" s="1">
        <v>14.61</v>
      </c>
      <c r="L209" s="1">
        <v>1.57</v>
      </c>
      <c r="M209" s="1">
        <v>1.86</v>
      </c>
      <c r="N209" s="1">
        <v>3.9</v>
      </c>
      <c r="O209" s="1">
        <v>4471.3</v>
      </c>
      <c r="P209" s="1">
        <v>8.2799999999999994</v>
      </c>
      <c r="Q209" s="1">
        <v>1.63</v>
      </c>
      <c r="R209" s="1">
        <v>1.79</v>
      </c>
      <c r="S209" s="1">
        <v>3.29</v>
      </c>
      <c r="T209" s="1">
        <v>6400.8</v>
      </c>
      <c r="U209" s="1">
        <v>8.9</v>
      </c>
    </row>
    <row r="210" spans="1:21" x14ac:dyDescent="0.4">
      <c r="A210">
        <v>209</v>
      </c>
      <c r="B210" s="7" t="str">
        <f>VLOOKUP(C210,'accession mapping'!A:D,2,FALSE)</f>
        <v>1400</v>
      </c>
      <c r="C210" t="s">
        <v>220</v>
      </c>
      <c r="D210" t="s">
        <v>8</v>
      </c>
      <c r="E210" t="s">
        <v>3</v>
      </c>
      <c r="F210" s="1">
        <v>135.4</v>
      </c>
      <c r="G210" s="1">
        <v>1</v>
      </c>
      <c r="H210" s="1">
        <v>0.91</v>
      </c>
      <c r="I210" s="1">
        <v>1.1399999999999999</v>
      </c>
      <c r="J210" s="1">
        <v>87.89</v>
      </c>
      <c r="K210" s="1">
        <v>14.58</v>
      </c>
      <c r="L210" s="1">
        <v>1.1200000000000001</v>
      </c>
      <c r="M210" s="1">
        <v>1.2</v>
      </c>
      <c r="N210" s="1">
        <v>1.1000000000000001</v>
      </c>
      <c r="O210" s="1">
        <v>5797.1</v>
      </c>
      <c r="P210" s="1">
        <v>8.4499999999999993</v>
      </c>
      <c r="Q210" s="1">
        <v>1.18</v>
      </c>
      <c r="R210" s="1">
        <v>1.17</v>
      </c>
      <c r="S210" s="1">
        <v>1.32</v>
      </c>
      <c r="T210" s="1">
        <v>1501.4</v>
      </c>
      <c r="U210" s="1">
        <v>10.52</v>
      </c>
    </row>
    <row r="211" spans="1:21" x14ac:dyDescent="0.4">
      <c r="A211">
        <v>210</v>
      </c>
      <c r="B211" s="7" t="str">
        <f>VLOOKUP(C211,'accession mapping'!A:D,2,FALSE)</f>
        <v>1407</v>
      </c>
      <c r="C211" t="s">
        <v>221</v>
      </c>
      <c r="D211" t="s">
        <v>8</v>
      </c>
      <c r="E211" t="s">
        <v>3</v>
      </c>
      <c r="F211" s="1">
        <v>146.69999999999999</v>
      </c>
      <c r="G211" s="1">
        <v>2.17</v>
      </c>
      <c r="H211" s="1">
        <v>2.23</v>
      </c>
      <c r="I211" s="1">
        <v>5.07</v>
      </c>
      <c r="J211" s="1">
        <v>5961.84</v>
      </c>
      <c r="K211" s="1">
        <v>6.18</v>
      </c>
      <c r="L211" s="1">
        <v>2.74</v>
      </c>
      <c r="M211" s="1">
        <v>2.6</v>
      </c>
      <c r="N211" s="1">
        <v>9.6999999999999993</v>
      </c>
      <c r="O211" s="1">
        <v>35642.9</v>
      </c>
      <c r="P211" s="1">
        <v>6.17</v>
      </c>
      <c r="Q211" s="1">
        <v>2.56</v>
      </c>
      <c r="R211" s="1">
        <v>2.8</v>
      </c>
      <c r="S211" s="1">
        <v>9.1</v>
      </c>
      <c r="T211" s="1">
        <v>27315</v>
      </c>
      <c r="U211" s="1">
        <v>6.47</v>
      </c>
    </row>
    <row r="212" spans="1:21" x14ac:dyDescent="0.4">
      <c r="A212">
        <v>211</v>
      </c>
      <c r="B212" s="7" t="str">
        <f>VLOOKUP(C212,'accession mapping'!A:D,2,FALSE)</f>
        <v>1426</v>
      </c>
      <c r="C212" t="s">
        <v>222</v>
      </c>
      <c r="D212" t="s">
        <v>8</v>
      </c>
      <c r="E212" t="s">
        <v>41</v>
      </c>
      <c r="F212" s="1">
        <v>163.6</v>
      </c>
      <c r="G212" s="1"/>
      <c r="H212" s="1"/>
      <c r="I212" s="1"/>
      <c r="J212" s="1">
        <v>0</v>
      </c>
      <c r="K212" s="1"/>
      <c r="L212" s="1">
        <v>2.84</v>
      </c>
      <c r="M212" s="1">
        <v>3.22</v>
      </c>
      <c r="N212" s="1">
        <v>15.4</v>
      </c>
      <c r="O212" s="1">
        <v>12519</v>
      </c>
      <c r="P212" s="1">
        <v>4.67</v>
      </c>
      <c r="Q212" s="1">
        <v>3.13</v>
      </c>
      <c r="R212" s="1">
        <v>3.47</v>
      </c>
      <c r="S212" s="1">
        <v>17.989999999999998</v>
      </c>
      <c r="T212" s="1">
        <v>19704.400000000001</v>
      </c>
      <c r="U212" s="1">
        <v>4.8099999999999996</v>
      </c>
    </row>
    <row r="213" spans="1:21" x14ac:dyDescent="0.4">
      <c r="A213">
        <v>212</v>
      </c>
      <c r="B213" s="7" t="str">
        <f>VLOOKUP(C213,'accession mapping'!A:D,2,FALSE)</f>
        <v>1428</v>
      </c>
      <c r="C213" t="s">
        <v>223</v>
      </c>
      <c r="D213" t="s">
        <v>8</v>
      </c>
      <c r="E213" t="s">
        <v>3</v>
      </c>
      <c r="F213" s="1">
        <v>173.8</v>
      </c>
      <c r="G213" s="1">
        <v>2.91</v>
      </c>
      <c r="H213" s="1">
        <v>4.37</v>
      </c>
      <c r="I213" s="1">
        <v>25.16</v>
      </c>
      <c r="J213" s="1">
        <v>14112.89</v>
      </c>
      <c r="K213" s="1">
        <v>5.27</v>
      </c>
      <c r="L213" s="1">
        <v>7.15</v>
      </c>
      <c r="M213" s="1">
        <v>4.72</v>
      </c>
      <c r="N213" s="1">
        <v>93.1</v>
      </c>
      <c r="O213" s="1">
        <v>39445.9</v>
      </c>
      <c r="P213" s="1">
        <v>5.5</v>
      </c>
      <c r="Q213" s="1">
        <v>4.18</v>
      </c>
      <c r="R213" s="1">
        <v>4.6399999999999997</v>
      </c>
      <c r="S213" s="1">
        <v>39.950000000000003</v>
      </c>
      <c r="T213" s="1">
        <v>38880.699999999997</v>
      </c>
      <c r="U213" s="1">
        <v>5.47</v>
      </c>
    </row>
    <row r="214" spans="1:21" x14ac:dyDescent="0.4">
      <c r="A214">
        <v>213</v>
      </c>
      <c r="B214" s="7" t="str">
        <f>VLOOKUP(C214,'accession mapping'!A:D,2,FALSE)</f>
        <v>1436</v>
      </c>
      <c r="C214" t="s">
        <v>224</v>
      </c>
      <c r="D214" t="s">
        <v>8</v>
      </c>
      <c r="E214" t="s">
        <v>3</v>
      </c>
      <c r="F214" s="1">
        <v>165</v>
      </c>
      <c r="G214" s="1">
        <v>1.1200000000000001</v>
      </c>
      <c r="H214" s="1">
        <v>1.29</v>
      </c>
      <c r="I214" s="1">
        <v>0.83</v>
      </c>
      <c r="J214" s="1">
        <v>550.33000000000004</v>
      </c>
      <c r="K214" s="1">
        <v>10.73</v>
      </c>
      <c r="L214" s="1">
        <v>2.19</v>
      </c>
      <c r="M214" s="1">
        <v>2.4500000000000002</v>
      </c>
      <c r="N214" s="1">
        <v>9.4</v>
      </c>
      <c r="O214" s="1">
        <v>16472.3</v>
      </c>
      <c r="P214" s="1">
        <v>5.9</v>
      </c>
      <c r="Q214" s="1">
        <v>2.13</v>
      </c>
      <c r="R214" s="1">
        <v>2.33</v>
      </c>
      <c r="S214" s="1">
        <v>8.2799999999999994</v>
      </c>
      <c r="T214" s="1">
        <v>14652.2</v>
      </c>
      <c r="U214" s="1">
        <v>7.53</v>
      </c>
    </row>
    <row r="215" spans="1:21" x14ac:dyDescent="0.4">
      <c r="A215">
        <v>214</v>
      </c>
      <c r="B215" s="7" t="str">
        <f>VLOOKUP(C215,'accession mapping'!A:D,2,FALSE)</f>
        <v>1462</v>
      </c>
      <c r="C215" t="s">
        <v>225</v>
      </c>
      <c r="D215" t="s">
        <v>8</v>
      </c>
      <c r="E215" t="s">
        <v>3</v>
      </c>
      <c r="F215" s="1">
        <v>164.1</v>
      </c>
      <c r="G215" s="1">
        <v>1.53</v>
      </c>
      <c r="H215" s="1">
        <v>1.99</v>
      </c>
      <c r="I215" s="1">
        <v>3.48</v>
      </c>
      <c r="J215" s="1">
        <v>1034</v>
      </c>
      <c r="K215" s="1">
        <v>8.35</v>
      </c>
      <c r="L215" s="1">
        <v>2.02</v>
      </c>
      <c r="M215" s="1">
        <v>2.4500000000000002</v>
      </c>
      <c r="N215" s="1">
        <v>6.6</v>
      </c>
      <c r="O215" s="1">
        <v>28368.5</v>
      </c>
      <c r="P215" s="1">
        <v>4.79</v>
      </c>
      <c r="Q215" s="1">
        <v>2.4900000000000002</v>
      </c>
      <c r="R215" s="1">
        <v>2.88</v>
      </c>
      <c r="S215" s="1">
        <v>11.4</v>
      </c>
      <c r="T215" s="1">
        <v>18964.599999999999</v>
      </c>
      <c r="U215" s="1">
        <v>5.07</v>
      </c>
    </row>
    <row r="216" spans="1:21" x14ac:dyDescent="0.4">
      <c r="A216">
        <v>215</v>
      </c>
      <c r="B216" s="7" t="str">
        <f>VLOOKUP(C216,'accession mapping'!A:D,2,FALSE)</f>
        <v>1474</v>
      </c>
      <c r="C216" t="s">
        <v>226</v>
      </c>
      <c r="D216" t="s">
        <v>8</v>
      </c>
      <c r="E216" t="s">
        <v>3</v>
      </c>
      <c r="F216" s="1">
        <v>145.69999999999999</v>
      </c>
      <c r="G216" s="1">
        <v>1.4</v>
      </c>
      <c r="H216" s="1">
        <v>1.62</v>
      </c>
      <c r="I216" s="1">
        <v>1.56</v>
      </c>
      <c r="J216" s="1">
        <v>4383.28</v>
      </c>
      <c r="K216" s="1">
        <v>9.39</v>
      </c>
      <c r="L216" s="1">
        <v>1.86</v>
      </c>
      <c r="M216" s="1">
        <v>2.19</v>
      </c>
      <c r="N216" s="1">
        <v>4.9000000000000004</v>
      </c>
      <c r="O216" s="1">
        <v>13927</v>
      </c>
      <c r="P216" s="1">
        <v>7.39</v>
      </c>
      <c r="Q216" s="1">
        <v>1.77</v>
      </c>
      <c r="R216" s="1">
        <v>2.02</v>
      </c>
      <c r="S216" s="1">
        <v>4.71</v>
      </c>
      <c r="T216" s="1">
        <v>11532.1</v>
      </c>
      <c r="U216" s="1">
        <v>8.7899999999999991</v>
      </c>
    </row>
    <row r="217" spans="1:21" x14ac:dyDescent="0.4">
      <c r="A217">
        <v>216</v>
      </c>
      <c r="B217" s="7" t="str">
        <f>VLOOKUP(C217,'accession mapping'!A:D,2,FALSE)</f>
        <v>1475</v>
      </c>
      <c r="C217" t="s">
        <v>227</v>
      </c>
      <c r="D217" t="s">
        <v>8</v>
      </c>
      <c r="E217" t="s">
        <v>41</v>
      </c>
      <c r="F217" s="1">
        <v>174.2</v>
      </c>
      <c r="G217" s="1">
        <v>1.77</v>
      </c>
      <c r="H217" s="1">
        <v>2.56</v>
      </c>
      <c r="I217" s="1">
        <v>6</v>
      </c>
      <c r="J217" s="1">
        <v>165</v>
      </c>
      <c r="K217" s="1"/>
      <c r="L217" s="1">
        <v>3.04</v>
      </c>
      <c r="M217" s="1">
        <v>3.68</v>
      </c>
      <c r="N217" s="1">
        <v>22.4</v>
      </c>
      <c r="O217" s="1">
        <v>18824.400000000001</v>
      </c>
      <c r="P217" s="1">
        <v>5.53</v>
      </c>
      <c r="Q217" s="1">
        <v>3.33</v>
      </c>
      <c r="R217" s="1">
        <v>4.22</v>
      </c>
      <c r="S217" s="1">
        <v>28.26</v>
      </c>
      <c r="T217" s="1">
        <v>19352.8</v>
      </c>
      <c r="U217" s="1">
        <v>5.88</v>
      </c>
    </row>
    <row r="218" spans="1:21" x14ac:dyDescent="0.4">
      <c r="A218">
        <v>217</v>
      </c>
      <c r="B218" s="7" t="str">
        <f>VLOOKUP(C218,'accession mapping'!A:D,2,FALSE)</f>
        <v>1478</v>
      </c>
      <c r="C218" t="s">
        <v>228</v>
      </c>
      <c r="D218" t="s">
        <v>8</v>
      </c>
      <c r="E218" t="s">
        <v>3</v>
      </c>
      <c r="F218" s="1">
        <v>152.19999999999999</v>
      </c>
      <c r="G218" s="1">
        <v>1.78</v>
      </c>
      <c r="H218" s="1">
        <v>2.5099999999999998</v>
      </c>
      <c r="I218" s="1">
        <v>4.47</v>
      </c>
      <c r="J218" s="1">
        <v>2139.5</v>
      </c>
      <c r="K218" s="1">
        <v>5.24</v>
      </c>
      <c r="L218" s="1">
        <v>2.71</v>
      </c>
      <c r="M218" s="1">
        <v>2.99</v>
      </c>
      <c r="N218" s="1">
        <v>13.3</v>
      </c>
      <c r="O218" s="1">
        <v>37318.400000000001</v>
      </c>
      <c r="P218" s="1">
        <v>4.91</v>
      </c>
      <c r="Q218" s="1">
        <v>3.25</v>
      </c>
      <c r="R218" s="1">
        <v>4.5599999999999996</v>
      </c>
      <c r="S218" s="1">
        <v>29.19</v>
      </c>
      <c r="T218" s="1">
        <v>20888.900000000001</v>
      </c>
      <c r="U218" s="1">
        <v>5.38</v>
      </c>
    </row>
    <row r="219" spans="1:21" x14ac:dyDescent="0.4">
      <c r="A219">
        <v>218</v>
      </c>
      <c r="B219" s="7" t="str">
        <f>VLOOKUP(C219,'accession mapping'!A:D,2,FALSE)</f>
        <v>1481</v>
      </c>
      <c r="C219" t="s">
        <v>229</v>
      </c>
      <c r="D219" t="s">
        <v>8</v>
      </c>
      <c r="E219" t="s">
        <v>5</v>
      </c>
      <c r="F219" s="1">
        <v>189.2</v>
      </c>
      <c r="G219" s="1">
        <v>1.18</v>
      </c>
      <c r="H219" s="1">
        <v>1.29</v>
      </c>
      <c r="I219" s="1">
        <v>1.57</v>
      </c>
      <c r="J219" s="1">
        <v>1595.11</v>
      </c>
      <c r="K219" s="1">
        <v>10.18</v>
      </c>
      <c r="L219" s="1">
        <v>1.58</v>
      </c>
      <c r="M219" s="1">
        <v>1.72</v>
      </c>
      <c r="N219" s="1">
        <v>3.1</v>
      </c>
      <c r="O219" s="1">
        <v>8378.2999999999993</v>
      </c>
      <c r="P219" s="1">
        <v>8.84</v>
      </c>
      <c r="Q219" s="1">
        <v>1.73</v>
      </c>
      <c r="R219" s="1">
        <v>1.77</v>
      </c>
      <c r="S219" s="1">
        <v>3.14</v>
      </c>
      <c r="T219" s="1">
        <v>5370</v>
      </c>
      <c r="U219" s="1">
        <v>9.1300000000000008</v>
      </c>
    </row>
    <row r="220" spans="1:21" x14ac:dyDescent="0.4">
      <c r="A220">
        <v>219</v>
      </c>
      <c r="B220" s="7" t="str">
        <f>VLOOKUP(C220,'accession mapping'!A:D,2,FALSE)</f>
        <v>1527</v>
      </c>
      <c r="C220" t="s">
        <v>230</v>
      </c>
      <c r="D220" t="s">
        <v>8</v>
      </c>
      <c r="E220" t="s">
        <v>3</v>
      </c>
      <c r="F220" s="1">
        <v>153.80000000000001</v>
      </c>
      <c r="G220" s="1">
        <v>2.14</v>
      </c>
      <c r="H220" s="1">
        <v>2.68</v>
      </c>
      <c r="I220" s="1">
        <v>6.22</v>
      </c>
      <c r="J220" s="1">
        <v>4587.22</v>
      </c>
      <c r="K220" s="1">
        <v>6.18</v>
      </c>
      <c r="L220" s="1">
        <v>3.37</v>
      </c>
      <c r="M220" s="1">
        <v>3.43</v>
      </c>
      <c r="N220" s="1">
        <v>22</v>
      </c>
      <c r="O220" s="1">
        <v>30848.2</v>
      </c>
      <c r="P220" s="1">
        <v>6.25</v>
      </c>
      <c r="Q220" s="1">
        <v>3.94</v>
      </c>
      <c r="R220" s="1">
        <v>4.0999999999999996</v>
      </c>
      <c r="S220" s="1">
        <v>32.85</v>
      </c>
      <c r="T220" s="1">
        <v>24351.599999999999</v>
      </c>
      <c r="U220" s="1">
        <v>5.64</v>
      </c>
    </row>
    <row r="221" spans="1:21" x14ac:dyDescent="0.4">
      <c r="A221">
        <v>220</v>
      </c>
      <c r="B221" s="7" t="str">
        <f>VLOOKUP(C221,'accession mapping'!A:D,2,FALSE)</f>
        <v>1557</v>
      </c>
      <c r="C221" t="s">
        <v>231</v>
      </c>
      <c r="D221" t="s">
        <v>34</v>
      </c>
      <c r="E221" t="s">
        <v>5</v>
      </c>
      <c r="F221" s="1">
        <v>88.3</v>
      </c>
      <c r="G221" s="1">
        <v>2.69</v>
      </c>
      <c r="H221" s="1">
        <v>2.91</v>
      </c>
      <c r="I221" s="1">
        <v>11.89</v>
      </c>
      <c r="J221" s="1">
        <v>20267.939999999999</v>
      </c>
      <c r="K221" s="1">
        <v>3.03</v>
      </c>
      <c r="L221" s="1">
        <v>5.7</v>
      </c>
      <c r="M221" s="1">
        <v>5.44</v>
      </c>
      <c r="N221" s="1">
        <v>76.5</v>
      </c>
      <c r="O221" s="1">
        <v>47815</v>
      </c>
      <c r="P221" s="1">
        <v>5.22</v>
      </c>
      <c r="Q221" s="1">
        <v>5</v>
      </c>
      <c r="R221" s="1">
        <v>4.95</v>
      </c>
      <c r="S221" s="1">
        <v>64.31</v>
      </c>
      <c r="T221" s="1">
        <v>21274.1</v>
      </c>
      <c r="U221" s="1">
        <v>5.27</v>
      </c>
    </row>
    <row r="222" spans="1:21" x14ac:dyDescent="0.4">
      <c r="A222" s="2">
        <v>221</v>
      </c>
      <c r="B222" s="7" t="str">
        <f>VLOOKUP(C222,'accession mapping'!A:D,2,FALSE)</f>
        <v>1558</v>
      </c>
      <c r="C222" s="2" t="s">
        <v>232</v>
      </c>
      <c r="D222" s="2" t="s">
        <v>8</v>
      </c>
      <c r="E222" s="2" t="s">
        <v>3</v>
      </c>
      <c r="F222" s="3">
        <v>172.5</v>
      </c>
      <c r="G222" s="3">
        <v>1.88</v>
      </c>
      <c r="H222" s="3">
        <v>1.99</v>
      </c>
      <c r="I222" s="3">
        <v>3.13</v>
      </c>
      <c r="J222" s="3">
        <v>6039</v>
      </c>
      <c r="K222" s="3">
        <v>5.7</v>
      </c>
      <c r="L222" s="3">
        <v>1.73</v>
      </c>
      <c r="M222" s="3">
        <v>1.76</v>
      </c>
      <c r="N222" s="3">
        <v>2.9</v>
      </c>
      <c r="O222" s="3">
        <v>17863.3</v>
      </c>
      <c r="P222" s="3">
        <v>7.91</v>
      </c>
      <c r="Q222" s="3">
        <v>1.54</v>
      </c>
      <c r="R222" s="3">
        <v>1.58</v>
      </c>
      <c r="S222" s="3">
        <v>2.61</v>
      </c>
      <c r="T222" s="3">
        <v>14796.5</v>
      </c>
      <c r="U222" s="3">
        <v>8.3000000000000007</v>
      </c>
    </row>
    <row r="223" spans="1:21" x14ac:dyDescent="0.4">
      <c r="A223">
        <v>222</v>
      </c>
      <c r="B223" s="7" t="str">
        <f>VLOOKUP(C223,'accession mapping'!A:D,2,FALSE)</f>
        <v>1560</v>
      </c>
      <c r="C223" t="s">
        <v>233</v>
      </c>
      <c r="D223" t="s">
        <v>8</v>
      </c>
      <c r="E223" t="s">
        <v>3</v>
      </c>
      <c r="F223" s="1">
        <v>112.5</v>
      </c>
      <c r="G223" s="1">
        <v>2.78</v>
      </c>
      <c r="H223" s="1">
        <v>3.36</v>
      </c>
      <c r="I223" s="1">
        <v>16.170000000000002</v>
      </c>
      <c r="J223" s="1">
        <v>10318.17</v>
      </c>
      <c r="K223" s="1">
        <v>5.0199999999999996</v>
      </c>
      <c r="L223" s="1">
        <v>4.83</v>
      </c>
      <c r="M223" s="1">
        <v>4.95</v>
      </c>
      <c r="N223" s="1">
        <v>63.8</v>
      </c>
      <c r="O223" s="1">
        <v>54278.2</v>
      </c>
      <c r="P223" s="1">
        <v>4.24</v>
      </c>
      <c r="Q223" s="1">
        <v>4.8899999999999997</v>
      </c>
      <c r="R223" s="1">
        <v>4.92</v>
      </c>
      <c r="S223" s="1">
        <v>57.73</v>
      </c>
      <c r="T223" s="1">
        <v>27678.1</v>
      </c>
      <c r="U223" s="1">
        <v>4.0999999999999996</v>
      </c>
    </row>
    <row r="224" spans="1:21" x14ac:dyDescent="0.4">
      <c r="A224">
        <v>223</v>
      </c>
      <c r="B224" s="7" t="str">
        <f>VLOOKUP(C224,'accession mapping'!A:D,2,FALSE)</f>
        <v>1665</v>
      </c>
      <c r="C224" t="s">
        <v>234</v>
      </c>
      <c r="D224" t="s">
        <v>8</v>
      </c>
      <c r="E224" t="s">
        <v>3</v>
      </c>
      <c r="F224" s="1">
        <v>149.80000000000001</v>
      </c>
      <c r="G224" s="1">
        <v>0.69</v>
      </c>
      <c r="H224" s="1">
        <v>0.73</v>
      </c>
      <c r="I224" s="1">
        <v>0.44</v>
      </c>
      <c r="J224" s="1">
        <v>627.22</v>
      </c>
      <c r="K224" s="1">
        <v>15.43</v>
      </c>
      <c r="L224" s="1">
        <v>1</v>
      </c>
      <c r="M224" s="1">
        <v>1.1299999999999999</v>
      </c>
      <c r="N224" s="1">
        <v>1.1000000000000001</v>
      </c>
      <c r="O224" s="1">
        <v>4419.1000000000004</v>
      </c>
      <c r="P224" s="1">
        <v>10.15</v>
      </c>
      <c r="Q224" s="1">
        <v>1.28</v>
      </c>
      <c r="R224" s="1">
        <v>1.43</v>
      </c>
      <c r="S224" s="1">
        <v>1.41</v>
      </c>
      <c r="T224" s="1">
        <v>7259</v>
      </c>
      <c r="U224" s="1">
        <v>9.09</v>
      </c>
    </row>
    <row r="225" spans="1:21" x14ac:dyDescent="0.4">
      <c r="A225">
        <v>224</v>
      </c>
      <c r="B225" s="7" t="str">
        <f>VLOOKUP(C225,'accession mapping'!A:D,2,FALSE)</f>
        <v>1671</v>
      </c>
      <c r="C225" t="s">
        <v>235</v>
      </c>
      <c r="D225" t="s">
        <v>8</v>
      </c>
      <c r="E225" t="s">
        <v>3</v>
      </c>
      <c r="F225" s="1">
        <v>141.4</v>
      </c>
      <c r="G225" s="1">
        <v>2.4</v>
      </c>
      <c r="H225" s="1">
        <v>2.76</v>
      </c>
      <c r="I225" s="1">
        <v>9.67</v>
      </c>
      <c r="J225" s="1">
        <v>24678.34</v>
      </c>
      <c r="K225" s="1">
        <v>5</v>
      </c>
      <c r="L225" s="1">
        <v>4.49</v>
      </c>
      <c r="M225" s="1">
        <v>4.37</v>
      </c>
      <c r="N225" s="1">
        <v>43.6</v>
      </c>
      <c r="O225" s="1">
        <v>68878.100000000006</v>
      </c>
      <c r="P225" s="1">
        <v>4.74</v>
      </c>
      <c r="Q225" s="1">
        <v>4.8899999999999997</v>
      </c>
      <c r="R225" s="1">
        <v>5.16</v>
      </c>
      <c r="S225" s="1">
        <v>56.19</v>
      </c>
      <c r="T225" s="1">
        <v>64165.1</v>
      </c>
      <c r="U225" s="1">
        <v>4.6500000000000004</v>
      </c>
    </row>
    <row r="226" spans="1:21" x14ac:dyDescent="0.4">
      <c r="A226">
        <v>225</v>
      </c>
      <c r="B226" s="7" t="str">
        <f>VLOOKUP(C226,'accession mapping'!A:D,2,FALSE)</f>
        <v>1681</v>
      </c>
      <c r="C226" t="s">
        <v>236</v>
      </c>
      <c r="D226" t="s">
        <v>17</v>
      </c>
      <c r="E226" t="s">
        <v>5</v>
      </c>
      <c r="F226" s="1">
        <v>29.6</v>
      </c>
      <c r="G226" s="1">
        <v>3.81</v>
      </c>
      <c r="H226" s="1">
        <v>4.43</v>
      </c>
      <c r="I226" s="1">
        <v>37.9</v>
      </c>
      <c r="J226" s="1">
        <v>6044.45</v>
      </c>
      <c r="K226" s="1">
        <v>5.24</v>
      </c>
      <c r="L226" s="1">
        <v>6.32</v>
      </c>
      <c r="M226" s="1">
        <v>6.67</v>
      </c>
      <c r="N226" s="1">
        <v>128</v>
      </c>
      <c r="O226" s="1">
        <v>37172.199999999997</v>
      </c>
      <c r="P226" s="1">
        <v>4.5199999999999996</v>
      </c>
      <c r="Q226" s="1">
        <v>6.15</v>
      </c>
      <c r="R226" s="1">
        <v>7.02</v>
      </c>
      <c r="S226" s="1">
        <v>141.54</v>
      </c>
      <c r="T226" s="1">
        <v>29541.599999999999</v>
      </c>
      <c r="U226" s="1">
        <v>6.06</v>
      </c>
    </row>
    <row r="227" spans="1:21" x14ac:dyDescent="0.4">
      <c r="A227">
        <v>226</v>
      </c>
      <c r="B227" s="7" t="str">
        <f>VLOOKUP(C227,'accession mapping'!A:D,2,FALSE)</f>
        <v>1301</v>
      </c>
      <c r="C227" t="s">
        <v>237</v>
      </c>
      <c r="D227" t="s">
        <v>8</v>
      </c>
      <c r="E227" t="s">
        <v>3</v>
      </c>
      <c r="F227" s="1">
        <v>153.4</v>
      </c>
      <c r="G227" s="1">
        <v>2.12</v>
      </c>
      <c r="H227" s="1">
        <v>2.7</v>
      </c>
      <c r="I227" s="1">
        <v>6.15</v>
      </c>
      <c r="J227" s="1">
        <v>4840</v>
      </c>
      <c r="K227" s="1">
        <v>5.21</v>
      </c>
      <c r="L227" s="1">
        <v>3.09</v>
      </c>
      <c r="M227" s="1">
        <v>3.49</v>
      </c>
      <c r="N227" s="1">
        <v>19.100000000000001</v>
      </c>
      <c r="O227" s="1">
        <v>35201.4</v>
      </c>
      <c r="P227" s="1">
        <v>4.46</v>
      </c>
      <c r="Q227" s="1">
        <v>3.51</v>
      </c>
      <c r="R227" s="1">
        <v>3.73</v>
      </c>
      <c r="S227" s="1">
        <v>22.46</v>
      </c>
      <c r="T227" s="1">
        <v>32722.1</v>
      </c>
      <c r="U227" s="1">
        <v>4.62</v>
      </c>
    </row>
    <row r="228" spans="1:21" x14ac:dyDescent="0.4">
      <c r="A228">
        <v>227</v>
      </c>
      <c r="B228" s="7" t="str">
        <f>VLOOKUP(C228,'accession mapping'!A:D,2,FALSE)</f>
        <v>1946</v>
      </c>
      <c r="C228" t="s">
        <v>238</v>
      </c>
      <c r="D228" t="s">
        <v>17</v>
      </c>
      <c r="E228" t="s">
        <v>3</v>
      </c>
      <c r="F228" s="1">
        <v>148.80000000000001</v>
      </c>
      <c r="G228" s="1">
        <v>1.85</v>
      </c>
      <c r="H228" s="1">
        <v>2.1800000000000002</v>
      </c>
      <c r="I228" s="1">
        <v>4.33</v>
      </c>
      <c r="J228" s="1">
        <v>2881.84</v>
      </c>
      <c r="K228" s="1">
        <v>4.6399999999999997</v>
      </c>
      <c r="L228" s="1">
        <v>4.53</v>
      </c>
      <c r="M228" s="1">
        <v>3.59</v>
      </c>
      <c r="N228" s="1">
        <v>29.5</v>
      </c>
      <c r="O228" s="1">
        <v>63798.1</v>
      </c>
      <c r="P228" s="1">
        <v>5.3</v>
      </c>
      <c r="Q228" s="1">
        <v>4.07</v>
      </c>
      <c r="R228" s="1">
        <v>4.37</v>
      </c>
      <c r="S228" s="1">
        <v>40.119999999999997</v>
      </c>
      <c r="T228" s="1">
        <v>22621.5</v>
      </c>
      <c r="U228" s="1">
        <v>5.66</v>
      </c>
    </row>
    <row r="229" spans="1:21" x14ac:dyDescent="0.4">
      <c r="A229">
        <v>228</v>
      </c>
      <c r="B229" s="7" t="str">
        <f>VLOOKUP(C229,'accession mapping'!A:D,2,FALSE)</f>
        <v>2118</v>
      </c>
      <c r="C229" t="s">
        <v>239</v>
      </c>
      <c r="D229" t="s">
        <v>8</v>
      </c>
      <c r="E229" t="s">
        <v>3</v>
      </c>
      <c r="F229" s="1">
        <v>162.80000000000001</v>
      </c>
      <c r="G229" s="1">
        <v>1.3</v>
      </c>
      <c r="H229" s="1">
        <v>0.95</v>
      </c>
      <c r="I229" s="1">
        <v>1.32</v>
      </c>
      <c r="J229" s="1">
        <v>412.5</v>
      </c>
      <c r="K229" s="1">
        <v>12.67</v>
      </c>
      <c r="L229" s="1">
        <v>1.98</v>
      </c>
      <c r="M229" s="1">
        <v>1.7</v>
      </c>
      <c r="N229" s="1">
        <v>3.6</v>
      </c>
      <c r="O229" s="1">
        <v>5683.8</v>
      </c>
      <c r="P229" s="1">
        <v>7.59</v>
      </c>
      <c r="Q229" s="1">
        <v>1.9</v>
      </c>
      <c r="R229" s="1">
        <v>1.82</v>
      </c>
      <c r="S229" s="1">
        <v>3.54</v>
      </c>
      <c r="T229" s="1">
        <v>6342.4</v>
      </c>
      <c r="U229" s="1">
        <v>8.39</v>
      </c>
    </row>
    <row r="230" spans="1:21" x14ac:dyDescent="0.4">
      <c r="A230">
        <v>229</v>
      </c>
      <c r="B230" s="7" t="str">
        <f>VLOOKUP(C230,'accession mapping'!A:D,2,FALSE)</f>
        <v>2134</v>
      </c>
      <c r="C230" t="s">
        <v>240</v>
      </c>
      <c r="D230" t="s">
        <v>8</v>
      </c>
      <c r="E230" t="s">
        <v>3</v>
      </c>
      <c r="F230" s="1">
        <v>159.30000000000001</v>
      </c>
      <c r="G230" s="1">
        <v>1.25</v>
      </c>
      <c r="H230" s="1">
        <v>1.1499999999999999</v>
      </c>
      <c r="I230" s="1">
        <v>1.0900000000000001</v>
      </c>
      <c r="J230" s="1">
        <v>990.17</v>
      </c>
      <c r="K230" s="1">
        <v>11.04</v>
      </c>
      <c r="L230" s="1">
        <v>1.68</v>
      </c>
      <c r="M230" s="1">
        <v>1.7</v>
      </c>
      <c r="N230" s="1">
        <v>3.6</v>
      </c>
      <c r="O230" s="1">
        <v>7039.6</v>
      </c>
      <c r="P230" s="1">
        <v>7.11</v>
      </c>
      <c r="Q230" s="1">
        <v>1.82</v>
      </c>
      <c r="R230" s="1">
        <v>1.87</v>
      </c>
      <c r="S230" s="1">
        <v>3.99</v>
      </c>
      <c r="T230" s="1">
        <v>8373.5</v>
      </c>
      <c r="U230" s="1">
        <v>7.66</v>
      </c>
    </row>
    <row r="231" spans="1:21" x14ac:dyDescent="0.4">
      <c r="A231">
        <v>230</v>
      </c>
      <c r="B231" s="7" t="str">
        <f>VLOOKUP(C231,'accession mapping'!A:D,2,FALSE)</f>
        <v>2146</v>
      </c>
      <c r="C231" t="s">
        <v>241</v>
      </c>
      <c r="D231" t="s">
        <v>8</v>
      </c>
      <c r="E231" t="s">
        <v>3</v>
      </c>
      <c r="F231" s="1">
        <v>164.9</v>
      </c>
      <c r="G231" s="1">
        <v>1.26</v>
      </c>
      <c r="H231" s="1">
        <v>1.47</v>
      </c>
      <c r="I231" s="1">
        <v>3.6</v>
      </c>
      <c r="J231" s="1">
        <v>99</v>
      </c>
      <c r="K231" s="1">
        <v>10.99</v>
      </c>
      <c r="L231" s="1">
        <v>1.93</v>
      </c>
      <c r="M231" s="1">
        <v>2.1</v>
      </c>
      <c r="N231" s="1">
        <v>4.9000000000000004</v>
      </c>
      <c r="O231" s="1">
        <v>12101.2</v>
      </c>
      <c r="P231" s="1">
        <v>8.43</v>
      </c>
      <c r="Q231" s="1">
        <v>1.75</v>
      </c>
      <c r="R231" s="1">
        <v>1.92</v>
      </c>
      <c r="S231" s="1">
        <v>3.55</v>
      </c>
      <c r="T231" s="1">
        <v>7583.2</v>
      </c>
      <c r="U231" s="1">
        <v>8.66</v>
      </c>
    </row>
    <row r="232" spans="1:21" x14ac:dyDescent="0.4">
      <c r="A232">
        <v>231</v>
      </c>
      <c r="B232" s="7" t="str">
        <f>VLOOKUP(C232,'accession mapping'!A:D,2,FALSE)</f>
        <v>2205</v>
      </c>
      <c r="C232" t="s">
        <v>242</v>
      </c>
      <c r="D232" t="s">
        <v>8</v>
      </c>
      <c r="E232" t="s">
        <v>3</v>
      </c>
      <c r="F232" s="1">
        <v>150.19999999999999</v>
      </c>
      <c r="G232" s="1">
        <v>1.46</v>
      </c>
      <c r="H232" s="1">
        <v>1.92</v>
      </c>
      <c r="I232" s="1">
        <v>3.45</v>
      </c>
      <c r="J232" s="1">
        <v>968.06</v>
      </c>
      <c r="K232" s="1">
        <v>5.63</v>
      </c>
      <c r="L232" s="1">
        <v>2.15</v>
      </c>
      <c r="M232" s="1">
        <v>2.64</v>
      </c>
      <c r="N232" s="1">
        <v>9.1</v>
      </c>
      <c r="O232" s="1">
        <v>16198.5</v>
      </c>
      <c r="P232" s="1">
        <v>4.9400000000000004</v>
      </c>
      <c r="Q232" s="1">
        <v>2.46</v>
      </c>
      <c r="R232" s="1">
        <v>2.96</v>
      </c>
      <c r="S232" s="1">
        <v>11.9</v>
      </c>
      <c r="T232" s="1">
        <v>9239.7999999999993</v>
      </c>
      <c r="U232" s="1">
        <v>4.95</v>
      </c>
    </row>
    <row r="233" spans="1:21" x14ac:dyDescent="0.4">
      <c r="A233">
        <v>232</v>
      </c>
      <c r="B233" s="7" t="str">
        <f>VLOOKUP(C233,'accession mapping'!A:D,2,FALSE)</f>
        <v>2211</v>
      </c>
      <c r="C233" t="s">
        <v>243</v>
      </c>
      <c r="D233" t="s">
        <v>8</v>
      </c>
      <c r="E233" t="s">
        <v>3</v>
      </c>
      <c r="F233" s="1">
        <v>148.9</v>
      </c>
      <c r="G233" s="1">
        <v>0.69</v>
      </c>
      <c r="H233" s="1">
        <v>0.79</v>
      </c>
      <c r="I233" s="1"/>
      <c r="J233" s="1">
        <v>0</v>
      </c>
      <c r="K233" s="1">
        <v>16.07</v>
      </c>
      <c r="L233" s="1">
        <v>1.28</v>
      </c>
      <c r="M233" s="1">
        <v>1.44</v>
      </c>
      <c r="N233" s="1">
        <v>3.3</v>
      </c>
      <c r="O233" s="1">
        <v>4108.3</v>
      </c>
      <c r="P233" s="1">
        <v>9.9600000000000009</v>
      </c>
      <c r="Q233" s="1">
        <v>1.53</v>
      </c>
      <c r="R233" s="1">
        <v>1.69</v>
      </c>
      <c r="S233" s="1">
        <v>2.72</v>
      </c>
      <c r="T233" s="1">
        <v>2523.1</v>
      </c>
      <c r="U233" s="1">
        <v>9.99</v>
      </c>
    </row>
    <row r="234" spans="1:21" x14ac:dyDescent="0.4">
      <c r="A234">
        <v>233</v>
      </c>
      <c r="B234" s="7" t="str">
        <f>VLOOKUP(C234,'accession mapping'!A:D,2,FALSE)</f>
        <v>2216</v>
      </c>
      <c r="C234" t="s">
        <v>244</v>
      </c>
      <c r="D234" t="s">
        <v>8</v>
      </c>
      <c r="E234" t="s">
        <v>3</v>
      </c>
      <c r="F234" s="1">
        <v>117.1</v>
      </c>
      <c r="G234" s="1">
        <v>2.65</v>
      </c>
      <c r="H234" s="1">
        <v>3.32</v>
      </c>
      <c r="I234" s="1">
        <v>17</v>
      </c>
      <c r="J234" s="1">
        <v>10939.61</v>
      </c>
      <c r="K234" s="1">
        <v>4.2</v>
      </c>
      <c r="L234" s="1">
        <v>4.63</v>
      </c>
      <c r="M234" s="1">
        <v>5.46</v>
      </c>
      <c r="N234" s="1">
        <v>61.8</v>
      </c>
      <c r="O234" s="1">
        <v>56078.2</v>
      </c>
      <c r="P234" s="1">
        <v>4.59</v>
      </c>
      <c r="Q234" s="1">
        <v>4.55</v>
      </c>
      <c r="R234" s="1">
        <v>5.22</v>
      </c>
      <c r="S234" s="1">
        <v>55.44</v>
      </c>
      <c r="T234" s="1">
        <v>28428.3</v>
      </c>
      <c r="U234" s="1">
        <v>5.41</v>
      </c>
    </row>
    <row r="235" spans="1:21" x14ac:dyDescent="0.4">
      <c r="A235">
        <v>234</v>
      </c>
      <c r="B235" s="7" t="str">
        <f>VLOOKUP(C235,'accession mapping'!A:D,2,FALSE)</f>
        <v>2218</v>
      </c>
      <c r="C235" t="s">
        <v>245</v>
      </c>
      <c r="D235" t="s">
        <v>8</v>
      </c>
      <c r="E235" t="s">
        <v>3</v>
      </c>
      <c r="F235" s="1">
        <v>137.6</v>
      </c>
      <c r="G235" s="1">
        <v>2.34</v>
      </c>
      <c r="H235" s="1">
        <v>2.94</v>
      </c>
      <c r="I235" s="1">
        <v>10.050000000000001</v>
      </c>
      <c r="J235" s="1">
        <v>12881.11</v>
      </c>
      <c r="K235" s="1">
        <v>3.81</v>
      </c>
      <c r="L235" s="1">
        <v>3.94</v>
      </c>
      <c r="M235" s="1">
        <v>4.8099999999999996</v>
      </c>
      <c r="N235" s="1">
        <v>41.1</v>
      </c>
      <c r="O235" s="1">
        <v>59498.7</v>
      </c>
      <c r="P235" s="1">
        <v>3.83</v>
      </c>
      <c r="Q235" s="1">
        <v>4.0999999999999996</v>
      </c>
      <c r="R235" s="1">
        <v>4.83</v>
      </c>
      <c r="S235" s="1">
        <v>42.34</v>
      </c>
      <c r="T235" s="1">
        <v>23017.4</v>
      </c>
      <c r="U235" s="1">
        <v>4.9800000000000004</v>
      </c>
    </row>
    <row r="236" spans="1:21" x14ac:dyDescent="0.4">
      <c r="A236">
        <v>235</v>
      </c>
      <c r="B236" s="7" t="str">
        <f>VLOOKUP(C236,'accession mapping'!A:D,2,FALSE)</f>
        <v>2234</v>
      </c>
      <c r="C236" t="s">
        <v>246</v>
      </c>
      <c r="D236" t="s">
        <v>8</v>
      </c>
      <c r="E236" t="s">
        <v>3</v>
      </c>
      <c r="F236" s="1">
        <v>134.80000000000001</v>
      </c>
      <c r="G236" s="1">
        <v>2.1</v>
      </c>
      <c r="H236" s="1">
        <v>1.96</v>
      </c>
      <c r="I236" s="1">
        <v>4.01</v>
      </c>
      <c r="J236" s="1">
        <v>11946.06</v>
      </c>
      <c r="K236" s="1">
        <v>5.84</v>
      </c>
      <c r="L236" s="1">
        <v>2.08</v>
      </c>
      <c r="M236" s="1">
        <v>2.21</v>
      </c>
      <c r="N236" s="1">
        <v>5.4</v>
      </c>
      <c r="O236" s="1">
        <v>16438.599999999999</v>
      </c>
      <c r="P236" s="1">
        <v>7.66</v>
      </c>
      <c r="Q236" s="1">
        <v>2.15</v>
      </c>
      <c r="R236" s="1">
        <v>2.0699999999999998</v>
      </c>
      <c r="S236" s="1">
        <v>5.2</v>
      </c>
      <c r="T236" s="1">
        <v>13782.8</v>
      </c>
      <c r="U236" s="1">
        <v>8.1999999999999993</v>
      </c>
    </row>
    <row r="237" spans="1:21" x14ac:dyDescent="0.4">
      <c r="A237">
        <v>236</v>
      </c>
      <c r="B237" s="7" t="str">
        <f>VLOOKUP(C237,'accession mapping'!A:D,2,FALSE)</f>
        <v>2247</v>
      </c>
      <c r="C237" t="s">
        <v>247</v>
      </c>
      <c r="D237" t="s">
        <v>8</v>
      </c>
      <c r="E237" t="s">
        <v>3</v>
      </c>
      <c r="F237" s="1">
        <v>145.5</v>
      </c>
      <c r="G237" s="1">
        <v>1.52</v>
      </c>
      <c r="H237" s="1">
        <v>2.13</v>
      </c>
      <c r="I237" s="1">
        <v>2.96</v>
      </c>
      <c r="J237" s="1">
        <v>2211.44</v>
      </c>
      <c r="K237" s="1">
        <v>5.38</v>
      </c>
      <c r="L237" s="1">
        <v>2.2599999999999998</v>
      </c>
      <c r="M237" s="1">
        <v>2.93</v>
      </c>
      <c r="N237" s="1">
        <v>9.4</v>
      </c>
      <c r="O237" s="1">
        <v>18571.5</v>
      </c>
      <c r="P237" s="1">
        <v>4.59</v>
      </c>
      <c r="Q237" s="1">
        <v>2.34</v>
      </c>
      <c r="R237" s="1">
        <v>3.13</v>
      </c>
      <c r="S237" s="1">
        <v>9.69</v>
      </c>
      <c r="T237" s="1">
        <v>12886.4</v>
      </c>
      <c r="U237" s="1">
        <v>4.7699999999999996</v>
      </c>
    </row>
    <row r="238" spans="1:21" x14ac:dyDescent="0.4">
      <c r="A238">
        <v>237</v>
      </c>
      <c r="B238" s="7" t="str">
        <f>VLOOKUP(C238,'accession mapping'!A:D,2,FALSE)</f>
        <v>2254</v>
      </c>
      <c r="C238" t="s">
        <v>248</v>
      </c>
      <c r="D238" t="s">
        <v>8</v>
      </c>
      <c r="E238" t="s">
        <v>3</v>
      </c>
      <c r="F238" s="1">
        <v>132.4</v>
      </c>
      <c r="G238" s="1">
        <v>1.44</v>
      </c>
      <c r="H238" s="1">
        <v>1.75</v>
      </c>
      <c r="I238" s="1">
        <v>2.23</v>
      </c>
      <c r="J238" s="1">
        <v>3085.67</v>
      </c>
      <c r="K238" s="1">
        <v>8.11</v>
      </c>
      <c r="L238" s="1">
        <v>2.35</v>
      </c>
      <c r="M238" s="1">
        <v>2.87</v>
      </c>
      <c r="N238" s="1">
        <v>9.6999999999999993</v>
      </c>
      <c r="O238" s="1">
        <v>34158.6</v>
      </c>
      <c r="P238" s="1">
        <v>4.4400000000000004</v>
      </c>
      <c r="Q238" s="1">
        <v>2.0299999999999998</v>
      </c>
      <c r="R238" s="1">
        <v>2.41</v>
      </c>
      <c r="S238" s="1">
        <v>7.54</v>
      </c>
      <c r="T238" s="1">
        <v>7025.8</v>
      </c>
      <c r="U238" s="1">
        <v>6.36</v>
      </c>
    </row>
    <row r="239" spans="1:21" x14ac:dyDescent="0.4">
      <c r="A239">
        <v>238</v>
      </c>
      <c r="B239" s="7" t="str">
        <f>VLOOKUP(C239,'accession mapping'!A:D,2,FALSE)</f>
        <v>2402</v>
      </c>
      <c r="C239" t="s">
        <v>249</v>
      </c>
      <c r="D239" t="s">
        <v>8</v>
      </c>
      <c r="E239" t="s">
        <v>41</v>
      </c>
      <c r="F239" s="1">
        <v>3.1</v>
      </c>
      <c r="G239" s="1">
        <v>2.79</v>
      </c>
      <c r="H239" s="1">
        <v>2.3199999999999998</v>
      </c>
      <c r="I239" s="1">
        <v>8.57</v>
      </c>
      <c r="J239" s="1">
        <v>8062.84</v>
      </c>
      <c r="K239" s="1">
        <v>5.33</v>
      </c>
      <c r="L239" s="1">
        <v>2.54</v>
      </c>
      <c r="M239" s="1">
        <v>2.36</v>
      </c>
      <c r="N239" s="1">
        <v>8.6</v>
      </c>
      <c r="O239" s="1">
        <v>55360.7</v>
      </c>
      <c r="P239" s="1">
        <v>5.12</v>
      </c>
      <c r="Q239" s="1">
        <v>3.03</v>
      </c>
      <c r="R239" s="1">
        <v>2.86</v>
      </c>
      <c r="S239" s="1">
        <v>12.04</v>
      </c>
      <c r="T239" s="1">
        <v>40139</v>
      </c>
      <c r="U239" s="1">
        <v>7.39</v>
      </c>
    </row>
    <row r="240" spans="1:21" x14ac:dyDescent="0.4">
      <c r="A240">
        <v>239</v>
      </c>
      <c r="B240" s="7" t="str">
        <f>VLOOKUP(C240,'accession mapping'!A:D,2,FALSE)</f>
        <v>2509</v>
      </c>
      <c r="C240" t="s">
        <v>250</v>
      </c>
      <c r="D240" t="s">
        <v>8</v>
      </c>
      <c r="E240" t="s">
        <v>3</v>
      </c>
      <c r="F240" s="1">
        <v>114.4</v>
      </c>
      <c r="G240" s="1">
        <v>4.5999999999999996</v>
      </c>
      <c r="H240" s="1">
        <v>5.35</v>
      </c>
      <c r="I240" s="1">
        <v>60.56</v>
      </c>
      <c r="J240" s="1">
        <v>5995</v>
      </c>
      <c r="K240" s="1">
        <v>6.29</v>
      </c>
      <c r="L240" s="1">
        <v>4.26</v>
      </c>
      <c r="M240" s="1">
        <v>4.1399999999999997</v>
      </c>
      <c r="N240" s="1">
        <v>49</v>
      </c>
      <c r="O240" s="1">
        <v>46668</v>
      </c>
      <c r="P240" s="1">
        <v>4.63</v>
      </c>
      <c r="Q240" s="1">
        <v>6.01</v>
      </c>
      <c r="R240" s="1">
        <v>5.98</v>
      </c>
      <c r="S240" s="1">
        <v>100.17</v>
      </c>
      <c r="T240" s="1">
        <v>36058</v>
      </c>
      <c r="U240" s="1">
        <v>5.73</v>
      </c>
    </row>
    <row r="241" spans="1:21" x14ac:dyDescent="0.4">
      <c r="A241">
        <v>240</v>
      </c>
      <c r="B241" s="7" t="str">
        <f>VLOOKUP(C241,'accession mapping'!A:D,2,FALSE)</f>
        <v>2540</v>
      </c>
      <c r="C241" t="s">
        <v>251</v>
      </c>
      <c r="D241" t="s">
        <v>8</v>
      </c>
      <c r="E241" t="s">
        <v>3</v>
      </c>
      <c r="F241" s="1">
        <v>164.4</v>
      </c>
      <c r="G241" s="1">
        <v>2.35</v>
      </c>
      <c r="H241" s="1">
        <v>2.38</v>
      </c>
      <c r="I241" s="1">
        <v>6.7</v>
      </c>
      <c r="J241" s="1">
        <v>13084.5</v>
      </c>
      <c r="K241" s="1">
        <v>6.7</v>
      </c>
      <c r="L241" s="1">
        <v>2.97</v>
      </c>
      <c r="M241" s="1">
        <v>3.26</v>
      </c>
      <c r="N241" s="1">
        <v>16.7</v>
      </c>
      <c r="O241" s="1">
        <v>33850</v>
      </c>
      <c r="P241" s="1">
        <v>5.29</v>
      </c>
      <c r="Q241" s="1">
        <v>3.28</v>
      </c>
      <c r="R241" s="1">
        <v>3.68</v>
      </c>
      <c r="S241" s="1">
        <v>17.149999999999999</v>
      </c>
      <c r="T241" s="1">
        <v>32224.3</v>
      </c>
      <c r="U241" s="1">
        <v>5.45</v>
      </c>
    </row>
    <row r="242" spans="1:21" x14ac:dyDescent="0.4">
      <c r="A242">
        <v>241</v>
      </c>
      <c r="B242" s="7" t="str">
        <f>VLOOKUP(C242,'accession mapping'!A:D,2,FALSE)</f>
        <v>2578</v>
      </c>
      <c r="C242" t="s">
        <v>252</v>
      </c>
      <c r="D242" t="s">
        <v>8</v>
      </c>
      <c r="E242" t="s">
        <v>3</v>
      </c>
      <c r="F242" s="1">
        <v>147.69999999999999</v>
      </c>
      <c r="G242" s="1">
        <v>2.2999999999999998</v>
      </c>
      <c r="H242" s="1">
        <v>2.74</v>
      </c>
      <c r="I242" s="1">
        <v>7.82</v>
      </c>
      <c r="J242" s="1">
        <v>15823.45</v>
      </c>
      <c r="K242" s="1">
        <v>4.8099999999999996</v>
      </c>
      <c r="L242" s="1">
        <v>3.34</v>
      </c>
      <c r="M242" s="1">
        <v>3.48</v>
      </c>
      <c r="N242" s="1">
        <v>23</v>
      </c>
      <c r="O242" s="1">
        <v>42106.6</v>
      </c>
      <c r="P242" s="1">
        <v>3.04</v>
      </c>
      <c r="Q242" s="1">
        <v>3.46</v>
      </c>
      <c r="R242" s="1">
        <v>4</v>
      </c>
      <c r="S242" s="1">
        <v>27.55</v>
      </c>
      <c r="T242" s="1">
        <v>36552.9</v>
      </c>
      <c r="U242" s="1">
        <v>4.1100000000000003</v>
      </c>
    </row>
    <row r="243" spans="1:21" x14ac:dyDescent="0.4">
      <c r="A243">
        <v>242</v>
      </c>
      <c r="B243" s="7" t="str">
        <f>VLOOKUP(C243,'accession mapping'!A:D,2,FALSE)</f>
        <v>2584</v>
      </c>
      <c r="C243" t="s">
        <v>253</v>
      </c>
      <c r="D243" t="s">
        <v>8</v>
      </c>
      <c r="E243" t="s">
        <v>3</v>
      </c>
      <c r="F243" s="1">
        <v>104.4</v>
      </c>
      <c r="G243" s="1">
        <v>3.74</v>
      </c>
      <c r="H243" s="1">
        <v>4.5999999999999996</v>
      </c>
      <c r="I243" s="1">
        <v>44.15</v>
      </c>
      <c r="J243" s="1">
        <v>3157</v>
      </c>
      <c r="K243" s="1">
        <v>6.24</v>
      </c>
      <c r="L243" s="1">
        <v>5.96</v>
      </c>
      <c r="M243" s="1">
        <v>6.58</v>
      </c>
      <c r="N243" s="1">
        <v>123.1</v>
      </c>
      <c r="O243" s="1">
        <v>27076.6</v>
      </c>
      <c r="P243" s="1">
        <v>5.99</v>
      </c>
      <c r="Q243" s="1">
        <v>5.75</v>
      </c>
      <c r="R243" s="1">
        <v>6.91</v>
      </c>
      <c r="S243" s="1">
        <v>144.5</v>
      </c>
      <c r="T243" s="1">
        <v>35073.5</v>
      </c>
      <c r="U243" s="1">
        <v>5.69</v>
      </c>
    </row>
    <row r="244" spans="1:21" x14ac:dyDescent="0.4">
      <c r="A244">
        <v>243</v>
      </c>
      <c r="B244" s="7" t="str">
        <f>VLOOKUP(C244,'accession mapping'!A:D,2,FALSE)</f>
        <v>2594</v>
      </c>
      <c r="C244" t="s">
        <v>254</v>
      </c>
      <c r="D244" t="s">
        <v>207</v>
      </c>
      <c r="E244" t="s">
        <v>3</v>
      </c>
      <c r="F244" s="1">
        <v>142.19999999999999</v>
      </c>
      <c r="G244" s="1">
        <v>2.6</v>
      </c>
      <c r="H244" s="1">
        <v>2.84</v>
      </c>
      <c r="I244" s="1">
        <v>11.7</v>
      </c>
      <c r="J244" s="1">
        <v>7848.28</v>
      </c>
      <c r="K244" s="1">
        <v>4.82</v>
      </c>
      <c r="L244" s="1">
        <v>3.49</v>
      </c>
      <c r="M244" s="1">
        <v>3.91</v>
      </c>
      <c r="N244" s="1">
        <v>26.3</v>
      </c>
      <c r="O244" s="1">
        <v>58011.8</v>
      </c>
      <c r="P244" s="1">
        <v>3.76</v>
      </c>
      <c r="Q244" s="1">
        <v>3.26</v>
      </c>
      <c r="R244" s="1">
        <v>3.88</v>
      </c>
      <c r="S244" s="1">
        <v>22.99</v>
      </c>
      <c r="T244" s="1">
        <v>25696.1</v>
      </c>
      <c r="U244" s="1">
        <v>5.24</v>
      </c>
    </row>
    <row r="245" spans="1:21" x14ac:dyDescent="0.4">
      <c r="A245">
        <v>244</v>
      </c>
      <c r="B245" s="7" t="str">
        <f>VLOOKUP(C245,'accession mapping'!A:D,2,FALSE)</f>
        <v>2600</v>
      </c>
      <c r="C245" t="s">
        <v>255</v>
      </c>
      <c r="D245" t="s">
        <v>8</v>
      </c>
      <c r="E245" t="s">
        <v>3</v>
      </c>
      <c r="F245" s="1">
        <v>148.4</v>
      </c>
      <c r="G245" s="1">
        <v>2</v>
      </c>
      <c r="H245" s="1">
        <v>2.02</v>
      </c>
      <c r="I245" s="1">
        <v>5.17</v>
      </c>
      <c r="J245" s="1">
        <v>341</v>
      </c>
      <c r="K245" s="1">
        <v>5.81</v>
      </c>
      <c r="L245" s="1">
        <v>2.5</v>
      </c>
      <c r="M245" s="1">
        <v>2.68</v>
      </c>
      <c r="N245" s="1">
        <v>9.9</v>
      </c>
      <c r="O245" s="1">
        <v>16096.3</v>
      </c>
      <c r="P245" s="1">
        <v>5.37</v>
      </c>
      <c r="Q245" s="1">
        <v>1.91</v>
      </c>
      <c r="R245" s="1">
        <v>2.1</v>
      </c>
      <c r="S245" s="1">
        <v>7.38</v>
      </c>
      <c r="T245" s="1">
        <v>4009.8</v>
      </c>
      <c r="U245" s="1">
        <v>7.79</v>
      </c>
    </row>
    <row r="246" spans="1:21" x14ac:dyDescent="0.4">
      <c r="A246">
        <v>245</v>
      </c>
      <c r="B246" s="7" t="str">
        <f>VLOOKUP(C246,'accession mapping'!A:D,2,FALSE)</f>
        <v>2608</v>
      </c>
      <c r="C246" t="s">
        <v>256</v>
      </c>
      <c r="D246" t="s">
        <v>8</v>
      </c>
      <c r="E246" t="s">
        <v>3</v>
      </c>
      <c r="F246" s="1">
        <v>150.5</v>
      </c>
      <c r="G246" s="1">
        <v>1.63</v>
      </c>
      <c r="H246" s="1">
        <v>2.02</v>
      </c>
      <c r="I246" s="1">
        <v>3.15</v>
      </c>
      <c r="J246" s="1">
        <v>3409.84</v>
      </c>
      <c r="K246" s="1">
        <v>7.26</v>
      </c>
      <c r="L246" s="1">
        <v>2.91</v>
      </c>
      <c r="M246" s="1">
        <v>3.33</v>
      </c>
      <c r="N246" s="1">
        <v>18.399999999999999</v>
      </c>
      <c r="O246" s="1">
        <v>28975.200000000001</v>
      </c>
      <c r="P246" s="1">
        <v>4.43</v>
      </c>
      <c r="Q246" s="1">
        <v>2.54</v>
      </c>
      <c r="R246" s="1">
        <v>2.75</v>
      </c>
      <c r="S246" s="1">
        <v>10.97</v>
      </c>
      <c r="T246" s="1">
        <v>13519.3</v>
      </c>
      <c r="U246" s="1">
        <v>6.1</v>
      </c>
    </row>
    <row r="247" spans="1:21" x14ac:dyDescent="0.4">
      <c r="A247">
        <v>246</v>
      </c>
      <c r="B247" s="7" t="str">
        <f>VLOOKUP(C247,'accession mapping'!A:D,2,FALSE)</f>
        <v>2673</v>
      </c>
      <c r="C247" t="s">
        <v>257</v>
      </c>
      <c r="D247" t="s">
        <v>8</v>
      </c>
      <c r="E247" t="s">
        <v>3</v>
      </c>
      <c r="F247" s="1">
        <v>157.80000000000001</v>
      </c>
      <c r="G247" s="1">
        <v>1.75</v>
      </c>
      <c r="H247" s="1">
        <v>2.31</v>
      </c>
      <c r="I247" s="1">
        <v>4.6900000000000004</v>
      </c>
      <c r="J247" s="1">
        <v>2194.4499999999998</v>
      </c>
      <c r="K247" s="1">
        <v>7.9</v>
      </c>
      <c r="L247" s="1">
        <v>2.83</v>
      </c>
      <c r="M247" s="1">
        <v>3.45</v>
      </c>
      <c r="N247" s="1">
        <v>15.3</v>
      </c>
      <c r="O247" s="1">
        <v>29853.8</v>
      </c>
      <c r="P247" s="1">
        <v>4.21</v>
      </c>
      <c r="Q247" s="1">
        <v>2.97</v>
      </c>
      <c r="R247" s="1">
        <v>3.62</v>
      </c>
      <c r="S247" s="1">
        <v>17.510000000000002</v>
      </c>
      <c r="T247" s="1">
        <v>17231.599999999999</v>
      </c>
      <c r="U247" s="1">
        <v>5.54</v>
      </c>
    </row>
    <row r="248" spans="1:21" x14ac:dyDescent="0.4">
      <c r="A248">
        <v>247</v>
      </c>
      <c r="B248" s="7" t="str">
        <f>VLOOKUP(C248,'accession mapping'!A:D,2,FALSE)</f>
        <v>2681</v>
      </c>
      <c r="C248" t="s">
        <v>258</v>
      </c>
      <c r="D248" t="s">
        <v>8</v>
      </c>
      <c r="E248" t="s">
        <v>3</v>
      </c>
      <c r="F248" s="1">
        <v>137.19999999999999</v>
      </c>
      <c r="G248" s="1">
        <v>1.39</v>
      </c>
      <c r="H248" s="1">
        <v>1.48</v>
      </c>
      <c r="I248" s="1">
        <v>2.0499999999999998</v>
      </c>
      <c r="J248" s="1">
        <v>2541.2199999999998</v>
      </c>
      <c r="K248" s="1">
        <v>8.33</v>
      </c>
      <c r="L248" s="1">
        <v>1.97</v>
      </c>
      <c r="M248" s="1">
        <v>2.2000000000000002</v>
      </c>
      <c r="N248" s="1">
        <v>4.7</v>
      </c>
      <c r="O248" s="1">
        <v>9316.2000000000007</v>
      </c>
      <c r="P248" s="1">
        <v>6.09</v>
      </c>
      <c r="Q248" s="1">
        <v>2.11</v>
      </c>
      <c r="R248" s="1">
        <v>2.25</v>
      </c>
      <c r="S248" s="1">
        <v>5.54</v>
      </c>
      <c r="T248" s="1">
        <v>7661.4</v>
      </c>
      <c r="U248" s="1">
        <v>6.57</v>
      </c>
    </row>
    <row r="249" spans="1:21" x14ac:dyDescent="0.4">
      <c r="A249">
        <v>248</v>
      </c>
      <c r="B249" s="7" t="str">
        <f>VLOOKUP(C249,'accession mapping'!A:D,2,FALSE)</f>
        <v>2687</v>
      </c>
      <c r="C249" t="s">
        <v>259</v>
      </c>
      <c r="D249" t="s">
        <v>8</v>
      </c>
      <c r="E249" t="s">
        <v>5</v>
      </c>
      <c r="F249" s="1">
        <v>133.19999999999999</v>
      </c>
      <c r="G249" s="1">
        <v>3.3</v>
      </c>
      <c r="H249" s="1">
        <v>2.89</v>
      </c>
      <c r="I249" s="1">
        <v>10.58</v>
      </c>
      <c r="J249" s="1">
        <v>3201.06</v>
      </c>
      <c r="K249" s="1">
        <v>4.3899999999999997</v>
      </c>
      <c r="L249" s="1">
        <v>7.06</v>
      </c>
      <c r="M249" s="1">
        <v>4.79</v>
      </c>
      <c r="N249" s="1">
        <v>54.6</v>
      </c>
      <c r="O249" s="1">
        <v>47768.6</v>
      </c>
      <c r="P249" s="1">
        <v>5.31</v>
      </c>
      <c r="Q249" s="1">
        <v>7.48</v>
      </c>
      <c r="R249" s="1">
        <v>4.84</v>
      </c>
      <c r="S249" s="1">
        <v>55.98</v>
      </c>
      <c r="T249" s="1">
        <v>17017</v>
      </c>
      <c r="U249" s="1">
        <v>4.57</v>
      </c>
    </row>
    <row r="250" spans="1:21" x14ac:dyDescent="0.4">
      <c r="A250">
        <v>249</v>
      </c>
      <c r="B250" s="7" t="str">
        <f>VLOOKUP(C250,'accession mapping'!A:D,2,FALSE)</f>
        <v>2691</v>
      </c>
      <c r="C250" t="s">
        <v>260</v>
      </c>
      <c r="D250" t="s">
        <v>8</v>
      </c>
      <c r="E250" t="s">
        <v>3</v>
      </c>
      <c r="F250" s="1">
        <v>186.9</v>
      </c>
      <c r="G250" s="1">
        <v>1.8</v>
      </c>
      <c r="H250" s="1">
        <v>2.0099999999999998</v>
      </c>
      <c r="I250" s="1">
        <v>3.14</v>
      </c>
      <c r="J250" s="1">
        <v>1121.8399999999999</v>
      </c>
      <c r="K250" s="1">
        <v>7</v>
      </c>
      <c r="L250" s="1">
        <v>1.73</v>
      </c>
      <c r="M250" s="1">
        <v>1.95</v>
      </c>
      <c r="N250" s="1">
        <v>4</v>
      </c>
      <c r="O250" s="1">
        <v>8392.2000000000007</v>
      </c>
      <c r="P250" s="1">
        <v>7.67</v>
      </c>
      <c r="Q250" s="1">
        <v>1.96</v>
      </c>
      <c r="R250" s="1">
        <v>2.13</v>
      </c>
      <c r="S250" s="1">
        <v>4.6399999999999997</v>
      </c>
      <c r="T250" s="1">
        <v>10169.1</v>
      </c>
      <c r="U250" s="1">
        <v>7.62</v>
      </c>
    </row>
    <row r="251" spans="1:21" x14ac:dyDescent="0.4">
      <c r="A251">
        <v>250</v>
      </c>
      <c r="B251" s="7" t="str">
        <f>VLOOKUP(C251,'accession mapping'!A:D,2,FALSE)</f>
        <v>2704</v>
      </c>
      <c r="C251" t="s">
        <v>261</v>
      </c>
      <c r="D251" t="s">
        <v>8</v>
      </c>
      <c r="E251" t="s">
        <v>3</v>
      </c>
      <c r="F251" s="1">
        <v>181</v>
      </c>
      <c r="G251" s="1"/>
      <c r="H251" s="1"/>
      <c r="I251" s="1"/>
      <c r="J251" s="1">
        <v>0</v>
      </c>
      <c r="K251" s="1"/>
      <c r="L251" s="1">
        <v>5.49</v>
      </c>
      <c r="M251" s="1">
        <v>4.34</v>
      </c>
      <c r="N251" s="1">
        <v>58.1</v>
      </c>
      <c r="O251" s="1">
        <v>66093.899999999994</v>
      </c>
      <c r="P251" s="1">
        <v>3.96</v>
      </c>
      <c r="Q251" s="1">
        <v>3.56</v>
      </c>
      <c r="R251" s="1">
        <v>5</v>
      </c>
      <c r="S251" s="1">
        <v>38.94</v>
      </c>
      <c r="T251" s="1">
        <v>13942.6</v>
      </c>
      <c r="U251" s="1">
        <v>5.33</v>
      </c>
    </row>
    <row r="252" spans="1:21" x14ac:dyDescent="0.4">
      <c r="A252">
        <v>251</v>
      </c>
      <c r="B252" s="7" t="str">
        <f>VLOOKUP(C252,'accession mapping'!A:D,2,FALSE)</f>
        <v>2707</v>
      </c>
      <c r="C252" t="s">
        <v>262</v>
      </c>
      <c r="D252" t="s">
        <v>8</v>
      </c>
      <c r="E252" t="s">
        <v>3</v>
      </c>
      <c r="F252" s="1">
        <v>181.9</v>
      </c>
      <c r="G252" s="1">
        <v>1.74</v>
      </c>
      <c r="H252" s="1">
        <v>2.21</v>
      </c>
      <c r="I252" s="1">
        <v>3.68</v>
      </c>
      <c r="J252" s="1">
        <v>2629.06</v>
      </c>
      <c r="K252" s="1">
        <v>5.6</v>
      </c>
      <c r="L252" s="1">
        <v>2.69</v>
      </c>
      <c r="M252" s="1">
        <v>3.03</v>
      </c>
      <c r="N252" s="1">
        <v>13.5</v>
      </c>
      <c r="O252" s="1">
        <v>18615</v>
      </c>
      <c r="P252" s="1">
        <v>3.51</v>
      </c>
      <c r="Q252" s="1">
        <v>2.52</v>
      </c>
      <c r="R252" s="1">
        <v>3.13</v>
      </c>
      <c r="S252" s="1">
        <v>13.28</v>
      </c>
      <c r="T252" s="1">
        <v>8200.5</v>
      </c>
      <c r="U252" s="1">
        <v>5.57</v>
      </c>
    </row>
    <row r="253" spans="1:21" x14ac:dyDescent="0.4">
      <c r="A253">
        <v>252</v>
      </c>
      <c r="B253" s="7" t="str">
        <f>VLOOKUP(C253,'accession mapping'!A:D,2,FALSE)</f>
        <v>2718</v>
      </c>
      <c r="C253" t="s">
        <v>263</v>
      </c>
      <c r="D253" t="s">
        <v>8</v>
      </c>
      <c r="E253" t="s">
        <v>3</v>
      </c>
      <c r="F253" s="1">
        <v>144.30000000000001</v>
      </c>
      <c r="G253" s="1">
        <v>1.31</v>
      </c>
      <c r="H253" s="1">
        <v>1.42</v>
      </c>
      <c r="I253" s="1">
        <v>1.37</v>
      </c>
      <c r="J253" s="1">
        <v>1930.23</v>
      </c>
      <c r="K253" s="1">
        <v>9.5299999999999994</v>
      </c>
      <c r="L253" s="1">
        <v>1.91</v>
      </c>
      <c r="M253" s="1">
        <v>2.1800000000000002</v>
      </c>
      <c r="N253" s="1">
        <v>6.1</v>
      </c>
      <c r="O253" s="1">
        <v>18497.7</v>
      </c>
      <c r="P253" s="1">
        <v>7.21</v>
      </c>
      <c r="Q253" s="1">
        <v>2.02</v>
      </c>
      <c r="R253" s="1">
        <v>2.2400000000000002</v>
      </c>
      <c r="S253" s="1">
        <v>6.36</v>
      </c>
      <c r="T253" s="1">
        <v>14576.5</v>
      </c>
      <c r="U253" s="1">
        <v>8.19</v>
      </c>
    </row>
    <row r="254" spans="1:21" x14ac:dyDescent="0.4">
      <c r="A254">
        <v>253</v>
      </c>
      <c r="B254" s="7" t="str">
        <f>VLOOKUP(C254,'accession mapping'!A:D,2,FALSE)</f>
        <v>2746</v>
      </c>
      <c r="C254" t="s">
        <v>264</v>
      </c>
      <c r="D254" t="s">
        <v>8</v>
      </c>
      <c r="E254" t="s">
        <v>3</v>
      </c>
      <c r="F254" s="1">
        <v>162.5</v>
      </c>
      <c r="G254" s="1">
        <v>1.79</v>
      </c>
      <c r="H254" s="1">
        <v>2.2799999999999998</v>
      </c>
      <c r="I254" s="1">
        <v>4.9000000000000004</v>
      </c>
      <c r="J254" s="1">
        <v>539</v>
      </c>
      <c r="K254" s="1">
        <v>4.8499999999999996</v>
      </c>
      <c r="L254" s="1">
        <v>3.46</v>
      </c>
      <c r="M254" s="1">
        <v>3.43</v>
      </c>
      <c r="N254" s="1">
        <v>20.5</v>
      </c>
      <c r="O254" s="1">
        <v>24081.5</v>
      </c>
      <c r="P254" s="1">
        <v>3.79</v>
      </c>
      <c r="Q254" s="1">
        <v>3.32</v>
      </c>
      <c r="R254" s="1">
        <v>3.5</v>
      </c>
      <c r="S254" s="1">
        <v>20.420000000000002</v>
      </c>
      <c r="T254" s="1">
        <v>13238.5</v>
      </c>
      <c r="U254" s="1">
        <v>5.66</v>
      </c>
    </row>
    <row r="255" spans="1:21" x14ac:dyDescent="0.4">
      <c r="A255">
        <v>254</v>
      </c>
      <c r="B255" s="7" t="str">
        <f>VLOOKUP(C255,'accession mapping'!A:D,2,FALSE)</f>
        <v>0006</v>
      </c>
      <c r="C255" t="s">
        <v>265</v>
      </c>
      <c r="D255" t="s">
        <v>8</v>
      </c>
      <c r="E255" t="s">
        <v>3</v>
      </c>
      <c r="F255" s="1">
        <v>154.19999999999999</v>
      </c>
      <c r="G255" s="1"/>
      <c r="H255" s="1"/>
      <c r="I255" s="1"/>
      <c r="J255" s="1">
        <v>0</v>
      </c>
      <c r="K255" s="1"/>
      <c r="L255" s="1">
        <v>0.96</v>
      </c>
      <c r="M255" s="1">
        <v>1.08</v>
      </c>
      <c r="N255" s="1">
        <v>1</v>
      </c>
      <c r="O255" s="1">
        <v>5404.1</v>
      </c>
      <c r="P255" s="1">
        <v>8.6300000000000008</v>
      </c>
      <c r="Q255" s="1">
        <v>1.37</v>
      </c>
      <c r="R255" s="1">
        <v>1.49</v>
      </c>
      <c r="S255" s="1">
        <v>1.19</v>
      </c>
      <c r="T255" s="1">
        <v>632.6</v>
      </c>
      <c r="U255" s="1">
        <v>6.69</v>
      </c>
    </row>
    <row r="256" spans="1:21" x14ac:dyDescent="0.4">
      <c r="A256">
        <v>255</v>
      </c>
      <c r="B256" s="7" t="str">
        <f>VLOOKUP(C256,'accession mapping'!A:D,2,FALSE)</f>
        <v>0011</v>
      </c>
      <c r="C256" t="s">
        <v>266</v>
      </c>
      <c r="D256" t="s">
        <v>8</v>
      </c>
      <c r="E256" t="s">
        <v>3</v>
      </c>
      <c r="F256" s="1"/>
      <c r="G256" s="1"/>
      <c r="H256" s="1"/>
      <c r="I256" s="1"/>
      <c r="J256" s="1">
        <v>0</v>
      </c>
      <c r="K256" s="1"/>
      <c r="L256" s="1">
        <v>1.05</v>
      </c>
      <c r="M256" s="1">
        <v>1.28</v>
      </c>
      <c r="N256" s="1">
        <v>1.1000000000000001</v>
      </c>
      <c r="O256" s="1">
        <v>225.4</v>
      </c>
      <c r="P256" s="1">
        <v>6.23</v>
      </c>
      <c r="Q256" s="1">
        <v>1.29</v>
      </c>
      <c r="R256" s="1">
        <v>1.5</v>
      </c>
      <c r="S256" s="1">
        <v>2.94</v>
      </c>
      <c r="T256" s="1">
        <v>274.89999999999998</v>
      </c>
      <c r="U256" s="1">
        <v>7</v>
      </c>
    </row>
    <row r="257" spans="1:21" x14ac:dyDescent="0.4">
      <c r="A257">
        <v>256</v>
      </c>
      <c r="B257" s="7" t="str">
        <f>VLOOKUP(C257,'accession mapping'!A:D,2,FALSE)</f>
        <v>0012</v>
      </c>
      <c r="C257" t="s">
        <v>267</v>
      </c>
      <c r="D257" t="s">
        <v>8</v>
      </c>
      <c r="E257" t="s">
        <v>5</v>
      </c>
      <c r="F257" s="1"/>
      <c r="G257" s="1"/>
      <c r="H257" s="1"/>
      <c r="I257" s="1"/>
      <c r="J257" s="1">
        <v>0</v>
      </c>
      <c r="K257" s="1"/>
      <c r="L257" s="1"/>
      <c r="M257" s="1"/>
      <c r="N257" s="1"/>
      <c r="O257" s="1"/>
      <c r="P257" s="1"/>
      <c r="Q257" s="1">
        <v>0.82</v>
      </c>
      <c r="R257" s="1">
        <v>0.98</v>
      </c>
      <c r="S257" s="1">
        <v>0.77</v>
      </c>
      <c r="T257" s="1">
        <v>110</v>
      </c>
      <c r="U257" s="1">
        <v>5</v>
      </c>
    </row>
    <row r="258" spans="1:21" x14ac:dyDescent="0.4">
      <c r="A258">
        <v>257</v>
      </c>
      <c r="B258" s="7" t="str">
        <f>VLOOKUP(C258,'accession mapping'!A:D,2,FALSE)</f>
        <v>0013</v>
      </c>
      <c r="C258" t="s">
        <v>268</v>
      </c>
      <c r="D258" t="s">
        <v>8</v>
      </c>
      <c r="E258" t="s">
        <v>3</v>
      </c>
      <c r="F258" s="1">
        <v>183.3</v>
      </c>
      <c r="G258" s="1"/>
      <c r="H258" s="1"/>
      <c r="I258" s="1"/>
      <c r="J258" s="1">
        <v>0</v>
      </c>
      <c r="K258" s="1"/>
      <c r="L258" s="1">
        <v>0.9</v>
      </c>
      <c r="M258" s="1">
        <v>0.97</v>
      </c>
      <c r="N258" s="1">
        <v>1.3</v>
      </c>
      <c r="O258" s="1">
        <v>77</v>
      </c>
      <c r="P258" s="1">
        <v>6.82</v>
      </c>
      <c r="Q258" s="1">
        <v>2.59</v>
      </c>
      <c r="R258" s="1">
        <v>3.96</v>
      </c>
      <c r="S258" s="1">
        <v>20.5</v>
      </c>
      <c r="T258" s="1">
        <v>451</v>
      </c>
      <c r="U258" s="1">
        <v>3.89</v>
      </c>
    </row>
    <row r="259" spans="1:21" x14ac:dyDescent="0.4">
      <c r="A259">
        <v>258</v>
      </c>
      <c r="B259" s="7" t="str">
        <f>VLOOKUP(C259,'accession mapping'!A:D,2,FALSE)</f>
        <v>0014</v>
      </c>
      <c r="C259" t="s">
        <v>269</v>
      </c>
      <c r="D259" t="s">
        <v>8</v>
      </c>
      <c r="E259" t="s">
        <v>3</v>
      </c>
      <c r="F259" s="1"/>
      <c r="G259" s="1"/>
      <c r="H259" s="1"/>
      <c r="I259" s="1"/>
      <c r="J259" s="1">
        <v>0</v>
      </c>
      <c r="K259" s="1"/>
      <c r="L259" s="1">
        <v>0.85</v>
      </c>
      <c r="M259" s="1">
        <v>0.85</v>
      </c>
      <c r="N259" s="1">
        <v>4</v>
      </c>
      <c r="O259" s="1">
        <v>22</v>
      </c>
      <c r="P259" s="1">
        <v>8</v>
      </c>
      <c r="Q259" s="1">
        <v>1.18</v>
      </c>
      <c r="R259" s="1">
        <v>1.42</v>
      </c>
      <c r="S259" s="1">
        <v>1.47</v>
      </c>
      <c r="T259" s="1">
        <v>275.10000000000002</v>
      </c>
      <c r="U259" s="1">
        <v>7.08</v>
      </c>
    </row>
    <row r="260" spans="1:21" x14ac:dyDescent="0.4">
      <c r="A260">
        <v>259</v>
      </c>
      <c r="B260" s="7" t="str">
        <f>VLOOKUP(C260,'accession mapping'!A:D,2,FALSE)</f>
        <v>0015</v>
      </c>
      <c r="C260" t="s">
        <v>270</v>
      </c>
      <c r="D260" t="s">
        <v>8</v>
      </c>
      <c r="E260" t="s">
        <v>5</v>
      </c>
      <c r="F260" s="1">
        <v>1.3</v>
      </c>
      <c r="G260" s="1"/>
      <c r="H260" s="1"/>
      <c r="I260" s="1"/>
      <c r="J260" s="1">
        <v>0</v>
      </c>
      <c r="K260" s="1"/>
      <c r="L260" s="1">
        <v>1.06</v>
      </c>
      <c r="M260" s="1">
        <v>1.35</v>
      </c>
      <c r="N260" s="1">
        <v>1.4</v>
      </c>
      <c r="O260" s="1">
        <v>1435.3</v>
      </c>
      <c r="P260" s="1">
        <v>5.99</v>
      </c>
      <c r="Q260" s="1">
        <v>1.28</v>
      </c>
      <c r="R260" s="1">
        <v>1.58</v>
      </c>
      <c r="S260" s="1">
        <v>0.98</v>
      </c>
      <c r="T260" s="1">
        <v>307.89999999999998</v>
      </c>
      <c r="U260" s="1">
        <v>5.66</v>
      </c>
    </row>
    <row r="261" spans="1:21" x14ac:dyDescent="0.4">
      <c r="A261">
        <v>260</v>
      </c>
      <c r="B261" s="7" t="str">
        <f>VLOOKUP(C261,'accession mapping'!A:D,2,FALSE)</f>
        <v>0051</v>
      </c>
      <c r="C261" t="s">
        <v>271</v>
      </c>
      <c r="D261" t="s">
        <v>8</v>
      </c>
      <c r="E261" t="s">
        <v>5</v>
      </c>
      <c r="F261" s="1"/>
      <c r="G261" s="1">
        <v>0.48</v>
      </c>
      <c r="H261" s="1">
        <v>0.57999999999999996</v>
      </c>
      <c r="I261" s="1">
        <v>0.08</v>
      </c>
      <c r="J261" s="1">
        <v>16.559999999999999</v>
      </c>
      <c r="K261" s="1"/>
      <c r="L261" s="1">
        <v>1.03</v>
      </c>
      <c r="M261" s="1">
        <v>1.33</v>
      </c>
      <c r="N261" s="1">
        <v>1.2</v>
      </c>
      <c r="O261" s="1">
        <v>1022.1</v>
      </c>
      <c r="P261" s="1">
        <v>6.38</v>
      </c>
      <c r="Q261" s="1">
        <v>0.83</v>
      </c>
      <c r="R261" s="1">
        <v>0.98</v>
      </c>
      <c r="S261" s="1">
        <v>0.28999999999999998</v>
      </c>
      <c r="T261" s="1">
        <v>148.6</v>
      </c>
      <c r="U261" s="1">
        <v>6.85</v>
      </c>
    </row>
    <row r="262" spans="1:21" x14ac:dyDescent="0.4">
      <c r="A262">
        <v>261</v>
      </c>
      <c r="B262" s="7" t="str">
        <f>VLOOKUP(C262,'accession mapping'!A:D,2,FALSE)</f>
        <v>0052</v>
      </c>
      <c r="C262" t="s">
        <v>272</v>
      </c>
      <c r="D262" t="s">
        <v>8</v>
      </c>
      <c r="E262" t="s">
        <v>3</v>
      </c>
      <c r="F262" s="1"/>
      <c r="G262" s="1"/>
      <c r="H262" s="1"/>
      <c r="I262" s="1"/>
      <c r="J262" s="1">
        <v>0</v>
      </c>
      <c r="K262" s="1"/>
      <c r="L262" s="1">
        <v>0.69</v>
      </c>
      <c r="M262" s="1">
        <v>0.84</v>
      </c>
      <c r="N262" s="1">
        <v>0.7</v>
      </c>
      <c r="O262" s="1">
        <v>247.6</v>
      </c>
      <c r="P262" s="1">
        <v>6.21</v>
      </c>
      <c r="Q262" s="1">
        <v>0.92</v>
      </c>
      <c r="R262" s="1">
        <v>1.1100000000000001</v>
      </c>
      <c r="S262" s="1">
        <v>0.54</v>
      </c>
      <c r="T262" s="1">
        <v>104.5</v>
      </c>
      <c r="U262" s="1">
        <v>5.09</v>
      </c>
    </row>
    <row r="263" spans="1:21" x14ac:dyDescent="0.4">
      <c r="A263">
        <v>262</v>
      </c>
      <c r="B263" s="7" t="str">
        <f>VLOOKUP(C263,'accession mapping'!A:D,2,FALSE)</f>
        <v>0054</v>
      </c>
      <c r="C263" t="s">
        <v>273</v>
      </c>
      <c r="D263" t="s">
        <v>8</v>
      </c>
      <c r="E263" t="s">
        <v>5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4">
      <c r="A264">
        <v>263</v>
      </c>
      <c r="B264" s="7" t="str">
        <f>VLOOKUP(C264,'accession mapping'!A:D,2,FALSE)</f>
        <v>0055</v>
      </c>
      <c r="C264" t="s">
        <v>274</v>
      </c>
      <c r="D264" t="s">
        <v>8</v>
      </c>
      <c r="E264" t="s">
        <v>5</v>
      </c>
      <c r="F264" s="1"/>
      <c r="G264" s="1"/>
      <c r="H264" s="1"/>
      <c r="I264" s="1"/>
      <c r="J264" s="1">
        <v>0</v>
      </c>
      <c r="K264" s="1"/>
      <c r="L264" s="1">
        <v>1.1499999999999999</v>
      </c>
      <c r="M264" s="1">
        <v>1.45</v>
      </c>
      <c r="N264" s="1">
        <v>1.5</v>
      </c>
      <c r="O264" s="1">
        <v>924.3</v>
      </c>
      <c r="P264" s="1">
        <v>5.62</v>
      </c>
      <c r="Q264" s="1">
        <v>1.33</v>
      </c>
      <c r="R264" s="1">
        <v>1.61</v>
      </c>
      <c r="S264" s="1">
        <v>0.87</v>
      </c>
      <c r="T264" s="1">
        <v>71.5</v>
      </c>
      <c r="U264" s="1">
        <v>4.53</v>
      </c>
    </row>
    <row r="265" spans="1:21" x14ac:dyDescent="0.4">
      <c r="A265">
        <v>264</v>
      </c>
      <c r="B265" s="7" t="str">
        <f>VLOOKUP(C265,'accession mapping'!A:D,2,FALSE)</f>
        <v>0068</v>
      </c>
      <c r="C265" t="s">
        <v>275</v>
      </c>
      <c r="D265" t="s">
        <v>8</v>
      </c>
      <c r="E265" t="s">
        <v>5</v>
      </c>
      <c r="F265" s="1">
        <v>3.6</v>
      </c>
      <c r="G265" s="1"/>
      <c r="H265" s="1"/>
      <c r="I265" s="1"/>
      <c r="J265" s="1">
        <v>0</v>
      </c>
      <c r="K265" s="1"/>
      <c r="L265" s="1">
        <v>0.93</v>
      </c>
      <c r="M265" s="1">
        <v>0.97</v>
      </c>
      <c r="N265" s="1">
        <v>0.6</v>
      </c>
      <c r="O265" s="1">
        <v>2955.5</v>
      </c>
      <c r="P265" s="1">
        <v>7.18</v>
      </c>
      <c r="Q265" s="1">
        <v>0.81</v>
      </c>
      <c r="R265" s="1">
        <v>0.94</v>
      </c>
      <c r="S265" s="1">
        <v>0.5</v>
      </c>
      <c r="T265" s="1">
        <v>401.5</v>
      </c>
      <c r="U265" s="1">
        <v>7.83</v>
      </c>
    </row>
    <row r="266" spans="1:21" x14ac:dyDescent="0.4">
      <c r="A266">
        <v>265</v>
      </c>
      <c r="B266" s="7" t="str">
        <f>VLOOKUP(C266,'accession mapping'!A:D,2,FALSE)</f>
        <v>0072</v>
      </c>
      <c r="C266" t="s">
        <v>276</v>
      </c>
      <c r="D266" t="s">
        <v>8</v>
      </c>
      <c r="E266" t="s">
        <v>3</v>
      </c>
      <c r="F266" s="1">
        <v>13.8</v>
      </c>
      <c r="G266" s="1"/>
      <c r="H266" s="1"/>
      <c r="I266" s="1"/>
      <c r="J266" s="1">
        <v>0</v>
      </c>
      <c r="K266" s="1"/>
      <c r="L266" s="1">
        <v>0.85</v>
      </c>
      <c r="M266" s="1">
        <v>0.93</v>
      </c>
      <c r="N266" s="1">
        <v>0.5</v>
      </c>
      <c r="O266" s="1">
        <v>2084.8000000000002</v>
      </c>
      <c r="P266" s="1">
        <v>8.94</v>
      </c>
      <c r="Q266" s="1">
        <v>1.1599999999999999</v>
      </c>
      <c r="R266" s="1">
        <v>1.29</v>
      </c>
      <c r="S266" s="1">
        <v>0.97</v>
      </c>
      <c r="T266" s="1">
        <v>3580.8</v>
      </c>
      <c r="U266" s="1">
        <v>7.76</v>
      </c>
    </row>
    <row r="267" spans="1:21" x14ac:dyDescent="0.4">
      <c r="A267">
        <v>266</v>
      </c>
      <c r="B267" s="7" t="str">
        <f>VLOOKUP(C267,'accession mapping'!A:D,2,FALSE)</f>
        <v>0886</v>
      </c>
      <c r="C267" t="s">
        <v>277</v>
      </c>
      <c r="D267" t="s">
        <v>8</v>
      </c>
      <c r="E267" t="s">
        <v>3</v>
      </c>
      <c r="F267" s="1">
        <v>20.6</v>
      </c>
      <c r="G267" s="1">
        <v>0.82</v>
      </c>
      <c r="H267" s="1">
        <v>0.96</v>
      </c>
      <c r="I267" s="1">
        <v>0.54</v>
      </c>
      <c r="J267" s="1">
        <v>852.44</v>
      </c>
      <c r="K267" s="1">
        <v>10.67</v>
      </c>
      <c r="L267" s="1">
        <v>0.82</v>
      </c>
      <c r="M267" s="1">
        <v>0.95</v>
      </c>
      <c r="N267" s="1">
        <v>0.5</v>
      </c>
      <c r="O267" s="1">
        <v>5502.2</v>
      </c>
      <c r="P267" s="1">
        <v>6.33</v>
      </c>
      <c r="Q267" s="1">
        <v>1.21</v>
      </c>
      <c r="R267" s="1">
        <v>1.25</v>
      </c>
      <c r="S267" s="1">
        <v>1.1200000000000001</v>
      </c>
      <c r="T267" s="1">
        <v>8892.2000000000007</v>
      </c>
      <c r="U267" s="1">
        <v>7.36</v>
      </c>
    </row>
    <row r="268" spans="1:21" x14ac:dyDescent="0.4">
      <c r="A268">
        <v>267</v>
      </c>
      <c r="B268" s="7" t="str">
        <f>VLOOKUP(C268,'accession mapping'!A:D,2,FALSE)</f>
        <v>0887</v>
      </c>
      <c r="C268" t="s">
        <v>278</v>
      </c>
      <c r="D268" t="s">
        <v>8</v>
      </c>
      <c r="E268" t="s">
        <v>3</v>
      </c>
      <c r="F268" s="1">
        <v>54.3</v>
      </c>
      <c r="G268" s="1">
        <v>0.85</v>
      </c>
      <c r="H268" s="1">
        <v>0.97</v>
      </c>
      <c r="I268" s="1">
        <v>0.47</v>
      </c>
      <c r="J268" s="1">
        <v>852.39</v>
      </c>
      <c r="K268" s="1">
        <v>4.79</v>
      </c>
      <c r="L268" s="1">
        <v>0.82</v>
      </c>
      <c r="M268" s="1">
        <v>0.96</v>
      </c>
      <c r="N268" s="1">
        <v>0.9</v>
      </c>
      <c r="O268" s="1">
        <v>976</v>
      </c>
      <c r="P268" s="1">
        <v>7.37</v>
      </c>
      <c r="Q268" s="1">
        <v>0.9</v>
      </c>
      <c r="R268" s="1">
        <v>1.03</v>
      </c>
      <c r="S268" s="1">
        <v>0.55000000000000004</v>
      </c>
      <c r="T268" s="1">
        <v>4850.8999999999996</v>
      </c>
      <c r="U268" s="1">
        <v>7.64</v>
      </c>
    </row>
    <row r="269" spans="1:21" x14ac:dyDescent="0.4">
      <c r="A269">
        <v>268</v>
      </c>
      <c r="B269" s="7" t="str">
        <f>VLOOKUP(C269,'accession mapping'!A:D,2,FALSE)</f>
        <v>0906</v>
      </c>
      <c r="C269" t="s">
        <v>279</v>
      </c>
      <c r="D269" t="s">
        <v>8</v>
      </c>
      <c r="E269" t="s">
        <v>3</v>
      </c>
      <c r="F269" s="1">
        <v>163.6</v>
      </c>
      <c r="G269" s="1">
        <v>0.91</v>
      </c>
      <c r="H269" s="1">
        <v>1.05</v>
      </c>
      <c r="I269" s="1">
        <v>0.83</v>
      </c>
      <c r="J269" s="1">
        <v>1908.5</v>
      </c>
      <c r="K269" s="1">
        <v>12.64</v>
      </c>
      <c r="L269" s="1">
        <v>1.59</v>
      </c>
      <c r="M269" s="1">
        <v>1.67</v>
      </c>
      <c r="N269" s="1">
        <v>2.9</v>
      </c>
      <c r="O269" s="1">
        <v>10840.2</v>
      </c>
      <c r="P269" s="1">
        <v>9.17</v>
      </c>
      <c r="Q269" s="1">
        <v>1.59</v>
      </c>
      <c r="R269" s="1">
        <v>1.62</v>
      </c>
      <c r="S269" s="1">
        <v>2.83</v>
      </c>
      <c r="T269" s="1">
        <v>11996.8</v>
      </c>
      <c r="U269" s="1">
        <v>9.32</v>
      </c>
    </row>
    <row r="270" spans="1:21" x14ac:dyDescent="0.4">
      <c r="A270">
        <v>269</v>
      </c>
      <c r="B270" s="7" t="str">
        <f>VLOOKUP(C270,'accession mapping'!A:D,2,FALSE)</f>
        <v>1088</v>
      </c>
      <c r="C270" t="s">
        <v>280</v>
      </c>
      <c r="D270" t="s">
        <v>8</v>
      </c>
      <c r="E270" t="s">
        <v>3</v>
      </c>
      <c r="F270" s="1">
        <v>162.9</v>
      </c>
      <c r="G270" s="1">
        <v>1.86</v>
      </c>
      <c r="H270" s="1">
        <v>2.4</v>
      </c>
      <c r="I270" s="1">
        <v>5.95</v>
      </c>
      <c r="J270" s="1">
        <v>1210.17</v>
      </c>
      <c r="K270" s="1">
        <v>7.6</v>
      </c>
      <c r="L270" s="1">
        <v>1.75</v>
      </c>
      <c r="M270" s="1">
        <v>2.0099999999999998</v>
      </c>
      <c r="N270" s="1">
        <v>4.8</v>
      </c>
      <c r="O270" s="1">
        <v>9062.7000000000007</v>
      </c>
      <c r="P270" s="1">
        <v>7.94</v>
      </c>
      <c r="Q270" s="1">
        <v>1.53</v>
      </c>
      <c r="R270" s="1">
        <v>1.71</v>
      </c>
      <c r="S270" s="1">
        <v>3.86</v>
      </c>
      <c r="T270" s="1">
        <v>8678.9</v>
      </c>
      <c r="U270" s="1">
        <v>8.75</v>
      </c>
    </row>
    <row r="271" spans="1:21" x14ac:dyDescent="0.4">
      <c r="A271">
        <v>270</v>
      </c>
      <c r="B271" s="7" t="str">
        <f>VLOOKUP(C271,'accession mapping'!A:D,2,FALSE)</f>
        <v>1337</v>
      </c>
      <c r="C271" t="s">
        <v>281</v>
      </c>
      <c r="D271" t="s">
        <v>8</v>
      </c>
      <c r="E271" t="s">
        <v>3</v>
      </c>
      <c r="F271" s="1">
        <v>130.69999999999999</v>
      </c>
      <c r="G271" s="1">
        <v>0.87</v>
      </c>
      <c r="H271" s="1">
        <v>0.97</v>
      </c>
      <c r="I271" s="1">
        <v>0.81</v>
      </c>
      <c r="J271" s="1">
        <v>561</v>
      </c>
      <c r="K271" s="1">
        <v>14.69</v>
      </c>
      <c r="L271" s="1">
        <v>1.24</v>
      </c>
      <c r="M271" s="1">
        <v>1.38</v>
      </c>
      <c r="N271" s="1">
        <v>1.8</v>
      </c>
      <c r="O271" s="1">
        <v>7340.9</v>
      </c>
      <c r="P271" s="1">
        <v>10.050000000000001</v>
      </c>
      <c r="Q271" s="1">
        <v>1.1599999999999999</v>
      </c>
      <c r="R271" s="1">
        <v>1.28</v>
      </c>
      <c r="S271" s="1">
        <v>1.29</v>
      </c>
      <c r="T271" s="1">
        <v>4590.8</v>
      </c>
      <c r="U271" s="1">
        <v>11.57</v>
      </c>
    </row>
    <row r="272" spans="1:21" x14ac:dyDescent="0.4">
      <c r="A272">
        <v>271</v>
      </c>
      <c r="B272" s="7" t="str">
        <f>VLOOKUP(C272,'accession mapping'!A:D,2,FALSE)</f>
        <v>1397</v>
      </c>
      <c r="C272" t="s">
        <v>282</v>
      </c>
      <c r="D272" t="s">
        <v>8</v>
      </c>
      <c r="E272" t="s">
        <v>41</v>
      </c>
      <c r="F272" s="1">
        <v>122.6</v>
      </c>
      <c r="G272" s="1">
        <v>0.99</v>
      </c>
      <c r="H272" s="1">
        <v>1.1000000000000001</v>
      </c>
      <c r="I272" s="1">
        <v>0.7</v>
      </c>
      <c r="J272" s="1">
        <v>379.72</v>
      </c>
      <c r="K272" s="1">
        <v>12.67</v>
      </c>
      <c r="L272" s="1">
        <v>0.84</v>
      </c>
      <c r="M272" s="1">
        <v>0.94</v>
      </c>
      <c r="N272" s="1">
        <v>1.4</v>
      </c>
      <c r="O272" s="1">
        <v>1621</v>
      </c>
      <c r="P272" s="1">
        <v>12.24</v>
      </c>
      <c r="Q272" s="1">
        <v>0.89</v>
      </c>
      <c r="R272" s="1">
        <v>1.03</v>
      </c>
      <c r="S272" s="1">
        <v>0.89</v>
      </c>
      <c r="T272" s="1">
        <v>1532.4</v>
      </c>
      <c r="U272" s="1">
        <v>10.94</v>
      </c>
    </row>
    <row r="273" spans="1:21" x14ac:dyDescent="0.4">
      <c r="A273">
        <v>272</v>
      </c>
      <c r="B273" s="7" t="str">
        <f>VLOOKUP(C273,'accession mapping'!A:D,2,FALSE)</f>
        <v>1638</v>
      </c>
      <c r="C273" t="s">
        <v>283</v>
      </c>
      <c r="D273" t="s">
        <v>8</v>
      </c>
      <c r="E273" t="s">
        <v>3</v>
      </c>
      <c r="F273" s="1">
        <v>2.1</v>
      </c>
      <c r="G273" s="1"/>
      <c r="H273" s="1"/>
      <c r="I273" s="1"/>
      <c r="J273" s="1">
        <v>0</v>
      </c>
      <c r="K273" s="1"/>
      <c r="L273" s="1">
        <v>0.67</v>
      </c>
      <c r="M273" s="1">
        <v>0.79</v>
      </c>
      <c r="N273" s="1">
        <v>0.4</v>
      </c>
      <c r="O273" s="1">
        <v>363.3</v>
      </c>
      <c r="P273" s="1">
        <v>6.79</v>
      </c>
      <c r="Q273" s="1">
        <v>0.72</v>
      </c>
      <c r="R273" s="1">
        <v>0.83</v>
      </c>
      <c r="S273" s="1">
        <v>0.35</v>
      </c>
      <c r="T273" s="1">
        <v>302.7</v>
      </c>
      <c r="U273" s="1">
        <v>8.4</v>
      </c>
    </row>
    <row r="274" spans="1:21" x14ac:dyDescent="0.4">
      <c r="A274">
        <v>273</v>
      </c>
      <c r="B274" s="7" t="str">
        <f>VLOOKUP(C274,'accession mapping'!A:D,2,FALSE)</f>
        <v>2188</v>
      </c>
      <c r="C274" t="s">
        <v>284</v>
      </c>
      <c r="D274" t="s">
        <v>8</v>
      </c>
      <c r="E274" t="s">
        <v>3</v>
      </c>
      <c r="F274" s="1">
        <v>0.1</v>
      </c>
      <c r="G274" s="1">
        <v>0.65</v>
      </c>
      <c r="H274" s="1">
        <v>0.77</v>
      </c>
      <c r="I274" s="1">
        <v>0.2</v>
      </c>
      <c r="J274" s="1">
        <v>82.39</v>
      </c>
      <c r="K274" s="1">
        <v>7</v>
      </c>
      <c r="L274" s="1">
        <v>0.85</v>
      </c>
      <c r="M274" s="1">
        <v>0.99</v>
      </c>
      <c r="N274" s="1">
        <v>0.5</v>
      </c>
      <c r="O274" s="1">
        <v>1604</v>
      </c>
      <c r="P274" s="1">
        <v>7.7</v>
      </c>
      <c r="Q274" s="1">
        <v>0.78</v>
      </c>
      <c r="R274" s="1">
        <v>0.92</v>
      </c>
      <c r="S274" s="1">
        <v>0.3</v>
      </c>
      <c r="T274" s="1">
        <v>33.1</v>
      </c>
      <c r="U274" s="1">
        <v>8</v>
      </c>
    </row>
    <row r="275" spans="1:21" x14ac:dyDescent="0.4">
      <c r="A275">
        <v>274</v>
      </c>
      <c r="B275" s="7" t="str">
        <f>VLOOKUP(C275,'accession mapping'!A:D,2,FALSE)</f>
        <v>2191</v>
      </c>
      <c r="C275" t="s">
        <v>285</v>
      </c>
      <c r="D275" t="s">
        <v>8</v>
      </c>
      <c r="E275" t="s">
        <v>3</v>
      </c>
      <c r="F275" s="1">
        <v>5.7</v>
      </c>
      <c r="G275" s="1"/>
      <c r="H275" s="1"/>
      <c r="I275" s="1"/>
      <c r="J275" s="1">
        <v>0</v>
      </c>
      <c r="K275" s="1"/>
      <c r="L275" s="1">
        <v>0.78</v>
      </c>
      <c r="M275" s="1">
        <v>0.89</v>
      </c>
      <c r="N275" s="1">
        <v>0.5</v>
      </c>
      <c r="O275" s="1">
        <v>2637</v>
      </c>
      <c r="P275" s="1">
        <v>5</v>
      </c>
      <c r="Q275" s="1">
        <v>0.51</v>
      </c>
      <c r="R275" s="1">
        <v>0.67</v>
      </c>
      <c r="S275" s="1">
        <v>0.15</v>
      </c>
      <c r="T275" s="1">
        <v>99</v>
      </c>
      <c r="U275" s="1">
        <v>7.3</v>
      </c>
    </row>
    <row r="276" spans="1:21" x14ac:dyDescent="0.4">
      <c r="A276">
        <v>275</v>
      </c>
      <c r="B276" s="7" t="str">
        <f>VLOOKUP(C276,'accession mapping'!A:D,2,FALSE)</f>
        <v>2199</v>
      </c>
      <c r="C276" t="s">
        <v>286</v>
      </c>
      <c r="D276" t="s">
        <v>8</v>
      </c>
      <c r="E276" t="s">
        <v>5</v>
      </c>
      <c r="F276" s="1">
        <v>17.7</v>
      </c>
      <c r="G276" s="1">
        <v>0.76</v>
      </c>
      <c r="H276" s="1">
        <v>0.89</v>
      </c>
      <c r="I276" s="1">
        <v>0.28999999999999998</v>
      </c>
      <c r="J276" s="1">
        <v>153.88999999999999</v>
      </c>
      <c r="K276" s="1">
        <v>4.51</v>
      </c>
      <c r="L276" s="1">
        <v>1</v>
      </c>
      <c r="M276" s="1">
        <v>1.1200000000000001</v>
      </c>
      <c r="N276" s="1">
        <v>0.7</v>
      </c>
      <c r="O276" s="1">
        <v>8064.5</v>
      </c>
      <c r="P276" s="1">
        <v>6.06</v>
      </c>
      <c r="Q276" s="1">
        <v>0.93</v>
      </c>
      <c r="R276" s="1">
        <v>0.86</v>
      </c>
      <c r="S276" s="1">
        <v>0.62</v>
      </c>
      <c r="T276" s="1">
        <v>2122.9</v>
      </c>
      <c r="U276" s="1">
        <v>8.74</v>
      </c>
    </row>
    <row r="277" spans="1:21" x14ac:dyDescent="0.4">
      <c r="A277">
        <v>276</v>
      </c>
      <c r="B277" s="7" t="str">
        <f>VLOOKUP(C277,'accession mapping'!A:D,2,FALSE)</f>
        <v>2201</v>
      </c>
      <c r="C277" t="s">
        <v>287</v>
      </c>
      <c r="D277" t="s">
        <v>8</v>
      </c>
      <c r="E277" t="s">
        <v>3</v>
      </c>
      <c r="F277" s="1">
        <v>115.9</v>
      </c>
      <c r="G277" s="1">
        <v>0.67</v>
      </c>
      <c r="H277" s="1">
        <v>0.73</v>
      </c>
      <c r="I277" s="1">
        <v>0.32</v>
      </c>
      <c r="J277" s="1">
        <v>500.45</v>
      </c>
      <c r="K277" s="1">
        <v>14.84</v>
      </c>
      <c r="L277" s="1">
        <v>0.84</v>
      </c>
      <c r="M277" s="1">
        <v>0.95</v>
      </c>
      <c r="N277" s="1">
        <v>1.2</v>
      </c>
      <c r="O277" s="1">
        <v>3651.4</v>
      </c>
      <c r="P277" s="1">
        <v>12.48</v>
      </c>
      <c r="Q277" s="1">
        <v>0.91</v>
      </c>
      <c r="R277" s="1">
        <v>1</v>
      </c>
      <c r="S277" s="1">
        <v>0.78</v>
      </c>
      <c r="T277" s="1">
        <v>1450.9</v>
      </c>
      <c r="U277" s="1">
        <v>12.36</v>
      </c>
    </row>
    <row r="278" spans="1:21" x14ac:dyDescent="0.4">
      <c r="A278">
        <v>277</v>
      </c>
      <c r="B278" s="7" t="str">
        <f>VLOOKUP(C278,'accession mapping'!A:D,2,FALSE)</f>
        <v>2210</v>
      </c>
      <c r="C278" t="s">
        <v>288</v>
      </c>
      <c r="D278" t="s">
        <v>8</v>
      </c>
      <c r="E278" t="s">
        <v>3</v>
      </c>
      <c r="F278" s="1">
        <v>105.3</v>
      </c>
      <c r="G278" s="1">
        <v>0.76</v>
      </c>
      <c r="H278" s="1">
        <v>0.79</v>
      </c>
      <c r="I278" s="1">
        <v>0.28999999999999998</v>
      </c>
      <c r="J278" s="1">
        <v>489.83</v>
      </c>
      <c r="K278" s="1">
        <v>14.33</v>
      </c>
      <c r="L278" s="1">
        <v>0.91</v>
      </c>
      <c r="M278" s="1">
        <v>1.02</v>
      </c>
      <c r="N278" s="1">
        <v>1</v>
      </c>
      <c r="O278" s="1">
        <v>3981.5</v>
      </c>
      <c r="P278" s="1">
        <v>11.03</v>
      </c>
      <c r="Q278" s="1">
        <v>1.1100000000000001</v>
      </c>
      <c r="R278" s="1">
        <v>1.18</v>
      </c>
      <c r="S278" s="1">
        <v>1.1499999999999999</v>
      </c>
      <c r="T278" s="1">
        <v>2295.6</v>
      </c>
      <c r="U278" s="1">
        <v>10.98</v>
      </c>
    </row>
    <row r="279" spans="1:21" x14ac:dyDescent="0.4">
      <c r="A279">
        <v>278</v>
      </c>
      <c r="B279" s="7" t="str">
        <f>VLOOKUP(C279,'accession mapping'!A:D,2,FALSE)</f>
        <v>2227</v>
      </c>
      <c r="C279" t="s">
        <v>289</v>
      </c>
      <c r="D279" t="s">
        <v>8</v>
      </c>
      <c r="E279" t="s">
        <v>5</v>
      </c>
      <c r="F279" s="1"/>
      <c r="G279" s="1"/>
      <c r="H279" s="1"/>
      <c r="I279" s="1"/>
      <c r="J279" s="1">
        <v>0</v>
      </c>
      <c r="K279" s="1"/>
      <c r="L279" s="1">
        <v>1.01</v>
      </c>
      <c r="M279" s="1">
        <v>1.1599999999999999</v>
      </c>
      <c r="N279" s="1">
        <v>0.8</v>
      </c>
      <c r="O279" s="1">
        <v>2122.6</v>
      </c>
      <c r="P279" s="1">
        <v>6.27</v>
      </c>
      <c r="Q279" s="1">
        <v>1.03</v>
      </c>
      <c r="R279" s="1">
        <v>1.0900000000000001</v>
      </c>
      <c r="S279" s="1">
        <v>1.1399999999999999</v>
      </c>
      <c r="T279" s="1">
        <v>483.9</v>
      </c>
      <c r="U279" s="1">
        <v>6.49</v>
      </c>
    </row>
    <row r="280" spans="1:21" x14ac:dyDescent="0.4">
      <c r="A280">
        <v>279</v>
      </c>
      <c r="B280" s="7" t="str">
        <f>VLOOKUP(C280,'accession mapping'!A:D,2,FALSE)</f>
        <v>0302</v>
      </c>
      <c r="C280" t="s">
        <v>290</v>
      </c>
      <c r="D280" t="s">
        <v>8</v>
      </c>
      <c r="E280" t="s">
        <v>41</v>
      </c>
      <c r="F280" s="1">
        <v>133.9</v>
      </c>
      <c r="G280" s="1">
        <v>0.89</v>
      </c>
      <c r="H280" s="1">
        <v>0.85</v>
      </c>
      <c r="I280" s="1">
        <v>0.35</v>
      </c>
      <c r="J280" s="1">
        <v>1336.34</v>
      </c>
      <c r="K280" s="1">
        <v>13.51</v>
      </c>
      <c r="L280" s="1">
        <v>0.91</v>
      </c>
      <c r="M280" s="1">
        <v>1.01</v>
      </c>
      <c r="N280" s="1">
        <v>0.7</v>
      </c>
      <c r="O280" s="1">
        <v>5911</v>
      </c>
      <c r="P280" s="1">
        <v>10.050000000000001</v>
      </c>
      <c r="Q280" s="1">
        <v>0.93</v>
      </c>
      <c r="R280" s="1">
        <v>0.99</v>
      </c>
      <c r="S280" s="1">
        <v>0.64</v>
      </c>
      <c r="T280" s="1">
        <v>4805.1000000000004</v>
      </c>
      <c r="U280" s="1">
        <v>11.73</v>
      </c>
    </row>
    <row r="281" spans="1:21" x14ac:dyDescent="0.4">
      <c r="A281">
        <v>280</v>
      </c>
      <c r="B281" s="7" t="str">
        <f>VLOOKUP(C281,'accession mapping'!A:D,2,FALSE)</f>
        <v>2792</v>
      </c>
      <c r="C281" t="s">
        <v>291</v>
      </c>
      <c r="D281" t="s">
        <v>8</v>
      </c>
      <c r="E281" t="s">
        <v>3</v>
      </c>
      <c r="F281" s="1">
        <v>184.7</v>
      </c>
      <c r="G281" s="1">
        <v>1.56</v>
      </c>
      <c r="H281" s="1">
        <v>1.6</v>
      </c>
      <c r="I281" s="1">
        <v>1.97</v>
      </c>
      <c r="J281" s="1">
        <v>1308.78</v>
      </c>
      <c r="K281" s="1">
        <v>8.94</v>
      </c>
      <c r="L281" s="1">
        <v>1.87</v>
      </c>
      <c r="M281" s="1">
        <v>2.14</v>
      </c>
      <c r="N281" s="1">
        <v>5.9</v>
      </c>
      <c r="O281" s="1">
        <v>13804.9</v>
      </c>
      <c r="P281" s="1">
        <v>5.38</v>
      </c>
      <c r="Q281" s="1">
        <v>1.89</v>
      </c>
      <c r="R281" s="1">
        <v>2.14</v>
      </c>
      <c r="S281" s="1">
        <v>5.43</v>
      </c>
      <c r="T281" s="1">
        <v>9500.9</v>
      </c>
      <c r="U281" s="1">
        <v>6.51</v>
      </c>
    </row>
    <row r="282" spans="1:21" x14ac:dyDescent="0.4">
      <c r="A282">
        <v>281</v>
      </c>
      <c r="B282" s="7" t="str">
        <f>VLOOKUP(C282,'accession mapping'!A:D,2,FALSE)</f>
        <v>2974</v>
      </c>
      <c r="C282" t="s">
        <v>292</v>
      </c>
      <c r="D282" t="s">
        <v>8</v>
      </c>
      <c r="E282" t="s">
        <v>5</v>
      </c>
      <c r="F282" s="1">
        <v>33</v>
      </c>
      <c r="G282" s="1">
        <v>0.56999999999999995</v>
      </c>
      <c r="H282" s="1">
        <v>0.68</v>
      </c>
      <c r="I282" s="1">
        <v>0.28000000000000003</v>
      </c>
      <c r="J282" s="1">
        <v>10.95</v>
      </c>
      <c r="K282" s="1">
        <v>5.89</v>
      </c>
      <c r="L282" s="1">
        <v>1.62</v>
      </c>
      <c r="M282" s="1">
        <v>1.81</v>
      </c>
      <c r="N282" s="1">
        <v>3.8</v>
      </c>
      <c r="O282" s="1">
        <v>1753.4</v>
      </c>
      <c r="P282" s="1">
        <v>5.24</v>
      </c>
      <c r="Q282" s="1">
        <v>0.97</v>
      </c>
      <c r="R282" s="1">
        <v>0.85</v>
      </c>
      <c r="S282" s="1">
        <v>0.54</v>
      </c>
      <c r="T282" s="1">
        <v>1066.9000000000001</v>
      </c>
      <c r="U282" s="1">
        <v>7.23</v>
      </c>
    </row>
    <row r="283" spans="1:21" x14ac:dyDescent="0.4">
      <c r="A283">
        <v>282</v>
      </c>
      <c r="B283" s="7" t="str">
        <f>VLOOKUP(C283,'accession mapping'!A:D,2,FALSE)</f>
        <v>2975</v>
      </c>
      <c r="C283" t="s">
        <v>293</v>
      </c>
      <c r="D283" t="s">
        <v>8</v>
      </c>
      <c r="E283" t="s">
        <v>3</v>
      </c>
      <c r="F283" s="1">
        <v>167.9</v>
      </c>
      <c r="G283" s="1">
        <v>0.81</v>
      </c>
      <c r="H283" s="1">
        <v>0.81</v>
      </c>
      <c r="I283" s="1">
        <v>0.27</v>
      </c>
      <c r="J283" s="1">
        <v>126.61</v>
      </c>
      <c r="K283" s="1">
        <v>13.81</v>
      </c>
      <c r="L283" s="1">
        <v>1.22</v>
      </c>
      <c r="M283" s="1">
        <v>1.36</v>
      </c>
      <c r="N283" s="1">
        <v>2.2999999999999998</v>
      </c>
      <c r="O283" s="1">
        <v>7940.6</v>
      </c>
      <c r="P283" s="1">
        <v>8.75</v>
      </c>
      <c r="Q283" s="1">
        <v>1.32</v>
      </c>
      <c r="R283" s="1">
        <v>1.45</v>
      </c>
      <c r="S283" s="1">
        <v>1.67</v>
      </c>
      <c r="T283" s="1">
        <v>3377.9</v>
      </c>
      <c r="U283" s="1">
        <v>10.06</v>
      </c>
    </row>
    <row r="284" spans="1:21" x14ac:dyDescent="0.4">
      <c r="A284">
        <v>283</v>
      </c>
      <c r="B284" s="7" t="str">
        <f>VLOOKUP(C284,'accession mapping'!A:D,2,FALSE)</f>
        <v>3273</v>
      </c>
      <c r="C284" t="s">
        <v>294</v>
      </c>
      <c r="D284" t="s">
        <v>8</v>
      </c>
      <c r="E284" t="s">
        <v>5</v>
      </c>
      <c r="F284" s="1">
        <v>45.3</v>
      </c>
      <c r="G284" s="1"/>
      <c r="H284" s="1"/>
      <c r="I284" s="1"/>
      <c r="J284" s="1">
        <v>0</v>
      </c>
      <c r="K284" s="1"/>
      <c r="L284" s="1">
        <v>2.0699999999999998</v>
      </c>
      <c r="M284" s="1">
        <v>2.38</v>
      </c>
      <c r="N284" s="1">
        <v>7.4</v>
      </c>
      <c r="O284" s="1">
        <v>15373.6</v>
      </c>
      <c r="P284" s="1">
        <v>6.49</v>
      </c>
      <c r="Q284" s="1">
        <v>1.84</v>
      </c>
      <c r="R284" s="1">
        <v>1.73</v>
      </c>
      <c r="S284" s="1">
        <v>3.76</v>
      </c>
      <c r="T284" s="1">
        <v>3227.5</v>
      </c>
      <c r="U284" s="1">
        <v>8.2899999999999991</v>
      </c>
    </row>
    <row r="285" spans="1:21" x14ac:dyDescent="0.4">
      <c r="A285">
        <v>284</v>
      </c>
      <c r="B285" s="7" t="str">
        <f>VLOOKUP(C285,'accession mapping'!A:D,2,FALSE)</f>
        <v>3569</v>
      </c>
      <c r="C285" t="s">
        <v>295</v>
      </c>
      <c r="D285" t="s">
        <v>8</v>
      </c>
      <c r="E285" t="s">
        <v>3</v>
      </c>
      <c r="F285" s="1">
        <v>159.9</v>
      </c>
      <c r="G285" s="1">
        <v>0.76</v>
      </c>
      <c r="H285" s="1">
        <v>0.79</v>
      </c>
      <c r="I285" s="1">
        <v>0.59</v>
      </c>
      <c r="J285" s="1">
        <v>88.06</v>
      </c>
      <c r="K285" s="1">
        <v>13.59</v>
      </c>
      <c r="L285" s="1">
        <v>1.01</v>
      </c>
      <c r="M285" s="1">
        <v>1.1399999999999999</v>
      </c>
      <c r="N285" s="1">
        <v>1.5</v>
      </c>
      <c r="O285" s="1">
        <v>3602.8</v>
      </c>
      <c r="P285" s="1">
        <v>11.01</v>
      </c>
      <c r="Q285" s="1">
        <v>1.2</v>
      </c>
      <c r="R285" s="1">
        <v>1.31</v>
      </c>
      <c r="S285" s="1">
        <v>1.23</v>
      </c>
      <c r="T285" s="1">
        <v>2728.4</v>
      </c>
      <c r="U285" s="1">
        <v>11.19</v>
      </c>
    </row>
    <row r="286" spans="1:21" x14ac:dyDescent="0.4">
      <c r="A286">
        <v>285</v>
      </c>
      <c r="B286" s="7" t="str">
        <f>VLOOKUP(C286,'accession mapping'!A:D,2,FALSE)</f>
        <v>3577</v>
      </c>
      <c r="C286" t="s">
        <v>296</v>
      </c>
      <c r="D286" t="s">
        <v>8</v>
      </c>
      <c r="E286" t="s">
        <v>3</v>
      </c>
      <c r="F286" s="1">
        <v>177.2</v>
      </c>
      <c r="G286" s="1">
        <v>0.79</v>
      </c>
      <c r="H286" s="1">
        <v>0.89</v>
      </c>
      <c r="I286" s="1">
        <v>1.02</v>
      </c>
      <c r="J286" s="1">
        <v>302.45</v>
      </c>
      <c r="K286" s="1">
        <v>14.13</v>
      </c>
      <c r="L286" s="1">
        <v>1.1100000000000001</v>
      </c>
      <c r="M286" s="1">
        <v>1.23</v>
      </c>
      <c r="N286" s="1">
        <v>1.9</v>
      </c>
      <c r="O286" s="1">
        <v>6143.7</v>
      </c>
      <c r="P286" s="1">
        <v>11.3</v>
      </c>
      <c r="Q286" s="1">
        <v>1.18</v>
      </c>
      <c r="R286" s="1">
        <v>1.27</v>
      </c>
      <c r="S286" s="1">
        <v>1.1299999999999999</v>
      </c>
      <c r="T286" s="1">
        <v>3435.2</v>
      </c>
      <c r="U286" s="1">
        <v>11.77</v>
      </c>
    </row>
    <row r="287" spans="1:21" x14ac:dyDescent="0.4">
      <c r="A287">
        <v>286</v>
      </c>
      <c r="B287" s="7" t="str">
        <f>VLOOKUP(C287,'accession mapping'!A:D,2,FALSE)</f>
        <v>2200</v>
      </c>
      <c r="C287" t="s">
        <v>297</v>
      </c>
      <c r="D287" t="s">
        <v>26</v>
      </c>
      <c r="E287" t="s">
        <v>5</v>
      </c>
      <c r="F287" s="1">
        <v>130.69999999999999</v>
      </c>
      <c r="G287" s="1">
        <v>3.83</v>
      </c>
      <c r="H287" s="1">
        <v>5.19</v>
      </c>
      <c r="I287" s="1">
        <v>60.22</v>
      </c>
      <c r="J287" s="1">
        <v>5962.06</v>
      </c>
      <c r="K287" s="1">
        <v>6.78</v>
      </c>
      <c r="L287" s="1">
        <v>3.25</v>
      </c>
      <c r="M287" s="1">
        <v>3.95</v>
      </c>
      <c r="N287" s="1">
        <v>30.5</v>
      </c>
      <c r="O287" s="1">
        <v>46531.4</v>
      </c>
      <c r="P287" s="1">
        <v>4.93</v>
      </c>
      <c r="Q287" s="1">
        <v>4.96</v>
      </c>
      <c r="R287" s="1">
        <v>7.05</v>
      </c>
      <c r="S287" s="1">
        <v>101.76</v>
      </c>
      <c r="T287" s="1">
        <v>29269.8</v>
      </c>
      <c r="U287" s="1">
        <v>5.21</v>
      </c>
    </row>
    <row r="288" spans="1:21" x14ac:dyDescent="0.4">
      <c r="A288">
        <v>287</v>
      </c>
      <c r="B288" s="7" t="str">
        <f>VLOOKUP(C288,'accession mapping'!A:D,2,FALSE)</f>
        <v>K285</v>
      </c>
      <c r="C288" t="s">
        <v>298</v>
      </c>
      <c r="D288" t="s">
        <v>8</v>
      </c>
      <c r="E288" t="s">
        <v>3</v>
      </c>
      <c r="F288" s="1">
        <v>1.1000000000000001</v>
      </c>
      <c r="G288" s="1">
        <v>2.48</v>
      </c>
      <c r="H288" s="1">
        <v>1.7</v>
      </c>
      <c r="I288" s="1">
        <v>3.68</v>
      </c>
      <c r="J288" s="1">
        <v>5098.9399999999996</v>
      </c>
      <c r="K288" s="1">
        <v>10.75</v>
      </c>
      <c r="L288" s="1">
        <v>3.03</v>
      </c>
      <c r="M288" s="1">
        <v>2.19</v>
      </c>
      <c r="N288" s="1">
        <v>7.5</v>
      </c>
      <c r="O288" s="1">
        <v>20611.400000000001</v>
      </c>
      <c r="P288" s="1">
        <v>9.7100000000000009</v>
      </c>
      <c r="Q288" s="1">
        <v>3.4</v>
      </c>
      <c r="R288" s="1">
        <v>2.33</v>
      </c>
      <c r="S288" s="1">
        <v>9.7100000000000009</v>
      </c>
      <c r="T288" s="1">
        <v>17911.2</v>
      </c>
      <c r="U288" s="1">
        <v>10.62</v>
      </c>
    </row>
    <row r="289" spans="1:21" x14ac:dyDescent="0.4">
      <c r="A289">
        <v>288</v>
      </c>
      <c r="B289" s="7" t="str">
        <f>VLOOKUP(C289,'accession mapping'!A:D,2,FALSE)</f>
        <v>K301</v>
      </c>
      <c r="C289" t="s">
        <v>299</v>
      </c>
      <c r="D289" t="s">
        <v>8</v>
      </c>
      <c r="E289" t="s">
        <v>3</v>
      </c>
      <c r="F289" s="1">
        <v>137.30000000000001</v>
      </c>
      <c r="G289" s="1">
        <v>3.09</v>
      </c>
      <c r="H289" s="1">
        <v>3.31</v>
      </c>
      <c r="I289" s="1">
        <v>17.100000000000001</v>
      </c>
      <c r="J289" s="1">
        <v>3949.17</v>
      </c>
      <c r="K289" s="1">
        <v>5.79</v>
      </c>
      <c r="L289" s="1">
        <v>3.23</v>
      </c>
      <c r="M289" s="1">
        <v>3.45</v>
      </c>
      <c r="N289" s="1">
        <v>20.2</v>
      </c>
      <c r="O289" s="1">
        <v>36356.400000000001</v>
      </c>
      <c r="P289" s="1">
        <v>5.48</v>
      </c>
      <c r="Q289" s="1">
        <v>3.1</v>
      </c>
      <c r="R289" s="1">
        <v>3.4</v>
      </c>
      <c r="S289" s="1">
        <v>19</v>
      </c>
      <c r="T289" s="1">
        <v>32753.5</v>
      </c>
      <c r="U289" s="1">
        <v>5.81</v>
      </c>
    </row>
    <row r="290" spans="1:21" x14ac:dyDescent="0.4">
      <c r="A290">
        <v>289</v>
      </c>
      <c r="B290" s="7" t="str">
        <f>VLOOKUP(C290,'accession mapping'!A:D,2,FALSE)</f>
        <v>K310</v>
      </c>
      <c r="C290" t="s">
        <v>300</v>
      </c>
      <c r="D290" t="s">
        <v>8</v>
      </c>
      <c r="E290" t="s">
        <v>41</v>
      </c>
      <c r="F290" s="1">
        <v>68.900000000000006</v>
      </c>
      <c r="G290" s="1">
        <v>1.65</v>
      </c>
      <c r="H290" s="1">
        <v>1.8</v>
      </c>
      <c r="I290" s="1">
        <v>5.39</v>
      </c>
      <c r="J290" s="1">
        <v>6050</v>
      </c>
      <c r="K290" s="1">
        <v>8.5</v>
      </c>
      <c r="L290" s="1">
        <v>2.35</v>
      </c>
      <c r="M290" s="1">
        <v>2.52</v>
      </c>
      <c r="N290" s="1">
        <v>7.1</v>
      </c>
      <c r="O290" s="1">
        <v>47159.8</v>
      </c>
      <c r="P290" s="1">
        <v>8.41</v>
      </c>
      <c r="Q290" s="1">
        <v>2.2599999999999998</v>
      </c>
      <c r="R290" s="1">
        <v>2.35</v>
      </c>
      <c r="S290" s="1">
        <v>5.55</v>
      </c>
      <c r="T290" s="1">
        <v>19841.5</v>
      </c>
      <c r="U290" s="1">
        <v>9.5</v>
      </c>
    </row>
    <row r="291" spans="1:21" x14ac:dyDescent="0.4">
      <c r="A291">
        <v>290</v>
      </c>
      <c r="B291" s="7" t="str">
        <f>VLOOKUP(C291,'accession mapping'!A:D,2,FALSE)</f>
        <v>K355</v>
      </c>
      <c r="C291" t="s">
        <v>301</v>
      </c>
      <c r="D291" t="s">
        <v>8</v>
      </c>
      <c r="E291" t="s">
        <v>3</v>
      </c>
      <c r="F291" s="1">
        <v>155.5</v>
      </c>
      <c r="G291" s="1">
        <v>2.04</v>
      </c>
      <c r="H291" s="1">
        <v>2.34</v>
      </c>
      <c r="I291" s="1">
        <v>4.6399999999999997</v>
      </c>
      <c r="J291" s="1">
        <v>3498</v>
      </c>
      <c r="K291" s="1">
        <v>5.99</v>
      </c>
      <c r="L291" s="1">
        <v>3.15</v>
      </c>
      <c r="M291" s="1">
        <v>2.92</v>
      </c>
      <c r="N291" s="1">
        <v>11.7</v>
      </c>
      <c r="O291" s="1">
        <v>8047.5</v>
      </c>
      <c r="P291" s="1">
        <v>5.43</v>
      </c>
      <c r="Q291" s="1">
        <v>2.81</v>
      </c>
      <c r="R291" s="1">
        <v>3.02</v>
      </c>
      <c r="S291" s="1">
        <v>12.49</v>
      </c>
      <c r="T291" s="1">
        <v>26797</v>
      </c>
      <c r="U291" s="1">
        <v>6.75</v>
      </c>
    </row>
    <row r="292" spans="1:21" x14ac:dyDescent="0.4">
      <c r="A292">
        <v>291</v>
      </c>
      <c r="B292" s="7" t="str">
        <f>VLOOKUP(C292,'accession mapping'!A:D,2,FALSE)</f>
        <v>K357</v>
      </c>
      <c r="C292" t="s">
        <v>302</v>
      </c>
      <c r="D292" t="s">
        <v>8</v>
      </c>
      <c r="E292" t="s">
        <v>3</v>
      </c>
      <c r="F292" s="1">
        <v>160.5</v>
      </c>
      <c r="G292" s="1">
        <v>3.04</v>
      </c>
      <c r="H292" s="1">
        <v>2.7</v>
      </c>
      <c r="I292" s="1">
        <v>9.6300000000000008</v>
      </c>
      <c r="J292" s="1">
        <v>14360.06</v>
      </c>
      <c r="K292" s="1">
        <v>5.09</v>
      </c>
      <c r="L292" s="1">
        <v>3.17</v>
      </c>
      <c r="M292" s="1">
        <v>2.86</v>
      </c>
      <c r="N292" s="1">
        <v>13</v>
      </c>
      <c r="O292" s="1">
        <v>52029.3</v>
      </c>
      <c r="P292" s="1">
        <v>5.37</v>
      </c>
      <c r="Q292" s="1">
        <v>2.97</v>
      </c>
      <c r="R292" s="1">
        <v>2.68</v>
      </c>
      <c r="S292" s="1">
        <v>13.19</v>
      </c>
      <c r="T292" s="1">
        <v>35529.9</v>
      </c>
      <c r="U292" s="1">
        <v>6.96</v>
      </c>
    </row>
    <row r="293" spans="1:21" x14ac:dyDescent="0.4">
      <c r="A293">
        <v>292</v>
      </c>
      <c r="B293" s="7" t="str">
        <f>VLOOKUP(C293,'accession mapping'!A:D,2,FALSE)</f>
        <v>K358</v>
      </c>
      <c r="C293" t="s">
        <v>303</v>
      </c>
      <c r="D293" t="s">
        <v>8</v>
      </c>
      <c r="E293" t="s">
        <v>3</v>
      </c>
      <c r="F293" s="1">
        <v>152.6</v>
      </c>
      <c r="G293" s="1">
        <v>3.12</v>
      </c>
      <c r="H293" s="1">
        <v>2.5099999999999998</v>
      </c>
      <c r="I293" s="1">
        <v>9.64</v>
      </c>
      <c r="J293" s="1">
        <v>35937.49</v>
      </c>
      <c r="K293" s="1">
        <v>4.22</v>
      </c>
      <c r="L293" s="1">
        <v>3.11</v>
      </c>
      <c r="M293" s="1">
        <v>2.92</v>
      </c>
      <c r="N293" s="1">
        <v>13.2</v>
      </c>
      <c r="O293" s="1">
        <v>49526.5</v>
      </c>
      <c r="P293" s="1">
        <v>5.8</v>
      </c>
      <c r="Q293" s="1">
        <v>2.89</v>
      </c>
      <c r="R293" s="1">
        <v>2.66</v>
      </c>
      <c r="S293" s="1">
        <v>11.74</v>
      </c>
      <c r="T293" s="1">
        <v>22786.7</v>
      </c>
      <c r="U293" s="1">
        <v>7.32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58" workbookViewId="0">
      <selection activeCell="K28" sqref="K28"/>
    </sheetView>
  </sheetViews>
  <sheetFormatPr defaultRowHeight="17" x14ac:dyDescent="0.4"/>
  <cols>
    <col min="2" max="2" width="9.1796875" style="4" bestFit="1" customWidth="1"/>
    <col min="3" max="3" width="14" bestFit="1" customWidth="1"/>
    <col min="4" max="5" width="14" customWidth="1"/>
    <col min="22" max="22" width="17.6328125" customWidth="1"/>
    <col min="23" max="23" width="16.453125" customWidth="1"/>
    <col min="24" max="24" width="16.90625" customWidth="1"/>
  </cols>
  <sheetData>
    <row r="1" spans="1:24" x14ac:dyDescent="0.4">
      <c r="A1" t="s">
        <v>623</v>
      </c>
      <c r="B1" s="4" t="s">
        <v>624</v>
      </c>
      <c r="C1" t="s">
        <v>625</v>
      </c>
      <c r="D1" t="s">
        <v>626</v>
      </c>
      <c r="E1" t="s">
        <v>606</v>
      </c>
      <c r="F1" t="s">
        <v>622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618</v>
      </c>
      <c r="R1" t="s">
        <v>617</v>
      </c>
      <c r="S1" t="s">
        <v>619</v>
      </c>
      <c r="T1" t="s">
        <v>620</v>
      </c>
      <c r="U1" t="s">
        <v>621</v>
      </c>
      <c r="V1" t="s">
        <v>627</v>
      </c>
      <c r="W1" t="s">
        <v>628</v>
      </c>
      <c r="X1" t="s">
        <v>629</v>
      </c>
    </row>
    <row r="2" spans="1:24" x14ac:dyDescent="0.4">
      <c r="A2">
        <f>VLOOKUP(C2,'accession mapping'!A:D,3,FALSE)</f>
        <v>20</v>
      </c>
      <c r="B2" s="7" t="str">
        <f>VLOOKUP(C2,'accession mapping'!A:D,2,FALSE)</f>
        <v>3089</v>
      </c>
      <c r="C2" t="s">
        <v>25</v>
      </c>
      <c r="D2" t="str">
        <f>VLOOKUP($C2,'[1]2018-2019'!$C:$U,2,FALSE)</f>
        <v>非停心/停心型分離</v>
      </c>
      <c r="E2" t="str">
        <f>VLOOKUP($C2,'[1]2018-2019'!$C:$U,3,FALSE)</f>
        <v>中等</v>
      </c>
      <c r="F2">
        <f>VLOOKUP($C2,'2018-2019'!$C:$U,4,FALSE)</f>
        <v>149.1</v>
      </c>
      <c r="G2">
        <f>VLOOKUP($C2,'2018-2019'!$C:$U,5,FALSE)</f>
        <v>1.1100000000000001</v>
      </c>
      <c r="H2">
        <f>VLOOKUP($C2,'2018-2019'!$C:$U,6,FALSE)</f>
        <v>1.24</v>
      </c>
      <c r="I2">
        <f>VLOOKUP($C2,'2018-2019'!$C:$U,7,FALSE)</f>
        <v>1.38</v>
      </c>
      <c r="J2">
        <f>VLOOKUP($C2,'2018-2019'!$C:$U,8,FALSE)</f>
        <v>1110.8900000000001</v>
      </c>
      <c r="K2">
        <f>VLOOKUP($C2,'2018-2019'!$C:$U,9,FALSE)</f>
        <v>12</v>
      </c>
      <c r="L2">
        <f>VLOOKUP($C2,'2018-2019'!$C:$U,10,FALSE)</f>
        <v>1.42</v>
      </c>
      <c r="M2">
        <f>VLOOKUP($C2,'2018-2019'!$C:$U,11,FALSE)</f>
        <v>1.54</v>
      </c>
      <c r="N2">
        <f>VLOOKUP($C2,'2018-2019'!$C:$U,12,FALSE)</f>
        <v>2.2000000000000002</v>
      </c>
      <c r="O2">
        <f>VLOOKUP($C2,'2018-2019'!$C:$U,13,FALSE)</f>
        <v>5098.8</v>
      </c>
      <c r="P2">
        <f>VLOOKUP($C2,'2018-2019'!$C:$U,14,FALSE)</f>
        <v>9.7100000000000009</v>
      </c>
      <c r="Q2">
        <f>VLOOKUP($C2,'2018-2019'!$C:$U,15,FALSE)</f>
        <v>1.44</v>
      </c>
      <c r="R2">
        <f>VLOOKUP($C2,'2018-2019'!$C:$U,16,FALSE)</f>
        <v>1.43</v>
      </c>
      <c r="S2">
        <f>VLOOKUP($C2,'2018-2019'!$C:$U,17,FALSE)</f>
        <v>1.82</v>
      </c>
      <c r="T2">
        <f>VLOOKUP($C2,'2018-2019'!$C:$U,18,FALSE)</f>
        <v>3314.6</v>
      </c>
      <c r="U2">
        <f>VLOOKUP($C2,'2018-2019'!$C:$U,19,FALSE)</f>
        <v>10.8</v>
      </c>
      <c r="V2">
        <v>3442.78</v>
      </c>
      <c r="W2">
        <v>1.758314607</v>
      </c>
      <c r="X2">
        <v>5.8432303369999996</v>
      </c>
    </row>
    <row r="3" spans="1:24" x14ac:dyDescent="0.4">
      <c r="A3">
        <f>VLOOKUP(C3,'accession mapping'!A:D,3,FALSE)</f>
        <v>23</v>
      </c>
      <c r="B3" s="7" t="str">
        <f>VLOOKUP(C3,'accession mapping'!A:D,2,FALSE)</f>
        <v>3727</v>
      </c>
      <c r="C3" t="s">
        <v>29</v>
      </c>
      <c r="D3" t="str">
        <f>VLOOKUP($C3,'[1]2018-2019'!$C:$U,2,FALSE)</f>
        <v>停心型</v>
      </c>
      <c r="E3" t="str">
        <f>VLOOKUP($C3,'[1]2018-2019'!$C:$U,3,FALSE)</f>
        <v>中等</v>
      </c>
      <c r="F3">
        <f>VLOOKUP($C3,'2018-2019'!$C:$U,4,FALSE)</f>
        <v>152.6</v>
      </c>
      <c r="G3">
        <f>VLOOKUP($C3,'2018-2019'!$C:$U,5,FALSE)</f>
        <v>2.72</v>
      </c>
      <c r="H3">
        <f>VLOOKUP($C3,'2018-2019'!$C:$U,6,FALSE)</f>
        <v>3.2</v>
      </c>
      <c r="I3">
        <f>VLOOKUP($C3,'2018-2019'!$C:$U,7,FALSE)</f>
        <v>12.74</v>
      </c>
      <c r="J3">
        <f>VLOOKUP($C3,'2018-2019'!$C:$U,8,FALSE)</f>
        <v>4482.72</v>
      </c>
      <c r="K3">
        <f>VLOOKUP($C3,'2018-2019'!$C:$U,9,FALSE)</f>
        <v>4.87</v>
      </c>
      <c r="L3">
        <f>VLOOKUP($C3,'2018-2019'!$C:$U,10,FALSE)</f>
        <v>5.99</v>
      </c>
      <c r="M3">
        <f>VLOOKUP($C3,'2018-2019'!$C:$U,11,FALSE)</f>
        <v>5.08</v>
      </c>
      <c r="N3">
        <f>VLOOKUP($C3,'2018-2019'!$C:$U,12,FALSE)</f>
        <v>75.099999999999994</v>
      </c>
      <c r="O3">
        <f>VLOOKUP($C3,'2018-2019'!$C:$U,13,FALSE)</f>
        <v>74326.100000000006</v>
      </c>
      <c r="P3">
        <f>VLOOKUP($C3,'2018-2019'!$C:$U,14,FALSE)</f>
        <v>4.3</v>
      </c>
      <c r="Q3">
        <f>VLOOKUP($C3,'2018-2019'!$C:$U,15,FALSE)</f>
        <v>5.32</v>
      </c>
      <c r="R3">
        <f>VLOOKUP($C3,'2018-2019'!$C:$U,16,FALSE)</f>
        <v>4.29</v>
      </c>
      <c r="S3">
        <f>VLOOKUP($C3,'2018-2019'!$C:$U,17,FALSE)</f>
        <v>50.8</v>
      </c>
      <c r="T3">
        <f>VLOOKUP($C3,'2018-2019'!$C:$U,18,FALSE)</f>
        <v>24067.9</v>
      </c>
      <c r="U3">
        <f>VLOOKUP($C3,'2018-2019'!$C:$U,19,FALSE)</f>
        <v>5.15</v>
      </c>
      <c r="V3">
        <v>3904.89</v>
      </c>
      <c r="W3">
        <v>10.14257143</v>
      </c>
      <c r="X3">
        <v>4.230769231</v>
      </c>
    </row>
    <row r="4" spans="1:24" x14ac:dyDescent="0.4">
      <c r="A4">
        <f>VLOOKUP(C4,'accession mapping'!A:D,3,FALSE)</f>
        <v>24</v>
      </c>
      <c r="B4" s="7" t="str">
        <f>VLOOKUP(C4,'accession mapping'!A:D,2,FALSE)</f>
        <v>K269</v>
      </c>
      <c r="C4" t="s">
        <v>30</v>
      </c>
      <c r="D4" t="str">
        <f>VLOOKUP($C4,'[1]2018-2019'!$C:$U,2,FALSE)</f>
        <v>停心型</v>
      </c>
      <c r="E4" t="str">
        <f>VLOOKUP($C4,'[1]2018-2019'!$C:$U,3,FALSE)</f>
        <v>中等</v>
      </c>
      <c r="F4">
        <f>VLOOKUP($C4,'2018-2019'!$C:$U,4,FALSE)</f>
        <v>165.8</v>
      </c>
      <c r="G4">
        <f>VLOOKUP($C4,'2018-2019'!$C:$U,5,FALSE)</f>
        <v>3.42</v>
      </c>
      <c r="H4">
        <f>VLOOKUP($C4,'2018-2019'!$C:$U,6,FALSE)</f>
        <v>2.39</v>
      </c>
      <c r="I4">
        <f>VLOOKUP($C4,'2018-2019'!$C:$U,7,FALSE)</f>
        <v>10.199999999999999</v>
      </c>
      <c r="J4">
        <f>VLOOKUP($C4,'2018-2019'!$C:$U,8,FALSE)</f>
        <v>5439.28</v>
      </c>
      <c r="K4">
        <f>VLOOKUP($C4,'2018-2019'!$C:$U,9,FALSE)</f>
        <v>4.9800000000000004</v>
      </c>
      <c r="L4">
        <f>VLOOKUP($C4,'2018-2019'!$C:$U,10,FALSE)</f>
        <v>3.9</v>
      </c>
      <c r="M4">
        <f>VLOOKUP($C4,'2018-2019'!$C:$U,11,FALSE)</f>
        <v>3.04</v>
      </c>
      <c r="N4">
        <f>VLOOKUP($C4,'2018-2019'!$C:$U,12,FALSE)</f>
        <v>15.7</v>
      </c>
      <c r="O4">
        <f>VLOOKUP($C4,'2018-2019'!$C:$U,13,FALSE)</f>
        <v>64136</v>
      </c>
      <c r="P4">
        <f>VLOOKUP($C4,'2018-2019'!$C:$U,14,FALSE)</f>
        <v>4.4400000000000004</v>
      </c>
      <c r="Q4">
        <f>VLOOKUP($C4,'2018-2019'!$C:$U,15,FALSE)</f>
        <v>3.47</v>
      </c>
      <c r="R4">
        <f>VLOOKUP($C4,'2018-2019'!$C:$U,16,FALSE)</f>
        <v>2.76</v>
      </c>
      <c r="S4">
        <f>VLOOKUP($C4,'2018-2019'!$C:$U,17,FALSE)</f>
        <v>13.4</v>
      </c>
      <c r="T4">
        <f>VLOOKUP($C4,'2018-2019'!$C:$U,18,FALSE)</f>
        <v>29980.2</v>
      </c>
      <c r="U4">
        <f>VLOOKUP($C4,'2018-2019'!$C:$U,19,FALSE)</f>
        <v>6.12</v>
      </c>
      <c r="V4">
        <v>1539.9449999999999</v>
      </c>
      <c r="W4">
        <v>6.3634090910000003</v>
      </c>
      <c r="X4">
        <v>6.601</v>
      </c>
    </row>
    <row r="5" spans="1:24" x14ac:dyDescent="0.4">
      <c r="A5">
        <f>VLOOKUP(C5,'accession mapping'!A:D,3,FALSE)</f>
        <v>41</v>
      </c>
      <c r="B5" s="7" t="str">
        <f>VLOOKUP(C5,'accession mapping'!A:D,2,FALSE)</f>
        <v>2389</v>
      </c>
      <c r="C5" t="s">
        <v>49</v>
      </c>
      <c r="D5" t="str">
        <f>VLOOKUP($C5,'[1]2018-2019'!$C:$U,2,FALSE)</f>
        <v>非停心型</v>
      </c>
      <c r="E5" t="str">
        <f>VLOOKUP($C5,'[1]2018-2019'!$C:$U,3,FALSE)</f>
        <v>中等</v>
      </c>
      <c r="F5">
        <f>VLOOKUP($C5,'2018-2019'!$C:$U,4,FALSE)</f>
        <v>158.9</v>
      </c>
      <c r="G5">
        <f>VLOOKUP($C5,'2018-2019'!$C:$U,5,FALSE)</f>
        <v>2.91</v>
      </c>
      <c r="H5">
        <f>VLOOKUP($C5,'2018-2019'!$C:$U,6,FALSE)</f>
        <v>2.96</v>
      </c>
      <c r="I5">
        <f>VLOOKUP($C5,'2018-2019'!$C:$U,7,FALSE)</f>
        <v>13.45</v>
      </c>
      <c r="J5">
        <f>VLOOKUP($C5,'2018-2019'!$C:$U,8,FALSE)</f>
        <v>6732.11</v>
      </c>
      <c r="K5">
        <f>VLOOKUP($C5,'2018-2019'!$C:$U,9,FALSE)</f>
        <v>4.37</v>
      </c>
      <c r="L5">
        <f>VLOOKUP($C5,'2018-2019'!$C:$U,10,FALSE)</f>
        <v>5.28</v>
      </c>
      <c r="M5">
        <f>VLOOKUP($C5,'2018-2019'!$C:$U,11,FALSE)</f>
        <v>4.7</v>
      </c>
      <c r="N5">
        <f>VLOOKUP($C5,'2018-2019'!$C:$U,12,FALSE)</f>
        <v>56.2</v>
      </c>
      <c r="O5">
        <f>VLOOKUP($C5,'2018-2019'!$C:$U,13,FALSE)</f>
        <v>51304.2</v>
      </c>
      <c r="P5">
        <f>VLOOKUP($C5,'2018-2019'!$C:$U,14,FALSE)</f>
        <v>4.26</v>
      </c>
      <c r="Q5">
        <f>VLOOKUP($C5,'2018-2019'!$C:$U,15,FALSE)</f>
        <v>5.86</v>
      </c>
      <c r="R5">
        <f>VLOOKUP($C5,'2018-2019'!$C:$U,16,FALSE)</f>
        <v>5.25</v>
      </c>
      <c r="S5">
        <f>VLOOKUP($C5,'2018-2019'!$C:$U,17,FALSE)</f>
        <v>52.78</v>
      </c>
      <c r="T5">
        <f>VLOOKUP($C5,'2018-2019'!$C:$U,18,FALSE)</f>
        <v>46744.4</v>
      </c>
      <c r="U5">
        <f>VLOOKUP($C5,'2018-2019'!$C:$U,19,FALSE)</f>
        <v>4.5999999999999996</v>
      </c>
      <c r="V5">
        <v>7232.5</v>
      </c>
      <c r="W5">
        <v>6.9210526320000003</v>
      </c>
      <c r="X5">
        <v>3.1814210530000002</v>
      </c>
    </row>
    <row r="6" spans="1:24" x14ac:dyDescent="0.4">
      <c r="A6">
        <f>VLOOKUP(C6,'accession mapping'!A:D,3,FALSE)</f>
        <v>45</v>
      </c>
      <c r="B6" s="7" t="str">
        <f>VLOOKUP(C6,'accession mapping'!A:D,2,FALSE)</f>
        <v>K087</v>
      </c>
      <c r="C6" t="s">
        <v>54</v>
      </c>
      <c r="D6" t="str">
        <f>VLOOKUP($C6,'[1]2018-2019'!$C:$U,2,FALSE)</f>
        <v>非停心/半停心/停心分離</v>
      </c>
      <c r="E6" t="str">
        <f>VLOOKUP($C6,'[1]2018-2019'!$C:$U,3,FALSE)</f>
        <v>中等</v>
      </c>
      <c r="F6">
        <f>VLOOKUP($C6,'2018-2019'!$C:$U,4,FALSE)</f>
        <v>142.30000000000001</v>
      </c>
      <c r="G6">
        <f>VLOOKUP($C6,'2018-2019'!$C:$U,5,FALSE)</f>
        <v>3.51</v>
      </c>
      <c r="H6">
        <f>VLOOKUP($C6,'2018-2019'!$C:$U,6,FALSE)</f>
        <v>3.91</v>
      </c>
      <c r="I6">
        <f>VLOOKUP($C6,'2018-2019'!$C:$U,7,FALSE)</f>
        <v>30.6</v>
      </c>
      <c r="J6">
        <f>VLOOKUP($C6,'2018-2019'!$C:$U,8,FALSE)</f>
        <v>17335.73</v>
      </c>
      <c r="K6">
        <f>VLOOKUP($C6,'2018-2019'!$C:$U,9,FALSE)</f>
        <v>4.05</v>
      </c>
      <c r="L6">
        <f>VLOOKUP($C6,'2018-2019'!$C:$U,10,FALSE)</f>
        <v>4.97</v>
      </c>
      <c r="M6">
        <f>VLOOKUP($C6,'2018-2019'!$C:$U,11,FALSE)</f>
        <v>5.16</v>
      </c>
      <c r="N6">
        <f>VLOOKUP($C6,'2018-2019'!$C:$U,12,FALSE)</f>
        <v>60.3</v>
      </c>
      <c r="O6">
        <f>VLOOKUP($C6,'2018-2019'!$C:$U,13,FALSE)</f>
        <v>74677.5</v>
      </c>
      <c r="P6">
        <f>VLOOKUP($C6,'2018-2019'!$C:$U,14,FALSE)</f>
        <v>3.87</v>
      </c>
      <c r="Q6">
        <f>VLOOKUP($C6,'2018-2019'!$C:$U,15,FALSE)</f>
        <v>4.93</v>
      </c>
      <c r="R6">
        <f>VLOOKUP($C6,'2018-2019'!$C:$U,16,FALSE)</f>
        <v>5.58</v>
      </c>
      <c r="S6">
        <f>VLOOKUP($C6,'2018-2019'!$C:$U,17,FALSE)</f>
        <v>50.98</v>
      </c>
      <c r="T6">
        <f>VLOOKUP($C6,'2018-2019'!$C:$U,18,FALSE)</f>
        <v>56025.3</v>
      </c>
      <c r="U6">
        <f>VLOOKUP($C6,'2018-2019'!$C:$U,19,FALSE)</f>
        <v>5.24</v>
      </c>
      <c r="V6">
        <v>4366.9449999999997</v>
      </c>
      <c r="W6">
        <v>7.4904716980000003</v>
      </c>
      <c r="X6">
        <v>5.2573584909999997</v>
      </c>
    </row>
    <row r="7" spans="1:24" x14ac:dyDescent="0.4">
      <c r="A7">
        <f>VLOOKUP(C7,'accession mapping'!A:D,3,FALSE)</f>
        <v>57</v>
      </c>
      <c r="B7" s="7" t="str">
        <f>VLOOKUP(C7,'accession mapping'!A:D,2,FALSE)</f>
        <v>0923</v>
      </c>
      <c r="C7" t="s">
        <v>66</v>
      </c>
      <c r="D7" t="str">
        <f>VLOOKUP($C7,'[1]2018-2019'!$C:$U,2,FALSE)</f>
        <v>非停心型</v>
      </c>
      <c r="E7" t="str">
        <f>VLOOKUP($C7,'[1]2018-2019'!$C:$U,3,FALSE)</f>
        <v>中等</v>
      </c>
      <c r="F7">
        <f>VLOOKUP($C7,'2018-2019'!$C:$U,4,FALSE)</f>
        <v>29.6</v>
      </c>
      <c r="G7">
        <f>VLOOKUP($C7,'2018-2019'!$C:$U,5,FALSE)</f>
        <v>1.05</v>
      </c>
      <c r="H7">
        <f>VLOOKUP($C7,'2018-2019'!$C:$U,6,FALSE)</f>
        <v>1.21</v>
      </c>
      <c r="I7">
        <f>VLOOKUP($C7,'2018-2019'!$C:$U,7,FALSE)</f>
        <v>0.74</v>
      </c>
      <c r="J7">
        <f>VLOOKUP($C7,'2018-2019'!$C:$U,8,FALSE)</f>
        <v>2034.73</v>
      </c>
      <c r="K7">
        <f>VLOOKUP($C7,'2018-2019'!$C:$U,9,FALSE)</f>
        <v>5.8</v>
      </c>
      <c r="L7">
        <f>VLOOKUP($C7,'2018-2019'!$C:$U,10,FALSE)</f>
        <v>0.86</v>
      </c>
      <c r="M7">
        <f>VLOOKUP($C7,'2018-2019'!$C:$U,11,FALSE)</f>
        <v>0.99</v>
      </c>
      <c r="N7">
        <f>VLOOKUP($C7,'2018-2019'!$C:$U,12,FALSE)</f>
        <v>0.6</v>
      </c>
      <c r="O7">
        <f>VLOOKUP($C7,'2018-2019'!$C:$U,13,FALSE)</f>
        <v>5714.6</v>
      </c>
      <c r="P7">
        <f>VLOOKUP($C7,'2018-2019'!$C:$U,14,FALSE)</f>
        <v>6.38</v>
      </c>
      <c r="Q7">
        <f>VLOOKUP($C7,'2018-2019'!$C:$U,15,FALSE)</f>
        <v>0.98</v>
      </c>
      <c r="R7">
        <f>VLOOKUP($C7,'2018-2019'!$C:$U,16,FALSE)</f>
        <v>0.91</v>
      </c>
      <c r="S7">
        <f>VLOOKUP($C7,'2018-2019'!$C:$U,17,FALSE)</f>
        <v>0.49</v>
      </c>
      <c r="T7">
        <f>VLOOKUP($C7,'2018-2019'!$C:$U,18,FALSE)</f>
        <v>3426.5</v>
      </c>
      <c r="U7">
        <f>VLOOKUP($C7,'2018-2019'!$C:$U,19,FALSE)</f>
        <v>9.5</v>
      </c>
      <c r="V7">
        <v>863.66499999999996</v>
      </c>
      <c r="W7">
        <v>0.51485245899999998</v>
      </c>
      <c r="X7">
        <v>5.0544262299999998</v>
      </c>
    </row>
    <row r="8" spans="1:24" x14ac:dyDescent="0.4">
      <c r="A8">
        <f>VLOOKUP(C8,'accession mapping'!A:D,3,FALSE)</f>
        <v>58</v>
      </c>
      <c r="B8" s="7" t="str">
        <f>VLOOKUP(C8,'accession mapping'!A:D,2,FALSE)</f>
        <v>1394</v>
      </c>
      <c r="C8" t="s">
        <v>67</v>
      </c>
      <c r="D8" t="str">
        <f>VLOOKUP($C8,'[1]2018-2019'!$C:$U,2,FALSE)</f>
        <v>非停心型</v>
      </c>
      <c r="E8" t="str">
        <f>VLOOKUP($C8,'[1]2018-2019'!$C:$U,3,FALSE)</f>
        <v>中等</v>
      </c>
      <c r="F8">
        <f>VLOOKUP($C8,'2018-2019'!$C:$U,4,FALSE)</f>
        <v>22.5</v>
      </c>
      <c r="G8">
        <f>VLOOKUP($C8,'2018-2019'!$C:$U,5,FALSE)</f>
        <v>0.4</v>
      </c>
      <c r="H8">
        <f>VLOOKUP($C8,'2018-2019'!$C:$U,6,FALSE)</f>
        <v>0.52</v>
      </c>
      <c r="I8">
        <f>VLOOKUP($C8,'2018-2019'!$C:$U,7,FALSE)</f>
        <v>7.0000000000000007E-2</v>
      </c>
      <c r="J8">
        <f>VLOOKUP($C8,'2018-2019'!$C:$U,8,FALSE)</f>
        <v>55.77</v>
      </c>
      <c r="K8">
        <f>VLOOKUP($C8,'2018-2019'!$C:$U,9,FALSE)</f>
        <v>5.26</v>
      </c>
      <c r="L8">
        <f>VLOOKUP($C8,'2018-2019'!$C:$U,10,FALSE)</f>
        <v>0.89</v>
      </c>
      <c r="M8">
        <f>VLOOKUP($C8,'2018-2019'!$C:$U,11,FALSE)</f>
        <v>1.05</v>
      </c>
      <c r="N8">
        <f>VLOOKUP($C8,'2018-2019'!$C:$U,12,FALSE)</f>
        <v>0.8</v>
      </c>
      <c r="O8">
        <f>VLOOKUP($C8,'2018-2019'!$C:$U,13,FALSE)</f>
        <v>610.6</v>
      </c>
      <c r="P8">
        <f>VLOOKUP($C8,'2018-2019'!$C:$U,14,FALSE)</f>
        <v>8.0399999999999991</v>
      </c>
      <c r="Q8">
        <f>VLOOKUP($C8,'2018-2019'!$C:$U,15,FALSE)</f>
        <v>0.67</v>
      </c>
      <c r="R8">
        <f>VLOOKUP($C8,'2018-2019'!$C:$U,16,FALSE)</f>
        <v>0.73</v>
      </c>
      <c r="S8">
        <f>VLOOKUP($C8,'2018-2019'!$C:$U,17,FALSE)</f>
        <v>0.31</v>
      </c>
      <c r="T8">
        <f>VLOOKUP($C8,'2018-2019'!$C:$U,18,FALSE)</f>
        <v>175.9</v>
      </c>
      <c r="U8">
        <f>VLOOKUP($C8,'2018-2019'!$C:$U,19,FALSE)</f>
        <v>7.09</v>
      </c>
      <c r="V8">
        <v>385.05500000000001</v>
      </c>
      <c r="W8">
        <v>2.5929629630000002</v>
      </c>
      <c r="X8">
        <v>6.103703704</v>
      </c>
    </row>
    <row r="9" spans="1:24" x14ac:dyDescent="0.4">
      <c r="A9">
        <f>VLOOKUP(C9,'accession mapping'!A:D,3,FALSE)</f>
        <v>63</v>
      </c>
      <c r="B9" s="7" t="str">
        <f>VLOOKUP(C9,'accession mapping'!A:D,2,FALSE)</f>
        <v>2242</v>
      </c>
      <c r="C9" t="s">
        <v>72</v>
      </c>
      <c r="D9" t="str">
        <f>VLOOKUP($C9,'[1]2018-2019'!$C:$U,2,FALSE)</f>
        <v>非停心型</v>
      </c>
      <c r="E9" t="str">
        <f>VLOOKUP($C9,'[1]2018-2019'!$C:$U,3,FALSE)</f>
        <v>中等</v>
      </c>
      <c r="F9">
        <f>VLOOKUP($C9,'2018-2019'!$C:$U,4,FALSE)</f>
        <v>147.30000000000001</v>
      </c>
      <c r="G9">
        <f>VLOOKUP($C9,'2018-2019'!$C:$U,5,FALSE)</f>
        <v>2.87</v>
      </c>
      <c r="H9">
        <f>VLOOKUP($C9,'2018-2019'!$C:$U,6,FALSE)</f>
        <v>3.33</v>
      </c>
      <c r="I9">
        <f>VLOOKUP($C9,'2018-2019'!$C:$U,7,FALSE)</f>
        <v>16.690000000000001</v>
      </c>
      <c r="J9">
        <f>VLOOKUP($C9,'2018-2019'!$C:$U,8,FALSE)</f>
        <v>6886.17</v>
      </c>
      <c r="K9">
        <f>VLOOKUP($C9,'2018-2019'!$C:$U,9,FALSE)</f>
        <v>4.21</v>
      </c>
      <c r="L9">
        <f>VLOOKUP($C9,'2018-2019'!$C:$U,10,FALSE)</f>
        <v>3.52</v>
      </c>
      <c r="M9">
        <f>VLOOKUP($C9,'2018-2019'!$C:$U,11,FALSE)</f>
        <v>4.12</v>
      </c>
      <c r="N9">
        <f>VLOOKUP($C9,'2018-2019'!$C:$U,12,FALSE)</f>
        <v>28.7</v>
      </c>
      <c r="O9">
        <f>VLOOKUP($C9,'2018-2019'!$C:$U,13,FALSE)</f>
        <v>47047.1</v>
      </c>
      <c r="P9">
        <f>VLOOKUP($C9,'2018-2019'!$C:$U,14,FALSE)</f>
        <v>3.92</v>
      </c>
      <c r="Q9">
        <f>VLOOKUP($C9,'2018-2019'!$C:$U,15,FALSE)</f>
        <v>3.38</v>
      </c>
      <c r="R9">
        <f>VLOOKUP($C9,'2018-2019'!$C:$U,16,FALSE)</f>
        <v>4.0599999999999996</v>
      </c>
      <c r="S9">
        <f>VLOOKUP($C9,'2018-2019'!$C:$U,17,FALSE)</f>
        <v>17.71</v>
      </c>
      <c r="T9">
        <f>VLOOKUP($C9,'2018-2019'!$C:$U,18,FALSE)</f>
        <v>32497.599999999999</v>
      </c>
      <c r="U9">
        <f>VLOOKUP($C9,'2018-2019'!$C:$U,19,FALSE)</f>
        <v>4.8899999999999997</v>
      </c>
      <c r="V9">
        <v>5510.89</v>
      </c>
      <c r="W9">
        <v>7.8279687500000001</v>
      </c>
      <c r="X9">
        <v>3.6907258060000001</v>
      </c>
    </row>
    <row r="10" spans="1:24" x14ac:dyDescent="0.4">
      <c r="A10">
        <f>VLOOKUP(C10,'accession mapping'!A:D,3,FALSE)</f>
        <v>64</v>
      </c>
      <c r="B10" s="7" t="str">
        <f>VLOOKUP(C10,'accession mapping'!A:D,2,FALSE)</f>
        <v>2783</v>
      </c>
      <c r="C10" t="s">
        <v>73</v>
      </c>
      <c r="D10" t="str">
        <f>VLOOKUP($C10,'[1]2018-2019'!$C:$U,2,FALSE)</f>
        <v>半停心/停心型分離</v>
      </c>
      <c r="E10" t="str">
        <f>VLOOKUP($C10,'[1]2018-2019'!$C:$U,3,FALSE)</f>
        <v>弱</v>
      </c>
      <c r="F10">
        <f>VLOOKUP($C10,'2018-2019'!$C:$U,4,FALSE)</f>
        <v>136.4</v>
      </c>
      <c r="G10">
        <f>VLOOKUP($C10,'2018-2019'!$C:$U,5,FALSE)</f>
        <v>3.72</v>
      </c>
      <c r="H10">
        <f>VLOOKUP($C10,'2018-2019'!$C:$U,6,FALSE)</f>
        <v>3.95</v>
      </c>
      <c r="I10">
        <f>VLOOKUP($C10,'2018-2019'!$C:$U,7,FALSE)</f>
        <v>25.48</v>
      </c>
      <c r="J10">
        <f>VLOOKUP($C10,'2018-2019'!$C:$U,8,FALSE)</f>
        <v>19761.5</v>
      </c>
      <c r="K10">
        <f>VLOOKUP($C10,'2018-2019'!$C:$U,9,FALSE)</f>
        <v>4.34</v>
      </c>
      <c r="L10">
        <f>VLOOKUP($C10,'2018-2019'!$C:$U,10,FALSE)</f>
        <v>5.62</v>
      </c>
      <c r="M10">
        <f>VLOOKUP($C10,'2018-2019'!$C:$U,11,FALSE)</f>
        <v>5.66</v>
      </c>
      <c r="N10">
        <f>VLOOKUP($C10,'2018-2019'!$C:$U,12,FALSE)</f>
        <v>81.599999999999994</v>
      </c>
      <c r="O10">
        <f>VLOOKUP($C10,'2018-2019'!$C:$U,13,FALSE)</f>
        <v>69146.3</v>
      </c>
      <c r="P10">
        <f>VLOOKUP($C10,'2018-2019'!$C:$U,14,FALSE)</f>
        <v>4.71</v>
      </c>
      <c r="Q10">
        <f>VLOOKUP($C10,'2018-2019'!$C:$U,15,FALSE)</f>
        <v>5.24</v>
      </c>
      <c r="R10">
        <f>VLOOKUP($C10,'2018-2019'!$C:$U,16,FALSE)</f>
        <v>5.12</v>
      </c>
      <c r="S10">
        <f>VLOOKUP($C10,'2018-2019'!$C:$U,17,FALSE)</f>
        <v>66.14</v>
      </c>
      <c r="T10">
        <f>VLOOKUP($C10,'2018-2019'!$C:$U,18,FALSE)</f>
        <v>28696.799999999999</v>
      </c>
      <c r="U10">
        <f>VLOOKUP($C10,'2018-2019'!$C:$U,19,FALSE)</f>
        <v>4.91</v>
      </c>
      <c r="V10">
        <v>4988.6099999999997</v>
      </c>
      <c r="W10">
        <v>6.212465753</v>
      </c>
      <c r="X10">
        <v>3.5803546100000001</v>
      </c>
    </row>
    <row r="11" spans="1:24" x14ac:dyDescent="0.4">
      <c r="A11">
        <f>VLOOKUP(C11,'accession mapping'!A:D,3,FALSE)</f>
        <v>65</v>
      </c>
      <c r="B11" s="7" t="str">
        <f>VLOOKUP(C11,'accession mapping'!A:D,2,FALSE)</f>
        <v>K111</v>
      </c>
      <c r="C11" t="s">
        <v>74</v>
      </c>
      <c r="D11" t="str">
        <f>VLOOKUP($C11,'[1]2018-2019'!$C:$U,2,FALSE)</f>
        <v>非停心型</v>
      </c>
      <c r="E11" t="str">
        <f>VLOOKUP($C11,'[1]2018-2019'!$C:$U,3,FALSE)</f>
        <v>中等</v>
      </c>
      <c r="F11">
        <f>VLOOKUP($C11,'2018-2019'!$C:$U,4,FALSE)</f>
        <v>116.9</v>
      </c>
      <c r="G11">
        <f>VLOOKUP($C11,'2018-2019'!$C:$U,5,FALSE)</f>
        <v>3.28</v>
      </c>
      <c r="H11">
        <f>VLOOKUP($C11,'2018-2019'!$C:$U,6,FALSE)</f>
        <v>3.97</v>
      </c>
      <c r="I11">
        <f>VLOOKUP($C11,'2018-2019'!$C:$U,7,FALSE)</f>
        <v>28.14</v>
      </c>
      <c r="J11">
        <f>VLOOKUP($C11,'2018-2019'!$C:$U,8,FALSE)</f>
        <v>2166.9499999999998</v>
      </c>
      <c r="K11">
        <f>VLOOKUP($C11,'2018-2019'!$C:$U,9,FALSE)</f>
        <v>5.05</v>
      </c>
      <c r="L11">
        <f>VLOOKUP($C11,'2018-2019'!$C:$U,10,FALSE)</f>
        <v>6.16</v>
      </c>
      <c r="M11">
        <f>VLOOKUP($C11,'2018-2019'!$C:$U,11,FALSE)</f>
        <v>5.72</v>
      </c>
      <c r="N11">
        <f>VLOOKUP($C11,'2018-2019'!$C:$U,12,FALSE)</f>
        <v>103</v>
      </c>
      <c r="O11">
        <f>VLOOKUP($C11,'2018-2019'!$C:$U,13,FALSE)</f>
        <v>52030.1</v>
      </c>
      <c r="P11">
        <f>VLOOKUP($C11,'2018-2019'!$C:$U,14,FALSE)</f>
        <v>4.6900000000000004</v>
      </c>
      <c r="Q11">
        <f>VLOOKUP($C11,'2018-2019'!$C:$U,15,FALSE)</f>
        <v>7.93</v>
      </c>
      <c r="R11">
        <f>VLOOKUP($C11,'2018-2019'!$C:$U,16,FALSE)</f>
        <v>5.85</v>
      </c>
      <c r="S11">
        <f>VLOOKUP($C11,'2018-2019'!$C:$U,17,FALSE)</f>
        <v>118.95</v>
      </c>
      <c r="T11">
        <f>VLOOKUP($C11,'2018-2019'!$C:$U,18,FALSE)</f>
        <v>30003.599999999999</v>
      </c>
      <c r="U11">
        <f>VLOOKUP($C11,'2018-2019'!$C:$U,19,FALSE)</f>
        <v>5.36</v>
      </c>
      <c r="V11">
        <v>3899.5</v>
      </c>
      <c r="W11">
        <v>7.0198019800000004</v>
      </c>
      <c r="X11">
        <v>2.5701980199999999</v>
      </c>
    </row>
    <row r="12" spans="1:24" x14ac:dyDescent="0.4">
      <c r="A12">
        <f>VLOOKUP(C12,'accession mapping'!A:D,3,FALSE)</f>
        <v>67</v>
      </c>
      <c r="B12" s="7" t="str">
        <f>VLOOKUP(C12,'accession mapping'!A:D,2,FALSE)</f>
        <v>K264</v>
      </c>
      <c r="C12" t="s">
        <v>76</v>
      </c>
      <c r="D12" t="str">
        <f>VLOOKUP($C12,'[1]2018-2019'!$C:$U,2,FALSE)</f>
        <v>非停心型</v>
      </c>
      <c r="E12" t="str">
        <f>VLOOKUP($C12,'[1]2018-2019'!$C:$U,3,FALSE)</f>
        <v>中等</v>
      </c>
      <c r="F12">
        <f>VLOOKUP($C12,'2018-2019'!$C:$U,4,FALSE)</f>
        <v>109.3</v>
      </c>
      <c r="G12">
        <f>VLOOKUP($C12,'2018-2019'!$C:$U,5,FALSE)</f>
        <v>2.4700000000000002</v>
      </c>
      <c r="H12">
        <f>VLOOKUP($C12,'2018-2019'!$C:$U,6,FALSE)</f>
        <v>2.72</v>
      </c>
      <c r="I12">
        <f>VLOOKUP($C12,'2018-2019'!$C:$U,7,FALSE)</f>
        <v>8.77</v>
      </c>
      <c r="J12">
        <f>VLOOKUP($C12,'2018-2019'!$C:$U,8,FALSE)</f>
        <v>3377</v>
      </c>
      <c r="K12">
        <f>VLOOKUP($C12,'2018-2019'!$C:$U,9,FALSE)</f>
        <v>3.09</v>
      </c>
      <c r="L12">
        <f>VLOOKUP($C12,'2018-2019'!$C:$U,10,FALSE)</f>
        <v>5.31</v>
      </c>
      <c r="M12">
        <f>VLOOKUP($C12,'2018-2019'!$C:$U,11,FALSE)</f>
        <v>4.8099999999999996</v>
      </c>
      <c r="N12">
        <f>VLOOKUP($C12,'2018-2019'!$C:$U,12,FALSE)</f>
        <v>64.5</v>
      </c>
      <c r="O12">
        <f>VLOOKUP($C12,'2018-2019'!$C:$U,13,FALSE)</f>
        <v>59567.5</v>
      </c>
      <c r="P12">
        <f>VLOOKUP($C12,'2018-2019'!$C:$U,14,FALSE)</f>
        <v>3.84</v>
      </c>
      <c r="Q12">
        <f>VLOOKUP($C12,'2018-2019'!$C:$U,15,FALSE)</f>
        <v>5.49</v>
      </c>
      <c r="R12">
        <f>VLOOKUP($C12,'2018-2019'!$C:$U,16,FALSE)</f>
        <v>5.12</v>
      </c>
      <c r="S12">
        <f>VLOOKUP($C12,'2018-2019'!$C:$U,17,FALSE)</f>
        <v>69.31</v>
      </c>
      <c r="T12">
        <f>VLOOKUP($C12,'2018-2019'!$C:$U,18,FALSE)</f>
        <v>41156.400000000001</v>
      </c>
      <c r="U12">
        <f>VLOOKUP($C12,'2018-2019'!$C:$U,19,FALSE)</f>
        <v>3.67</v>
      </c>
      <c r="V12">
        <v>7436.22</v>
      </c>
      <c r="W12">
        <v>12.291272729999999</v>
      </c>
      <c r="X12">
        <v>2.8729166670000001</v>
      </c>
    </row>
    <row r="13" spans="1:24" x14ac:dyDescent="0.4">
      <c r="A13">
        <f>VLOOKUP(C13,'accession mapping'!A:D,3,FALSE)</f>
        <v>68</v>
      </c>
      <c r="B13" s="7" t="str">
        <f>VLOOKUP(C13,'accession mapping'!A:D,2,FALSE)</f>
        <v>0215</v>
      </c>
      <c r="C13" t="s">
        <v>77</v>
      </c>
      <c r="D13" t="str">
        <f>VLOOKUP($C13,'[1]2018-2019'!$C:$U,2,FALSE)</f>
        <v>半停心/停心型分離</v>
      </c>
      <c r="E13" t="str">
        <f>VLOOKUP($C13,'[1]2018-2019'!$C:$U,3,FALSE)</f>
        <v>弱</v>
      </c>
      <c r="F13">
        <f>VLOOKUP($C13,'2018-2019'!$C:$U,4,FALSE)</f>
        <v>114</v>
      </c>
      <c r="G13">
        <f>VLOOKUP($C13,'2018-2019'!$C:$U,5,FALSE)</f>
        <v>2.0099999999999998</v>
      </c>
      <c r="H13">
        <f>VLOOKUP($C13,'2018-2019'!$C:$U,6,FALSE)</f>
        <v>2.2999999999999998</v>
      </c>
      <c r="I13">
        <f>VLOOKUP($C13,'2018-2019'!$C:$U,7,FALSE)</f>
        <v>5.13</v>
      </c>
      <c r="J13">
        <f>VLOOKUP($C13,'2018-2019'!$C:$U,8,FALSE)</f>
        <v>9475.84</v>
      </c>
      <c r="K13">
        <f>VLOOKUP($C13,'2018-2019'!$C:$U,9,FALSE)</f>
        <v>4</v>
      </c>
      <c r="L13">
        <f>VLOOKUP($C13,'2018-2019'!$C:$U,10,FALSE)</f>
        <v>5.99</v>
      </c>
      <c r="M13">
        <f>VLOOKUP($C13,'2018-2019'!$C:$U,11,FALSE)</f>
        <v>4.8899999999999997</v>
      </c>
      <c r="N13">
        <f>VLOOKUP($C13,'2018-2019'!$C:$U,12,FALSE)</f>
        <v>62.2</v>
      </c>
      <c r="O13">
        <f>VLOOKUP($C13,'2018-2019'!$C:$U,13,FALSE)</f>
        <v>100421.4</v>
      </c>
      <c r="P13">
        <f>VLOOKUP($C13,'2018-2019'!$C:$U,14,FALSE)</f>
        <v>3.74</v>
      </c>
      <c r="Q13">
        <f>VLOOKUP($C13,'2018-2019'!$C:$U,15,FALSE)</f>
        <v>6.16</v>
      </c>
      <c r="R13">
        <f>VLOOKUP($C13,'2018-2019'!$C:$U,16,FALSE)</f>
        <v>5.17</v>
      </c>
      <c r="S13">
        <f>VLOOKUP($C13,'2018-2019'!$C:$U,17,FALSE)</f>
        <v>60.56</v>
      </c>
      <c r="T13">
        <f>VLOOKUP($C13,'2018-2019'!$C:$U,18,FALSE)</f>
        <v>42256.6</v>
      </c>
      <c r="U13">
        <f>VLOOKUP($C13,'2018-2019'!$C:$U,19,FALSE)</f>
        <v>4.12</v>
      </c>
      <c r="V13">
        <v>7529.5</v>
      </c>
      <c r="W13">
        <v>6.5190476190000002</v>
      </c>
      <c r="X13">
        <v>3.7959047620000002</v>
      </c>
    </row>
    <row r="14" spans="1:24" x14ac:dyDescent="0.4">
      <c r="A14">
        <f>VLOOKUP(C14,'accession mapping'!A:D,3,FALSE)</f>
        <v>73</v>
      </c>
      <c r="B14" s="7" t="str">
        <f>VLOOKUP(C14,'accession mapping'!A:D,2,FALSE)</f>
        <v>0298</v>
      </c>
      <c r="C14" t="s">
        <v>82</v>
      </c>
      <c r="D14" t="str">
        <f>VLOOKUP($C14,'[1]2018-2019'!$C:$U,2,FALSE)</f>
        <v>非停心型</v>
      </c>
      <c r="E14" t="str">
        <f>VLOOKUP($C14,'[1]2018-2019'!$C:$U,3,FALSE)</f>
        <v>中等</v>
      </c>
      <c r="F14">
        <f>VLOOKUP($C14,'2018-2019'!$C:$U,4,FALSE)</f>
        <v>186.2</v>
      </c>
      <c r="G14">
        <f>VLOOKUP($C14,'2018-2019'!$C:$U,5,FALSE)</f>
        <v>1.39</v>
      </c>
      <c r="H14">
        <f>VLOOKUP($C14,'2018-2019'!$C:$U,6,FALSE)</f>
        <v>1.37</v>
      </c>
      <c r="I14">
        <f>VLOOKUP($C14,'2018-2019'!$C:$U,7,FALSE)</f>
        <v>1.23</v>
      </c>
      <c r="J14">
        <f>VLOOKUP($C14,'2018-2019'!$C:$U,8,FALSE)</f>
        <v>2612.83</v>
      </c>
      <c r="K14">
        <f>VLOOKUP($C14,'2018-2019'!$C:$U,9,FALSE)</f>
        <v>9.66</v>
      </c>
      <c r="L14">
        <f>VLOOKUP($C14,'2018-2019'!$C:$U,10,FALSE)</f>
        <v>1.77</v>
      </c>
      <c r="M14">
        <f>VLOOKUP($C14,'2018-2019'!$C:$U,11,FALSE)</f>
        <v>1.72</v>
      </c>
      <c r="N14">
        <f>VLOOKUP($C14,'2018-2019'!$C:$U,12,FALSE)</f>
        <v>3.1</v>
      </c>
      <c r="O14">
        <f>VLOOKUP($C14,'2018-2019'!$C:$U,13,FALSE)</f>
        <v>12264.5</v>
      </c>
      <c r="P14">
        <f>VLOOKUP($C14,'2018-2019'!$C:$U,14,FALSE)</f>
        <v>7.51</v>
      </c>
      <c r="Q14">
        <f>VLOOKUP($C14,'2018-2019'!$C:$U,15,FALSE)</f>
        <v>1.97</v>
      </c>
      <c r="R14">
        <f>VLOOKUP($C14,'2018-2019'!$C:$U,16,FALSE)</f>
        <v>1.86</v>
      </c>
      <c r="S14">
        <f>VLOOKUP($C14,'2018-2019'!$C:$U,17,FALSE)</f>
        <v>3.9</v>
      </c>
      <c r="T14">
        <f>VLOOKUP($C14,'2018-2019'!$C:$U,18,FALSE)</f>
        <v>10668.5</v>
      </c>
      <c r="U14">
        <f>VLOOKUP($C14,'2018-2019'!$C:$U,19,FALSE)</f>
        <v>8.01</v>
      </c>
      <c r="V14">
        <v>2238.5</v>
      </c>
      <c r="W14">
        <v>0.88478260870000003</v>
      </c>
      <c r="X14">
        <v>6.2394565220000002</v>
      </c>
    </row>
    <row r="15" spans="1:24" x14ac:dyDescent="0.4">
      <c r="A15">
        <f>VLOOKUP(C15,'accession mapping'!A:D,3,FALSE)</f>
        <v>99</v>
      </c>
      <c r="B15" s="7" t="str">
        <f>VLOOKUP(C15,'accession mapping'!A:D,2,FALSE)</f>
        <v>2961</v>
      </c>
      <c r="C15" t="s">
        <v>108</v>
      </c>
      <c r="D15" t="str">
        <f>VLOOKUP($C15,'[1]2018-2019'!$C:$U,2,FALSE)</f>
        <v>非停心型</v>
      </c>
      <c r="E15" t="str">
        <f>VLOOKUP($C15,'[1]2018-2019'!$C:$U,3,FALSE)</f>
        <v>中等</v>
      </c>
      <c r="F15">
        <f>VLOOKUP($C15,'2018-2019'!$C:$U,4,FALSE)</f>
        <v>155.69999999999999</v>
      </c>
      <c r="G15">
        <f>VLOOKUP($C15,'2018-2019'!$C:$U,5,FALSE)</f>
        <v>2.13</v>
      </c>
      <c r="H15">
        <f>VLOOKUP($C15,'2018-2019'!$C:$U,6,FALSE)</f>
        <v>2.57</v>
      </c>
      <c r="I15">
        <f>VLOOKUP($C15,'2018-2019'!$C:$U,7,FALSE)</f>
        <v>6.81</v>
      </c>
      <c r="J15">
        <f>VLOOKUP($C15,'2018-2019'!$C:$U,8,FALSE)</f>
        <v>3855.39</v>
      </c>
      <c r="K15">
        <f>VLOOKUP($C15,'2018-2019'!$C:$U,9,FALSE)</f>
        <v>3.95</v>
      </c>
      <c r="L15">
        <f>VLOOKUP($C15,'2018-2019'!$C:$U,10,FALSE)</f>
        <v>3.09</v>
      </c>
      <c r="M15">
        <f>VLOOKUP($C15,'2018-2019'!$C:$U,11,FALSE)</f>
        <v>3.21</v>
      </c>
      <c r="N15">
        <f>VLOOKUP($C15,'2018-2019'!$C:$U,12,FALSE)</f>
        <v>17.399999999999999</v>
      </c>
      <c r="O15">
        <f>VLOOKUP($C15,'2018-2019'!$C:$U,13,FALSE)</f>
        <v>41575</v>
      </c>
      <c r="P15">
        <f>VLOOKUP($C15,'2018-2019'!$C:$U,14,FALSE)</f>
        <v>4.84</v>
      </c>
      <c r="Q15">
        <f>VLOOKUP($C15,'2018-2019'!$C:$U,15,FALSE)</f>
        <v>3.17</v>
      </c>
      <c r="R15">
        <f>VLOOKUP($C15,'2018-2019'!$C:$U,16,FALSE)</f>
        <v>2.95</v>
      </c>
      <c r="S15">
        <f>VLOOKUP($C15,'2018-2019'!$C:$U,17,FALSE)</f>
        <v>14.39</v>
      </c>
      <c r="T15">
        <f>VLOOKUP($C15,'2018-2019'!$C:$U,18,FALSE)</f>
        <v>11837</v>
      </c>
      <c r="U15">
        <f>VLOOKUP($C15,'2018-2019'!$C:$U,19,FALSE)</f>
        <v>6.11</v>
      </c>
      <c r="V15">
        <v>5390.0550000000003</v>
      </c>
      <c r="W15">
        <v>2.3844525550000002</v>
      </c>
      <c r="X15">
        <v>4.5968126519999997</v>
      </c>
    </row>
    <row r="16" spans="1:24" x14ac:dyDescent="0.4">
      <c r="A16">
        <f>VLOOKUP(C16,'accession mapping'!A:D,3,FALSE)</f>
        <v>103</v>
      </c>
      <c r="B16" s="7" t="str">
        <f>VLOOKUP(C16,'accession mapping'!A:D,2,FALSE)</f>
        <v>3024</v>
      </c>
      <c r="C16" t="s">
        <v>112</v>
      </c>
      <c r="D16" t="str">
        <f>VLOOKUP($C16,'[1]2018-2019'!$C:$U,2,FALSE)</f>
        <v>非停心型</v>
      </c>
      <c r="E16" t="str">
        <f>VLOOKUP($C16,'[1]2018-2019'!$C:$U,3,FALSE)</f>
        <v>中等</v>
      </c>
      <c r="F16">
        <f>VLOOKUP($C16,'2018-2019'!$C:$U,4,FALSE)</f>
        <v>142.30000000000001</v>
      </c>
      <c r="G16">
        <f>VLOOKUP($C16,'2018-2019'!$C:$U,5,FALSE)</f>
        <v>2.48</v>
      </c>
      <c r="H16">
        <f>VLOOKUP($C16,'2018-2019'!$C:$U,6,FALSE)</f>
        <v>2.99</v>
      </c>
      <c r="I16">
        <f>VLOOKUP($C16,'2018-2019'!$C:$U,7,FALSE)</f>
        <v>11.47</v>
      </c>
      <c r="J16">
        <f>VLOOKUP($C16,'2018-2019'!$C:$U,8,FALSE)</f>
        <v>2524.4499999999998</v>
      </c>
      <c r="K16">
        <f>VLOOKUP($C16,'2018-2019'!$C:$U,9,FALSE)</f>
        <v>5.43</v>
      </c>
      <c r="L16">
        <f>VLOOKUP($C16,'2018-2019'!$C:$U,10,FALSE)</f>
        <v>5.26</v>
      </c>
      <c r="M16">
        <f>VLOOKUP($C16,'2018-2019'!$C:$U,11,FALSE)</f>
        <v>6.02</v>
      </c>
      <c r="N16">
        <f>VLOOKUP($C16,'2018-2019'!$C:$U,12,FALSE)</f>
        <v>98.4</v>
      </c>
      <c r="O16">
        <f>VLOOKUP($C16,'2018-2019'!$C:$U,13,FALSE)</f>
        <v>50423.9</v>
      </c>
      <c r="P16">
        <f>VLOOKUP($C16,'2018-2019'!$C:$U,14,FALSE)</f>
        <v>5.17</v>
      </c>
      <c r="Q16">
        <f>VLOOKUP($C16,'2018-2019'!$C:$U,15,FALSE)</f>
        <v>4.32</v>
      </c>
      <c r="R16">
        <f>VLOOKUP($C16,'2018-2019'!$C:$U,16,FALSE)</f>
        <v>5.38</v>
      </c>
      <c r="S16">
        <f>VLOOKUP($C16,'2018-2019'!$C:$U,17,FALSE)</f>
        <v>67.53</v>
      </c>
      <c r="T16">
        <f>VLOOKUP($C16,'2018-2019'!$C:$U,18,FALSE)</f>
        <v>26701.200000000001</v>
      </c>
      <c r="U16">
        <f>VLOOKUP($C16,'2018-2019'!$C:$U,19,FALSE)</f>
        <v>5.32</v>
      </c>
      <c r="V16">
        <v>2656.665</v>
      </c>
      <c r="W16">
        <v>10.063124999999999</v>
      </c>
      <c r="X16">
        <v>4.43</v>
      </c>
    </row>
    <row r="17" spans="1:24" x14ac:dyDescent="0.4">
      <c r="A17">
        <f>VLOOKUP(C17,'accession mapping'!A:D,3,FALSE)</f>
        <v>107</v>
      </c>
      <c r="B17" s="7" t="str">
        <f>VLOOKUP(C17,'accession mapping'!A:D,2,FALSE)</f>
        <v>3274</v>
      </c>
      <c r="C17" t="s">
        <v>116</v>
      </c>
      <c r="D17" t="str">
        <f>VLOOKUP($C17,'[1]2018-2019'!$C:$U,2,FALSE)</f>
        <v>非停心型</v>
      </c>
      <c r="E17" t="str">
        <f>VLOOKUP($C17,'[1]2018-2019'!$C:$U,3,FALSE)</f>
        <v>中等</v>
      </c>
      <c r="F17">
        <f>VLOOKUP($C17,'2018-2019'!$C:$U,4,FALSE)</f>
        <v>48.8</v>
      </c>
      <c r="G17">
        <f>VLOOKUP($C17,'2018-2019'!$C:$U,5,FALSE)</f>
        <v>2.81</v>
      </c>
      <c r="H17">
        <f>VLOOKUP($C17,'2018-2019'!$C:$U,6,FALSE)</f>
        <v>3.27</v>
      </c>
      <c r="I17">
        <f>VLOOKUP($C17,'2018-2019'!$C:$U,7,FALSE)</f>
        <v>15.32</v>
      </c>
      <c r="J17">
        <f>VLOOKUP($C17,'2018-2019'!$C:$U,8,FALSE)</f>
        <v>6319.78</v>
      </c>
      <c r="K17">
        <f>VLOOKUP($C17,'2018-2019'!$C:$U,9,FALSE)</f>
        <v>5.1100000000000003</v>
      </c>
      <c r="L17">
        <f>VLOOKUP($C17,'2018-2019'!$C:$U,10,FALSE)</f>
        <v>3.29</v>
      </c>
      <c r="M17">
        <f>VLOOKUP($C17,'2018-2019'!$C:$U,11,FALSE)</f>
        <v>3.61</v>
      </c>
      <c r="N17">
        <f>VLOOKUP($C17,'2018-2019'!$C:$U,12,FALSE)</f>
        <v>22.3</v>
      </c>
      <c r="O17">
        <f>VLOOKUP($C17,'2018-2019'!$C:$U,13,FALSE)</f>
        <v>55181.3</v>
      </c>
      <c r="P17">
        <f>VLOOKUP($C17,'2018-2019'!$C:$U,14,FALSE)</f>
        <v>5.26</v>
      </c>
      <c r="Q17">
        <f>VLOOKUP($C17,'2018-2019'!$C:$U,15,FALSE)</f>
        <v>3.86</v>
      </c>
      <c r="R17">
        <f>VLOOKUP($C17,'2018-2019'!$C:$U,16,FALSE)</f>
        <v>4.38</v>
      </c>
      <c r="S17">
        <f>VLOOKUP($C17,'2018-2019'!$C:$U,17,FALSE)</f>
        <v>33.659999999999997</v>
      </c>
      <c r="T17">
        <f>VLOOKUP($C17,'2018-2019'!$C:$U,18,FALSE)</f>
        <v>23025.3</v>
      </c>
      <c r="U17">
        <f>VLOOKUP($C17,'2018-2019'!$C:$U,19,FALSE)</f>
        <v>5.7</v>
      </c>
      <c r="V17">
        <v>4053.335</v>
      </c>
      <c r="W17">
        <v>10.99955224</v>
      </c>
      <c r="X17">
        <v>3.6586567159999999</v>
      </c>
    </row>
    <row r="18" spans="1:24" x14ac:dyDescent="0.4">
      <c r="A18">
        <f>VLOOKUP(C18,'accession mapping'!A:D,3,FALSE)</f>
        <v>111</v>
      </c>
      <c r="B18" s="7" t="str">
        <f>VLOOKUP(C18,'accession mapping'!A:D,2,FALSE)</f>
        <v>3557</v>
      </c>
      <c r="C18" t="s">
        <v>120</v>
      </c>
      <c r="D18" t="str">
        <f>VLOOKUP($C18,'[1]2018-2019'!$C:$U,2,FALSE)</f>
        <v>停心型</v>
      </c>
      <c r="E18" t="str">
        <f>VLOOKUP($C18,'[1]2018-2019'!$C:$U,3,FALSE)</f>
        <v>中等</v>
      </c>
      <c r="F18">
        <f>VLOOKUP($C18,'2018-2019'!$C:$U,4,FALSE)</f>
        <v>130.80000000000001</v>
      </c>
      <c r="G18">
        <f>VLOOKUP($C18,'2018-2019'!$C:$U,5,FALSE)</f>
        <v>3.37</v>
      </c>
      <c r="H18">
        <f>VLOOKUP($C18,'2018-2019'!$C:$U,6,FALSE)</f>
        <v>4.03</v>
      </c>
      <c r="I18">
        <f>VLOOKUP($C18,'2018-2019'!$C:$U,7,FALSE)</f>
        <v>24.98</v>
      </c>
      <c r="J18">
        <f>VLOOKUP($C18,'2018-2019'!$C:$U,8,FALSE)</f>
        <v>11813.89</v>
      </c>
      <c r="K18">
        <f>VLOOKUP($C18,'2018-2019'!$C:$U,9,FALSE)</f>
        <v>5.97</v>
      </c>
      <c r="L18">
        <f>VLOOKUP($C18,'2018-2019'!$C:$U,10,FALSE)</f>
        <v>5.09</v>
      </c>
      <c r="M18">
        <f>VLOOKUP($C18,'2018-2019'!$C:$U,11,FALSE)</f>
        <v>5.61</v>
      </c>
      <c r="N18">
        <f>VLOOKUP($C18,'2018-2019'!$C:$U,12,FALSE)</f>
        <v>69</v>
      </c>
      <c r="O18">
        <f>VLOOKUP($C18,'2018-2019'!$C:$U,13,FALSE)</f>
        <v>67042.100000000006</v>
      </c>
      <c r="P18">
        <f>VLOOKUP($C18,'2018-2019'!$C:$U,14,FALSE)</f>
        <v>5.39</v>
      </c>
      <c r="Q18">
        <f>VLOOKUP($C18,'2018-2019'!$C:$U,15,FALSE)</f>
        <v>4.97</v>
      </c>
      <c r="R18">
        <f>VLOOKUP($C18,'2018-2019'!$C:$U,16,FALSE)</f>
        <v>4.9800000000000004</v>
      </c>
      <c r="S18">
        <f>VLOOKUP($C18,'2018-2019'!$C:$U,17,FALSE)</f>
        <v>60.9</v>
      </c>
      <c r="T18">
        <f>VLOOKUP($C18,'2018-2019'!$C:$U,18,FALSE)</f>
        <v>47633</v>
      </c>
      <c r="U18">
        <f>VLOOKUP($C18,'2018-2019'!$C:$U,19,FALSE)</f>
        <v>5.21</v>
      </c>
      <c r="V18">
        <v>4845.4449999999997</v>
      </c>
      <c r="W18">
        <v>11.905270270000001</v>
      </c>
      <c r="X18">
        <v>4.7414705880000003</v>
      </c>
    </row>
    <row r="19" spans="1:24" x14ac:dyDescent="0.4">
      <c r="A19">
        <f>VLOOKUP(C19,'accession mapping'!A:D,3,FALSE)</f>
        <v>113</v>
      </c>
      <c r="B19" s="7" t="str">
        <f>VLOOKUP(C19,'accession mapping'!A:D,2,FALSE)</f>
        <v>3633</v>
      </c>
      <c r="C19" t="s">
        <v>122</v>
      </c>
      <c r="D19" t="str">
        <f>VLOOKUP($C19,'[1]2018-2019'!$C:$U,2,FALSE)</f>
        <v>非停心型</v>
      </c>
      <c r="E19" t="str">
        <f>VLOOKUP($C19,'[1]2018-2019'!$C:$U,3,FALSE)</f>
        <v>中等</v>
      </c>
      <c r="F19">
        <f>VLOOKUP($C19,'2018-2019'!$C:$U,4,FALSE)</f>
        <v>183.1</v>
      </c>
      <c r="G19">
        <f>VLOOKUP($C19,'2018-2019'!$C:$U,5,FALSE)</f>
        <v>1.1100000000000001</v>
      </c>
      <c r="H19">
        <f>VLOOKUP($C19,'2018-2019'!$C:$U,6,FALSE)</f>
        <v>1.24</v>
      </c>
      <c r="I19">
        <f>VLOOKUP($C19,'2018-2019'!$C:$U,7,FALSE)</f>
        <v>0.9</v>
      </c>
      <c r="J19">
        <f>VLOOKUP($C19,'2018-2019'!$C:$U,8,FALSE)</f>
        <v>396.06</v>
      </c>
      <c r="K19">
        <f>VLOOKUP($C19,'2018-2019'!$C:$U,9,FALSE)</f>
        <v>12.49</v>
      </c>
      <c r="L19">
        <f>VLOOKUP($C19,'2018-2019'!$C:$U,10,FALSE)</f>
        <v>1.5</v>
      </c>
      <c r="M19">
        <f>VLOOKUP($C19,'2018-2019'!$C:$U,11,FALSE)</f>
        <v>1.69</v>
      </c>
      <c r="N19">
        <f>VLOOKUP($C19,'2018-2019'!$C:$U,12,FALSE)</f>
        <v>2.6</v>
      </c>
      <c r="O19">
        <f>VLOOKUP($C19,'2018-2019'!$C:$U,13,FALSE)</f>
        <v>9642.4</v>
      </c>
      <c r="P19">
        <f>VLOOKUP($C19,'2018-2019'!$C:$U,14,FALSE)</f>
        <v>9.33</v>
      </c>
      <c r="Q19">
        <f>VLOOKUP($C19,'2018-2019'!$C:$U,15,FALSE)</f>
        <v>1.64</v>
      </c>
      <c r="R19">
        <f>VLOOKUP($C19,'2018-2019'!$C:$U,16,FALSE)</f>
        <v>1.82</v>
      </c>
      <c r="S19">
        <f>VLOOKUP($C19,'2018-2019'!$C:$U,17,FALSE)</f>
        <v>2.87</v>
      </c>
      <c r="T19">
        <f>VLOOKUP($C19,'2018-2019'!$C:$U,18,FALSE)</f>
        <v>6880.4</v>
      </c>
      <c r="U19">
        <f>VLOOKUP($C19,'2018-2019'!$C:$U,19,FALSE)</f>
        <v>12.15</v>
      </c>
      <c r="V19">
        <v>1232.22</v>
      </c>
      <c r="W19">
        <v>2.018378378</v>
      </c>
      <c r="X19">
        <v>5.4863636360000001</v>
      </c>
    </row>
    <row r="20" spans="1:24" x14ac:dyDescent="0.4">
      <c r="A20">
        <f>VLOOKUP(C20,'accession mapping'!A:D,3,FALSE)</f>
        <v>119</v>
      </c>
      <c r="B20" s="7" t="str">
        <f>VLOOKUP(C20,'accession mapping'!A:D,2,FALSE)</f>
        <v>2309</v>
      </c>
      <c r="C20" t="s">
        <v>128</v>
      </c>
      <c r="D20" t="str">
        <f>VLOOKUP($C20,'[1]2018-2019'!$C:$U,2,FALSE)</f>
        <v>停心型</v>
      </c>
      <c r="E20" t="str">
        <f>VLOOKUP($C20,'[1]2018-2019'!$C:$U,3,FALSE)</f>
        <v>中等</v>
      </c>
      <c r="F20">
        <f>VLOOKUP($C20,'2018-2019'!$C:$U,4,FALSE)</f>
        <v>146</v>
      </c>
      <c r="G20">
        <f>VLOOKUP($C20,'2018-2019'!$C:$U,5,FALSE)</f>
        <v>2.2799999999999998</v>
      </c>
      <c r="H20">
        <f>VLOOKUP($C20,'2018-2019'!$C:$U,6,FALSE)</f>
        <v>2.94</v>
      </c>
      <c r="I20">
        <f>VLOOKUP($C20,'2018-2019'!$C:$U,7,FALSE)</f>
        <v>8.3699999999999992</v>
      </c>
      <c r="J20">
        <f>VLOOKUP($C20,'2018-2019'!$C:$U,8,FALSE)</f>
        <v>2717.06</v>
      </c>
      <c r="K20">
        <f>VLOOKUP($C20,'2018-2019'!$C:$U,9,FALSE)</f>
        <v>4.82</v>
      </c>
      <c r="L20">
        <f>VLOOKUP($C20,'2018-2019'!$C:$U,10,FALSE)</f>
        <v>3.15</v>
      </c>
      <c r="M20">
        <f>VLOOKUP($C20,'2018-2019'!$C:$U,11,FALSE)</f>
        <v>3.75</v>
      </c>
      <c r="N20">
        <f>VLOOKUP($C20,'2018-2019'!$C:$U,12,FALSE)</f>
        <v>23.8</v>
      </c>
      <c r="O20">
        <f>VLOOKUP($C20,'2018-2019'!$C:$U,13,FALSE)</f>
        <v>54343.6</v>
      </c>
      <c r="P20">
        <f>VLOOKUP($C20,'2018-2019'!$C:$U,14,FALSE)</f>
        <v>4.29</v>
      </c>
      <c r="Q20">
        <f>VLOOKUP($C20,'2018-2019'!$C:$U,15,FALSE)</f>
        <v>3.25</v>
      </c>
      <c r="R20">
        <f>VLOOKUP($C20,'2018-2019'!$C:$U,16,FALSE)</f>
        <v>3.73</v>
      </c>
      <c r="S20">
        <f>VLOOKUP($C20,'2018-2019'!$C:$U,17,FALSE)</f>
        <v>32.01</v>
      </c>
      <c r="T20">
        <f>VLOOKUP($C20,'2018-2019'!$C:$U,18,FALSE)</f>
        <v>23000.799999999999</v>
      </c>
      <c r="U20">
        <f>VLOOKUP($C20,'2018-2019'!$C:$U,19,FALSE)</f>
        <v>4.8499999999999996</v>
      </c>
      <c r="V20">
        <v>3640.7249999999999</v>
      </c>
      <c r="W20">
        <v>6.0177272730000002</v>
      </c>
      <c r="X20">
        <v>4.0977981650000004</v>
      </c>
    </row>
    <row r="21" spans="1:24" x14ac:dyDescent="0.4">
      <c r="A21">
        <f>VLOOKUP(C21,'accession mapping'!A:D,3,FALSE)</f>
        <v>127</v>
      </c>
      <c r="B21" s="7" t="str">
        <f>VLOOKUP(C21,'accession mapping'!A:D,2,FALSE)</f>
        <v>1307</v>
      </c>
      <c r="C21" t="s">
        <v>136</v>
      </c>
      <c r="D21" t="str">
        <f>VLOOKUP($C21,'[1]2018-2019'!$C:$U,2,FALSE)</f>
        <v>非停心型</v>
      </c>
      <c r="E21" t="str">
        <f>VLOOKUP($C21,'[1]2018-2019'!$C:$U,3,FALSE)</f>
        <v>中等</v>
      </c>
      <c r="F21">
        <f>VLOOKUP($C21,'2018-2019'!$C:$U,4,FALSE)</f>
        <v>115.2</v>
      </c>
      <c r="G21">
        <f>VLOOKUP($C21,'2018-2019'!$C:$U,5,FALSE)</f>
        <v>2.87</v>
      </c>
      <c r="H21">
        <f>VLOOKUP($C21,'2018-2019'!$C:$U,6,FALSE)</f>
        <v>4.0999999999999996</v>
      </c>
      <c r="I21">
        <f>VLOOKUP($C21,'2018-2019'!$C:$U,7,FALSE)</f>
        <v>23.73</v>
      </c>
      <c r="J21">
        <f>VLOOKUP($C21,'2018-2019'!$C:$U,8,FALSE)</f>
        <v>5219.5600000000004</v>
      </c>
      <c r="K21">
        <f>VLOOKUP($C21,'2018-2019'!$C:$U,9,FALSE)</f>
        <v>3.62</v>
      </c>
      <c r="L21">
        <f>VLOOKUP($C21,'2018-2019'!$C:$U,10,FALSE)</f>
        <v>5.65</v>
      </c>
      <c r="M21">
        <f>VLOOKUP($C21,'2018-2019'!$C:$U,11,FALSE)</f>
        <v>7.25</v>
      </c>
      <c r="N21">
        <f>VLOOKUP($C21,'2018-2019'!$C:$U,12,FALSE)</f>
        <v>130.19999999999999</v>
      </c>
      <c r="O21">
        <f>VLOOKUP($C21,'2018-2019'!$C:$U,13,FALSE)</f>
        <v>69679.7</v>
      </c>
      <c r="P21">
        <f>VLOOKUP($C21,'2018-2019'!$C:$U,14,FALSE)</f>
        <v>4.8</v>
      </c>
      <c r="Q21">
        <f>VLOOKUP($C21,'2018-2019'!$C:$U,15,FALSE)</f>
        <v>5.16</v>
      </c>
      <c r="R21">
        <f>VLOOKUP($C21,'2018-2019'!$C:$U,16,FALSE)</f>
        <v>7.31</v>
      </c>
      <c r="S21">
        <f>VLOOKUP($C21,'2018-2019'!$C:$U,17,FALSE)</f>
        <v>108.61</v>
      </c>
      <c r="T21">
        <f>VLOOKUP($C21,'2018-2019'!$C:$U,18,FALSE)</f>
        <v>45358.3</v>
      </c>
      <c r="U21">
        <f>VLOOKUP($C21,'2018-2019'!$C:$U,19,FALSE)</f>
        <v>4.4800000000000004</v>
      </c>
      <c r="V21">
        <v>6556</v>
      </c>
      <c r="W21">
        <v>19.866666670000001</v>
      </c>
      <c r="X21">
        <v>3.3429824560000001</v>
      </c>
    </row>
    <row r="22" spans="1:24" x14ac:dyDescent="0.4">
      <c r="A22">
        <f>VLOOKUP(C22,'accession mapping'!A:D,3,FALSE)</f>
        <v>128</v>
      </c>
      <c r="B22" s="7" t="str">
        <f>VLOOKUP(C22,'accession mapping'!A:D,2,FALSE)</f>
        <v>1459</v>
      </c>
      <c r="C22" t="s">
        <v>137</v>
      </c>
      <c r="D22" t="str">
        <f>VLOOKUP($C22,'[1]2018-2019'!$C:$U,2,FALSE)</f>
        <v>非停心型</v>
      </c>
      <c r="E22" t="str">
        <f>VLOOKUP($C22,'[1]2018-2019'!$C:$U,3,FALSE)</f>
        <v>中等</v>
      </c>
      <c r="F22">
        <f>VLOOKUP($C22,'2018-2019'!$C:$U,4,FALSE)</f>
        <v>18</v>
      </c>
      <c r="G22">
        <f>VLOOKUP($C22,'2018-2019'!$C:$U,5,FALSE)</f>
        <v>2.42</v>
      </c>
      <c r="H22">
        <f>VLOOKUP($C22,'2018-2019'!$C:$U,6,FALSE)</f>
        <v>3.05</v>
      </c>
      <c r="I22">
        <f>VLOOKUP($C22,'2018-2019'!$C:$U,7,FALSE)</f>
        <v>10.81</v>
      </c>
      <c r="J22">
        <f>VLOOKUP($C22,'2018-2019'!$C:$U,8,FALSE)</f>
        <v>18903.23</v>
      </c>
      <c r="K22">
        <f>VLOOKUP($C22,'2018-2019'!$C:$U,9,FALSE)</f>
        <v>4.28</v>
      </c>
      <c r="L22">
        <f>VLOOKUP($C22,'2018-2019'!$C:$U,10,FALSE)</f>
        <v>4.0999999999999996</v>
      </c>
      <c r="M22">
        <f>VLOOKUP($C22,'2018-2019'!$C:$U,11,FALSE)</f>
        <v>4.97</v>
      </c>
      <c r="N22">
        <f>VLOOKUP($C22,'2018-2019'!$C:$U,12,FALSE)</f>
        <v>48</v>
      </c>
      <c r="O22">
        <f>VLOOKUP($C22,'2018-2019'!$C:$U,13,FALSE)</f>
        <v>115082.4</v>
      </c>
      <c r="P22">
        <f>VLOOKUP($C22,'2018-2019'!$C:$U,14,FALSE)</f>
        <v>3.12</v>
      </c>
      <c r="Q22">
        <f>VLOOKUP($C22,'2018-2019'!$C:$U,15,FALSE)</f>
        <v>4.3499999999999996</v>
      </c>
      <c r="R22">
        <f>VLOOKUP($C22,'2018-2019'!$C:$U,16,FALSE)</f>
        <v>5.1100000000000003</v>
      </c>
      <c r="S22">
        <f>VLOOKUP($C22,'2018-2019'!$C:$U,17,FALSE)</f>
        <v>56.42</v>
      </c>
      <c r="T22">
        <f>VLOOKUP($C22,'2018-2019'!$C:$U,18,FALSE)</f>
        <v>56666.5</v>
      </c>
      <c r="U22">
        <f>VLOOKUP($C22,'2018-2019'!$C:$U,19,FALSE)</f>
        <v>4.62</v>
      </c>
      <c r="V22">
        <v>34171.555</v>
      </c>
      <c r="W22">
        <v>12.15853229</v>
      </c>
      <c r="X22">
        <v>3.4210039370000001</v>
      </c>
    </row>
    <row r="23" spans="1:24" x14ac:dyDescent="0.4">
      <c r="A23">
        <f>VLOOKUP(C23,'accession mapping'!A:D,3,FALSE)</f>
        <v>137</v>
      </c>
      <c r="B23" s="7" t="str">
        <f>VLOOKUP(C23,'accession mapping'!A:D,2,FALSE)</f>
        <v>K394</v>
      </c>
      <c r="C23" t="s">
        <v>146</v>
      </c>
      <c r="D23" t="str">
        <f>VLOOKUP($C23,'[1]2018-2019'!$C:$U,2,FALSE)</f>
        <v>非停心型</v>
      </c>
      <c r="E23" t="str">
        <f>VLOOKUP($C23,'[1]2018-2019'!$C:$U,3,FALSE)</f>
        <v>中等</v>
      </c>
      <c r="F23">
        <f>VLOOKUP($C23,'2018-2019'!$C:$U,4,FALSE)</f>
        <v>153.9</v>
      </c>
      <c r="G23">
        <f>VLOOKUP($C23,'2018-2019'!$C:$U,5,FALSE)</f>
        <v>2.34</v>
      </c>
      <c r="H23">
        <f>VLOOKUP($C23,'2018-2019'!$C:$U,6,FALSE)</f>
        <v>2.88</v>
      </c>
      <c r="I23">
        <f>VLOOKUP($C23,'2018-2019'!$C:$U,7,FALSE)</f>
        <v>11.57</v>
      </c>
      <c r="J23">
        <f>VLOOKUP($C23,'2018-2019'!$C:$U,8,FALSE)</f>
        <v>8332.61</v>
      </c>
      <c r="K23">
        <f>VLOOKUP($C23,'2018-2019'!$C:$U,9,FALSE)</f>
        <v>4.5599999999999996</v>
      </c>
      <c r="L23">
        <f>VLOOKUP($C23,'2018-2019'!$C:$U,10,FALSE)</f>
        <v>3.84</v>
      </c>
      <c r="M23">
        <f>VLOOKUP($C23,'2018-2019'!$C:$U,11,FALSE)</f>
        <v>4.33</v>
      </c>
      <c r="N23">
        <f>VLOOKUP($C23,'2018-2019'!$C:$U,12,FALSE)</f>
        <v>36</v>
      </c>
      <c r="O23">
        <f>VLOOKUP($C23,'2018-2019'!$C:$U,13,FALSE)</f>
        <v>59640.800000000003</v>
      </c>
      <c r="P23">
        <f>VLOOKUP($C23,'2018-2019'!$C:$U,14,FALSE)</f>
        <v>4.05</v>
      </c>
      <c r="Q23">
        <f>VLOOKUP($C23,'2018-2019'!$C:$U,15,FALSE)</f>
        <v>3.89</v>
      </c>
      <c r="R23">
        <f>VLOOKUP($C23,'2018-2019'!$C:$U,16,FALSE)</f>
        <v>4.8099999999999996</v>
      </c>
      <c r="S23">
        <f>VLOOKUP($C23,'2018-2019'!$C:$U,17,FALSE)</f>
        <v>46.07</v>
      </c>
      <c r="T23">
        <f>VLOOKUP($C23,'2018-2019'!$C:$U,18,FALSE)</f>
        <v>20832.900000000001</v>
      </c>
      <c r="U23">
        <f>VLOOKUP($C23,'2018-2019'!$C:$U,19,FALSE)</f>
        <v>4.91</v>
      </c>
      <c r="V23">
        <v>7540.4449999999997</v>
      </c>
      <c r="W23">
        <v>9.5207638889999995</v>
      </c>
      <c r="X23">
        <v>4.2545070420000002</v>
      </c>
    </row>
    <row r="24" spans="1:24" x14ac:dyDescent="0.4">
      <c r="A24">
        <f>VLOOKUP(C24,'accession mapping'!A:D,3,FALSE)</f>
        <v>150</v>
      </c>
      <c r="B24" s="7" t="str">
        <f>VLOOKUP(C24,'accession mapping'!A:D,2,FALSE)</f>
        <v>0436</v>
      </c>
      <c r="C24" t="s">
        <v>160</v>
      </c>
      <c r="D24" t="str">
        <f>VLOOKUP($C24,'[1]2018-2019'!$C:$U,2,FALSE)</f>
        <v>非停心型</v>
      </c>
      <c r="E24" t="str">
        <f>VLOOKUP($C24,'[1]2018-2019'!$C:$U,3,FALSE)</f>
        <v>中等</v>
      </c>
      <c r="F24">
        <f>VLOOKUP($C24,'2018-2019'!$C:$U,4,FALSE)</f>
        <v>178.9</v>
      </c>
      <c r="G24">
        <f>VLOOKUP($C24,'2018-2019'!$C:$U,5,FALSE)</f>
        <v>1.36</v>
      </c>
      <c r="H24">
        <f>VLOOKUP($C24,'2018-2019'!$C:$U,6,FALSE)</f>
        <v>1.34</v>
      </c>
      <c r="I24">
        <f>VLOOKUP($C24,'2018-2019'!$C:$U,7,FALSE)</f>
        <v>2.4</v>
      </c>
      <c r="J24">
        <f>VLOOKUP($C24,'2018-2019'!$C:$U,8,FALSE)</f>
        <v>165.06</v>
      </c>
      <c r="K24">
        <f>VLOOKUP($C24,'2018-2019'!$C:$U,9,FALSE)</f>
        <v>11.91</v>
      </c>
      <c r="L24">
        <f>VLOOKUP($C24,'2018-2019'!$C:$U,10,FALSE)</f>
        <v>2.1800000000000002</v>
      </c>
      <c r="M24">
        <f>VLOOKUP($C24,'2018-2019'!$C:$U,11,FALSE)</f>
        <v>2.36</v>
      </c>
      <c r="N24">
        <f>VLOOKUP($C24,'2018-2019'!$C:$U,12,FALSE)</f>
        <v>6.4</v>
      </c>
      <c r="O24">
        <f>VLOOKUP($C24,'2018-2019'!$C:$U,13,FALSE)</f>
        <v>13283.5</v>
      </c>
      <c r="P24">
        <f>VLOOKUP($C24,'2018-2019'!$C:$U,14,FALSE)</f>
        <v>6.31</v>
      </c>
      <c r="Q24">
        <f>VLOOKUP($C24,'2018-2019'!$C:$U,15,FALSE)</f>
        <v>2.27</v>
      </c>
      <c r="R24">
        <f>VLOOKUP($C24,'2018-2019'!$C:$U,16,FALSE)</f>
        <v>2.54</v>
      </c>
      <c r="S24">
        <f>VLOOKUP($C24,'2018-2019'!$C:$U,17,FALSE)</f>
        <v>7.72</v>
      </c>
      <c r="T24">
        <f>VLOOKUP($C24,'2018-2019'!$C:$U,18,FALSE)</f>
        <v>11246</v>
      </c>
      <c r="U24">
        <f>VLOOKUP($C24,'2018-2019'!$C:$U,19,FALSE)</f>
        <v>6.75</v>
      </c>
      <c r="V24">
        <v>71.444999999999993</v>
      </c>
      <c r="W24">
        <v>3.2475000000000001</v>
      </c>
      <c r="X24">
        <v>8</v>
      </c>
    </row>
    <row r="25" spans="1:24" x14ac:dyDescent="0.4">
      <c r="A25">
        <f>VLOOKUP(C25,'accession mapping'!A:D,3,FALSE)</f>
        <v>159</v>
      </c>
      <c r="B25" s="7" t="str">
        <f>VLOOKUP(C25,'accession mapping'!A:D,2,FALSE)</f>
        <v>0632</v>
      </c>
      <c r="C25" t="s">
        <v>169</v>
      </c>
      <c r="D25" t="str">
        <f>VLOOKUP($C25,'[1]2018-2019'!$C:$U,2,FALSE)</f>
        <v>非停心型</v>
      </c>
      <c r="E25" t="str">
        <f>VLOOKUP($C25,'[1]2018-2019'!$C:$U,3,FALSE)</f>
        <v>中等</v>
      </c>
      <c r="F25">
        <f>VLOOKUP($C25,'2018-2019'!$C:$U,4,FALSE)</f>
        <v>135.6</v>
      </c>
      <c r="G25">
        <f>VLOOKUP($C25,'2018-2019'!$C:$U,5,FALSE)</f>
        <v>1.73</v>
      </c>
      <c r="H25">
        <f>VLOOKUP($C25,'2018-2019'!$C:$U,6,FALSE)</f>
        <v>2.25</v>
      </c>
      <c r="I25">
        <f>VLOOKUP($C25,'2018-2019'!$C:$U,7,FALSE)</f>
        <v>3.66</v>
      </c>
      <c r="J25">
        <f>VLOOKUP($C25,'2018-2019'!$C:$U,8,FALSE)</f>
        <v>4367.1099999999997</v>
      </c>
      <c r="K25">
        <f>VLOOKUP($C25,'2018-2019'!$C:$U,9,FALSE)</f>
        <v>7.32</v>
      </c>
      <c r="L25">
        <f>VLOOKUP($C25,'2018-2019'!$C:$U,10,FALSE)</f>
        <v>3.44</v>
      </c>
      <c r="M25">
        <f>VLOOKUP($C25,'2018-2019'!$C:$U,11,FALSE)</f>
        <v>3.84</v>
      </c>
      <c r="N25">
        <f>VLOOKUP($C25,'2018-2019'!$C:$U,12,FALSE)</f>
        <v>23.6</v>
      </c>
      <c r="O25">
        <f>VLOOKUP($C25,'2018-2019'!$C:$U,13,FALSE)</f>
        <v>32559</v>
      </c>
      <c r="P25">
        <f>VLOOKUP($C25,'2018-2019'!$C:$U,14,FALSE)</f>
        <v>5.85</v>
      </c>
      <c r="Q25">
        <f>VLOOKUP($C25,'2018-2019'!$C:$U,15,FALSE)</f>
        <v>3.43</v>
      </c>
      <c r="R25">
        <f>VLOOKUP($C25,'2018-2019'!$C:$U,16,FALSE)</f>
        <v>3.75</v>
      </c>
      <c r="S25">
        <f>VLOOKUP($C25,'2018-2019'!$C:$U,17,FALSE)</f>
        <v>25.51</v>
      </c>
      <c r="T25">
        <f>VLOOKUP($C25,'2018-2019'!$C:$U,18,FALSE)</f>
        <v>17108.400000000001</v>
      </c>
      <c r="U25">
        <f>VLOOKUP($C25,'2018-2019'!$C:$U,19,FALSE)</f>
        <v>5.47</v>
      </c>
      <c r="V25">
        <v>11038.555</v>
      </c>
      <c r="W25">
        <v>5.7179772079999998</v>
      </c>
      <c r="X25">
        <v>4.6890028490000004</v>
      </c>
    </row>
    <row r="26" spans="1:24" x14ac:dyDescent="0.4">
      <c r="A26">
        <f>VLOOKUP(C26,'accession mapping'!A:D,3,FALSE)</f>
        <v>170</v>
      </c>
      <c r="B26" s="7" t="str">
        <f>VLOOKUP(C26,'accession mapping'!A:D,2,FALSE)</f>
        <v>0853</v>
      </c>
      <c r="C26" t="s">
        <v>180</v>
      </c>
      <c r="D26" t="str">
        <f>VLOOKUP($C26,'[1]2018-2019'!$C:$U,2,FALSE)</f>
        <v>非停心型</v>
      </c>
      <c r="E26" t="str">
        <f>VLOOKUP($C26,'[1]2018-2019'!$C:$U,3,FALSE)</f>
        <v>中等</v>
      </c>
      <c r="F26">
        <f>VLOOKUP($C26,'2018-2019'!$C:$U,4,FALSE)</f>
        <v>144.4</v>
      </c>
      <c r="G26">
        <f>VLOOKUP($C26,'2018-2019'!$C:$U,5,FALSE)</f>
        <v>1.7</v>
      </c>
      <c r="H26">
        <f>VLOOKUP($C26,'2018-2019'!$C:$U,6,FALSE)</f>
        <v>2.11</v>
      </c>
      <c r="I26">
        <f>VLOOKUP($C26,'2018-2019'!$C:$U,7,FALSE)</f>
        <v>3.44</v>
      </c>
      <c r="J26">
        <f>VLOOKUP($C26,'2018-2019'!$C:$U,8,FALSE)</f>
        <v>1495.84</v>
      </c>
      <c r="K26">
        <f>VLOOKUP($C26,'2018-2019'!$C:$U,9,FALSE)</f>
        <v>7.75</v>
      </c>
      <c r="L26">
        <f>VLOOKUP($C26,'2018-2019'!$C:$U,10,FALSE)</f>
        <v>2.23</v>
      </c>
      <c r="M26">
        <f>VLOOKUP($C26,'2018-2019'!$C:$U,11,FALSE)</f>
        <v>2.74</v>
      </c>
      <c r="N26">
        <f>VLOOKUP($C26,'2018-2019'!$C:$U,12,FALSE)</f>
        <v>8.9</v>
      </c>
      <c r="O26">
        <f>VLOOKUP($C26,'2018-2019'!$C:$U,13,FALSE)</f>
        <v>22233.200000000001</v>
      </c>
      <c r="P26">
        <f>VLOOKUP($C26,'2018-2019'!$C:$U,14,FALSE)</f>
        <v>5.0199999999999996</v>
      </c>
      <c r="Q26">
        <f>VLOOKUP($C26,'2018-2019'!$C:$U,15,FALSE)</f>
        <v>2.4</v>
      </c>
      <c r="R26">
        <f>VLOOKUP($C26,'2018-2019'!$C:$U,16,FALSE)</f>
        <v>2.88</v>
      </c>
      <c r="S26">
        <f>VLOOKUP($C26,'2018-2019'!$C:$U,17,FALSE)</f>
        <v>9.43</v>
      </c>
      <c r="T26">
        <f>VLOOKUP($C26,'2018-2019'!$C:$U,18,FALSE)</f>
        <v>14343.7</v>
      </c>
      <c r="U26">
        <f>VLOOKUP($C26,'2018-2019'!$C:$U,19,FALSE)</f>
        <v>5.53</v>
      </c>
      <c r="V26">
        <v>5939.9449999999997</v>
      </c>
      <c r="W26">
        <v>6.5059638550000001</v>
      </c>
      <c r="X26">
        <v>4.8776506020000001</v>
      </c>
    </row>
    <row r="27" spans="1:24" x14ac:dyDescent="0.4">
      <c r="A27">
        <f>VLOOKUP(C27,'accession mapping'!A:D,3,FALSE)</f>
        <v>173</v>
      </c>
      <c r="B27" s="7" t="str">
        <f>VLOOKUP(C27,'accession mapping'!A:D,2,FALSE)</f>
        <v>0890</v>
      </c>
      <c r="C27" t="s">
        <v>183</v>
      </c>
      <c r="D27" t="str">
        <f>VLOOKUP($C27,'[1]2018-2019'!$C:$U,2,FALSE)</f>
        <v>非停心型</v>
      </c>
      <c r="E27" t="str">
        <f>VLOOKUP($C27,'[1]2018-2019'!$C:$U,3,FALSE)</f>
        <v>中等</v>
      </c>
      <c r="F27">
        <f>VLOOKUP($C27,'2018-2019'!$C:$U,4,FALSE)</f>
        <v>129.9</v>
      </c>
      <c r="G27">
        <f>VLOOKUP($C27,'2018-2019'!$C:$U,5,FALSE)</f>
        <v>1.99</v>
      </c>
      <c r="H27">
        <f>VLOOKUP($C27,'2018-2019'!$C:$U,6,FALSE)</f>
        <v>2.97</v>
      </c>
      <c r="I27">
        <f>VLOOKUP($C27,'2018-2019'!$C:$U,7,FALSE)</f>
        <v>8.16</v>
      </c>
      <c r="J27">
        <f>VLOOKUP($C27,'2018-2019'!$C:$U,8,FALSE)</f>
        <v>8256.0499999999993</v>
      </c>
      <c r="K27">
        <f>VLOOKUP($C27,'2018-2019'!$C:$U,9,FALSE)</f>
        <v>6.3</v>
      </c>
      <c r="L27">
        <f>VLOOKUP($C27,'2018-2019'!$C:$U,10,FALSE)</f>
        <v>4.57</v>
      </c>
      <c r="M27">
        <f>VLOOKUP($C27,'2018-2019'!$C:$U,11,FALSE)</f>
        <v>3.58</v>
      </c>
      <c r="N27">
        <f>VLOOKUP($C27,'2018-2019'!$C:$U,12,FALSE)</f>
        <v>34</v>
      </c>
      <c r="O27">
        <f>VLOOKUP($C27,'2018-2019'!$C:$U,13,FALSE)</f>
        <v>29260.1</v>
      </c>
      <c r="P27">
        <f>VLOOKUP($C27,'2018-2019'!$C:$U,14,FALSE)</f>
        <v>5.98</v>
      </c>
      <c r="Q27">
        <f>VLOOKUP($C27,'2018-2019'!$C:$U,15,FALSE)</f>
        <v>3.43</v>
      </c>
      <c r="R27">
        <f>VLOOKUP($C27,'2018-2019'!$C:$U,16,FALSE)</f>
        <v>5.15</v>
      </c>
      <c r="S27">
        <f>VLOOKUP($C27,'2018-2019'!$C:$U,17,FALSE)</f>
        <v>35.08</v>
      </c>
      <c r="T27">
        <f>VLOOKUP($C27,'2018-2019'!$C:$U,18,FALSE)</f>
        <v>18122.3</v>
      </c>
      <c r="U27">
        <f>VLOOKUP($C27,'2018-2019'!$C:$U,19,FALSE)</f>
        <v>6.2</v>
      </c>
      <c r="V27">
        <v>5395.39</v>
      </c>
      <c r="W27">
        <v>13.81661972</v>
      </c>
      <c r="X27">
        <v>3.7867605630000001</v>
      </c>
    </row>
    <row r="28" spans="1:24" x14ac:dyDescent="0.4">
      <c r="A28">
        <f>VLOOKUP(C28,'accession mapping'!A:D,3,FALSE)</f>
        <v>185</v>
      </c>
      <c r="B28" s="7" t="str">
        <f>VLOOKUP(C28,'accession mapping'!A:D,2,FALSE)</f>
        <v>0968</v>
      </c>
      <c r="C28" t="s">
        <v>195</v>
      </c>
      <c r="D28" t="str">
        <f>VLOOKUP($C28,'[1]2018-2019'!$C:$U,2,FALSE)</f>
        <v>非停心型</v>
      </c>
      <c r="E28" t="str">
        <f>VLOOKUP($C28,'[1]2018-2019'!$C:$U,3,FALSE)</f>
        <v>中等</v>
      </c>
      <c r="F28">
        <f>VLOOKUP($C28,'2018-2019'!$C:$U,4,FALSE)</f>
        <v>155.4</v>
      </c>
      <c r="G28">
        <f>VLOOKUP($C28,'2018-2019'!$C:$U,5,FALSE)</f>
        <v>1.49</v>
      </c>
      <c r="H28">
        <f>VLOOKUP($C28,'2018-2019'!$C:$U,6,FALSE)</f>
        <v>1.75</v>
      </c>
      <c r="I28">
        <f>VLOOKUP($C28,'2018-2019'!$C:$U,7,FALSE)</f>
        <v>2.33</v>
      </c>
      <c r="J28">
        <f>VLOOKUP($C28,'2018-2019'!$C:$U,8,FALSE)</f>
        <v>115.45</v>
      </c>
      <c r="K28">
        <f>VLOOKUP($C28,'2018-2019'!$C:$U,9,FALSE)</f>
        <v>9.86</v>
      </c>
      <c r="L28">
        <f>VLOOKUP($C28,'2018-2019'!$C:$U,10,FALSE)</f>
        <v>1.64</v>
      </c>
      <c r="M28">
        <f>VLOOKUP($C28,'2018-2019'!$C:$U,11,FALSE)</f>
        <v>1.82</v>
      </c>
      <c r="N28">
        <f>VLOOKUP($C28,'2018-2019'!$C:$U,12,FALSE)</f>
        <v>5.8</v>
      </c>
      <c r="O28">
        <f>VLOOKUP($C28,'2018-2019'!$C:$U,13,FALSE)</f>
        <v>15177.5</v>
      </c>
      <c r="P28">
        <f>VLOOKUP($C28,'2018-2019'!$C:$U,14,FALSE)</f>
        <v>5.24</v>
      </c>
      <c r="Q28">
        <f>VLOOKUP($C28,'2018-2019'!$C:$U,15,FALSE)</f>
        <v>2.71</v>
      </c>
      <c r="R28">
        <f>VLOOKUP($C28,'2018-2019'!$C:$U,16,FALSE)</f>
        <v>3.05</v>
      </c>
      <c r="S28">
        <f>VLOOKUP($C28,'2018-2019'!$C:$U,17,FALSE)</f>
        <v>12.45</v>
      </c>
      <c r="T28">
        <f>VLOOKUP($C28,'2018-2019'!$C:$U,18,FALSE)</f>
        <v>16464</v>
      </c>
      <c r="U28">
        <f>VLOOKUP($C28,'2018-2019'!$C:$U,19,FALSE)</f>
        <v>6.09</v>
      </c>
      <c r="V28">
        <v>44</v>
      </c>
      <c r="W28">
        <v>1.1428571430000001</v>
      </c>
      <c r="X28">
        <v>6.06</v>
      </c>
    </row>
    <row r="29" spans="1:24" x14ac:dyDescent="0.4">
      <c r="A29">
        <f>VLOOKUP(C29,'accession mapping'!A:D,3,FALSE)</f>
        <v>186</v>
      </c>
      <c r="B29" s="7" t="str">
        <f>VLOOKUP(C29,'accession mapping'!A:D,2,FALSE)</f>
        <v>0969</v>
      </c>
      <c r="C29" s="2" t="s">
        <v>196</v>
      </c>
      <c r="D29" s="2" t="str">
        <f>VLOOKUP($C29,'[1]2018-2019'!$C:$U,2,FALSE)</f>
        <v>非停心型</v>
      </c>
      <c r="E29" s="2" t="str">
        <f>VLOOKUP($C29,'[1]2018-2019'!$C:$U,3,FALSE)</f>
        <v>中等</v>
      </c>
      <c r="F29">
        <f>VLOOKUP($C29,'2018-2019'!$C:$U,4,FALSE)</f>
        <v>151.5</v>
      </c>
      <c r="G29">
        <f>VLOOKUP($C29,'2018-2019'!$C:$U,5,FALSE)</f>
        <v>2.02</v>
      </c>
      <c r="H29">
        <f>VLOOKUP($C29,'2018-2019'!$C:$U,6,FALSE)</f>
        <v>2.98</v>
      </c>
      <c r="I29">
        <f>VLOOKUP($C29,'2018-2019'!$C:$U,7,FALSE)</f>
        <v>7.91</v>
      </c>
      <c r="J29">
        <f>VLOOKUP($C29,'2018-2019'!$C:$U,8,FALSE)</f>
        <v>11962.72</v>
      </c>
      <c r="K29">
        <f>VLOOKUP($C29,'2018-2019'!$C:$U,9,FALSE)</f>
        <v>6.56</v>
      </c>
      <c r="L29">
        <f>VLOOKUP($C29,'2018-2019'!$C:$U,10,FALSE)</f>
        <v>3.42</v>
      </c>
      <c r="M29">
        <f>VLOOKUP($C29,'2018-2019'!$C:$U,11,FALSE)</f>
        <v>2.78</v>
      </c>
      <c r="N29">
        <f>VLOOKUP($C29,'2018-2019'!$C:$U,12,FALSE)</f>
        <v>16.899999999999999</v>
      </c>
      <c r="O29">
        <f>VLOOKUP($C29,'2018-2019'!$C:$U,13,FALSE)</f>
        <v>18030.2</v>
      </c>
      <c r="P29">
        <f>VLOOKUP($C29,'2018-2019'!$C:$U,14,FALSE)</f>
        <v>3.97</v>
      </c>
      <c r="Q29">
        <f>VLOOKUP($C29,'2018-2019'!$C:$U,15,FALSE)</f>
        <v>2.98</v>
      </c>
      <c r="R29">
        <f>VLOOKUP($C29,'2018-2019'!$C:$U,16,FALSE)</f>
        <v>3.97</v>
      </c>
      <c r="S29">
        <f>VLOOKUP($C29,'2018-2019'!$C:$U,17,FALSE)</f>
        <v>19.87</v>
      </c>
      <c r="T29">
        <f>VLOOKUP($C29,'2018-2019'!$C:$U,18,FALSE)</f>
        <v>11868.9</v>
      </c>
      <c r="U29">
        <f>VLOOKUP($C29,'2018-2019'!$C:$U,19,FALSE)</f>
        <v>4.17</v>
      </c>
      <c r="V29" s="9">
        <v>4906.0550000000003</v>
      </c>
      <c r="W29" s="9">
        <v>10.747108430000001</v>
      </c>
      <c r="X29" s="9">
        <v>4.5626506019999997</v>
      </c>
    </row>
    <row r="30" spans="1:24" x14ac:dyDescent="0.4">
      <c r="A30">
        <f>VLOOKUP(C30,'accession mapping'!A:D,3,FALSE)</f>
        <v>191</v>
      </c>
      <c r="B30" s="7" t="str">
        <f>VLOOKUP(C30,'accession mapping'!A:D,2,FALSE)</f>
        <v>1008</v>
      </c>
      <c r="C30" t="s">
        <v>201</v>
      </c>
      <c r="D30" t="str">
        <f>VLOOKUP($C30,'[1]2018-2019'!$C:$U,2,FALSE)</f>
        <v>非停心型</v>
      </c>
      <c r="E30" t="str">
        <f>VLOOKUP($C30,'[1]2018-2019'!$C:$U,3,FALSE)</f>
        <v>中等</v>
      </c>
      <c r="F30">
        <f>VLOOKUP($C30,'2018-2019'!$C:$U,4,FALSE)</f>
        <v>134.69999999999999</v>
      </c>
      <c r="G30">
        <f>VLOOKUP($C30,'2018-2019'!$C:$U,5,FALSE)</f>
        <v>2.27</v>
      </c>
      <c r="H30">
        <f>VLOOKUP($C30,'2018-2019'!$C:$U,6,FALSE)</f>
        <v>2.56</v>
      </c>
      <c r="I30">
        <f>VLOOKUP($C30,'2018-2019'!$C:$U,7,FALSE)</f>
        <v>6.73</v>
      </c>
      <c r="J30">
        <f>VLOOKUP($C30,'2018-2019'!$C:$U,8,FALSE)</f>
        <v>4735.17</v>
      </c>
      <c r="K30">
        <f>VLOOKUP($C30,'2018-2019'!$C:$U,9,FALSE)</f>
        <v>6.08</v>
      </c>
      <c r="L30">
        <f>VLOOKUP($C30,'2018-2019'!$C:$U,10,FALSE)</f>
        <v>4.42</v>
      </c>
      <c r="M30">
        <f>VLOOKUP($C30,'2018-2019'!$C:$U,11,FALSE)</f>
        <v>3.46</v>
      </c>
      <c r="N30">
        <f>VLOOKUP($C30,'2018-2019'!$C:$U,12,FALSE)</f>
        <v>27.9</v>
      </c>
      <c r="O30">
        <f>VLOOKUP($C30,'2018-2019'!$C:$U,13,FALSE)</f>
        <v>42280.800000000003</v>
      </c>
      <c r="P30">
        <f>VLOOKUP($C30,'2018-2019'!$C:$U,14,FALSE)</f>
        <v>3.83</v>
      </c>
      <c r="Q30">
        <f>VLOOKUP($C30,'2018-2019'!$C:$U,15,FALSE)</f>
        <v>3.04</v>
      </c>
      <c r="R30">
        <f>VLOOKUP($C30,'2018-2019'!$C:$U,16,FALSE)</f>
        <v>3.83</v>
      </c>
      <c r="S30">
        <f>VLOOKUP($C30,'2018-2019'!$C:$U,17,FALSE)</f>
        <v>18.579999999999998</v>
      </c>
      <c r="T30">
        <f>VLOOKUP($C30,'2018-2019'!$C:$U,18,FALSE)</f>
        <v>12900.8</v>
      </c>
      <c r="U30">
        <f>VLOOKUP($C30,'2018-2019'!$C:$U,19,FALSE)</f>
        <v>4.49</v>
      </c>
      <c r="V30">
        <v>2584.9450000000002</v>
      </c>
      <c r="W30">
        <v>9.2154901959999993</v>
      </c>
      <c r="X30">
        <v>4.3343999999999996</v>
      </c>
    </row>
    <row r="31" spans="1:24" x14ac:dyDescent="0.4">
      <c r="A31">
        <f>VLOOKUP(C31,'accession mapping'!A:D,3,FALSE)</f>
        <v>194</v>
      </c>
      <c r="B31" s="7" t="str">
        <f>VLOOKUP(C31,'accession mapping'!A:D,2,FALSE)</f>
        <v>1036</v>
      </c>
      <c r="C31" t="s">
        <v>204</v>
      </c>
      <c r="D31" t="str">
        <f>VLOOKUP($C31,'[1]2018-2019'!$C:$U,2,FALSE)</f>
        <v>非停心型</v>
      </c>
      <c r="E31" t="str">
        <f>VLOOKUP($C31,'[1]2018-2019'!$C:$U,3,FALSE)</f>
        <v>中等</v>
      </c>
      <c r="F31">
        <f>VLOOKUP($C31,'2018-2019'!$C:$U,4,FALSE)</f>
        <v>146.69999999999999</v>
      </c>
      <c r="G31">
        <f>VLOOKUP($C31,'2018-2019'!$C:$U,5,FALSE)</f>
        <v>1.84</v>
      </c>
      <c r="H31">
        <f>VLOOKUP($C31,'2018-2019'!$C:$U,6,FALSE)</f>
        <v>2.29</v>
      </c>
      <c r="I31">
        <f>VLOOKUP($C31,'2018-2019'!$C:$U,7,FALSE)</f>
        <v>4.78</v>
      </c>
      <c r="J31">
        <f>VLOOKUP($C31,'2018-2019'!$C:$U,8,FALSE)</f>
        <v>473</v>
      </c>
      <c r="K31">
        <f>VLOOKUP($C31,'2018-2019'!$C:$U,9,FALSE)</f>
        <v>6.33</v>
      </c>
      <c r="L31">
        <f>VLOOKUP($C31,'2018-2019'!$C:$U,10,FALSE)</f>
        <v>1.74</v>
      </c>
      <c r="M31">
        <f>VLOOKUP($C31,'2018-2019'!$C:$U,11,FALSE)</f>
        <v>1.95</v>
      </c>
      <c r="N31">
        <f>VLOOKUP($C31,'2018-2019'!$C:$U,12,FALSE)</f>
        <v>5</v>
      </c>
      <c r="O31">
        <f>VLOOKUP($C31,'2018-2019'!$C:$U,13,FALSE)</f>
        <v>7963.1</v>
      </c>
      <c r="P31">
        <f>VLOOKUP($C31,'2018-2019'!$C:$U,14,FALSE)</f>
        <v>7.58</v>
      </c>
      <c r="Q31">
        <f>VLOOKUP($C31,'2018-2019'!$C:$U,15,FALSE)</f>
        <v>1.91</v>
      </c>
      <c r="R31">
        <f>VLOOKUP($C31,'2018-2019'!$C:$U,16,FALSE)</f>
        <v>2.1800000000000002</v>
      </c>
      <c r="S31">
        <f>VLOOKUP($C31,'2018-2019'!$C:$U,17,FALSE)</f>
        <v>6.88</v>
      </c>
      <c r="T31">
        <f>VLOOKUP($C31,'2018-2019'!$C:$U,18,FALSE)</f>
        <v>16750.7</v>
      </c>
      <c r="U31">
        <f>VLOOKUP($C31,'2018-2019'!$C:$U,19,FALSE)</f>
        <v>7.83</v>
      </c>
      <c r="V31">
        <v>478.5</v>
      </c>
      <c r="W31">
        <v>0.43069306930000001</v>
      </c>
      <c r="X31">
        <v>5.970940594</v>
      </c>
    </row>
    <row r="32" spans="1:24" x14ac:dyDescent="0.4">
      <c r="A32">
        <f>VLOOKUP(C32,'accession mapping'!A:D,3,FALSE)</f>
        <v>195</v>
      </c>
      <c r="B32" s="7" t="str">
        <f>VLOOKUP(C32,'accession mapping'!A:D,2,FALSE)</f>
        <v>1092</v>
      </c>
      <c r="C32" t="s">
        <v>205</v>
      </c>
      <c r="D32" t="str">
        <f>VLOOKUP($C32,'[1]2018-2019'!$C:$U,2,FALSE)</f>
        <v>非停心型</v>
      </c>
      <c r="E32" t="str">
        <f>VLOOKUP($C32,'[1]2018-2019'!$C:$U,3,FALSE)</f>
        <v>中等</v>
      </c>
      <c r="F32">
        <f>VLOOKUP($C32,'2018-2019'!$C:$U,4,FALSE)</f>
        <v>145.1</v>
      </c>
      <c r="G32">
        <f>VLOOKUP($C32,'2018-2019'!$C:$U,5,FALSE)</f>
        <v>0.91</v>
      </c>
      <c r="H32">
        <f>VLOOKUP($C32,'2018-2019'!$C:$U,6,FALSE)</f>
        <v>1.08</v>
      </c>
      <c r="I32">
        <f>VLOOKUP($C32,'2018-2019'!$C:$U,7,FALSE)</f>
        <v>0.89</v>
      </c>
      <c r="J32">
        <f>VLOOKUP($C32,'2018-2019'!$C:$U,8,FALSE)</f>
        <v>280.56</v>
      </c>
      <c r="K32">
        <f>VLOOKUP($C32,'2018-2019'!$C:$U,9,FALSE)</f>
        <v>12.45</v>
      </c>
      <c r="L32">
        <f>VLOOKUP($C32,'2018-2019'!$C:$U,10,FALSE)</f>
        <v>1.71</v>
      </c>
      <c r="M32">
        <f>VLOOKUP($C32,'2018-2019'!$C:$U,11,FALSE)</f>
        <v>1.91</v>
      </c>
      <c r="N32">
        <f>VLOOKUP($C32,'2018-2019'!$C:$U,12,FALSE)</f>
        <v>3.6</v>
      </c>
      <c r="O32">
        <f>VLOOKUP($C32,'2018-2019'!$C:$U,13,FALSE)</f>
        <v>9423.7000000000007</v>
      </c>
      <c r="P32">
        <f>VLOOKUP($C32,'2018-2019'!$C:$U,14,FALSE)</f>
        <v>7.25</v>
      </c>
      <c r="Q32">
        <f>VLOOKUP($C32,'2018-2019'!$C:$U,15,FALSE)</f>
        <v>1.72</v>
      </c>
      <c r="R32">
        <f>VLOOKUP($C32,'2018-2019'!$C:$U,16,FALSE)</f>
        <v>1.88</v>
      </c>
      <c r="S32">
        <f>VLOOKUP($C32,'2018-2019'!$C:$U,17,FALSE)</f>
        <v>5.91</v>
      </c>
      <c r="T32">
        <f>VLOOKUP($C32,'2018-2019'!$C:$U,18,FALSE)</f>
        <v>13442.6</v>
      </c>
      <c r="U32">
        <f>VLOOKUP($C32,'2018-2019'!$C:$U,19,FALSE)</f>
        <v>7.86</v>
      </c>
      <c r="V32">
        <v>1177.1099999999999</v>
      </c>
      <c r="W32">
        <v>1.1323809520000001</v>
      </c>
      <c r="X32">
        <v>3.6233155080000001</v>
      </c>
    </row>
    <row r="33" spans="1:24" x14ac:dyDescent="0.4">
      <c r="A33">
        <f>VLOOKUP(C33,'accession mapping'!A:D,3,FALSE)</f>
        <v>214</v>
      </c>
      <c r="B33" s="7" t="str">
        <f>VLOOKUP(C33,'accession mapping'!A:D,2,FALSE)</f>
        <v>1462</v>
      </c>
      <c r="C33" t="s">
        <v>225</v>
      </c>
      <c r="D33" t="str">
        <f>VLOOKUP($C33,'[1]2018-2019'!$C:$U,2,FALSE)</f>
        <v>非停心型</v>
      </c>
      <c r="E33" t="str">
        <f>VLOOKUP($C33,'[1]2018-2019'!$C:$U,3,FALSE)</f>
        <v>中等</v>
      </c>
      <c r="F33">
        <f>VLOOKUP($C33,'2018-2019'!$C:$U,4,FALSE)</f>
        <v>164.1</v>
      </c>
      <c r="G33">
        <f>VLOOKUP($C33,'2018-2019'!$C:$U,5,FALSE)</f>
        <v>1.53</v>
      </c>
      <c r="H33">
        <f>VLOOKUP($C33,'2018-2019'!$C:$U,6,FALSE)</f>
        <v>1.99</v>
      </c>
      <c r="I33">
        <f>VLOOKUP($C33,'2018-2019'!$C:$U,7,FALSE)</f>
        <v>3.48</v>
      </c>
      <c r="J33">
        <f>VLOOKUP($C33,'2018-2019'!$C:$U,8,FALSE)</f>
        <v>1034</v>
      </c>
      <c r="K33">
        <f>VLOOKUP($C33,'2018-2019'!$C:$U,9,FALSE)</f>
        <v>8.35</v>
      </c>
      <c r="L33">
        <f>VLOOKUP($C33,'2018-2019'!$C:$U,10,FALSE)</f>
        <v>2.02</v>
      </c>
      <c r="M33">
        <f>VLOOKUP($C33,'2018-2019'!$C:$U,11,FALSE)</f>
        <v>2.4500000000000002</v>
      </c>
      <c r="N33">
        <f>VLOOKUP($C33,'2018-2019'!$C:$U,12,FALSE)</f>
        <v>6.6</v>
      </c>
      <c r="O33">
        <f>VLOOKUP($C33,'2018-2019'!$C:$U,13,FALSE)</f>
        <v>28368.5</v>
      </c>
      <c r="P33">
        <f>VLOOKUP($C33,'2018-2019'!$C:$U,14,FALSE)</f>
        <v>4.79</v>
      </c>
      <c r="Q33">
        <f>VLOOKUP($C33,'2018-2019'!$C:$U,15,FALSE)</f>
        <v>2.4900000000000002</v>
      </c>
      <c r="R33">
        <f>VLOOKUP($C33,'2018-2019'!$C:$U,16,FALSE)</f>
        <v>2.88</v>
      </c>
      <c r="S33">
        <f>VLOOKUP($C33,'2018-2019'!$C:$U,17,FALSE)</f>
        <v>11.4</v>
      </c>
      <c r="T33">
        <f>VLOOKUP($C33,'2018-2019'!$C:$U,18,FALSE)</f>
        <v>18964.599999999999</v>
      </c>
      <c r="U33">
        <f>VLOOKUP($C33,'2018-2019'!$C:$U,19,FALSE)</f>
        <v>5.07</v>
      </c>
      <c r="V33">
        <v>3932.4450000000002</v>
      </c>
      <c r="W33">
        <v>6.9416504850000003</v>
      </c>
      <c r="X33">
        <v>5.6117475729999997</v>
      </c>
    </row>
    <row r="34" spans="1:24" x14ac:dyDescent="0.4">
      <c r="A34">
        <f>VLOOKUP(C34,'accession mapping'!A:D,3,FALSE)</f>
        <v>226</v>
      </c>
      <c r="B34" s="7" t="str">
        <f>VLOOKUP(C34,'accession mapping'!A:D,2,FALSE)</f>
        <v>1301</v>
      </c>
      <c r="C34" t="s">
        <v>237</v>
      </c>
      <c r="D34" t="str">
        <f>VLOOKUP($C34,'[1]2018-2019'!$C:$U,2,FALSE)</f>
        <v>非停心型</v>
      </c>
      <c r="E34" t="str">
        <f>VLOOKUP($C34,'[1]2018-2019'!$C:$U,3,FALSE)</f>
        <v>中等</v>
      </c>
      <c r="F34">
        <f>VLOOKUP($C34,'2018-2019'!$C:$U,4,FALSE)</f>
        <v>153.4</v>
      </c>
      <c r="G34">
        <f>VLOOKUP($C34,'2018-2019'!$C:$U,5,FALSE)</f>
        <v>2.12</v>
      </c>
      <c r="H34">
        <f>VLOOKUP($C34,'2018-2019'!$C:$U,6,FALSE)</f>
        <v>2.7</v>
      </c>
      <c r="I34">
        <f>VLOOKUP($C34,'2018-2019'!$C:$U,7,FALSE)</f>
        <v>6.15</v>
      </c>
      <c r="J34">
        <f>VLOOKUP($C34,'2018-2019'!$C:$U,8,FALSE)</f>
        <v>4840</v>
      </c>
      <c r="K34">
        <f>VLOOKUP($C34,'2018-2019'!$C:$U,9,FALSE)</f>
        <v>5.21</v>
      </c>
      <c r="L34">
        <f>VLOOKUP($C34,'2018-2019'!$C:$U,10,FALSE)</f>
        <v>3.09</v>
      </c>
      <c r="M34">
        <f>VLOOKUP($C34,'2018-2019'!$C:$U,11,FALSE)</f>
        <v>3.49</v>
      </c>
      <c r="N34">
        <f>VLOOKUP($C34,'2018-2019'!$C:$U,12,FALSE)</f>
        <v>19.100000000000001</v>
      </c>
      <c r="O34">
        <f>VLOOKUP($C34,'2018-2019'!$C:$U,13,FALSE)</f>
        <v>35201.4</v>
      </c>
      <c r="P34">
        <f>VLOOKUP($C34,'2018-2019'!$C:$U,14,FALSE)</f>
        <v>4.46</v>
      </c>
      <c r="Q34">
        <f>VLOOKUP($C34,'2018-2019'!$C:$U,15,FALSE)</f>
        <v>3.51</v>
      </c>
      <c r="R34">
        <f>VLOOKUP($C34,'2018-2019'!$C:$U,16,FALSE)</f>
        <v>3.73</v>
      </c>
      <c r="S34">
        <f>VLOOKUP($C34,'2018-2019'!$C:$U,17,FALSE)</f>
        <v>22.46</v>
      </c>
      <c r="T34">
        <f>VLOOKUP($C34,'2018-2019'!$C:$U,18,FALSE)</f>
        <v>32722.1</v>
      </c>
      <c r="U34">
        <f>VLOOKUP($C34,'2018-2019'!$C:$U,19,FALSE)</f>
        <v>4.62</v>
      </c>
      <c r="V34">
        <v>4334</v>
      </c>
      <c r="W34">
        <v>5.7941176470000002</v>
      </c>
      <c r="X34">
        <v>4.2885185190000001</v>
      </c>
    </row>
    <row r="35" spans="1:24" x14ac:dyDescent="0.4">
      <c r="A35">
        <f>VLOOKUP(C35,'accession mapping'!A:D,3,FALSE)</f>
        <v>233</v>
      </c>
      <c r="B35" s="7" t="str">
        <f>VLOOKUP(C35,'accession mapping'!A:D,2,FALSE)</f>
        <v>2216</v>
      </c>
      <c r="C35" t="s">
        <v>244</v>
      </c>
      <c r="D35" t="str">
        <f>VLOOKUP($C35,'[1]2018-2019'!$C:$U,2,FALSE)</f>
        <v>非停心型</v>
      </c>
      <c r="E35" t="str">
        <f>VLOOKUP($C35,'[1]2018-2019'!$C:$U,3,FALSE)</f>
        <v>中等</v>
      </c>
      <c r="F35">
        <f>VLOOKUP($C35,'2018-2019'!$C:$U,4,FALSE)</f>
        <v>117.1</v>
      </c>
      <c r="G35">
        <f>VLOOKUP($C35,'2018-2019'!$C:$U,5,FALSE)</f>
        <v>2.65</v>
      </c>
      <c r="H35">
        <f>VLOOKUP($C35,'2018-2019'!$C:$U,6,FALSE)</f>
        <v>3.32</v>
      </c>
      <c r="I35">
        <f>VLOOKUP($C35,'2018-2019'!$C:$U,7,FALSE)</f>
        <v>17</v>
      </c>
      <c r="J35">
        <f>VLOOKUP($C35,'2018-2019'!$C:$U,8,FALSE)</f>
        <v>10939.61</v>
      </c>
      <c r="K35">
        <f>VLOOKUP($C35,'2018-2019'!$C:$U,9,FALSE)</f>
        <v>4.2</v>
      </c>
      <c r="L35">
        <f>VLOOKUP($C35,'2018-2019'!$C:$U,10,FALSE)</f>
        <v>4.63</v>
      </c>
      <c r="M35">
        <f>VLOOKUP($C35,'2018-2019'!$C:$U,11,FALSE)</f>
        <v>5.46</v>
      </c>
      <c r="N35">
        <f>VLOOKUP($C35,'2018-2019'!$C:$U,12,FALSE)</f>
        <v>61.8</v>
      </c>
      <c r="O35">
        <f>VLOOKUP($C35,'2018-2019'!$C:$U,13,FALSE)</f>
        <v>56078.2</v>
      </c>
      <c r="P35">
        <f>VLOOKUP($C35,'2018-2019'!$C:$U,14,FALSE)</f>
        <v>4.59</v>
      </c>
      <c r="Q35">
        <f>VLOOKUP($C35,'2018-2019'!$C:$U,15,FALSE)</f>
        <v>4.55</v>
      </c>
      <c r="R35">
        <f>VLOOKUP($C35,'2018-2019'!$C:$U,16,FALSE)</f>
        <v>5.22</v>
      </c>
      <c r="S35">
        <f>VLOOKUP($C35,'2018-2019'!$C:$U,17,FALSE)</f>
        <v>55.44</v>
      </c>
      <c r="T35">
        <f>VLOOKUP($C35,'2018-2019'!$C:$U,18,FALSE)</f>
        <v>28428.3</v>
      </c>
      <c r="U35">
        <f>VLOOKUP($C35,'2018-2019'!$C:$U,19,FALSE)</f>
        <v>5.41</v>
      </c>
      <c r="V35">
        <v>28198.445</v>
      </c>
      <c r="W35">
        <v>13.85672973</v>
      </c>
      <c r="X35">
        <v>3.1308648649999999</v>
      </c>
    </row>
    <row r="36" spans="1:24" x14ac:dyDescent="0.4">
      <c r="A36">
        <f>VLOOKUP(C36,'accession mapping'!A:D,3,FALSE)</f>
        <v>244</v>
      </c>
      <c r="B36" s="7" t="str">
        <f>VLOOKUP(C36,'accession mapping'!A:D,2,FALSE)</f>
        <v>2600</v>
      </c>
      <c r="C36" t="s">
        <v>255</v>
      </c>
      <c r="D36" t="str">
        <f>VLOOKUP($C36,'[1]2018-2019'!$C:$U,2,FALSE)</f>
        <v>非停心型</v>
      </c>
      <c r="E36" t="str">
        <f>VLOOKUP($C36,'[1]2018-2019'!$C:$U,3,FALSE)</f>
        <v>中等</v>
      </c>
      <c r="F36">
        <f>VLOOKUP($C36,'2018-2019'!$C:$U,4,FALSE)</f>
        <v>148.4</v>
      </c>
      <c r="G36">
        <f>VLOOKUP($C36,'2018-2019'!$C:$U,5,FALSE)</f>
        <v>2</v>
      </c>
      <c r="H36">
        <f>VLOOKUP($C36,'2018-2019'!$C:$U,6,FALSE)</f>
        <v>2.02</v>
      </c>
      <c r="I36">
        <f>VLOOKUP($C36,'2018-2019'!$C:$U,7,FALSE)</f>
        <v>5.17</v>
      </c>
      <c r="J36">
        <f>VLOOKUP($C36,'2018-2019'!$C:$U,8,FALSE)</f>
        <v>341</v>
      </c>
      <c r="K36">
        <f>VLOOKUP($C36,'2018-2019'!$C:$U,9,FALSE)</f>
        <v>5.81</v>
      </c>
      <c r="L36">
        <f>VLOOKUP($C36,'2018-2019'!$C:$U,10,FALSE)</f>
        <v>2.5</v>
      </c>
      <c r="M36">
        <f>VLOOKUP($C36,'2018-2019'!$C:$U,11,FALSE)</f>
        <v>2.68</v>
      </c>
      <c r="N36">
        <f>VLOOKUP($C36,'2018-2019'!$C:$U,12,FALSE)</f>
        <v>9.9</v>
      </c>
      <c r="O36">
        <f>VLOOKUP($C36,'2018-2019'!$C:$U,13,FALSE)</f>
        <v>16096.3</v>
      </c>
      <c r="P36">
        <f>VLOOKUP($C36,'2018-2019'!$C:$U,14,FALSE)</f>
        <v>5.37</v>
      </c>
      <c r="Q36">
        <f>VLOOKUP($C36,'2018-2019'!$C:$U,15,FALSE)</f>
        <v>1.91</v>
      </c>
      <c r="R36">
        <f>VLOOKUP($C36,'2018-2019'!$C:$U,16,FALSE)</f>
        <v>2.1</v>
      </c>
      <c r="S36">
        <f>VLOOKUP($C36,'2018-2019'!$C:$U,17,FALSE)</f>
        <v>7.38</v>
      </c>
      <c r="T36">
        <f>VLOOKUP($C36,'2018-2019'!$C:$U,18,FALSE)</f>
        <v>4009.8</v>
      </c>
      <c r="U36">
        <f>VLOOKUP($C36,'2018-2019'!$C:$U,19,FALSE)</f>
        <v>7.79</v>
      </c>
      <c r="V36">
        <v>539.05499999999995</v>
      </c>
      <c r="W36">
        <v>4.4550000000000001</v>
      </c>
      <c r="X36">
        <v>5.1677272729999997</v>
      </c>
    </row>
    <row r="37" spans="1:24" x14ac:dyDescent="0.4">
      <c r="A37">
        <f>VLOOKUP(C37,'accession mapping'!A:D,3,FALSE)</f>
        <v>248</v>
      </c>
      <c r="B37" s="7" t="str">
        <f>VLOOKUP(C37,'accession mapping'!A:D,2,FALSE)</f>
        <v>2687</v>
      </c>
      <c r="C37" t="s">
        <v>259</v>
      </c>
      <c r="D37" t="str">
        <f>VLOOKUP($C37,'[1]2018-2019'!$C:$U,2,FALSE)</f>
        <v>非停心型</v>
      </c>
      <c r="E37" t="str">
        <f>VLOOKUP($C37,'[1]2018-2019'!$C:$U,3,FALSE)</f>
        <v>弱</v>
      </c>
      <c r="F37">
        <f>VLOOKUP($C37,'2018-2019'!$C:$U,4,FALSE)</f>
        <v>133.19999999999999</v>
      </c>
      <c r="G37">
        <f>VLOOKUP($C37,'2018-2019'!$C:$U,5,FALSE)</f>
        <v>3.3</v>
      </c>
      <c r="H37">
        <f>VLOOKUP($C37,'2018-2019'!$C:$U,6,FALSE)</f>
        <v>2.89</v>
      </c>
      <c r="I37">
        <f>VLOOKUP($C37,'2018-2019'!$C:$U,7,FALSE)</f>
        <v>10.58</v>
      </c>
      <c r="J37">
        <f>VLOOKUP($C37,'2018-2019'!$C:$U,8,FALSE)</f>
        <v>3201.06</v>
      </c>
      <c r="K37">
        <f>VLOOKUP($C37,'2018-2019'!$C:$U,9,FALSE)</f>
        <v>4.3899999999999997</v>
      </c>
      <c r="L37">
        <f>VLOOKUP($C37,'2018-2019'!$C:$U,10,FALSE)</f>
        <v>7.06</v>
      </c>
      <c r="M37">
        <f>VLOOKUP($C37,'2018-2019'!$C:$U,11,FALSE)</f>
        <v>4.79</v>
      </c>
      <c r="N37">
        <f>VLOOKUP($C37,'2018-2019'!$C:$U,12,FALSE)</f>
        <v>54.6</v>
      </c>
      <c r="O37">
        <f>VLOOKUP($C37,'2018-2019'!$C:$U,13,FALSE)</f>
        <v>47768.6</v>
      </c>
      <c r="P37">
        <f>VLOOKUP($C37,'2018-2019'!$C:$U,14,FALSE)</f>
        <v>5.31</v>
      </c>
      <c r="Q37">
        <f>VLOOKUP($C37,'2018-2019'!$C:$U,15,FALSE)</f>
        <v>7.48</v>
      </c>
      <c r="R37">
        <f>VLOOKUP($C37,'2018-2019'!$C:$U,16,FALSE)</f>
        <v>4.84</v>
      </c>
      <c r="S37">
        <f>VLOOKUP($C37,'2018-2019'!$C:$U,17,FALSE)</f>
        <v>55.98</v>
      </c>
      <c r="T37">
        <f>VLOOKUP($C37,'2018-2019'!$C:$U,18,FALSE)</f>
        <v>17017</v>
      </c>
      <c r="U37">
        <f>VLOOKUP($C37,'2018-2019'!$C:$U,19,FALSE)</f>
        <v>4.57</v>
      </c>
      <c r="V37">
        <v>1930.4449999999999</v>
      </c>
      <c r="W37">
        <v>10.636060609999999</v>
      </c>
      <c r="X37">
        <v>4.7731250000000003</v>
      </c>
    </row>
    <row r="38" spans="1:24" x14ac:dyDescent="0.4">
      <c r="A38">
        <f>VLOOKUP(C38,'accession mapping'!A:D,3,FALSE)</f>
        <v>250</v>
      </c>
      <c r="B38" s="7" t="str">
        <f>VLOOKUP(C38,'accession mapping'!A:D,2,FALSE)</f>
        <v>2704</v>
      </c>
      <c r="C38" s="8" t="s">
        <v>261</v>
      </c>
      <c r="D38" s="8" t="str">
        <f>VLOOKUP($C38,'[1]2018-2019'!$C:$U,2,FALSE)</f>
        <v>非停心型</v>
      </c>
      <c r="E38" s="8" t="str">
        <f>VLOOKUP($C38,'[1]2018-2019'!$C:$U,3,FALSE)</f>
        <v>中等</v>
      </c>
      <c r="F38">
        <f>VLOOKUP($C38,'2018-2019'!$C:$U,4,FALSE)</f>
        <v>181</v>
      </c>
      <c r="G38">
        <f>VLOOKUP($C38,'2018-2019'!$C:$U,5,FALSE)</f>
        <v>0</v>
      </c>
      <c r="H38">
        <f>VLOOKUP($C38,'2018-2019'!$C:$U,6,FALSE)</f>
        <v>0</v>
      </c>
      <c r="I38">
        <f>VLOOKUP($C38,'2018-2019'!$C:$U,7,FALSE)</f>
        <v>0</v>
      </c>
      <c r="J38">
        <f>VLOOKUP($C38,'2018-2019'!$C:$U,8,FALSE)</f>
        <v>0</v>
      </c>
      <c r="K38">
        <f>VLOOKUP($C38,'2018-2019'!$C:$U,9,FALSE)</f>
        <v>0</v>
      </c>
      <c r="L38">
        <f>VLOOKUP($C38,'2018-2019'!$C:$U,10,FALSE)</f>
        <v>5.49</v>
      </c>
      <c r="M38">
        <f>VLOOKUP($C38,'2018-2019'!$C:$U,11,FALSE)</f>
        <v>4.34</v>
      </c>
      <c r="N38">
        <f>VLOOKUP($C38,'2018-2019'!$C:$U,12,FALSE)</f>
        <v>58.1</v>
      </c>
      <c r="O38">
        <f>VLOOKUP($C38,'2018-2019'!$C:$U,13,FALSE)</f>
        <v>66093.899999999994</v>
      </c>
      <c r="P38">
        <f>VLOOKUP($C38,'2018-2019'!$C:$U,14,FALSE)</f>
        <v>3.96</v>
      </c>
      <c r="Q38">
        <f>VLOOKUP($C38,'2018-2019'!$C:$U,15,FALSE)</f>
        <v>3.56</v>
      </c>
      <c r="R38">
        <f>VLOOKUP($C38,'2018-2019'!$C:$U,16,FALSE)</f>
        <v>5</v>
      </c>
      <c r="S38">
        <f>VLOOKUP($C38,'2018-2019'!$C:$U,17,FALSE)</f>
        <v>38.94</v>
      </c>
      <c r="T38">
        <f>VLOOKUP($C38,'2018-2019'!$C:$U,18,FALSE)</f>
        <v>13942.6</v>
      </c>
      <c r="U38">
        <f>VLOOKUP($C38,'2018-2019'!$C:$U,19,FALSE)</f>
        <v>5.33</v>
      </c>
      <c r="V38">
        <v>9080.3349999999991</v>
      </c>
      <c r="W38">
        <v>12.99976378</v>
      </c>
      <c r="X38">
        <v>3.8771653540000002</v>
      </c>
    </row>
    <row r="39" spans="1:24" x14ac:dyDescent="0.4">
      <c r="A39">
        <f>VLOOKUP(C39,'accession mapping'!A:D,3,FALSE)</f>
        <v>254</v>
      </c>
      <c r="B39" s="7" t="str">
        <f>VLOOKUP(C39,'accession mapping'!A:D,2,FALSE)</f>
        <v>0006</v>
      </c>
      <c r="C39" s="8" t="s">
        <v>265</v>
      </c>
      <c r="D39" s="8" t="str">
        <f>VLOOKUP($C39,'[1]2018-2019'!$C:$U,2,FALSE)</f>
        <v>非停心型</v>
      </c>
      <c r="E39" s="8" t="str">
        <f>VLOOKUP($C39,'[1]2018-2019'!$C:$U,3,FALSE)</f>
        <v>中等</v>
      </c>
      <c r="F39">
        <f>VLOOKUP($C39,'2018-2019'!$C:$U,4,FALSE)</f>
        <v>154.19999999999999</v>
      </c>
      <c r="G39">
        <f>VLOOKUP($C39,'2018-2019'!$C:$U,5,FALSE)</f>
        <v>0</v>
      </c>
      <c r="H39">
        <f>VLOOKUP($C39,'2018-2019'!$C:$U,6,FALSE)</f>
        <v>0</v>
      </c>
      <c r="I39">
        <f>VLOOKUP($C39,'2018-2019'!$C:$U,7,FALSE)</f>
        <v>0</v>
      </c>
      <c r="J39">
        <f>VLOOKUP($C39,'2018-2019'!$C:$U,8,FALSE)</f>
        <v>0</v>
      </c>
      <c r="K39">
        <f>VLOOKUP($C39,'2018-2019'!$C:$U,9,FALSE)</f>
        <v>0</v>
      </c>
      <c r="L39">
        <f>VLOOKUP($C39,'2018-2019'!$C:$U,10,FALSE)</f>
        <v>0.96</v>
      </c>
      <c r="M39">
        <f>VLOOKUP($C39,'2018-2019'!$C:$U,11,FALSE)</f>
        <v>1.08</v>
      </c>
      <c r="N39">
        <f>VLOOKUP($C39,'2018-2019'!$C:$U,12,FALSE)</f>
        <v>1</v>
      </c>
      <c r="O39">
        <f>VLOOKUP($C39,'2018-2019'!$C:$U,13,FALSE)</f>
        <v>5404.1</v>
      </c>
      <c r="P39">
        <f>VLOOKUP($C39,'2018-2019'!$C:$U,14,FALSE)</f>
        <v>8.6300000000000008</v>
      </c>
      <c r="Q39">
        <f>VLOOKUP($C39,'2018-2019'!$C:$U,15,FALSE)</f>
        <v>1.37</v>
      </c>
      <c r="R39">
        <f>VLOOKUP($C39,'2018-2019'!$C:$U,16,FALSE)</f>
        <v>1.49</v>
      </c>
      <c r="S39">
        <f>VLOOKUP($C39,'2018-2019'!$C:$U,17,FALSE)</f>
        <v>1.19</v>
      </c>
      <c r="T39">
        <f>VLOOKUP($C39,'2018-2019'!$C:$U,18,FALSE)</f>
        <v>632.6</v>
      </c>
      <c r="U39">
        <f>VLOOKUP($C39,'2018-2019'!$C:$U,19,FALSE)</f>
        <v>6.69</v>
      </c>
      <c r="V39">
        <v>1666.665</v>
      </c>
      <c r="W39">
        <v>1.074574468</v>
      </c>
      <c r="X39">
        <v>4.9448581559999996</v>
      </c>
    </row>
    <row r="40" spans="1:24" x14ac:dyDescent="0.4">
      <c r="A40">
        <f>VLOOKUP(C40,'accession mapping'!A:D,3,FALSE)</f>
        <v>266</v>
      </c>
      <c r="B40" s="7" t="str">
        <f>VLOOKUP(C40,'accession mapping'!A:D,2,FALSE)</f>
        <v>0886</v>
      </c>
      <c r="C40" t="s">
        <v>277</v>
      </c>
      <c r="D40" t="str">
        <f>VLOOKUP($C40,'[1]2018-2019'!$C:$U,2,FALSE)</f>
        <v>非停心型</v>
      </c>
      <c r="E40" t="str">
        <f>VLOOKUP($C40,'[1]2018-2019'!$C:$U,3,FALSE)</f>
        <v>中等</v>
      </c>
      <c r="F40">
        <f>VLOOKUP($C40,'2018-2019'!$C:$U,4,FALSE)</f>
        <v>20.6</v>
      </c>
      <c r="G40">
        <f>VLOOKUP($C40,'2018-2019'!$C:$U,5,FALSE)</f>
        <v>0.82</v>
      </c>
      <c r="H40">
        <f>VLOOKUP($C40,'2018-2019'!$C:$U,6,FALSE)</f>
        <v>0.96</v>
      </c>
      <c r="I40">
        <f>VLOOKUP($C40,'2018-2019'!$C:$U,7,FALSE)</f>
        <v>0.54</v>
      </c>
      <c r="J40">
        <f>VLOOKUP($C40,'2018-2019'!$C:$U,8,FALSE)</f>
        <v>852.44</v>
      </c>
      <c r="K40">
        <f>VLOOKUP($C40,'2018-2019'!$C:$U,9,FALSE)</f>
        <v>10.67</v>
      </c>
      <c r="L40">
        <f>VLOOKUP($C40,'2018-2019'!$C:$U,10,FALSE)</f>
        <v>0.82</v>
      </c>
      <c r="M40">
        <f>VLOOKUP($C40,'2018-2019'!$C:$U,11,FALSE)</f>
        <v>0.95</v>
      </c>
      <c r="N40">
        <f>VLOOKUP($C40,'2018-2019'!$C:$U,12,FALSE)</f>
        <v>0.5</v>
      </c>
      <c r="O40">
        <f>VLOOKUP($C40,'2018-2019'!$C:$U,13,FALSE)</f>
        <v>5502.2</v>
      </c>
      <c r="P40">
        <f>VLOOKUP($C40,'2018-2019'!$C:$U,14,FALSE)</f>
        <v>6.33</v>
      </c>
      <c r="Q40">
        <f>VLOOKUP($C40,'2018-2019'!$C:$U,15,FALSE)</f>
        <v>1.21</v>
      </c>
      <c r="R40">
        <f>VLOOKUP($C40,'2018-2019'!$C:$U,16,FALSE)</f>
        <v>1.25</v>
      </c>
      <c r="S40">
        <f>VLOOKUP($C40,'2018-2019'!$C:$U,17,FALSE)</f>
        <v>1.1200000000000001</v>
      </c>
      <c r="T40">
        <f>VLOOKUP($C40,'2018-2019'!$C:$U,18,FALSE)</f>
        <v>8892.2000000000007</v>
      </c>
      <c r="U40">
        <f>VLOOKUP($C40,'2018-2019'!$C:$U,19,FALSE)</f>
        <v>7.36</v>
      </c>
      <c r="V40">
        <v>435.21499999999997</v>
      </c>
      <c r="W40">
        <v>0.27286206899999998</v>
      </c>
      <c r="X40">
        <v>4.3710344829999999</v>
      </c>
    </row>
    <row r="41" spans="1:24" x14ac:dyDescent="0.4">
      <c r="A41">
        <f>VLOOKUP(C41,'accession mapping'!A:D,3,FALSE)</f>
        <v>267</v>
      </c>
      <c r="B41" s="7" t="str">
        <f>VLOOKUP(C41,'accession mapping'!A:D,2,FALSE)</f>
        <v>0887</v>
      </c>
      <c r="C41" t="s">
        <v>278</v>
      </c>
      <c r="D41" t="str">
        <f>VLOOKUP($C41,'[1]2018-2019'!$C:$U,2,FALSE)</f>
        <v>非停心型</v>
      </c>
      <c r="E41" t="str">
        <f>VLOOKUP($C41,'[1]2018-2019'!$C:$U,3,FALSE)</f>
        <v>中等</v>
      </c>
      <c r="F41">
        <f>VLOOKUP($C41,'2018-2019'!$C:$U,4,FALSE)</f>
        <v>54.3</v>
      </c>
      <c r="G41">
        <f>VLOOKUP($C41,'2018-2019'!$C:$U,5,FALSE)</f>
        <v>0.85</v>
      </c>
      <c r="H41">
        <f>VLOOKUP($C41,'2018-2019'!$C:$U,6,FALSE)</f>
        <v>0.97</v>
      </c>
      <c r="I41">
        <f>VLOOKUP($C41,'2018-2019'!$C:$U,7,FALSE)</f>
        <v>0.47</v>
      </c>
      <c r="J41">
        <f>VLOOKUP($C41,'2018-2019'!$C:$U,8,FALSE)</f>
        <v>852.39</v>
      </c>
      <c r="K41">
        <f>VLOOKUP($C41,'2018-2019'!$C:$U,9,FALSE)</f>
        <v>4.79</v>
      </c>
      <c r="L41">
        <f>VLOOKUP($C41,'2018-2019'!$C:$U,10,FALSE)</f>
        <v>0.82</v>
      </c>
      <c r="M41">
        <f>VLOOKUP($C41,'2018-2019'!$C:$U,11,FALSE)</f>
        <v>0.96</v>
      </c>
      <c r="N41">
        <f>VLOOKUP($C41,'2018-2019'!$C:$U,12,FALSE)</f>
        <v>0.9</v>
      </c>
      <c r="O41">
        <f>VLOOKUP($C41,'2018-2019'!$C:$U,13,FALSE)</f>
        <v>976</v>
      </c>
      <c r="P41">
        <f>VLOOKUP($C41,'2018-2019'!$C:$U,14,FALSE)</f>
        <v>7.37</v>
      </c>
      <c r="Q41">
        <f>VLOOKUP($C41,'2018-2019'!$C:$U,15,FALSE)</f>
        <v>0.9</v>
      </c>
      <c r="R41">
        <f>VLOOKUP($C41,'2018-2019'!$C:$U,16,FALSE)</f>
        <v>1.03</v>
      </c>
      <c r="S41">
        <f>VLOOKUP($C41,'2018-2019'!$C:$U,17,FALSE)</f>
        <v>0.55000000000000004</v>
      </c>
      <c r="T41">
        <f>VLOOKUP($C41,'2018-2019'!$C:$U,18,FALSE)</f>
        <v>4850.8999999999996</v>
      </c>
      <c r="U41">
        <f>VLOOKUP($C41,'2018-2019'!$C:$U,19,FALSE)</f>
        <v>7.64</v>
      </c>
      <c r="V41">
        <v>445.66500000000002</v>
      </c>
      <c r="W41">
        <v>0.80227722769999998</v>
      </c>
      <c r="X41">
        <v>3.2039603959999998</v>
      </c>
    </row>
    <row r="42" spans="1:24" x14ac:dyDescent="0.4">
      <c r="A42">
        <f>VLOOKUP(C42,'accession mapping'!A:D,3,FALSE)</f>
        <v>268</v>
      </c>
      <c r="B42" s="7" t="str">
        <f>VLOOKUP(C42,'accession mapping'!A:D,2,FALSE)</f>
        <v>0906</v>
      </c>
      <c r="C42" t="s">
        <v>279</v>
      </c>
      <c r="D42" t="str">
        <f>VLOOKUP($C42,'[1]2018-2019'!$C:$U,2,FALSE)</f>
        <v>非停心型</v>
      </c>
      <c r="E42" t="str">
        <f>VLOOKUP($C42,'[1]2018-2019'!$C:$U,3,FALSE)</f>
        <v>中等</v>
      </c>
      <c r="F42">
        <f>VLOOKUP($C42,'2018-2019'!$C:$U,4,FALSE)</f>
        <v>163.6</v>
      </c>
      <c r="G42">
        <f>VLOOKUP($C42,'2018-2019'!$C:$U,5,FALSE)</f>
        <v>0.91</v>
      </c>
      <c r="H42">
        <f>VLOOKUP($C42,'2018-2019'!$C:$U,6,FALSE)</f>
        <v>1.05</v>
      </c>
      <c r="I42">
        <f>VLOOKUP($C42,'2018-2019'!$C:$U,7,FALSE)</f>
        <v>0.83</v>
      </c>
      <c r="J42">
        <f>VLOOKUP($C42,'2018-2019'!$C:$U,8,FALSE)</f>
        <v>1908.5</v>
      </c>
      <c r="K42">
        <f>VLOOKUP($C42,'2018-2019'!$C:$U,9,FALSE)</f>
        <v>12.64</v>
      </c>
      <c r="L42">
        <f>VLOOKUP($C42,'2018-2019'!$C:$U,10,FALSE)</f>
        <v>1.59</v>
      </c>
      <c r="M42">
        <f>VLOOKUP($C42,'2018-2019'!$C:$U,11,FALSE)</f>
        <v>1.67</v>
      </c>
      <c r="N42">
        <f>VLOOKUP($C42,'2018-2019'!$C:$U,12,FALSE)</f>
        <v>2.9</v>
      </c>
      <c r="O42">
        <f>VLOOKUP($C42,'2018-2019'!$C:$U,13,FALSE)</f>
        <v>10840.2</v>
      </c>
      <c r="P42">
        <f>VLOOKUP($C42,'2018-2019'!$C:$U,14,FALSE)</f>
        <v>9.17</v>
      </c>
      <c r="Q42">
        <f>VLOOKUP($C42,'2018-2019'!$C:$U,15,FALSE)</f>
        <v>1.59</v>
      </c>
      <c r="R42">
        <f>VLOOKUP($C42,'2018-2019'!$C:$U,16,FALSE)</f>
        <v>1.62</v>
      </c>
      <c r="S42">
        <f>VLOOKUP($C42,'2018-2019'!$C:$U,17,FALSE)</f>
        <v>2.83</v>
      </c>
      <c r="T42">
        <f>VLOOKUP($C42,'2018-2019'!$C:$U,18,FALSE)</f>
        <v>11996.8</v>
      </c>
      <c r="U42">
        <f>VLOOKUP($C42,'2018-2019'!$C:$U,19,FALSE)</f>
        <v>9.32</v>
      </c>
      <c r="V42">
        <v>1990.45</v>
      </c>
      <c r="W42">
        <v>0.57353407290000002</v>
      </c>
      <c r="X42">
        <v>6.4306022189999998</v>
      </c>
    </row>
    <row r="43" spans="1:24" x14ac:dyDescent="0.4">
      <c r="A43">
        <f>VLOOKUP(C43,'accession mapping'!A:D,3,FALSE)</f>
        <v>270</v>
      </c>
      <c r="B43" s="7" t="str">
        <f>VLOOKUP(C43,'accession mapping'!A:D,2,FALSE)</f>
        <v>1337</v>
      </c>
      <c r="C43" t="s">
        <v>281</v>
      </c>
      <c r="D43" t="str">
        <f>VLOOKUP($C43,'[1]2018-2019'!$C:$U,2,FALSE)</f>
        <v>非停心型</v>
      </c>
      <c r="E43" t="str">
        <f>VLOOKUP($C43,'[1]2018-2019'!$C:$U,3,FALSE)</f>
        <v>中等</v>
      </c>
      <c r="F43">
        <f>VLOOKUP($C43,'2018-2019'!$C:$U,4,FALSE)</f>
        <v>130.69999999999999</v>
      </c>
      <c r="G43">
        <f>VLOOKUP($C43,'2018-2019'!$C:$U,5,FALSE)</f>
        <v>0.87</v>
      </c>
      <c r="H43">
        <f>VLOOKUP($C43,'2018-2019'!$C:$U,6,FALSE)</f>
        <v>0.97</v>
      </c>
      <c r="I43">
        <f>VLOOKUP($C43,'2018-2019'!$C:$U,7,FALSE)</f>
        <v>0.81</v>
      </c>
      <c r="J43">
        <f>VLOOKUP($C43,'2018-2019'!$C:$U,8,FALSE)</f>
        <v>561</v>
      </c>
      <c r="K43">
        <f>VLOOKUP($C43,'2018-2019'!$C:$U,9,FALSE)</f>
        <v>14.69</v>
      </c>
      <c r="L43">
        <f>VLOOKUP($C43,'2018-2019'!$C:$U,10,FALSE)</f>
        <v>1.24</v>
      </c>
      <c r="M43">
        <f>VLOOKUP($C43,'2018-2019'!$C:$U,11,FALSE)</f>
        <v>1.38</v>
      </c>
      <c r="N43">
        <f>VLOOKUP($C43,'2018-2019'!$C:$U,12,FALSE)</f>
        <v>1.8</v>
      </c>
      <c r="O43">
        <f>VLOOKUP($C43,'2018-2019'!$C:$U,13,FALSE)</f>
        <v>7340.9</v>
      </c>
      <c r="P43">
        <f>VLOOKUP($C43,'2018-2019'!$C:$U,14,FALSE)</f>
        <v>10.050000000000001</v>
      </c>
      <c r="Q43">
        <f>VLOOKUP($C43,'2018-2019'!$C:$U,15,FALSE)</f>
        <v>1.1599999999999999</v>
      </c>
      <c r="R43">
        <f>VLOOKUP($C43,'2018-2019'!$C:$U,16,FALSE)</f>
        <v>1.28</v>
      </c>
      <c r="S43">
        <f>VLOOKUP($C43,'2018-2019'!$C:$U,17,FALSE)</f>
        <v>1.29</v>
      </c>
      <c r="T43">
        <f>VLOOKUP($C43,'2018-2019'!$C:$U,18,FALSE)</f>
        <v>4590.8</v>
      </c>
      <c r="U43">
        <f>VLOOKUP($C43,'2018-2019'!$C:$U,19,FALSE)</f>
        <v>11.57</v>
      </c>
      <c r="V43">
        <v>555.83000000000004</v>
      </c>
      <c r="W43">
        <v>0.93574074070000002</v>
      </c>
      <c r="X43">
        <v>5.2662264150000002</v>
      </c>
    </row>
    <row r="44" spans="1:24" x14ac:dyDescent="0.4">
      <c r="A44">
        <f>VLOOKUP(C44,'accession mapping'!A:D,3,FALSE)</f>
        <v>271</v>
      </c>
      <c r="B44" s="7" t="str">
        <f>VLOOKUP(C44,'accession mapping'!A:D,2,FALSE)</f>
        <v>1397</v>
      </c>
      <c r="C44" t="s">
        <v>282</v>
      </c>
      <c r="D44" t="str">
        <f>VLOOKUP($C44,'[1]2018-2019'!$C:$U,2,FALSE)</f>
        <v>非停心型</v>
      </c>
      <c r="E44" t="str">
        <f>VLOOKUP($C44,'[1]2018-2019'!$C:$U,3,FALSE)</f>
        <v>強</v>
      </c>
      <c r="F44">
        <f>VLOOKUP($C44,'2018-2019'!$C:$U,4,FALSE)</f>
        <v>122.6</v>
      </c>
      <c r="G44">
        <f>VLOOKUP($C44,'2018-2019'!$C:$U,5,FALSE)</f>
        <v>0.99</v>
      </c>
      <c r="H44">
        <f>VLOOKUP($C44,'2018-2019'!$C:$U,6,FALSE)</f>
        <v>1.1000000000000001</v>
      </c>
      <c r="I44">
        <f>VLOOKUP($C44,'2018-2019'!$C:$U,7,FALSE)</f>
        <v>0.7</v>
      </c>
      <c r="J44">
        <f>VLOOKUP($C44,'2018-2019'!$C:$U,8,FALSE)</f>
        <v>379.72</v>
      </c>
      <c r="K44">
        <f>VLOOKUP($C44,'2018-2019'!$C:$U,9,FALSE)</f>
        <v>12.67</v>
      </c>
      <c r="L44">
        <f>VLOOKUP($C44,'2018-2019'!$C:$U,10,FALSE)</f>
        <v>0.84</v>
      </c>
      <c r="M44">
        <f>VLOOKUP($C44,'2018-2019'!$C:$U,11,FALSE)</f>
        <v>0.94</v>
      </c>
      <c r="N44">
        <f>VLOOKUP($C44,'2018-2019'!$C:$U,12,FALSE)</f>
        <v>1.4</v>
      </c>
      <c r="O44">
        <f>VLOOKUP($C44,'2018-2019'!$C:$U,13,FALSE)</f>
        <v>1621</v>
      </c>
      <c r="P44">
        <f>VLOOKUP($C44,'2018-2019'!$C:$U,14,FALSE)</f>
        <v>12.24</v>
      </c>
      <c r="Q44">
        <f>VLOOKUP($C44,'2018-2019'!$C:$U,15,FALSE)</f>
        <v>0.89</v>
      </c>
      <c r="R44">
        <f>VLOOKUP($C44,'2018-2019'!$C:$U,16,FALSE)</f>
        <v>1.03</v>
      </c>
      <c r="S44">
        <f>VLOOKUP($C44,'2018-2019'!$C:$U,17,FALSE)</f>
        <v>0.89</v>
      </c>
      <c r="T44">
        <f>VLOOKUP($C44,'2018-2019'!$C:$U,18,FALSE)</f>
        <v>1532.4</v>
      </c>
      <c r="U44">
        <f>VLOOKUP($C44,'2018-2019'!$C:$U,19,FALSE)</f>
        <v>10.94</v>
      </c>
      <c r="V44">
        <v>1638.615</v>
      </c>
      <c r="W44">
        <v>0.39149802890000002</v>
      </c>
      <c r="X44">
        <v>7.2227682120000001</v>
      </c>
    </row>
    <row r="45" spans="1:24" x14ac:dyDescent="0.4">
      <c r="A45">
        <f>VLOOKUP(C45,'accession mapping'!A:D,3,FALSE)</f>
        <v>273</v>
      </c>
      <c r="B45" s="7" t="str">
        <f>VLOOKUP(C45,'accession mapping'!A:D,2,FALSE)</f>
        <v>2188</v>
      </c>
      <c r="C45" t="s">
        <v>284</v>
      </c>
      <c r="D45" t="str">
        <f>VLOOKUP($C45,'[1]2018-2019'!$C:$U,2,FALSE)</f>
        <v>非停心型</v>
      </c>
      <c r="E45" t="str">
        <f>VLOOKUP($C45,'[1]2018-2019'!$C:$U,3,FALSE)</f>
        <v>中等</v>
      </c>
      <c r="F45">
        <f>VLOOKUP($C45,'2018-2019'!$C:$U,4,FALSE)</f>
        <v>0.1</v>
      </c>
      <c r="G45">
        <f>VLOOKUP($C45,'2018-2019'!$C:$U,5,FALSE)</f>
        <v>0.65</v>
      </c>
      <c r="H45">
        <f>VLOOKUP($C45,'2018-2019'!$C:$U,6,FALSE)</f>
        <v>0.77</v>
      </c>
      <c r="I45">
        <f>VLOOKUP($C45,'2018-2019'!$C:$U,7,FALSE)</f>
        <v>0.2</v>
      </c>
      <c r="J45">
        <f>VLOOKUP($C45,'2018-2019'!$C:$U,8,FALSE)</f>
        <v>82.39</v>
      </c>
      <c r="K45">
        <f>VLOOKUP($C45,'2018-2019'!$C:$U,9,FALSE)</f>
        <v>7</v>
      </c>
      <c r="L45">
        <f>VLOOKUP($C45,'2018-2019'!$C:$U,10,FALSE)</f>
        <v>0.85</v>
      </c>
      <c r="M45">
        <f>VLOOKUP($C45,'2018-2019'!$C:$U,11,FALSE)</f>
        <v>0.99</v>
      </c>
      <c r="N45">
        <f>VLOOKUP($C45,'2018-2019'!$C:$U,12,FALSE)</f>
        <v>0.5</v>
      </c>
      <c r="O45">
        <f>VLOOKUP($C45,'2018-2019'!$C:$U,13,FALSE)</f>
        <v>1604</v>
      </c>
      <c r="P45">
        <f>VLOOKUP($C45,'2018-2019'!$C:$U,14,FALSE)</f>
        <v>7.7</v>
      </c>
      <c r="Q45">
        <f>VLOOKUP($C45,'2018-2019'!$C:$U,15,FALSE)</f>
        <v>0.78</v>
      </c>
      <c r="R45">
        <f>VLOOKUP($C45,'2018-2019'!$C:$U,16,FALSE)</f>
        <v>0.92</v>
      </c>
      <c r="S45">
        <f>VLOOKUP($C45,'2018-2019'!$C:$U,17,FALSE)</f>
        <v>0.3</v>
      </c>
      <c r="T45">
        <f>VLOOKUP($C45,'2018-2019'!$C:$U,18,FALSE)</f>
        <v>33.1</v>
      </c>
      <c r="U45">
        <f>VLOOKUP($C45,'2018-2019'!$C:$U,19,FALSE)</f>
        <v>8</v>
      </c>
      <c r="V45">
        <v>93.61</v>
      </c>
      <c r="W45">
        <v>0.5490322581</v>
      </c>
      <c r="X45">
        <v>3.2580645160000001</v>
      </c>
    </row>
    <row r="46" spans="1:24" x14ac:dyDescent="0.4">
      <c r="A46">
        <f>VLOOKUP(C46,'accession mapping'!A:D,3,FALSE)</f>
        <v>274</v>
      </c>
      <c r="B46" s="7" t="str">
        <f>VLOOKUP(C46,'accession mapping'!A:D,2,FALSE)</f>
        <v>2191</v>
      </c>
      <c r="C46" s="8" t="s">
        <v>285</v>
      </c>
      <c r="D46" s="8" t="str">
        <f>VLOOKUP($C46,'[1]2018-2019'!$C:$U,2,FALSE)</f>
        <v>非停心型</v>
      </c>
      <c r="E46" s="8" t="str">
        <f>VLOOKUP($C46,'[1]2018-2019'!$C:$U,3,FALSE)</f>
        <v>中等</v>
      </c>
      <c r="F46">
        <f>VLOOKUP($C46,'2018-2019'!$C:$U,4,FALSE)</f>
        <v>5.7</v>
      </c>
      <c r="G46">
        <f>VLOOKUP($C46,'2018-2019'!$C:$U,5,FALSE)</f>
        <v>0</v>
      </c>
      <c r="H46">
        <f>VLOOKUP($C46,'2018-2019'!$C:$U,6,FALSE)</f>
        <v>0</v>
      </c>
      <c r="I46">
        <f>VLOOKUP($C46,'2018-2019'!$C:$U,7,FALSE)</f>
        <v>0</v>
      </c>
      <c r="J46">
        <f>VLOOKUP($C46,'2018-2019'!$C:$U,8,FALSE)</f>
        <v>0</v>
      </c>
      <c r="K46">
        <f>VLOOKUP($C46,'2018-2019'!$C:$U,9,FALSE)</f>
        <v>0</v>
      </c>
      <c r="L46">
        <f>VLOOKUP($C46,'2018-2019'!$C:$U,10,FALSE)</f>
        <v>0.78</v>
      </c>
      <c r="M46">
        <f>VLOOKUP($C46,'2018-2019'!$C:$U,11,FALSE)</f>
        <v>0.89</v>
      </c>
      <c r="N46">
        <f>VLOOKUP($C46,'2018-2019'!$C:$U,12,FALSE)</f>
        <v>0.5</v>
      </c>
      <c r="O46">
        <f>VLOOKUP($C46,'2018-2019'!$C:$U,13,FALSE)</f>
        <v>2637</v>
      </c>
      <c r="P46">
        <f>VLOOKUP($C46,'2018-2019'!$C:$U,14,FALSE)</f>
        <v>5</v>
      </c>
      <c r="Q46">
        <f>VLOOKUP($C46,'2018-2019'!$C:$U,15,FALSE)</f>
        <v>0.51</v>
      </c>
      <c r="R46">
        <f>VLOOKUP($C46,'2018-2019'!$C:$U,16,FALSE)</f>
        <v>0.67</v>
      </c>
      <c r="S46">
        <f>VLOOKUP($C46,'2018-2019'!$C:$U,17,FALSE)</f>
        <v>0.15</v>
      </c>
      <c r="T46">
        <f>VLOOKUP($C46,'2018-2019'!$C:$U,18,FALSE)</f>
        <v>99</v>
      </c>
      <c r="U46">
        <f>VLOOKUP($C46,'2018-2019'!$C:$U,19,FALSE)</f>
        <v>7.3</v>
      </c>
      <c r="V46">
        <v>1006.5549999999999</v>
      </c>
      <c r="W46">
        <v>0.31071307300000001</v>
      </c>
      <c r="X46">
        <v>3.300169779</v>
      </c>
    </row>
    <row r="47" spans="1:24" x14ac:dyDescent="0.4">
      <c r="A47">
        <f>VLOOKUP(C47,'accession mapping'!A:D,3,FALSE)</f>
        <v>276</v>
      </c>
      <c r="B47" s="7" t="str">
        <f>VLOOKUP(C47,'accession mapping'!A:D,2,FALSE)</f>
        <v>2201</v>
      </c>
      <c r="C47" t="s">
        <v>287</v>
      </c>
      <c r="D47" t="str">
        <f>VLOOKUP($C47,'[1]2018-2019'!$C:$U,2,FALSE)</f>
        <v>非停心型</v>
      </c>
      <c r="E47" t="str">
        <f>VLOOKUP($C47,'[1]2018-2019'!$C:$U,3,FALSE)</f>
        <v>中等</v>
      </c>
      <c r="F47">
        <f>VLOOKUP($C47,'2018-2019'!$C:$U,4,FALSE)</f>
        <v>115.9</v>
      </c>
      <c r="G47">
        <f>VLOOKUP($C47,'2018-2019'!$C:$U,5,FALSE)</f>
        <v>0.67</v>
      </c>
      <c r="H47">
        <f>VLOOKUP($C47,'2018-2019'!$C:$U,6,FALSE)</f>
        <v>0.73</v>
      </c>
      <c r="I47">
        <f>VLOOKUP($C47,'2018-2019'!$C:$U,7,FALSE)</f>
        <v>0.32</v>
      </c>
      <c r="J47">
        <f>VLOOKUP($C47,'2018-2019'!$C:$U,8,FALSE)</f>
        <v>500.45</v>
      </c>
      <c r="K47">
        <f>VLOOKUP($C47,'2018-2019'!$C:$U,9,FALSE)</f>
        <v>14.84</v>
      </c>
      <c r="L47">
        <f>VLOOKUP($C47,'2018-2019'!$C:$U,10,FALSE)</f>
        <v>0.84</v>
      </c>
      <c r="M47">
        <f>VLOOKUP($C47,'2018-2019'!$C:$U,11,FALSE)</f>
        <v>0.95</v>
      </c>
      <c r="N47">
        <f>VLOOKUP($C47,'2018-2019'!$C:$U,12,FALSE)</f>
        <v>1.2</v>
      </c>
      <c r="O47">
        <f>VLOOKUP($C47,'2018-2019'!$C:$U,13,FALSE)</f>
        <v>3651.4</v>
      </c>
      <c r="P47">
        <f>VLOOKUP($C47,'2018-2019'!$C:$U,14,FALSE)</f>
        <v>12.48</v>
      </c>
      <c r="Q47">
        <f>VLOOKUP($C47,'2018-2019'!$C:$U,15,FALSE)</f>
        <v>0.91</v>
      </c>
      <c r="R47">
        <f>VLOOKUP($C47,'2018-2019'!$C:$U,16,FALSE)</f>
        <v>1</v>
      </c>
      <c r="S47">
        <f>VLOOKUP($C47,'2018-2019'!$C:$U,17,FALSE)</f>
        <v>0.78</v>
      </c>
      <c r="T47">
        <f>VLOOKUP($C47,'2018-2019'!$C:$U,18,FALSE)</f>
        <v>1450.9</v>
      </c>
      <c r="U47">
        <f>VLOOKUP($C47,'2018-2019'!$C:$U,19,FALSE)</f>
        <v>12.36</v>
      </c>
      <c r="V47">
        <v>583</v>
      </c>
      <c r="W47">
        <v>0.63855421690000003</v>
      </c>
      <c r="X47">
        <v>3.4869277109999999</v>
      </c>
    </row>
    <row r="48" spans="1:24" x14ac:dyDescent="0.4">
      <c r="A48">
        <f>VLOOKUP(C48,'accession mapping'!A:D,3,FALSE)</f>
        <v>279</v>
      </c>
      <c r="B48" s="7" t="str">
        <f>VLOOKUP(C48,'accession mapping'!A:D,2,FALSE)</f>
        <v>0302</v>
      </c>
      <c r="C48" t="s">
        <v>290</v>
      </c>
      <c r="D48" t="str">
        <f>VLOOKUP($C48,'[1]2018-2019'!$C:$U,2,FALSE)</f>
        <v>非停心型</v>
      </c>
      <c r="E48" t="str">
        <f>VLOOKUP($C48,'[1]2018-2019'!$C:$U,3,FALSE)</f>
        <v>強</v>
      </c>
      <c r="F48">
        <f>VLOOKUP($C48,'2018-2019'!$C:$U,4,FALSE)</f>
        <v>133.9</v>
      </c>
      <c r="G48">
        <f>VLOOKUP($C48,'2018-2019'!$C:$U,5,FALSE)</f>
        <v>0.89</v>
      </c>
      <c r="H48">
        <f>VLOOKUP($C48,'2018-2019'!$C:$U,6,FALSE)</f>
        <v>0.85</v>
      </c>
      <c r="I48">
        <f>VLOOKUP($C48,'2018-2019'!$C:$U,7,FALSE)</f>
        <v>0.35</v>
      </c>
      <c r="J48">
        <f>VLOOKUP($C48,'2018-2019'!$C:$U,8,FALSE)</f>
        <v>1336.34</v>
      </c>
      <c r="K48">
        <f>VLOOKUP($C48,'2018-2019'!$C:$U,9,FALSE)</f>
        <v>13.51</v>
      </c>
      <c r="L48">
        <f>VLOOKUP($C48,'2018-2019'!$C:$U,10,FALSE)</f>
        <v>0.91</v>
      </c>
      <c r="M48">
        <f>VLOOKUP($C48,'2018-2019'!$C:$U,11,FALSE)</f>
        <v>1.01</v>
      </c>
      <c r="N48">
        <f>VLOOKUP($C48,'2018-2019'!$C:$U,12,FALSE)</f>
        <v>0.7</v>
      </c>
      <c r="O48">
        <f>VLOOKUP($C48,'2018-2019'!$C:$U,13,FALSE)</f>
        <v>5911</v>
      </c>
      <c r="P48">
        <f>VLOOKUP($C48,'2018-2019'!$C:$U,14,FALSE)</f>
        <v>10.050000000000001</v>
      </c>
      <c r="Q48">
        <f>VLOOKUP($C48,'2018-2019'!$C:$U,15,FALSE)</f>
        <v>0.93</v>
      </c>
      <c r="R48">
        <f>VLOOKUP($C48,'2018-2019'!$C:$U,16,FALSE)</f>
        <v>0.99</v>
      </c>
      <c r="S48">
        <f>VLOOKUP($C48,'2018-2019'!$C:$U,17,FALSE)</f>
        <v>0.64</v>
      </c>
      <c r="T48">
        <f>VLOOKUP($C48,'2018-2019'!$C:$U,18,FALSE)</f>
        <v>4805.1000000000004</v>
      </c>
      <c r="U48">
        <f>VLOOKUP($C48,'2018-2019'!$C:$U,19,FALSE)</f>
        <v>11.73</v>
      </c>
      <c r="V48">
        <v>2216.4450000000002</v>
      </c>
      <c r="W48">
        <v>0.63663507109999995</v>
      </c>
      <c r="X48">
        <v>4.2180379749999997</v>
      </c>
    </row>
    <row r="49" spans="1:24" x14ac:dyDescent="0.4">
      <c r="A49">
        <f>VLOOKUP(C49,'accession mapping'!A:D,3,FALSE)</f>
        <v>281</v>
      </c>
      <c r="B49" s="7" t="str">
        <f>VLOOKUP(C49,'accession mapping'!A:D,2,FALSE)</f>
        <v>2974</v>
      </c>
      <c r="C49" s="8" t="s">
        <v>292</v>
      </c>
      <c r="D49" s="8" t="str">
        <f>VLOOKUP($C49,'[1]2018-2019'!$C:$U,2,FALSE)</f>
        <v>非停心型</v>
      </c>
      <c r="E49" s="8" t="str">
        <f>VLOOKUP($C49,'[1]2018-2019'!$C:$U,3,FALSE)</f>
        <v>弱</v>
      </c>
      <c r="F49">
        <f>VLOOKUP($C49,'2018-2019'!$C:$U,4,FALSE)</f>
        <v>33</v>
      </c>
      <c r="G49">
        <f>VLOOKUP($C49,'2018-2019'!$C:$U,5,FALSE)</f>
        <v>0.56999999999999995</v>
      </c>
      <c r="H49">
        <f>VLOOKUP($C49,'2018-2019'!$C:$U,6,FALSE)</f>
        <v>0.68</v>
      </c>
      <c r="I49">
        <f>VLOOKUP($C49,'2018-2019'!$C:$U,7,FALSE)</f>
        <v>0.28000000000000003</v>
      </c>
      <c r="J49">
        <f>VLOOKUP($C49,'2018-2019'!$C:$U,8,FALSE)</f>
        <v>10.95</v>
      </c>
      <c r="K49">
        <f>VLOOKUP($C49,'2018-2019'!$C:$U,9,FALSE)</f>
        <v>5.89</v>
      </c>
      <c r="L49">
        <f>VLOOKUP($C49,'2018-2019'!$C:$U,10,FALSE)</f>
        <v>1.62</v>
      </c>
      <c r="M49">
        <f>VLOOKUP($C49,'2018-2019'!$C:$U,11,FALSE)</f>
        <v>1.81</v>
      </c>
      <c r="N49">
        <f>VLOOKUP($C49,'2018-2019'!$C:$U,12,FALSE)</f>
        <v>3.8</v>
      </c>
      <c r="O49">
        <f>VLOOKUP($C49,'2018-2019'!$C:$U,13,FALSE)</f>
        <v>1753.4</v>
      </c>
      <c r="P49">
        <f>VLOOKUP($C49,'2018-2019'!$C:$U,14,FALSE)</f>
        <v>5.24</v>
      </c>
      <c r="Q49">
        <f>VLOOKUP($C49,'2018-2019'!$C:$U,15,FALSE)</f>
        <v>0.97</v>
      </c>
      <c r="R49">
        <f>VLOOKUP($C49,'2018-2019'!$C:$U,16,FALSE)</f>
        <v>0.85</v>
      </c>
      <c r="S49">
        <f>VLOOKUP($C49,'2018-2019'!$C:$U,17,FALSE)</f>
        <v>0.54</v>
      </c>
      <c r="T49">
        <f>VLOOKUP($C49,'2018-2019'!$C:$U,18,FALSE)</f>
        <v>1066.9000000000001</v>
      </c>
      <c r="U49">
        <f>VLOOKUP($C49,'2018-2019'!$C:$U,19,FALSE)</f>
        <v>7.23</v>
      </c>
      <c r="V49">
        <v>154</v>
      </c>
      <c r="W49">
        <v>7</v>
      </c>
    </row>
    <row r="50" spans="1:24" x14ac:dyDescent="0.4">
      <c r="A50">
        <f>VLOOKUP(C50,'accession mapping'!A:D,3,FALSE)</f>
        <v>282</v>
      </c>
      <c r="B50" s="7" t="str">
        <f>VLOOKUP(C50,'accession mapping'!A:D,2,FALSE)</f>
        <v>2975</v>
      </c>
      <c r="C50" t="s">
        <v>293</v>
      </c>
      <c r="D50" t="str">
        <f>VLOOKUP($C50,'[1]2018-2019'!$C:$U,2,FALSE)</f>
        <v>非停心型</v>
      </c>
      <c r="E50" t="str">
        <f>VLOOKUP($C50,'[1]2018-2019'!$C:$U,3,FALSE)</f>
        <v>中等</v>
      </c>
      <c r="F50">
        <f>VLOOKUP($C50,'2018-2019'!$C:$U,4,FALSE)</f>
        <v>167.9</v>
      </c>
      <c r="G50">
        <f>VLOOKUP($C50,'2018-2019'!$C:$U,5,FALSE)</f>
        <v>0.81</v>
      </c>
      <c r="H50">
        <f>VLOOKUP($C50,'2018-2019'!$C:$U,6,FALSE)</f>
        <v>0.81</v>
      </c>
      <c r="I50">
        <f>VLOOKUP($C50,'2018-2019'!$C:$U,7,FALSE)</f>
        <v>0.27</v>
      </c>
      <c r="J50">
        <f>VLOOKUP($C50,'2018-2019'!$C:$U,8,FALSE)</f>
        <v>126.61</v>
      </c>
      <c r="K50">
        <f>VLOOKUP($C50,'2018-2019'!$C:$U,9,FALSE)</f>
        <v>13.81</v>
      </c>
      <c r="L50">
        <f>VLOOKUP($C50,'2018-2019'!$C:$U,10,FALSE)</f>
        <v>1.22</v>
      </c>
      <c r="M50">
        <f>VLOOKUP($C50,'2018-2019'!$C:$U,11,FALSE)</f>
        <v>1.36</v>
      </c>
      <c r="N50">
        <f>VLOOKUP($C50,'2018-2019'!$C:$U,12,FALSE)</f>
        <v>2.2999999999999998</v>
      </c>
      <c r="O50">
        <f>VLOOKUP($C50,'2018-2019'!$C:$U,13,FALSE)</f>
        <v>7940.6</v>
      </c>
      <c r="P50">
        <f>VLOOKUP($C50,'2018-2019'!$C:$U,14,FALSE)</f>
        <v>8.75</v>
      </c>
      <c r="Q50">
        <f>VLOOKUP($C50,'2018-2019'!$C:$U,15,FALSE)</f>
        <v>1.32</v>
      </c>
      <c r="R50">
        <f>VLOOKUP($C50,'2018-2019'!$C:$U,16,FALSE)</f>
        <v>1.45</v>
      </c>
      <c r="S50">
        <f>VLOOKUP($C50,'2018-2019'!$C:$U,17,FALSE)</f>
        <v>1.67</v>
      </c>
      <c r="T50">
        <f>VLOOKUP($C50,'2018-2019'!$C:$U,18,FALSE)</f>
        <v>3377.9</v>
      </c>
      <c r="U50">
        <f>VLOOKUP($C50,'2018-2019'!$C:$U,19,FALSE)</f>
        <v>10.06</v>
      </c>
      <c r="V50">
        <v>489.39</v>
      </c>
      <c r="W50">
        <v>1.11225</v>
      </c>
      <c r="X50">
        <v>3.5874999999999999</v>
      </c>
    </row>
    <row r="51" spans="1:24" x14ac:dyDescent="0.4">
      <c r="A51">
        <f>VLOOKUP(C51,'accession mapping'!A:D,3,FALSE)</f>
        <v>283</v>
      </c>
      <c r="B51" s="7" t="str">
        <f>VLOOKUP(C51,'accession mapping'!A:D,2,FALSE)</f>
        <v>3273</v>
      </c>
      <c r="C51" s="8" t="s">
        <v>294</v>
      </c>
      <c r="D51" s="8" t="str">
        <f>VLOOKUP($C51,'[1]2018-2019'!$C:$U,2,FALSE)</f>
        <v>非停心型</v>
      </c>
      <c r="E51" s="8" t="str">
        <f>VLOOKUP($C51,'[1]2018-2019'!$C:$U,3,FALSE)</f>
        <v>弱</v>
      </c>
      <c r="F51">
        <f>VLOOKUP($C51,'2018-2019'!$C:$U,4,FALSE)</f>
        <v>45.3</v>
      </c>
      <c r="G51">
        <f>VLOOKUP($C51,'2018-2019'!$C:$U,5,FALSE)</f>
        <v>0</v>
      </c>
      <c r="H51">
        <f>VLOOKUP($C51,'2018-2019'!$C:$U,6,FALSE)</f>
        <v>0</v>
      </c>
      <c r="I51">
        <f>VLOOKUP($C51,'2018-2019'!$C:$U,7,FALSE)</f>
        <v>0</v>
      </c>
      <c r="J51">
        <f>VLOOKUP($C51,'2018-2019'!$C:$U,8,FALSE)</f>
        <v>0</v>
      </c>
      <c r="K51">
        <f>VLOOKUP($C51,'2018-2019'!$C:$U,9,FALSE)</f>
        <v>0</v>
      </c>
      <c r="L51">
        <f>VLOOKUP($C51,'2018-2019'!$C:$U,10,FALSE)</f>
        <v>2.0699999999999998</v>
      </c>
      <c r="M51">
        <f>VLOOKUP($C51,'2018-2019'!$C:$U,11,FALSE)</f>
        <v>2.38</v>
      </c>
      <c r="N51">
        <f>VLOOKUP($C51,'2018-2019'!$C:$U,12,FALSE)</f>
        <v>7.4</v>
      </c>
      <c r="O51">
        <f>VLOOKUP($C51,'2018-2019'!$C:$U,13,FALSE)</f>
        <v>15373.6</v>
      </c>
      <c r="P51">
        <f>VLOOKUP($C51,'2018-2019'!$C:$U,14,FALSE)</f>
        <v>6.49</v>
      </c>
      <c r="Q51">
        <f>VLOOKUP($C51,'2018-2019'!$C:$U,15,FALSE)</f>
        <v>1.84</v>
      </c>
      <c r="R51">
        <f>VLOOKUP($C51,'2018-2019'!$C:$U,16,FALSE)</f>
        <v>1.73</v>
      </c>
      <c r="S51">
        <f>VLOOKUP($C51,'2018-2019'!$C:$U,17,FALSE)</f>
        <v>3.76</v>
      </c>
      <c r="T51">
        <f>VLOOKUP($C51,'2018-2019'!$C:$U,18,FALSE)</f>
        <v>3227.5</v>
      </c>
      <c r="U51">
        <f>VLOOKUP($C51,'2018-2019'!$C:$U,19,FALSE)</f>
        <v>8.2899999999999991</v>
      </c>
      <c r="V51">
        <v>698.61</v>
      </c>
      <c r="W51">
        <v>0.81948387099999997</v>
      </c>
      <c r="X51">
        <v>5.1643870969999996</v>
      </c>
    </row>
    <row r="52" spans="1:24" x14ac:dyDescent="0.4">
      <c r="A52">
        <f>VLOOKUP(C52,'accession mapping'!A:D,3,FALSE)</f>
        <v>284</v>
      </c>
      <c r="B52" s="7" t="str">
        <f>VLOOKUP(C52,'accession mapping'!A:D,2,FALSE)</f>
        <v>3569</v>
      </c>
      <c r="C52" t="s">
        <v>295</v>
      </c>
      <c r="D52" t="str">
        <f>VLOOKUP($C52,'[1]2018-2019'!$C:$U,2,FALSE)</f>
        <v>非停心型</v>
      </c>
      <c r="E52" t="str">
        <f>VLOOKUP($C52,'[1]2018-2019'!$C:$U,3,FALSE)</f>
        <v>中等</v>
      </c>
      <c r="F52">
        <f>VLOOKUP($C52,'2018-2019'!$C:$U,4,FALSE)</f>
        <v>159.9</v>
      </c>
      <c r="G52">
        <f>VLOOKUP($C52,'2018-2019'!$C:$U,5,FALSE)</f>
        <v>0.76</v>
      </c>
      <c r="H52">
        <f>VLOOKUP($C52,'2018-2019'!$C:$U,6,FALSE)</f>
        <v>0.79</v>
      </c>
      <c r="I52">
        <f>VLOOKUP($C52,'2018-2019'!$C:$U,7,FALSE)</f>
        <v>0.59</v>
      </c>
      <c r="J52">
        <f>VLOOKUP($C52,'2018-2019'!$C:$U,8,FALSE)</f>
        <v>88.06</v>
      </c>
      <c r="K52">
        <f>VLOOKUP($C52,'2018-2019'!$C:$U,9,FALSE)</f>
        <v>13.59</v>
      </c>
      <c r="L52">
        <f>VLOOKUP($C52,'2018-2019'!$C:$U,10,FALSE)</f>
        <v>1.01</v>
      </c>
      <c r="M52">
        <f>VLOOKUP($C52,'2018-2019'!$C:$U,11,FALSE)</f>
        <v>1.1399999999999999</v>
      </c>
      <c r="N52">
        <f>VLOOKUP($C52,'2018-2019'!$C:$U,12,FALSE)</f>
        <v>1.5</v>
      </c>
      <c r="O52">
        <f>VLOOKUP($C52,'2018-2019'!$C:$U,13,FALSE)</f>
        <v>3602.8</v>
      </c>
      <c r="P52">
        <f>VLOOKUP($C52,'2018-2019'!$C:$U,14,FALSE)</f>
        <v>11.01</v>
      </c>
      <c r="Q52">
        <f>VLOOKUP($C52,'2018-2019'!$C:$U,15,FALSE)</f>
        <v>1.2</v>
      </c>
      <c r="R52">
        <f>VLOOKUP($C52,'2018-2019'!$C:$U,16,FALSE)</f>
        <v>1.31</v>
      </c>
      <c r="S52">
        <f>VLOOKUP($C52,'2018-2019'!$C:$U,17,FALSE)</f>
        <v>1.23</v>
      </c>
      <c r="T52">
        <f>VLOOKUP($C52,'2018-2019'!$C:$U,18,FALSE)</f>
        <v>2728.4</v>
      </c>
      <c r="U52">
        <f>VLOOKUP($C52,'2018-2019'!$C:$U,19,FALSE)</f>
        <v>11.19</v>
      </c>
      <c r="V52">
        <v>720.33500000000004</v>
      </c>
      <c r="W52">
        <v>1.0152713179999999</v>
      </c>
      <c r="X52">
        <v>5.6</v>
      </c>
    </row>
    <row r="53" spans="1:24" x14ac:dyDescent="0.4">
      <c r="A53">
        <f>VLOOKUP(C53,'accession mapping'!A:D,3,FALSE)</f>
        <v>287</v>
      </c>
      <c r="B53" s="7" t="str">
        <f>VLOOKUP(C53,'accession mapping'!A:D,2,FALSE)</f>
        <v>K285</v>
      </c>
      <c r="C53" t="s">
        <v>298</v>
      </c>
      <c r="D53" t="str">
        <f>VLOOKUP($C53,'[1]2018-2019'!$C:$U,2,FALSE)</f>
        <v>非停心型</v>
      </c>
      <c r="E53" t="str">
        <f>VLOOKUP($C53,'[1]2018-2019'!$C:$U,3,FALSE)</f>
        <v>中等</v>
      </c>
      <c r="F53">
        <f>VLOOKUP($C53,'2018-2019'!$C:$U,4,FALSE)</f>
        <v>1.1000000000000001</v>
      </c>
      <c r="G53">
        <f>VLOOKUP($C53,'2018-2019'!$C:$U,5,FALSE)</f>
        <v>2.48</v>
      </c>
      <c r="H53">
        <f>VLOOKUP($C53,'2018-2019'!$C:$U,6,FALSE)</f>
        <v>1.7</v>
      </c>
      <c r="I53">
        <f>VLOOKUP($C53,'2018-2019'!$C:$U,7,FALSE)</f>
        <v>3.68</v>
      </c>
      <c r="J53">
        <f>VLOOKUP($C53,'2018-2019'!$C:$U,8,FALSE)</f>
        <v>5098.9399999999996</v>
      </c>
      <c r="K53">
        <f>VLOOKUP($C53,'2018-2019'!$C:$U,9,FALSE)</f>
        <v>10.75</v>
      </c>
      <c r="L53">
        <f>VLOOKUP($C53,'2018-2019'!$C:$U,10,FALSE)</f>
        <v>3.03</v>
      </c>
      <c r="M53">
        <f>VLOOKUP($C53,'2018-2019'!$C:$U,11,FALSE)</f>
        <v>2.19</v>
      </c>
      <c r="N53">
        <f>VLOOKUP($C53,'2018-2019'!$C:$U,12,FALSE)</f>
        <v>7.5</v>
      </c>
      <c r="O53">
        <f>VLOOKUP($C53,'2018-2019'!$C:$U,13,FALSE)</f>
        <v>20611.400000000001</v>
      </c>
      <c r="P53">
        <f>VLOOKUP($C53,'2018-2019'!$C:$U,14,FALSE)</f>
        <v>9.7100000000000009</v>
      </c>
      <c r="Q53">
        <f>VLOOKUP($C53,'2018-2019'!$C:$U,15,FALSE)</f>
        <v>3.4</v>
      </c>
      <c r="R53">
        <f>VLOOKUP($C53,'2018-2019'!$C:$U,16,FALSE)</f>
        <v>2.33</v>
      </c>
      <c r="S53">
        <f>VLOOKUP($C53,'2018-2019'!$C:$U,17,FALSE)</f>
        <v>9.7100000000000009</v>
      </c>
      <c r="T53">
        <f>VLOOKUP($C53,'2018-2019'!$C:$U,18,FALSE)</f>
        <v>17911.2</v>
      </c>
      <c r="U53">
        <f>VLOOKUP($C53,'2018-2019'!$C:$U,19,FALSE)</f>
        <v>10.62</v>
      </c>
      <c r="V53">
        <v>11214.665000000001</v>
      </c>
      <c r="W53">
        <v>4.3291507429999996</v>
      </c>
      <c r="X53">
        <v>8.1299575369999992</v>
      </c>
    </row>
    <row r="54" spans="1:24" x14ac:dyDescent="0.4">
      <c r="A54">
        <f>VLOOKUP(C54,'accession mapping'!A:D,3,FALSE)</f>
        <v>291</v>
      </c>
      <c r="B54" s="7" t="str">
        <f>VLOOKUP(C54,'accession mapping'!A:D,2,FALSE)</f>
        <v>K357</v>
      </c>
      <c r="C54" t="s">
        <v>302</v>
      </c>
      <c r="D54" t="str">
        <f>VLOOKUP($C54,'[1]2018-2019'!$C:$U,2,FALSE)</f>
        <v>非停心型</v>
      </c>
      <c r="E54" t="str">
        <f>VLOOKUP($C54,'[1]2018-2019'!$C:$U,3,FALSE)</f>
        <v>中等</v>
      </c>
      <c r="F54">
        <f>VLOOKUP($C54,'2018-2019'!$C:$U,4,FALSE)</f>
        <v>160.5</v>
      </c>
      <c r="G54">
        <f>VLOOKUP($C54,'2018-2019'!$C:$U,5,FALSE)</f>
        <v>3.04</v>
      </c>
      <c r="H54">
        <f>VLOOKUP($C54,'2018-2019'!$C:$U,6,FALSE)</f>
        <v>2.7</v>
      </c>
      <c r="I54">
        <f>VLOOKUP($C54,'2018-2019'!$C:$U,7,FALSE)</f>
        <v>9.6300000000000008</v>
      </c>
      <c r="J54">
        <f>VLOOKUP($C54,'2018-2019'!$C:$U,8,FALSE)</f>
        <v>14360.06</v>
      </c>
      <c r="K54">
        <f>VLOOKUP($C54,'2018-2019'!$C:$U,9,FALSE)</f>
        <v>5.09</v>
      </c>
      <c r="L54">
        <f>VLOOKUP($C54,'2018-2019'!$C:$U,10,FALSE)</f>
        <v>3.17</v>
      </c>
      <c r="M54">
        <f>VLOOKUP($C54,'2018-2019'!$C:$U,11,FALSE)</f>
        <v>2.86</v>
      </c>
      <c r="N54">
        <f>VLOOKUP($C54,'2018-2019'!$C:$U,12,FALSE)</f>
        <v>13</v>
      </c>
      <c r="O54">
        <f>VLOOKUP($C54,'2018-2019'!$C:$U,13,FALSE)</f>
        <v>52029.3</v>
      </c>
      <c r="P54">
        <f>VLOOKUP($C54,'2018-2019'!$C:$U,14,FALSE)</f>
        <v>5.37</v>
      </c>
      <c r="Q54">
        <f>VLOOKUP($C54,'2018-2019'!$C:$U,15,FALSE)</f>
        <v>2.97</v>
      </c>
      <c r="R54">
        <f>VLOOKUP($C54,'2018-2019'!$C:$U,16,FALSE)</f>
        <v>2.68</v>
      </c>
      <c r="S54">
        <f>VLOOKUP($C54,'2018-2019'!$C:$U,17,FALSE)</f>
        <v>13.19</v>
      </c>
      <c r="T54">
        <f>VLOOKUP($C54,'2018-2019'!$C:$U,18,FALSE)</f>
        <v>35529.9</v>
      </c>
      <c r="U54">
        <f>VLOOKUP($C54,'2018-2019'!$C:$U,19,FALSE)</f>
        <v>6.96</v>
      </c>
      <c r="V54">
        <v>16455.89</v>
      </c>
      <c r="W54">
        <v>11.33325758</v>
      </c>
      <c r="X54">
        <v>4.2022727270000004</v>
      </c>
    </row>
    <row r="55" spans="1:24" x14ac:dyDescent="0.4">
      <c r="A55">
        <f>VLOOKUP(C55,'accession mapping'!A:D,3,FALSE)</f>
        <v>292</v>
      </c>
      <c r="B55" s="7" t="str">
        <f>VLOOKUP(C55,'accession mapping'!A:D,2,FALSE)</f>
        <v>K358</v>
      </c>
      <c r="C55" t="s">
        <v>303</v>
      </c>
      <c r="D55" t="str">
        <f>VLOOKUP($C55,'[1]2018-2019'!$C:$U,2,FALSE)</f>
        <v>非停心型</v>
      </c>
      <c r="E55" t="str">
        <f>VLOOKUP($C55,'[1]2018-2019'!$C:$U,3,FALSE)</f>
        <v>中等</v>
      </c>
      <c r="F55">
        <f>VLOOKUP($C55,'2018-2019'!$C:$U,4,FALSE)</f>
        <v>152.6</v>
      </c>
      <c r="G55">
        <f>VLOOKUP($C55,'2018-2019'!$C:$U,5,FALSE)</f>
        <v>3.12</v>
      </c>
      <c r="H55">
        <f>VLOOKUP($C55,'2018-2019'!$C:$U,6,FALSE)</f>
        <v>2.5099999999999998</v>
      </c>
      <c r="I55">
        <f>VLOOKUP($C55,'2018-2019'!$C:$U,7,FALSE)</f>
        <v>9.64</v>
      </c>
      <c r="J55">
        <f>VLOOKUP($C55,'2018-2019'!$C:$U,8,FALSE)</f>
        <v>35937.49</v>
      </c>
      <c r="K55">
        <f>VLOOKUP($C55,'2018-2019'!$C:$U,9,FALSE)</f>
        <v>4.22</v>
      </c>
      <c r="L55">
        <f>VLOOKUP($C55,'2018-2019'!$C:$U,10,FALSE)</f>
        <v>3.11</v>
      </c>
      <c r="M55">
        <f>VLOOKUP($C55,'2018-2019'!$C:$U,11,FALSE)</f>
        <v>2.92</v>
      </c>
      <c r="N55">
        <f>VLOOKUP($C55,'2018-2019'!$C:$U,12,FALSE)</f>
        <v>13.2</v>
      </c>
      <c r="O55">
        <f>VLOOKUP($C55,'2018-2019'!$C:$U,13,FALSE)</f>
        <v>49526.5</v>
      </c>
      <c r="P55">
        <f>VLOOKUP($C55,'2018-2019'!$C:$U,14,FALSE)</f>
        <v>5.8</v>
      </c>
      <c r="Q55">
        <f>VLOOKUP($C55,'2018-2019'!$C:$U,15,FALSE)</f>
        <v>2.89</v>
      </c>
      <c r="R55">
        <f>VLOOKUP($C55,'2018-2019'!$C:$U,16,FALSE)</f>
        <v>2.66</v>
      </c>
      <c r="S55">
        <f>VLOOKUP($C55,'2018-2019'!$C:$U,17,FALSE)</f>
        <v>11.74</v>
      </c>
      <c r="T55">
        <f>VLOOKUP($C55,'2018-2019'!$C:$U,18,FALSE)</f>
        <v>22786.7</v>
      </c>
      <c r="U55">
        <f>VLOOKUP($C55,'2018-2019'!$C:$U,19,FALSE)</f>
        <v>7.32</v>
      </c>
      <c r="V55">
        <v>21598.994999999999</v>
      </c>
      <c r="W55">
        <v>5.8179111109999999</v>
      </c>
      <c r="X55">
        <v>3.2699555560000002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tabSelected="1" topLeftCell="A276" workbookViewId="0">
      <selection activeCell="E287" sqref="E287"/>
    </sheetView>
  </sheetViews>
  <sheetFormatPr defaultRowHeight="17" x14ac:dyDescent="0.4"/>
  <cols>
    <col min="1" max="1" width="11.90625" bestFit="1" customWidth="1"/>
    <col min="2" max="2" width="8.7265625" style="4"/>
    <col min="6" max="6" width="16.1796875" style="4" bestFit="1" customWidth="1"/>
    <col min="7" max="7" width="13.7265625" bestFit="1" customWidth="1"/>
  </cols>
  <sheetData>
    <row r="1" spans="1:7" x14ac:dyDescent="0.4">
      <c r="A1" t="s">
        <v>0</v>
      </c>
      <c r="B1" s="4" t="s">
        <v>305</v>
      </c>
      <c r="C1" t="s">
        <v>306</v>
      </c>
      <c r="D1" t="s">
        <v>307</v>
      </c>
      <c r="E1" t="s">
        <v>308</v>
      </c>
      <c r="F1" s="4" t="s">
        <v>309</v>
      </c>
      <c r="G1" t="s">
        <v>310</v>
      </c>
    </row>
    <row r="2" spans="1:7" x14ac:dyDescent="0.4">
      <c r="A2" t="s">
        <v>1</v>
      </c>
      <c r="B2" s="4" t="s">
        <v>311</v>
      </c>
      <c r="C2">
        <v>1</v>
      </c>
      <c r="D2">
        <v>0</v>
      </c>
      <c r="E2">
        <v>1</v>
      </c>
      <c r="F2" t="str">
        <f t="shared" ref="F2:F65" si="0">IF(AND(D2=1,E2=1),"BIG_CORE",IF(AND(D2=1,E2=0),"SMALL_CORE",IF(AND(D2=0,E2=0),"SMALL_nCORE","BIG_nCORE")))</f>
        <v>BIG_nCORE</v>
      </c>
      <c r="G2">
        <v>1</v>
      </c>
    </row>
    <row r="3" spans="1:7" x14ac:dyDescent="0.4">
      <c r="A3" t="s">
        <v>4</v>
      </c>
      <c r="B3" s="4" t="s">
        <v>312</v>
      </c>
      <c r="C3">
        <v>2</v>
      </c>
      <c r="D3">
        <v>0</v>
      </c>
      <c r="E3">
        <v>1</v>
      </c>
      <c r="F3" t="str">
        <f t="shared" si="0"/>
        <v>BIG_nCORE</v>
      </c>
      <c r="G3">
        <v>1</v>
      </c>
    </row>
    <row r="4" spans="1:7" x14ac:dyDescent="0.4">
      <c r="A4" t="s">
        <v>6</v>
      </c>
      <c r="B4" s="4" t="s">
        <v>313</v>
      </c>
      <c r="C4">
        <v>3</v>
      </c>
      <c r="D4">
        <v>0</v>
      </c>
      <c r="E4">
        <v>1</v>
      </c>
      <c r="F4" t="str">
        <f t="shared" si="0"/>
        <v>BIG_nCORE</v>
      </c>
      <c r="G4">
        <v>1</v>
      </c>
    </row>
    <row r="5" spans="1:7" x14ac:dyDescent="0.4">
      <c r="A5" t="s">
        <v>7</v>
      </c>
      <c r="B5" s="4" t="s">
        <v>314</v>
      </c>
      <c r="C5">
        <v>4</v>
      </c>
      <c r="D5">
        <v>0</v>
      </c>
      <c r="E5">
        <v>0</v>
      </c>
      <c r="F5" t="str">
        <f t="shared" si="0"/>
        <v>SMALL_nCORE</v>
      </c>
      <c r="G5">
        <v>1</v>
      </c>
    </row>
    <row r="6" spans="1:7" x14ac:dyDescent="0.4">
      <c r="A6" t="s">
        <v>9</v>
      </c>
      <c r="B6" s="4" t="s">
        <v>315</v>
      </c>
      <c r="C6">
        <v>5</v>
      </c>
      <c r="D6">
        <v>0</v>
      </c>
      <c r="E6">
        <v>0</v>
      </c>
      <c r="F6" t="str">
        <f t="shared" si="0"/>
        <v>SMALL_nCORE</v>
      </c>
      <c r="G6">
        <v>1</v>
      </c>
    </row>
    <row r="7" spans="1:7" x14ac:dyDescent="0.4">
      <c r="A7" t="s">
        <v>10</v>
      </c>
      <c r="B7" s="4" t="s">
        <v>316</v>
      </c>
      <c r="C7">
        <v>6</v>
      </c>
      <c r="D7">
        <v>0</v>
      </c>
      <c r="E7">
        <v>0</v>
      </c>
      <c r="F7" t="str">
        <f t="shared" si="0"/>
        <v>SMALL_nCORE</v>
      </c>
      <c r="G7">
        <v>1</v>
      </c>
    </row>
    <row r="8" spans="1:7" x14ac:dyDescent="0.4">
      <c r="A8" t="s">
        <v>11</v>
      </c>
      <c r="B8" s="4" t="s">
        <v>317</v>
      </c>
      <c r="C8">
        <v>7</v>
      </c>
      <c r="D8">
        <v>0</v>
      </c>
      <c r="E8">
        <v>0</v>
      </c>
      <c r="F8" t="str">
        <f t="shared" si="0"/>
        <v>SMALL_nCORE</v>
      </c>
      <c r="G8">
        <v>1</v>
      </c>
    </row>
    <row r="9" spans="1:7" x14ac:dyDescent="0.4">
      <c r="A9" t="s">
        <v>12</v>
      </c>
      <c r="B9" s="4" t="s">
        <v>318</v>
      </c>
      <c r="C9">
        <v>8</v>
      </c>
      <c r="D9">
        <v>0</v>
      </c>
      <c r="E9">
        <v>0</v>
      </c>
      <c r="F9" t="str">
        <f t="shared" si="0"/>
        <v>SMALL_nCORE</v>
      </c>
      <c r="G9">
        <v>1</v>
      </c>
    </row>
    <row r="10" spans="1:7" x14ac:dyDescent="0.4">
      <c r="A10" t="s">
        <v>13</v>
      </c>
      <c r="B10" s="4" t="s">
        <v>319</v>
      </c>
      <c r="C10">
        <v>9</v>
      </c>
      <c r="D10">
        <v>0</v>
      </c>
      <c r="E10">
        <v>0</v>
      </c>
      <c r="F10" t="str">
        <f t="shared" si="0"/>
        <v>SMALL_nCORE</v>
      </c>
      <c r="G10">
        <v>1</v>
      </c>
    </row>
    <row r="11" spans="1:7" x14ac:dyDescent="0.4">
      <c r="A11" t="s">
        <v>14</v>
      </c>
      <c r="B11" s="4" t="s">
        <v>320</v>
      </c>
      <c r="C11">
        <v>10</v>
      </c>
      <c r="D11">
        <v>0</v>
      </c>
      <c r="E11">
        <v>0</v>
      </c>
      <c r="F11" t="str">
        <f t="shared" si="0"/>
        <v>SMALL_nCORE</v>
      </c>
      <c r="G11">
        <v>1</v>
      </c>
    </row>
    <row r="12" spans="1:7" x14ac:dyDescent="0.4">
      <c r="A12" t="s">
        <v>15</v>
      </c>
      <c r="B12" s="4" t="s">
        <v>321</v>
      </c>
      <c r="C12">
        <v>11</v>
      </c>
      <c r="D12">
        <v>0</v>
      </c>
      <c r="E12">
        <v>1</v>
      </c>
      <c r="F12" t="str">
        <f t="shared" si="0"/>
        <v>BIG_nCORE</v>
      </c>
      <c r="G12">
        <v>1</v>
      </c>
    </row>
    <row r="13" spans="1:7" x14ac:dyDescent="0.4">
      <c r="A13" t="s">
        <v>16</v>
      </c>
      <c r="B13" s="4" t="s">
        <v>322</v>
      </c>
      <c r="C13">
        <v>12</v>
      </c>
      <c r="D13">
        <v>0</v>
      </c>
      <c r="E13">
        <v>1</v>
      </c>
      <c r="F13" t="str">
        <f t="shared" si="0"/>
        <v>BIG_nCORE</v>
      </c>
      <c r="G13">
        <v>1</v>
      </c>
    </row>
    <row r="14" spans="1:7" x14ac:dyDescent="0.4">
      <c r="A14" t="s">
        <v>18</v>
      </c>
      <c r="B14" s="4" t="s">
        <v>323</v>
      </c>
      <c r="C14">
        <v>13</v>
      </c>
      <c r="D14">
        <v>0</v>
      </c>
      <c r="E14">
        <v>1</v>
      </c>
      <c r="F14" t="str">
        <f t="shared" si="0"/>
        <v>BIG_nCORE</v>
      </c>
      <c r="G14">
        <v>1</v>
      </c>
    </row>
    <row r="15" spans="1:7" x14ac:dyDescent="0.4">
      <c r="A15" t="s">
        <v>19</v>
      </c>
      <c r="B15" s="4" t="s">
        <v>324</v>
      </c>
      <c r="C15">
        <v>14</v>
      </c>
      <c r="D15">
        <v>0</v>
      </c>
      <c r="E15">
        <v>0</v>
      </c>
      <c r="F15" t="str">
        <f t="shared" si="0"/>
        <v>SMALL_nCORE</v>
      </c>
      <c r="G15">
        <v>0</v>
      </c>
    </row>
    <row r="16" spans="1:7" x14ac:dyDescent="0.4">
      <c r="A16" t="s">
        <v>20</v>
      </c>
      <c r="B16" s="4" t="s">
        <v>325</v>
      </c>
      <c r="C16">
        <v>15</v>
      </c>
      <c r="D16">
        <v>0</v>
      </c>
      <c r="E16">
        <v>0</v>
      </c>
      <c r="F16" t="str">
        <f t="shared" si="0"/>
        <v>SMALL_nCORE</v>
      </c>
      <c r="G16">
        <v>0</v>
      </c>
    </row>
    <row r="17" spans="1:7" x14ac:dyDescent="0.4">
      <c r="A17" t="s">
        <v>21</v>
      </c>
      <c r="B17" s="4" t="s">
        <v>326</v>
      </c>
      <c r="C17">
        <v>16</v>
      </c>
      <c r="D17">
        <v>0</v>
      </c>
      <c r="E17">
        <v>1</v>
      </c>
      <c r="F17" t="str">
        <f t="shared" si="0"/>
        <v>BIG_nCORE</v>
      </c>
      <c r="G17">
        <v>1</v>
      </c>
    </row>
    <row r="18" spans="1:7" x14ac:dyDescent="0.4">
      <c r="A18" t="s">
        <v>22</v>
      </c>
      <c r="B18" s="4" t="s">
        <v>327</v>
      </c>
      <c r="C18">
        <v>17</v>
      </c>
      <c r="D18">
        <v>0</v>
      </c>
      <c r="E18">
        <v>0</v>
      </c>
      <c r="F18" t="str">
        <f t="shared" si="0"/>
        <v>SMALL_nCORE</v>
      </c>
      <c r="G18">
        <v>1</v>
      </c>
    </row>
    <row r="19" spans="1:7" x14ac:dyDescent="0.4">
      <c r="A19" t="s">
        <v>23</v>
      </c>
      <c r="B19" s="4" t="s">
        <v>328</v>
      </c>
      <c r="C19">
        <v>18</v>
      </c>
      <c r="D19">
        <v>0</v>
      </c>
      <c r="E19">
        <v>0</v>
      </c>
      <c r="F19" t="str">
        <f t="shared" si="0"/>
        <v>SMALL_nCORE</v>
      </c>
      <c r="G19">
        <v>0</v>
      </c>
    </row>
    <row r="20" spans="1:7" x14ac:dyDescent="0.4">
      <c r="A20" t="s">
        <v>24</v>
      </c>
      <c r="B20" s="4" t="s">
        <v>329</v>
      </c>
      <c r="C20">
        <v>19</v>
      </c>
      <c r="D20">
        <v>0</v>
      </c>
      <c r="E20">
        <v>1</v>
      </c>
      <c r="F20" t="str">
        <f t="shared" si="0"/>
        <v>BIG_nCORE</v>
      </c>
      <c r="G20">
        <v>1</v>
      </c>
    </row>
    <row r="21" spans="1:7" x14ac:dyDescent="0.4">
      <c r="A21" t="s">
        <v>25</v>
      </c>
      <c r="B21" s="4" t="s">
        <v>330</v>
      </c>
      <c r="C21">
        <v>20</v>
      </c>
      <c r="D21">
        <v>1</v>
      </c>
      <c r="E21">
        <v>0</v>
      </c>
      <c r="F21" t="str">
        <f t="shared" si="0"/>
        <v>SMALL_CORE</v>
      </c>
      <c r="G21">
        <v>1</v>
      </c>
    </row>
    <row r="22" spans="1:7" x14ac:dyDescent="0.4">
      <c r="A22" t="s">
        <v>27</v>
      </c>
      <c r="B22" s="4" t="s">
        <v>331</v>
      </c>
      <c r="C22">
        <v>21</v>
      </c>
      <c r="D22">
        <v>0</v>
      </c>
      <c r="E22">
        <v>1</v>
      </c>
      <c r="F22" t="str">
        <f t="shared" si="0"/>
        <v>BIG_nCORE</v>
      </c>
      <c r="G22">
        <v>1</v>
      </c>
    </row>
    <row r="23" spans="1:7" x14ac:dyDescent="0.4">
      <c r="A23" t="s">
        <v>28</v>
      </c>
      <c r="B23" s="4" t="s">
        <v>332</v>
      </c>
      <c r="C23">
        <v>22</v>
      </c>
      <c r="D23">
        <v>0</v>
      </c>
      <c r="E23">
        <v>0</v>
      </c>
      <c r="F23" t="str">
        <f t="shared" si="0"/>
        <v>SMALL_nCORE</v>
      </c>
      <c r="G23">
        <v>1</v>
      </c>
    </row>
    <row r="24" spans="1:7" x14ac:dyDescent="0.4">
      <c r="A24" t="s">
        <v>29</v>
      </c>
      <c r="B24" s="4" t="s">
        <v>333</v>
      </c>
      <c r="C24">
        <v>23</v>
      </c>
      <c r="D24">
        <v>1</v>
      </c>
      <c r="E24">
        <v>1</v>
      </c>
      <c r="F24" t="str">
        <f t="shared" si="0"/>
        <v>BIG_CORE</v>
      </c>
      <c r="G24">
        <v>1</v>
      </c>
    </row>
    <row r="25" spans="1:7" x14ac:dyDescent="0.4">
      <c r="A25" t="s">
        <v>30</v>
      </c>
      <c r="B25" s="4" t="s">
        <v>334</v>
      </c>
      <c r="C25">
        <v>24</v>
      </c>
      <c r="D25">
        <v>1</v>
      </c>
      <c r="E25">
        <v>0</v>
      </c>
      <c r="F25" t="str">
        <f t="shared" si="0"/>
        <v>SMALL_CORE</v>
      </c>
      <c r="G25">
        <v>1</v>
      </c>
    </row>
    <row r="26" spans="1:7" x14ac:dyDescent="0.4">
      <c r="A26" t="s">
        <v>31</v>
      </c>
      <c r="B26" s="4" t="s">
        <v>335</v>
      </c>
      <c r="C26">
        <v>25</v>
      </c>
      <c r="D26">
        <v>0</v>
      </c>
      <c r="E26">
        <v>0</v>
      </c>
      <c r="F26" t="str">
        <f t="shared" si="0"/>
        <v>SMALL_nCORE</v>
      </c>
      <c r="G26">
        <v>1</v>
      </c>
    </row>
    <row r="27" spans="1:7" x14ac:dyDescent="0.4">
      <c r="A27" t="s">
        <v>32</v>
      </c>
      <c r="B27" s="4" t="s">
        <v>336</v>
      </c>
      <c r="C27">
        <v>26</v>
      </c>
      <c r="D27">
        <v>0</v>
      </c>
      <c r="E27">
        <v>0</v>
      </c>
      <c r="F27" t="str">
        <f t="shared" si="0"/>
        <v>SMALL_nCORE</v>
      </c>
      <c r="G27">
        <v>1</v>
      </c>
    </row>
    <row r="28" spans="1:7" x14ac:dyDescent="0.4">
      <c r="A28" t="s">
        <v>33</v>
      </c>
      <c r="B28" s="4" t="s">
        <v>337</v>
      </c>
      <c r="C28">
        <v>27</v>
      </c>
      <c r="D28">
        <v>0</v>
      </c>
      <c r="E28">
        <v>0</v>
      </c>
      <c r="F28" t="str">
        <f t="shared" si="0"/>
        <v>SMALL_nCORE</v>
      </c>
      <c r="G28">
        <v>1</v>
      </c>
    </row>
    <row r="29" spans="1:7" x14ac:dyDescent="0.4">
      <c r="A29" t="s">
        <v>35</v>
      </c>
      <c r="B29" s="4" t="s">
        <v>338</v>
      </c>
      <c r="C29">
        <v>28</v>
      </c>
      <c r="D29">
        <v>0</v>
      </c>
      <c r="E29">
        <v>0</v>
      </c>
      <c r="F29" t="str">
        <f t="shared" si="0"/>
        <v>SMALL_nCORE</v>
      </c>
      <c r="G29">
        <v>1</v>
      </c>
    </row>
    <row r="30" spans="1:7" x14ac:dyDescent="0.4">
      <c r="A30" t="s">
        <v>36</v>
      </c>
      <c r="B30" s="4" t="s">
        <v>339</v>
      </c>
      <c r="C30">
        <v>29</v>
      </c>
      <c r="D30">
        <v>0</v>
      </c>
      <c r="E30">
        <v>0</v>
      </c>
      <c r="F30" t="str">
        <f t="shared" si="0"/>
        <v>SMALL_nCORE</v>
      </c>
      <c r="G30">
        <v>1</v>
      </c>
    </row>
    <row r="31" spans="1:7" x14ac:dyDescent="0.4">
      <c r="A31" t="s">
        <v>37</v>
      </c>
      <c r="B31" s="4" t="s">
        <v>340</v>
      </c>
      <c r="C31">
        <v>30</v>
      </c>
      <c r="D31">
        <v>0</v>
      </c>
      <c r="E31">
        <v>0</v>
      </c>
      <c r="F31" t="str">
        <f t="shared" si="0"/>
        <v>SMALL_nCORE</v>
      </c>
      <c r="G31">
        <v>1</v>
      </c>
    </row>
    <row r="32" spans="1:7" x14ac:dyDescent="0.4">
      <c r="A32" t="s">
        <v>38</v>
      </c>
      <c r="B32" s="4" t="s">
        <v>341</v>
      </c>
      <c r="C32">
        <v>31</v>
      </c>
      <c r="D32">
        <v>0</v>
      </c>
      <c r="E32">
        <v>0</v>
      </c>
      <c r="F32" t="str">
        <f t="shared" si="0"/>
        <v>SMALL_nCORE</v>
      </c>
      <c r="G32">
        <v>1</v>
      </c>
    </row>
    <row r="33" spans="1:7" x14ac:dyDescent="0.4">
      <c r="A33" t="s">
        <v>39</v>
      </c>
      <c r="B33" s="4" t="s">
        <v>342</v>
      </c>
      <c r="C33">
        <v>32</v>
      </c>
      <c r="D33">
        <v>0</v>
      </c>
      <c r="E33">
        <v>0</v>
      </c>
      <c r="F33" t="str">
        <f t="shared" si="0"/>
        <v>SMALL_nCORE</v>
      </c>
      <c r="G33">
        <v>1</v>
      </c>
    </row>
    <row r="34" spans="1:7" x14ac:dyDescent="0.4">
      <c r="A34" t="s">
        <v>40</v>
      </c>
      <c r="B34" s="4" t="s">
        <v>343</v>
      </c>
      <c r="C34">
        <v>33</v>
      </c>
      <c r="D34">
        <v>0</v>
      </c>
      <c r="E34">
        <v>0</v>
      </c>
      <c r="F34" t="str">
        <f t="shared" si="0"/>
        <v>SMALL_nCORE</v>
      </c>
      <c r="G34">
        <v>1</v>
      </c>
    </row>
    <row r="35" spans="1:7" x14ac:dyDescent="0.4">
      <c r="A35" t="s">
        <v>42</v>
      </c>
      <c r="B35" s="4" t="s">
        <v>344</v>
      </c>
      <c r="C35">
        <v>34</v>
      </c>
      <c r="D35">
        <v>0</v>
      </c>
      <c r="E35">
        <v>1</v>
      </c>
      <c r="F35" t="str">
        <f t="shared" si="0"/>
        <v>BIG_nCORE</v>
      </c>
      <c r="G35">
        <v>1</v>
      </c>
    </row>
    <row r="36" spans="1:7" x14ac:dyDescent="0.4">
      <c r="A36" t="s">
        <v>43</v>
      </c>
      <c r="B36" s="4" t="s">
        <v>345</v>
      </c>
      <c r="C36">
        <v>35</v>
      </c>
      <c r="D36">
        <v>0</v>
      </c>
      <c r="E36">
        <v>0</v>
      </c>
      <c r="F36" t="str">
        <f t="shared" si="0"/>
        <v>SMALL_nCORE</v>
      </c>
      <c r="G36">
        <v>1</v>
      </c>
    </row>
    <row r="37" spans="1:7" x14ac:dyDescent="0.4">
      <c r="A37" t="s">
        <v>44</v>
      </c>
      <c r="B37" s="4" t="s">
        <v>346</v>
      </c>
      <c r="C37">
        <v>36</v>
      </c>
      <c r="D37">
        <v>0</v>
      </c>
      <c r="E37">
        <v>1</v>
      </c>
      <c r="F37" t="str">
        <f t="shared" si="0"/>
        <v>BIG_nCORE</v>
      </c>
      <c r="G37">
        <v>1</v>
      </c>
    </row>
    <row r="38" spans="1:7" x14ac:dyDescent="0.4">
      <c r="A38" t="s">
        <v>45</v>
      </c>
      <c r="B38" s="4" t="s">
        <v>347</v>
      </c>
      <c r="C38">
        <v>37</v>
      </c>
      <c r="D38">
        <v>0</v>
      </c>
      <c r="E38">
        <v>1</v>
      </c>
      <c r="F38" t="str">
        <f t="shared" si="0"/>
        <v>BIG_nCORE</v>
      </c>
      <c r="G38">
        <v>1</v>
      </c>
    </row>
    <row r="39" spans="1:7" x14ac:dyDescent="0.4">
      <c r="A39" t="s">
        <v>46</v>
      </c>
      <c r="B39" s="4" t="s">
        <v>348</v>
      </c>
      <c r="C39">
        <v>38</v>
      </c>
      <c r="D39">
        <v>0</v>
      </c>
      <c r="E39">
        <v>1</v>
      </c>
      <c r="F39" t="str">
        <f t="shared" si="0"/>
        <v>BIG_nCORE</v>
      </c>
      <c r="G39">
        <v>1</v>
      </c>
    </row>
    <row r="40" spans="1:7" x14ac:dyDescent="0.4">
      <c r="A40" t="s">
        <v>47</v>
      </c>
      <c r="B40" s="4" t="s">
        <v>349</v>
      </c>
      <c r="C40">
        <v>39</v>
      </c>
      <c r="D40">
        <v>0</v>
      </c>
      <c r="E40">
        <v>1</v>
      </c>
      <c r="F40" t="str">
        <f t="shared" si="0"/>
        <v>BIG_nCORE</v>
      </c>
      <c r="G40">
        <v>1</v>
      </c>
    </row>
    <row r="41" spans="1:7" x14ac:dyDescent="0.4">
      <c r="A41" t="s">
        <v>48</v>
      </c>
      <c r="B41" s="4" t="s">
        <v>350</v>
      </c>
      <c r="C41">
        <v>40</v>
      </c>
      <c r="D41">
        <v>0</v>
      </c>
      <c r="E41">
        <v>0</v>
      </c>
      <c r="F41" t="str">
        <f t="shared" si="0"/>
        <v>SMALL_nCORE</v>
      </c>
      <c r="G41">
        <v>1</v>
      </c>
    </row>
    <row r="42" spans="1:7" x14ac:dyDescent="0.4">
      <c r="A42" t="s">
        <v>49</v>
      </c>
      <c r="B42" s="4" t="s">
        <v>351</v>
      </c>
      <c r="C42">
        <v>41</v>
      </c>
      <c r="D42">
        <v>1</v>
      </c>
      <c r="E42">
        <v>1</v>
      </c>
      <c r="F42" t="str">
        <f t="shared" si="0"/>
        <v>BIG_CORE</v>
      </c>
      <c r="G42">
        <v>1</v>
      </c>
    </row>
    <row r="43" spans="1:7" x14ac:dyDescent="0.4">
      <c r="A43" t="s">
        <v>50</v>
      </c>
      <c r="B43" s="4" t="s">
        <v>352</v>
      </c>
      <c r="C43">
        <v>42</v>
      </c>
      <c r="D43">
        <v>0</v>
      </c>
      <c r="E43">
        <v>1</v>
      </c>
      <c r="F43" t="str">
        <f t="shared" si="0"/>
        <v>BIG_nCORE</v>
      </c>
      <c r="G43">
        <v>1</v>
      </c>
    </row>
    <row r="44" spans="1:7" x14ac:dyDescent="0.4">
      <c r="A44" t="s">
        <v>51</v>
      </c>
      <c r="B44" s="4" t="s">
        <v>353</v>
      </c>
      <c r="C44">
        <v>43</v>
      </c>
      <c r="D44">
        <v>0</v>
      </c>
      <c r="E44">
        <v>0</v>
      </c>
      <c r="F44" t="str">
        <f t="shared" si="0"/>
        <v>SMALL_nCORE</v>
      </c>
      <c r="G44">
        <v>1</v>
      </c>
    </row>
    <row r="45" spans="1:7" x14ac:dyDescent="0.4">
      <c r="A45" t="s">
        <v>53</v>
      </c>
      <c r="B45" s="4" t="s">
        <v>354</v>
      </c>
      <c r="C45">
        <v>44</v>
      </c>
      <c r="D45">
        <v>0</v>
      </c>
      <c r="E45">
        <v>1</v>
      </c>
      <c r="F45" t="str">
        <f t="shared" si="0"/>
        <v>BIG_nCORE</v>
      </c>
      <c r="G45">
        <v>1</v>
      </c>
    </row>
    <row r="46" spans="1:7" x14ac:dyDescent="0.4">
      <c r="A46" t="s">
        <v>54</v>
      </c>
      <c r="B46" s="4" t="s">
        <v>355</v>
      </c>
      <c r="C46">
        <v>45</v>
      </c>
      <c r="D46">
        <v>1</v>
      </c>
      <c r="E46">
        <v>1</v>
      </c>
      <c r="F46" t="str">
        <f t="shared" si="0"/>
        <v>BIG_CORE</v>
      </c>
      <c r="G46">
        <v>1</v>
      </c>
    </row>
    <row r="47" spans="1:7" x14ac:dyDescent="0.4">
      <c r="A47" t="s">
        <v>55</v>
      </c>
      <c r="B47" s="4" t="s">
        <v>356</v>
      </c>
      <c r="C47">
        <v>46</v>
      </c>
      <c r="D47">
        <v>0</v>
      </c>
      <c r="E47">
        <v>1</v>
      </c>
      <c r="F47" t="str">
        <f t="shared" si="0"/>
        <v>BIG_nCORE</v>
      </c>
      <c r="G47">
        <v>1</v>
      </c>
    </row>
    <row r="48" spans="1:7" x14ac:dyDescent="0.4">
      <c r="A48" t="s">
        <v>56</v>
      </c>
      <c r="B48" s="4" t="s">
        <v>357</v>
      </c>
      <c r="C48">
        <v>47</v>
      </c>
      <c r="D48">
        <v>0</v>
      </c>
      <c r="E48">
        <v>1</v>
      </c>
      <c r="F48" t="str">
        <f t="shared" si="0"/>
        <v>BIG_nCORE</v>
      </c>
      <c r="G48">
        <v>1</v>
      </c>
    </row>
    <row r="49" spans="1:7" x14ac:dyDescent="0.4">
      <c r="A49" t="s">
        <v>57</v>
      </c>
      <c r="B49" s="4" t="s">
        <v>358</v>
      </c>
      <c r="C49">
        <v>48</v>
      </c>
      <c r="D49">
        <v>0</v>
      </c>
      <c r="E49">
        <v>1</v>
      </c>
      <c r="F49" t="str">
        <f t="shared" si="0"/>
        <v>BIG_nCORE</v>
      </c>
      <c r="G49">
        <v>1</v>
      </c>
    </row>
    <row r="50" spans="1:7" x14ac:dyDescent="0.4">
      <c r="A50" t="s">
        <v>58</v>
      </c>
      <c r="B50" s="4" t="s">
        <v>359</v>
      </c>
      <c r="C50">
        <v>49</v>
      </c>
      <c r="D50">
        <v>0</v>
      </c>
      <c r="E50">
        <v>1</v>
      </c>
      <c r="F50" t="str">
        <f t="shared" si="0"/>
        <v>BIG_nCORE</v>
      </c>
      <c r="G50">
        <v>1</v>
      </c>
    </row>
    <row r="51" spans="1:7" x14ac:dyDescent="0.4">
      <c r="A51" t="s">
        <v>59</v>
      </c>
      <c r="B51" s="4" t="s">
        <v>360</v>
      </c>
      <c r="C51">
        <v>50</v>
      </c>
      <c r="D51">
        <v>0</v>
      </c>
      <c r="E51">
        <v>1</v>
      </c>
      <c r="F51" t="str">
        <f t="shared" si="0"/>
        <v>BIG_nCORE</v>
      </c>
      <c r="G51">
        <v>1</v>
      </c>
    </row>
    <row r="52" spans="1:7" x14ac:dyDescent="0.4">
      <c r="A52" t="s">
        <v>60</v>
      </c>
      <c r="B52" s="4" t="s">
        <v>361</v>
      </c>
      <c r="C52">
        <v>51</v>
      </c>
      <c r="D52">
        <v>0</v>
      </c>
      <c r="E52">
        <v>1</v>
      </c>
      <c r="F52" t="str">
        <f t="shared" si="0"/>
        <v>BIG_nCORE</v>
      </c>
      <c r="G52">
        <v>1</v>
      </c>
    </row>
    <row r="53" spans="1:7" x14ac:dyDescent="0.4">
      <c r="A53" t="s">
        <v>61</v>
      </c>
      <c r="B53" s="4" t="s">
        <v>362</v>
      </c>
      <c r="C53">
        <v>52</v>
      </c>
      <c r="D53">
        <v>0</v>
      </c>
      <c r="E53">
        <v>1</v>
      </c>
      <c r="F53" t="str">
        <f t="shared" si="0"/>
        <v>BIG_nCORE</v>
      </c>
      <c r="G53">
        <v>1</v>
      </c>
    </row>
    <row r="54" spans="1:7" x14ac:dyDescent="0.4">
      <c r="A54" t="s">
        <v>62</v>
      </c>
      <c r="B54" s="4" t="s">
        <v>363</v>
      </c>
      <c r="C54">
        <v>53</v>
      </c>
      <c r="D54">
        <v>0</v>
      </c>
      <c r="E54">
        <v>1</v>
      </c>
      <c r="F54" t="str">
        <f t="shared" si="0"/>
        <v>BIG_nCORE</v>
      </c>
      <c r="G54">
        <v>1</v>
      </c>
    </row>
    <row r="55" spans="1:7" x14ac:dyDescent="0.4">
      <c r="A55" t="s">
        <v>63</v>
      </c>
      <c r="B55" s="4" t="s">
        <v>364</v>
      </c>
      <c r="C55">
        <v>54</v>
      </c>
      <c r="D55">
        <v>0</v>
      </c>
      <c r="E55">
        <v>1</v>
      </c>
      <c r="F55" t="str">
        <f t="shared" si="0"/>
        <v>BIG_nCORE</v>
      </c>
      <c r="G55">
        <v>1</v>
      </c>
    </row>
    <row r="56" spans="1:7" x14ac:dyDescent="0.4">
      <c r="A56" t="s">
        <v>64</v>
      </c>
      <c r="B56" s="4" t="s">
        <v>365</v>
      </c>
      <c r="C56">
        <v>55</v>
      </c>
      <c r="D56">
        <v>0</v>
      </c>
      <c r="E56">
        <v>0</v>
      </c>
      <c r="F56" t="str">
        <f t="shared" si="0"/>
        <v>SMALL_nCORE</v>
      </c>
      <c r="G56">
        <v>1</v>
      </c>
    </row>
    <row r="57" spans="1:7" x14ac:dyDescent="0.4">
      <c r="A57" t="s">
        <v>65</v>
      </c>
      <c r="B57" s="4" t="s">
        <v>366</v>
      </c>
      <c r="C57">
        <v>56</v>
      </c>
      <c r="D57">
        <v>0</v>
      </c>
      <c r="E57">
        <v>0</v>
      </c>
      <c r="F57" t="str">
        <f t="shared" si="0"/>
        <v>SMALL_nCORE</v>
      </c>
      <c r="G57">
        <v>1</v>
      </c>
    </row>
    <row r="58" spans="1:7" x14ac:dyDescent="0.4">
      <c r="A58" t="s">
        <v>66</v>
      </c>
      <c r="B58" s="4" t="s">
        <v>367</v>
      </c>
      <c r="C58">
        <v>57</v>
      </c>
      <c r="D58">
        <v>1</v>
      </c>
      <c r="E58">
        <v>0</v>
      </c>
      <c r="F58" t="str">
        <f t="shared" si="0"/>
        <v>SMALL_CORE</v>
      </c>
      <c r="G58">
        <v>1</v>
      </c>
    </row>
    <row r="59" spans="1:7" x14ac:dyDescent="0.4">
      <c r="A59" t="s">
        <v>67</v>
      </c>
      <c r="B59" s="4" t="s">
        <v>368</v>
      </c>
      <c r="C59">
        <v>58</v>
      </c>
      <c r="D59">
        <v>1</v>
      </c>
      <c r="E59">
        <v>0</v>
      </c>
      <c r="F59" t="str">
        <f t="shared" si="0"/>
        <v>SMALL_CORE</v>
      </c>
      <c r="G59">
        <v>1</v>
      </c>
    </row>
    <row r="60" spans="1:7" x14ac:dyDescent="0.4">
      <c r="A60" t="s">
        <v>68</v>
      </c>
      <c r="B60" s="4" t="s">
        <v>369</v>
      </c>
      <c r="C60">
        <v>59</v>
      </c>
      <c r="D60">
        <v>0</v>
      </c>
      <c r="E60">
        <v>0</v>
      </c>
      <c r="F60" t="str">
        <f t="shared" si="0"/>
        <v>SMALL_nCORE</v>
      </c>
      <c r="G60">
        <v>1</v>
      </c>
    </row>
    <row r="61" spans="1:7" x14ac:dyDescent="0.4">
      <c r="A61" t="s">
        <v>69</v>
      </c>
      <c r="B61" s="4" t="s">
        <v>370</v>
      </c>
      <c r="C61">
        <v>60</v>
      </c>
      <c r="D61">
        <v>0</v>
      </c>
      <c r="E61">
        <v>0</v>
      </c>
      <c r="F61" t="str">
        <f t="shared" si="0"/>
        <v>SMALL_nCORE</v>
      </c>
      <c r="G61">
        <v>0</v>
      </c>
    </row>
    <row r="62" spans="1:7" x14ac:dyDescent="0.4">
      <c r="A62" t="s">
        <v>70</v>
      </c>
      <c r="B62" s="4" t="s">
        <v>371</v>
      </c>
      <c r="C62">
        <v>61</v>
      </c>
      <c r="D62">
        <v>0</v>
      </c>
      <c r="E62">
        <v>0</v>
      </c>
      <c r="F62" t="str">
        <f t="shared" si="0"/>
        <v>SMALL_nCORE</v>
      </c>
      <c r="G62">
        <v>0</v>
      </c>
    </row>
    <row r="63" spans="1:7" x14ac:dyDescent="0.4">
      <c r="A63" t="s">
        <v>71</v>
      </c>
      <c r="B63" s="4" t="s">
        <v>372</v>
      </c>
      <c r="C63">
        <v>62</v>
      </c>
      <c r="D63">
        <v>0</v>
      </c>
      <c r="E63">
        <v>1</v>
      </c>
      <c r="F63" t="str">
        <f t="shared" si="0"/>
        <v>BIG_nCORE</v>
      </c>
      <c r="G63">
        <v>1</v>
      </c>
    </row>
    <row r="64" spans="1:7" x14ac:dyDescent="0.4">
      <c r="A64" t="s">
        <v>72</v>
      </c>
      <c r="B64" s="4" t="s">
        <v>373</v>
      </c>
      <c r="C64">
        <v>63</v>
      </c>
      <c r="D64">
        <v>1</v>
      </c>
      <c r="E64">
        <v>1</v>
      </c>
      <c r="F64" t="str">
        <f t="shared" si="0"/>
        <v>BIG_CORE</v>
      </c>
      <c r="G64">
        <v>1</v>
      </c>
    </row>
    <row r="65" spans="1:7" x14ac:dyDescent="0.4">
      <c r="A65" t="s">
        <v>73</v>
      </c>
      <c r="B65" s="4" t="s">
        <v>374</v>
      </c>
      <c r="C65">
        <v>64</v>
      </c>
      <c r="D65">
        <v>1</v>
      </c>
      <c r="E65">
        <v>1</v>
      </c>
      <c r="F65" t="str">
        <f t="shared" si="0"/>
        <v>BIG_CORE</v>
      </c>
      <c r="G65">
        <v>1</v>
      </c>
    </row>
    <row r="66" spans="1:7" x14ac:dyDescent="0.4">
      <c r="A66" t="s">
        <v>74</v>
      </c>
      <c r="B66" s="4" t="s">
        <v>375</v>
      </c>
      <c r="C66">
        <v>65</v>
      </c>
      <c r="D66">
        <v>1</v>
      </c>
      <c r="E66">
        <v>1</v>
      </c>
      <c r="F66" t="str">
        <f t="shared" ref="F66:F129" si="1">IF(AND(D66=1,E66=1),"BIG_CORE",IF(AND(D66=1,E66=0),"SMALL_CORE",IF(AND(D66=0,E66=0),"SMALL_nCORE","BIG_nCORE")))</f>
        <v>BIG_CORE</v>
      </c>
      <c r="G66">
        <v>1</v>
      </c>
    </row>
    <row r="67" spans="1:7" x14ac:dyDescent="0.4">
      <c r="A67" t="s">
        <v>75</v>
      </c>
      <c r="B67" s="4" t="s">
        <v>376</v>
      </c>
      <c r="C67">
        <v>66</v>
      </c>
      <c r="D67">
        <v>0</v>
      </c>
      <c r="E67">
        <v>1</v>
      </c>
      <c r="F67" t="str">
        <f t="shared" si="1"/>
        <v>BIG_nCORE</v>
      </c>
      <c r="G67">
        <v>1</v>
      </c>
    </row>
    <row r="68" spans="1:7" x14ac:dyDescent="0.4">
      <c r="A68" t="s">
        <v>76</v>
      </c>
      <c r="B68" s="4" t="s">
        <v>377</v>
      </c>
      <c r="C68">
        <v>67</v>
      </c>
      <c r="D68">
        <v>1</v>
      </c>
      <c r="E68">
        <v>1</v>
      </c>
      <c r="F68" t="str">
        <f t="shared" si="1"/>
        <v>BIG_CORE</v>
      </c>
      <c r="G68">
        <v>1</v>
      </c>
    </row>
    <row r="69" spans="1:7" x14ac:dyDescent="0.4">
      <c r="A69" t="s">
        <v>77</v>
      </c>
      <c r="B69" s="4" t="s">
        <v>378</v>
      </c>
      <c r="C69">
        <v>68</v>
      </c>
      <c r="D69">
        <v>1</v>
      </c>
      <c r="E69">
        <v>1</v>
      </c>
      <c r="F69" t="str">
        <f t="shared" si="1"/>
        <v>BIG_CORE</v>
      </c>
      <c r="G69">
        <v>1</v>
      </c>
    </row>
    <row r="70" spans="1:7" x14ac:dyDescent="0.4">
      <c r="A70" t="s">
        <v>78</v>
      </c>
      <c r="B70" s="4" t="s">
        <v>379</v>
      </c>
      <c r="C70">
        <v>69</v>
      </c>
      <c r="D70">
        <v>0</v>
      </c>
      <c r="E70">
        <v>1</v>
      </c>
      <c r="F70" t="str">
        <f t="shared" si="1"/>
        <v>BIG_nCORE</v>
      </c>
      <c r="G70">
        <v>1</v>
      </c>
    </row>
    <row r="71" spans="1:7" x14ac:dyDescent="0.4">
      <c r="A71" t="s">
        <v>79</v>
      </c>
      <c r="B71" s="4" t="s">
        <v>380</v>
      </c>
      <c r="C71">
        <v>70</v>
      </c>
      <c r="D71">
        <v>0</v>
      </c>
      <c r="E71">
        <v>0</v>
      </c>
      <c r="F71" t="str">
        <f t="shared" si="1"/>
        <v>SMALL_nCORE</v>
      </c>
      <c r="G71">
        <v>1</v>
      </c>
    </row>
    <row r="72" spans="1:7" x14ac:dyDescent="0.4">
      <c r="A72" t="s">
        <v>80</v>
      </c>
      <c r="B72" s="4" t="s">
        <v>381</v>
      </c>
      <c r="C72">
        <v>71</v>
      </c>
      <c r="D72">
        <v>0</v>
      </c>
      <c r="E72">
        <v>0</v>
      </c>
      <c r="F72" t="str">
        <f t="shared" si="1"/>
        <v>SMALL_nCORE</v>
      </c>
      <c r="G72">
        <v>1</v>
      </c>
    </row>
    <row r="73" spans="1:7" x14ac:dyDescent="0.4">
      <c r="A73" t="s">
        <v>81</v>
      </c>
      <c r="B73" s="4" t="s">
        <v>382</v>
      </c>
      <c r="C73">
        <v>72</v>
      </c>
      <c r="D73">
        <v>0</v>
      </c>
      <c r="E73">
        <v>1</v>
      </c>
      <c r="F73" t="str">
        <f t="shared" si="1"/>
        <v>BIG_nCORE</v>
      </c>
      <c r="G73">
        <v>1</v>
      </c>
    </row>
    <row r="74" spans="1:7" x14ac:dyDescent="0.4">
      <c r="A74" t="s">
        <v>82</v>
      </c>
      <c r="B74" s="4" t="s">
        <v>383</v>
      </c>
      <c r="C74">
        <v>73</v>
      </c>
      <c r="D74">
        <v>1</v>
      </c>
      <c r="E74">
        <v>0</v>
      </c>
      <c r="F74" t="str">
        <f t="shared" si="1"/>
        <v>SMALL_CORE</v>
      </c>
      <c r="G74">
        <v>1</v>
      </c>
    </row>
    <row r="75" spans="1:7" x14ac:dyDescent="0.4">
      <c r="A75" t="s">
        <v>83</v>
      </c>
      <c r="B75" s="4" t="s">
        <v>384</v>
      </c>
      <c r="C75">
        <v>74</v>
      </c>
      <c r="D75">
        <v>0</v>
      </c>
      <c r="E75">
        <v>0</v>
      </c>
      <c r="F75" t="str">
        <f t="shared" si="1"/>
        <v>SMALL_nCORE</v>
      </c>
      <c r="G75">
        <v>1</v>
      </c>
    </row>
    <row r="76" spans="1:7" x14ac:dyDescent="0.4">
      <c r="A76" t="s">
        <v>84</v>
      </c>
      <c r="B76" s="4" t="s">
        <v>385</v>
      </c>
      <c r="C76">
        <v>75</v>
      </c>
      <c r="D76">
        <v>0</v>
      </c>
      <c r="E76">
        <v>0</v>
      </c>
      <c r="F76" t="str">
        <f t="shared" si="1"/>
        <v>SMALL_nCORE</v>
      </c>
      <c r="G76">
        <v>1</v>
      </c>
    </row>
    <row r="77" spans="1:7" x14ac:dyDescent="0.4">
      <c r="A77" t="s">
        <v>85</v>
      </c>
      <c r="B77" s="4" t="s">
        <v>386</v>
      </c>
      <c r="C77">
        <v>76</v>
      </c>
      <c r="D77">
        <v>0</v>
      </c>
      <c r="E77">
        <v>0</v>
      </c>
      <c r="F77" t="str">
        <f t="shared" si="1"/>
        <v>SMALL_nCORE</v>
      </c>
      <c r="G77">
        <v>1</v>
      </c>
    </row>
    <row r="78" spans="1:7" x14ac:dyDescent="0.4">
      <c r="A78" t="s">
        <v>86</v>
      </c>
      <c r="B78" s="4" t="s">
        <v>387</v>
      </c>
      <c r="C78">
        <v>77</v>
      </c>
      <c r="D78">
        <v>0</v>
      </c>
      <c r="E78">
        <v>1</v>
      </c>
      <c r="F78" t="str">
        <f t="shared" si="1"/>
        <v>BIG_nCORE</v>
      </c>
      <c r="G78">
        <v>1</v>
      </c>
    </row>
    <row r="79" spans="1:7" x14ac:dyDescent="0.4">
      <c r="A79" t="s">
        <v>87</v>
      </c>
      <c r="B79" s="4" t="s">
        <v>388</v>
      </c>
      <c r="C79">
        <v>78</v>
      </c>
      <c r="D79">
        <v>0</v>
      </c>
      <c r="E79">
        <v>0</v>
      </c>
      <c r="F79" t="str">
        <f t="shared" si="1"/>
        <v>SMALL_nCORE</v>
      </c>
      <c r="G79">
        <v>1</v>
      </c>
    </row>
    <row r="80" spans="1:7" x14ac:dyDescent="0.4">
      <c r="A80" t="s">
        <v>88</v>
      </c>
      <c r="B80" s="4" t="s">
        <v>389</v>
      </c>
      <c r="C80">
        <v>79</v>
      </c>
      <c r="D80">
        <v>0</v>
      </c>
      <c r="E80">
        <v>0</v>
      </c>
      <c r="F80" t="str">
        <f t="shared" si="1"/>
        <v>SMALL_nCORE</v>
      </c>
      <c r="G80">
        <v>1</v>
      </c>
    </row>
    <row r="81" spans="1:7" x14ac:dyDescent="0.4">
      <c r="A81" t="s">
        <v>89</v>
      </c>
      <c r="B81" s="4" t="s">
        <v>390</v>
      </c>
      <c r="C81">
        <v>80</v>
      </c>
      <c r="D81">
        <v>0</v>
      </c>
      <c r="E81">
        <v>1</v>
      </c>
      <c r="F81" t="str">
        <f t="shared" si="1"/>
        <v>BIG_nCORE</v>
      </c>
      <c r="G81">
        <v>1</v>
      </c>
    </row>
    <row r="82" spans="1:7" x14ac:dyDescent="0.4">
      <c r="A82" t="s">
        <v>90</v>
      </c>
      <c r="B82" s="4" t="s">
        <v>391</v>
      </c>
      <c r="C82">
        <v>81</v>
      </c>
      <c r="D82">
        <v>0</v>
      </c>
      <c r="E82">
        <v>0</v>
      </c>
      <c r="F82" t="str">
        <f t="shared" si="1"/>
        <v>SMALL_nCORE</v>
      </c>
      <c r="G82">
        <v>0</v>
      </c>
    </row>
    <row r="83" spans="1:7" x14ac:dyDescent="0.4">
      <c r="A83" t="s">
        <v>91</v>
      </c>
      <c r="B83" s="4" t="s">
        <v>392</v>
      </c>
      <c r="C83">
        <v>82</v>
      </c>
      <c r="D83">
        <v>0</v>
      </c>
      <c r="E83">
        <v>0</v>
      </c>
      <c r="F83" t="str">
        <f t="shared" si="1"/>
        <v>SMALL_nCORE</v>
      </c>
      <c r="G83">
        <v>1</v>
      </c>
    </row>
    <row r="84" spans="1:7" x14ac:dyDescent="0.4">
      <c r="A84" t="s">
        <v>92</v>
      </c>
      <c r="B84" s="4" t="s">
        <v>393</v>
      </c>
      <c r="C84">
        <v>83</v>
      </c>
      <c r="D84">
        <v>0</v>
      </c>
      <c r="E84">
        <v>0</v>
      </c>
      <c r="F84" t="str">
        <f t="shared" si="1"/>
        <v>SMALL_nCORE</v>
      </c>
      <c r="G84">
        <v>1</v>
      </c>
    </row>
    <row r="85" spans="1:7" x14ac:dyDescent="0.4">
      <c r="A85" t="s">
        <v>93</v>
      </c>
      <c r="B85" s="4" t="s">
        <v>394</v>
      </c>
      <c r="C85">
        <v>84</v>
      </c>
      <c r="D85">
        <v>0</v>
      </c>
      <c r="E85">
        <v>0</v>
      </c>
      <c r="F85" t="str">
        <f t="shared" si="1"/>
        <v>SMALL_nCORE</v>
      </c>
      <c r="G85">
        <v>1</v>
      </c>
    </row>
    <row r="86" spans="1:7" x14ac:dyDescent="0.4">
      <c r="A86" t="s">
        <v>94</v>
      </c>
      <c r="B86" s="4" t="s">
        <v>395</v>
      </c>
      <c r="C86">
        <v>85</v>
      </c>
      <c r="D86">
        <v>0</v>
      </c>
      <c r="E86">
        <v>0</v>
      </c>
      <c r="F86" t="str">
        <f t="shared" si="1"/>
        <v>SMALL_nCORE</v>
      </c>
      <c r="G86">
        <v>1</v>
      </c>
    </row>
    <row r="87" spans="1:7" x14ac:dyDescent="0.4">
      <c r="A87" t="s">
        <v>95</v>
      </c>
      <c r="B87" s="4" t="s">
        <v>396</v>
      </c>
      <c r="C87">
        <v>86</v>
      </c>
      <c r="D87">
        <v>0</v>
      </c>
      <c r="E87">
        <v>0</v>
      </c>
      <c r="F87" t="str">
        <f t="shared" si="1"/>
        <v>SMALL_nCORE</v>
      </c>
      <c r="G87">
        <v>1</v>
      </c>
    </row>
    <row r="88" spans="1:7" x14ac:dyDescent="0.4">
      <c r="A88" t="s">
        <v>96</v>
      </c>
      <c r="B88" s="4" t="s">
        <v>397</v>
      </c>
      <c r="C88">
        <v>87</v>
      </c>
      <c r="D88">
        <v>0</v>
      </c>
      <c r="E88">
        <v>0</v>
      </c>
      <c r="F88" t="str">
        <f t="shared" si="1"/>
        <v>SMALL_nCORE</v>
      </c>
      <c r="G88">
        <v>1</v>
      </c>
    </row>
    <row r="89" spans="1:7" x14ac:dyDescent="0.4">
      <c r="A89" t="s">
        <v>97</v>
      </c>
      <c r="B89" s="4" t="s">
        <v>398</v>
      </c>
      <c r="C89">
        <v>88</v>
      </c>
      <c r="D89">
        <v>0</v>
      </c>
      <c r="E89">
        <v>0</v>
      </c>
      <c r="F89" t="str">
        <f t="shared" si="1"/>
        <v>SMALL_nCORE</v>
      </c>
      <c r="G89">
        <v>1</v>
      </c>
    </row>
    <row r="90" spans="1:7" x14ac:dyDescent="0.4">
      <c r="A90" t="s">
        <v>98</v>
      </c>
      <c r="B90" s="4" t="s">
        <v>399</v>
      </c>
      <c r="C90">
        <v>89</v>
      </c>
      <c r="D90">
        <v>0</v>
      </c>
      <c r="E90">
        <v>0</v>
      </c>
      <c r="F90" t="str">
        <f t="shared" si="1"/>
        <v>SMALL_nCORE</v>
      </c>
      <c r="G90">
        <v>1</v>
      </c>
    </row>
    <row r="91" spans="1:7" x14ac:dyDescent="0.4">
      <c r="A91" t="s">
        <v>99</v>
      </c>
      <c r="B91" s="4" t="s">
        <v>400</v>
      </c>
      <c r="C91">
        <v>90</v>
      </c>
      <c r="D91">
        <v>0</v>
      </c>
      <c r="E91">
        <v>0</v>
      </c>
      <c r="F91" t="str">
        <f t="shared" si="1"/>
        <v>SMALL_nCORE</v>
      </c>
      <c r="G91">
        <v>1</v>
      </c>
    </row>
    <row r="92" spans="1:7" x14ac:dyDescent="0.4">
      <c r="A92" t="s">
        <v>100</v>
      </c>
      <c r="B92" s="4" t="s">
        <v>401</v>
      </c>
      <c r="C92">
        <v>91</v>
      </c>
      <c r="D92">
        <v>0</v>
      </c>
      <c r="E92">
        <v>1</v>
      </c>
      <c r="F92" t="str">
        <f t="shared" si="1"/>
        <v>BIG_nCORE</v>
      </c>
      <c r="G92">
        <v>1</v>
      </c>
    </row>
    <row r="93" spans="1:7" x14ac:dyDescent="0.4">
      <c r="A93" t="s">
        <v>101</v>
      </c>
      <c r="B93" s="4" t="s">
        <v>402</v>
      </c>
      <c r="C93">
        <v>92</v>
      </c>
      <c r="D93">
        <v>0</v>
      </c>
      <c r="E93">
        <v>1</v>
      </c>
      <c r="F93" t="str">
        <f t="shared" si="1"/>
        <v>BIG_nCORE</v>
      </c>
      <c r="G93">
        <v>1</v>
      </c>
    </row>
    <row r="94" spans="1:7" x14ac:dyDescent="0.4">
      <c r="A94" t="s">
        <v>102</v>
      </c>
      <c r="B94" s="4" t="s">
        <v>403</v>
      </c>
      <c r="C94">
        <v>93</v>
      </c>
      <c r="D94">
        <v>0</v>
      </c>
      <c r="E94">
        <v>0</v>
      </c>
      <c r="F94" t="str">
        <f t="shared" si="1"/>
        <v>SMALL_nCORE</v>
      </c>
      <c r="G94">
        <v>1</v>
      </c>
    </row>
    <row r="95" spans="1:7" x14ac:dyDescent="0.4">
      <c r="A95" t="s">
        <v>103</v>
      </c>
      <c r="B95" s="4" t="s">
        <v>404</v>
      </c>
      <c r="C95">
        <v>94</v>
      </c>
      <c r="D95">
        <v>0</v>
      </c>
      <c r="E95">
        <v>1</v>
      </c>
      <c r="F95" t="str">
        <f t="shared" si="1"/>
        <v>BIG_nCORE</v>
      </c>
      <c r="G95">
        <v>0</v>
      </c>
    </row>
    <row r="96" spans="1:7" x14ac:dyDescent="0.4">
      <c r="A96" t="s">
        <v>104</v>
      </c>
      <c r="B96" s="4" t="s">
        <v>405</v>
      </c>
      <c r="C96">
        <v>95</v>
      </c>
      <c r="D96">
        <v>0</v>
      </c>
      <c r="E96">
        <v>0</v>
      </c>
      <c r="F96" t="str">
        <f t="shared" si="1"/>
        <v>SMALL_nCORE</v>
      </c>
      <c r="G96">
        <v>1</v>
      </c>
    </row>
    <row r="97" spans="1:7" x14ac:dyDescent="0.4">
      <c r="A97" t="s">
        <v>105</v>
      </c>
      <c r="B97" s="4" t="s">
        <v>406</v>
      </c>
      <c r="C97">
        <v>96</v>
      </c>
      <c r="D97">
        <v>0</v>
      </c>
      <c r="E97">
        <v>1</v>
      </c>
      <c r="F97" t="str">
        <f t="shared" si="1"/>
        <v>BIG_nCORE</v>
      </c>
      <c r="G97">
        <v>1</v>
      </c>
    </row>
    <row r="98" spans="1:7" x14ac:dyDescent="0.4">
      <c r="A98" t="s">
        <v>106</v>
      </c>
      <c r="B98" s="4" t="s">
        <v>407</v>
      </c>
      <c r="C98">
        <v>97</v>
      </c>
      <c r="D98">
        <v>0</v>
      </c>
      <c r="E98">
        <v>0</v>
      </c>
      <c r="F98" t="str">
        <f t="shared" si="1"/>
        <v>SMALL_nCORE</v>
      </c>
      <c r="G98">
        <v>1</v>
      </c>
    </row>
    <row r="99" spans="1:7" x14ac:dyDescent="0.4">
      <c r="A99" t="s">
        <v>107</v>
      </c>
      <c r="B99" s="4" t="s">
        <v>408</v>
      </c>
      <c r="C99">
        <v>98</v>
      </c>
      <c r="D99">
        <v>0</v>
      </c>
      <c r="E99">
        <v>0</v>
      </c>
      <c r="F99" t="str">
        <f t="shared" si="1"/>
        <v>SMALL_nCORE</v>
      </c>
      <c r="G99">
        <v>1</v>
      </c>
    </row>
    <row r="100" spans="1:7" x14ac:dyDescent="0.4">
      <c r="A100" t="s">
        <v>108</v>
      </c>
      <c r="B100" s="4" t="s">
        <v>409</v>
      </c>
      <c r="C100">
        <v>99</v>
      </c>
      <c r="D100">
        <v>1</v>
      </c>
      <c r="E100">
        <v>0</v>
      </c>
      <c r="F100" t="str">
        <f t="shared" si="1"/>
        <v>SMALL_CORE</v>
      </c>
      <c r="G100">
        <v>1</v>
      </c>
    </row>
    <row r="101" spans="1:7" x14ac:dyDescent="0.4">
      <c r="A101" t="s">
        <v>109</v>
      </c>
      <c r="B101" s="4" t="s">
        <v>410</v>
      </c>
      <c r="C101">
        <v>100</v>
      </c>
      <c r="D101">
        <v>0</v>
      </c>
      <c r="E101">
        <v>1</v>
      </c>
      <c r="F101" t="str">
        <f t="shared" si="1"/>
        <v>BIG_nCORE</v>
      </c>
      <c r="G101">
        <v>1</v>
      </c>
    </row>
    <row r="102" spans="1:7" x14ac:dyDescent="0.4">
      <c r="A102" t="s">
        <v>110</v>
      </c>
      <c r="B102" s="4" t="s">
        <v>411</v>
      </c>
      <c r="C102">
        <v>101</v>
      </c>
      <c r="D102">
        <v>0</v>
      </c>
      <c r="E102">
        <v>0</v>
      </c>
      <c r="F102" t="str">
        <f t="shared" si="1"/>
        <v>SMALL_nCORE</v>
      </c>
      <c r="G102">
        <v>1</v>
      </c>
    </row>
    <row r="103" spans="1:7" x14ac:dyDescent="0.4">
      <c r="A103" t="s">
        <v>111</v>
      </c>
      <c r="B103" s="4" t="s">
        <v>412</v>
      </c>
      <c r="C103">
        <v>102</v>
      </c>
      <c r="D103">
        <v>0</v>
      </c>
      <c r="E103">
        <v>0</v>
      </c>
      <c r="F103" t="str">
        <f t="shared" si="1"/>
        <v>SMALL_nCORE</v>
      </c>
      <c r="G103">
        <v>1</v>
      </c>
    </row>
    <row r="104" spans="1:7" x14ac:dyDescent="0.4">
      <c r="A104" t="s">
        <v>112</v>
      </c>
      <c r="B104" s="4" t="s">
        <v>413</v>
      </c>
      <c r="C104">
        <v>103</v>
      </c>
      <c r="D104">
        <v>1</v>
      </c>
      <c r="E104">
        <v>1</v>
      </c>
      <c r="F104" t="str">
        <f t="shared" si="1"/>
        <v>BIG_CORE</v>
      </c>
      <c r="G104">
        <v>1</v>
      </c>
    </row>
    <row r="105" spans="1:7" x14ac:dyDescent="0.4">
      <c r="A105" t="s">
        <v>113</v>
      </c>
      <c r="B105" s="4" t="s">
        <v>414</v>
      </c>
      <c r="C105">
        <v>104</v>
      </c>
      <c r="D105">
        <v>0</v>
      </c>
      <c r="E105">
        <v>0</v>
      </c>
      <c r="F105" t="str">
        <f t="shared" si="1"/>
        <v>SMALL_nCORE</v>
      </c>
      <c r="G105">
        <v>1</v>
      </c>
    </row>
    <row r="106" spans="1:7" x14ac:dyDescent="0.4">
      <c r="A106" t="s">
        <v>114</v>
      </c>
      <c r="B106" s="4" t="s">
        <v>415</v>
      </c>
      <c r="C106">
        <v>105</v>
      </c>
      <c r="D106">
        <v>0</v>
      </c>
      <c r="E106">
        <v>0</v>
      </c>
      <c r="F106" t="str">
        <f t="shared" si="1"/>
        <v>SMALL_nCORE</v>
      </c>
      <c r="G106">
        <v>1</v>
      </c>
    </row>
    <row r="107" spans="1:7" x14ac:dyDescent="0.4">
      <c r="A107" t="s">
        <v>115</v>
      </c>
      <c r="B107" s="4" t="s">
        <v>416</v>
      </c>
      <c r="C107">
        <v>106</v>
      </c>
      <c r="D107">
        <v>0</v>
      </c>
      <c r="E107">
        <v>1</v>
      </c>
      <c r="F107" t="str">
        <f t="shared" si="1"/>
        <v>BIG_nCORE</v>
      </c>
      <c r="G107">
        <v>1</v>
      </c>
    </row>
    <row r="108" spans="1:7" x14ac:dyDescent="0.4">
      <c r="A108" t="s">
        <v>116</v>
      </c>
      <c r="B108" s="4" t="s">
        <v>417</v>
      </c>
      <c r="C108">
        <v>107</v>
      </c>
      <c r="D108">
        <v>1</v>
      </c>
      <c r="E108">
        <v>1</v>
      </c>
      <c r="F108" t="str">
        <f t="shared" si="1"/>
        <v>BIG_CORE</v>
      </c>
      <c r="G108">
        <v>1</v>
      </c>
    </row>
    <row r="109" spans="1:7" x14ac:dyDescent="0.4">
      <c r="A109" t="s">
        <v>117</v>
      </c>
      <c r="B109" s="4" t="s">
        <v>418</v>
      </c>
      <c r="C109">
        <v>108</v>
      </c>
      <c r="D109">
        <v>0</v>
      </c>
      <c r="E109">
        <v>0</v>
      </c>
      <c r="F109" t="str">
        <f t="shared" si="1"/>
        <v>SMALL_nCORE</v>
      </c>
      <c r="G109">
        <v>1</v>
      </c>
    </row>
    <row r="110" spans="1:7" x14ac:dyDescent="0.4">
      <c r="A110" t="s">
        <v>118</v>
      </c>
      <c r="B110" s="4" t="s">
        <v>419</v>
      </c>
      <c r="C110">
        <v>109</v>
      </c>
      <c r="D110">
        <v>0</v>
      </c>
      <c r="E110">
        <v>0</v>
      </c>
      <c r="F110" t="str">
        <f t="shared" si="1"/>
        <v>SMALL_nCORE</v>
      </c>
      <c r="G110">
        <v>1</v>
      </c>
    </row>
    <row r="111" spans="1:7" x14ac:dyDescent="0.4">
      <c r="A111" t="s">
        <v>119</v>
      </c>
      <c r="B111" s="4" t="s">
        <v>420</v>
      </c>
      <c r="C111">
        <v>110</v>
      </c>
      <c r="D111">
        <v>0</v>
      </c>
      <c r="E111">
        <v>1</v>
      </c>
      <c r="F111" t="str">
        <f t="shared" si="1"/>
        <v>BIG_nCORE</v>
      </c>
      <c r="G111">
        <v>1</v>
      </c>
    </row>
    <row r="112" spans="1:7" x14ac:dyDescent="0.4">
      <c r="A112" t="s">
        <v>120</v>
      </c>
      <c r="B112" s="4" t="s">
        <v>421</v>
      </c>
      <c r="C112">
        <v>111</v>
      </c>
      <c r="D112">
        <v>1</v>
      </c>
      <c r="E112">
        <v>1</v>
      </c>
      <c r="F112" t="str">
        <f t="shared" si="1"/>
        <v>BIG_CORE</v>
      </c>
      <c r="G112">
        <v>1</v>
      </c>
    </row>
    <row r="113" spans="1:7" x14ac:dyDescent="0.4">
      <c r="A113" t="s">
        <v>121</v>
      </c>
      <c r="B113" s="4" t="s">
        <v>422</v>
      </c>
      <c r="C113">
        <v>112</v>
      </c>
      <c r="D113">
        <v>0</v>
      </c>
      <c r="E113">
        <v>0</v>
      </c>
      <c r="F113" t="str">
        <f t="shared" si="1"/>
        <v>SMALL_nCORE</v>
      </c>
      <c r="G113">
        <v>1</v>
      </c>
    </row>
    <row r="114" spans="1:7" x14ac:dyDescent="0.4">
      <c r="A114" t="s">
        <v>122</v>
      </c>
      <c r="B114" s="4" t="s">
        <v>423</v>
      </c>
      <c r="C114">
        <v>113</v>
      </c>
      <c r="D114">
        <v>1</v>
      </c>
      <c r="E114">
        <v>0</v>
      </c>
      <c r="F114" t="str">
        <f t="shared" si="1"/>
        <v>SMALL_CORE</v>
      </c>
      <c r="G114">
        <v>1</v>
      </c>
    </row>
    <row r="115" spans="1:7" x14ac:dyDescent="0.4">
      <c r="A115" t="s">
        <v>123</v>
      </c>
      <c r="B115" s="4" t="s">
        <v>424</v>
      </c>
      <c r="C115">
        <v>114</v>
      </c>
      <c r="D115">
        <v>0</v>
      </c>
      <c r="E115">
        <v>0</v>
      </c>
      <c r="F115" t="str">
        <f t="shared" si="1"/>
        <v>SMALL_nCORE</v>
      </c>
      <c r="G115">
        <v>1</v>
      </c>
    </row>
    <row r="116" spans="1:7" x14ac:dyDescent="0.4">
      <c r="A116" t="s">
        <v>124</v>
      </c>
      <c r="B116" s="4" t="s">
        <v>425</v>
      </c>
      <c r="C116">
        <v>115</v>
      </c>
      <c r="D116">
        <v>0</v>
      </c>
      <c r="E116">
        <v>1</v>
      </c>
      <c r="F116" t="str">
        <f t="shared" si="1"/>
        <v>BIG_nCORE</v>
      </c>
      <c r="G116">
        <v>1</v>
      </c>
    </row>
    <row r="117" spans="1:7" x14ac:dyDescent="0.4">
      <c r="A117" t="s">
        <v>125</v>
      </c>
      <c r="B117" s="4" t="s">
        <v>426</v>
      </c>
      <c r="C117">
        <v>116</v>
      </c>
      <c r="D117">
        <v>0</v>
      </c>
      <c r="E117">
        <v>0</v>
      </c>
      <c r="F117" t="str">
        <f t="shared" si="1"/>
        <v>SMALL_nCORE</v>
      </c>
      <c r="G117">
        <v>1</v>
      </c>
    </row>
    <row r="118" spans="1:7" x14ac:dyDescent="0.4">
      <c r="A118" t="s">
        <v>126</v>
      </c>
      <c r="B118" s="4" t="s">
        <v>427</v>
      </c>
      <c r="C118">
        <v>117</v>
      </c>
      <c r="D118">
        <v>0</v>
      </c>
      <c r="E118">
        <v>0</v>
      </c>
      <c r="F118" t="str">
        <f t="shared" si="1"/>
        <v>SMALL_nCORE</v>
      </c>
      <c r="G118">
        <v>1</v>
      </c>
    </row>
    <row r="119" spans="1:7" x14ac:dyDescent="0.4">
      <c r="A119" t="s">
        <v>127</v>
      </c>
      <c r="B119" s="4" t="s">
        <v>428</v>
      </c>
      <c r="C119">
        <v>118</v>
      </c>
      <c r="D119">
        <v>0</v>
      </c>
      <c r="E119">
        <v>1</v>
      </c>
      <c r="F119" t="str">
        <f t="shared" si="1"/>
        <v>BIG_nCORE</v>
      </c>
      <c r="G119">
        <v>1</v>
      </c>
    </row>
    <row r="120" spans="1:7" x14ac:dyDescent="0.4">
      <c r="A120" t="s">
        <v>128</v>
      </c>
      <c r="B120" s="4" t="s">
        <v>429</v>
      </c>
      <c r="C120">
        <v>119</v>
      </c>
      <c r="D120">
        <v>1</v>
      </c>
      <c r="E120">
        <v>1</v>
      </c>
      <c r="F120" t="str">
        <f t="shared" si="1"/>
        <v>BIG_CORE</v>
      </c>
      <c r="G120">
        <v>1</v>
      </c>
    </row>
    <row r="121" spans="1:7" x14ac:dyDescent="0.4">
      <c r="A121" t="s">
        <v>129</v>
      </c>
      <c r="B121" s="4" t="s">
        <v>430</v>
      </c>
      <c r="C121">
        <v>120</v>
      </c>
      <c r="D121">
        <v>0</v>
      </c>
      <c r="E121">
        <v>0</v>
      </c>
      <c r="F121" t="str">
        <f t="shared" si="1"/>
        <v>SMALL_nCORE</v>
      </c>
      <c r="G121">
        <v>1</v>
      </c>
    </row>
    <row r="122" spans="1:7" x14ac:dyDescent="0.4">
      <c r="A122" t="s">
        <v>130</v>
      </c>
      <c r="B122" s="4" t="s">
        <v>431</v>
      </c>
      <c r="C122">
        <v>121</v>
      </c>
      <c r="D122">
        <v>0</v>
      </c>
      <c r="E122">
        <v>0</v>
      </c>
      <c r="F122" t="str">
        <f t="shared" si="1"/>
        <v>SMALL_nCORE</v>
      </c>
      <c r="G122">
        <v>1</v>
      </c>
    </row>
    <row r="123" spans="1:7" x14ac:dyDescent="0.4">
      <c r="A123" t="s">
        <v>131</v>
      </c>
      <c r="B123" s="4" t="s">
        <v>432</v>
      </c>
      <c r="C123">
        <v>122</v>
      </c>
      <c r="D123">
        <v>0</v>
      </c>
      <c r="E123">
        <v>1</v>
      </c>
      <c r="F123" t="str">
        <f t="shared" si="1"/>
        <v>BIG_nCORE</v>
      </c>
      <c r="G123">
        <v>1</v>
      </c>
    </row>
    <row r="124" spans="1:7" x14ac:dyDescent="0.4">
      <c r="A124" t="s">
        <v>132</v>
      </c>
      <c r="B124" s="4" t="s">
        <v>433</v>
      </c>
      <c r="C124">
        <v>123</v>
      </c>
      <c r="D124">
        <v>0</v>
      </c>
      <c r="E124">
        <v>1</v>
      </c>
      <c r="F124" t="str">
        <f t="shared" si="1"/>
        <v>BIG_nCORE</v>
      </c>
      <c r="G124">
        <v>1</v>
      </c>
    </row>
    <row r="125" spans="1:7" x14ac:dyDescent="0.4">
      <c r="A125" t="s">
        <v>133</v>
      </c>
      <c r="B125" s="4" t="s">
        <v>434</v>
      </c>
      <c r="C125">
        <v>124</v>
      </c>
      <c r="D125">
        <v>0</v>
      </c>
      <c r="E125">
        <v>1</v>
      </c>
      <c r="F125" t="str">
        <f t="shared" si="1"/>
        <v>BIG_nCORE</v>
      </c>
      <c r="G125">
        <v>1</v>
      </c>
    </row>
    <row r="126" spans="1:7" x14ac:dyDescent="0.4">
      <c r="A126" t="s">
        <v>134</v>
      </c>
      <c r="B126" s="4" t="s">
        <v>435</v>
      </c>
      <c r="C126">
        <v>125</v>
      </c>
      <c r="D126">
        <v>0</v>
      </c>
      <c r="E126">
        <v>1</v>
      </c>
      <c r="F126" t="str">
        <f t="shared" si="1"/>
        <v>BIG_nCORE</v>
      </c>
      <c r="G126">
        <v>1</v>
      </c>
    </row>
    <row r="127" spans="1:7" x14ac:dyDescent="0.4">
      <c r="A127" t="s">
        <v>135</v>
      </c>
      <c r="B127" s="4" t="s">
        <v>436</v>
      </c>
      <c r="C127">
        <v>126</v>
      </c>
      <c r="D127">
        <v>0</v>
      </c>
      <c r="E127">
        <v>1</v>
      </c>
      <c r="F127" t="str">
        <f t="shared" si="1"/>
        <v>BIG_nCORE</v>
      </c>
      <c r="G127">
        <v>1</v>
      </c>
    </row>
    <row r="128" spans="1:7" x14ac:dyDescent="0.4">
      <c r="A128" t="s">
        <v>136</v>
      </c>
      <c r="B128" s="4" t="s">
        <v>437</v>
      </c>
      <c r="C128">
        <v>127</v>
      </c>
      <c r="D128">
        <v>1</v>
      </c>
      <c r="E128">
        <v>1</v>
      </c>
      <c r="F128" t="str">
        <f t="shared" si="1"/>
        <v>BIG_CORE</v>
      </c>
      <c r="G128">
        <v>1</v>
      </c>
    </row>
    <row r="129" spans="1:7" x14ac:dyDescent="0.4">
      <c r="A129" t="s">
        <v>137</v>
      </c>
      <c r="B129" s="4" t="s">
        <v>438</v>
      </c>
      <c r="C129">
        <v>128</v>
      </c>
      <c r="D129">
        <v>1</v>
      </c>
      <c r="E129">
        <v>1</v>
      </c>
      <c r="F129" t="str">
        <f t="shared" si="1"/>
        <v>BIG_CORE</v>
      </c>
      <c r="G129">
        <v>1</v>
      </c>
    </row>
    <row r="130" spans="1:7" x14ac:dyDescent="0.4">
      <c r="A130" t="s">
        <v>138</v>
      </c>
      <c r="B130" s="4" t="s">
        <v>439</v>
      </c>
      <c r="C130">
        <v>129</v>
      </c>
      <c r="D130">
        <v>0</v>
      </c>
      <c r="E130">
        <v>1</v>
      </c>
      <c r="F130" t="str">
        <f t="shared" ref="F130:F193" si="2">IF(AND(D130=1,E130=1),"BIG_CORE",IF(AND(D130=1,E130=0),"SMALL_CORE",IF(AND(D130=0,E130=0),"SMALL_nCORE","BIG_nCORE")))</f>
        <v>BIG_nCORE</v>
      </c>
      <c r="G130">
        <v>1</v>
      </c>
    </row>
    <row r="131" spans="1:7" x14ac:dyDescent="0.4">
      <c r="A131" t="s">
        <v>139</v>
      </c>
      <c r="B131" s="4" t="s">
        <v>440</v>
      </c>
      <c r="C131">
        <v>130</v>
      </c>
      <c r="D131">
        <v>0</v>
      </c>
      <c r="E131">
        <v>0</v>
      </c>
      <c r="F131" t="str">
        <f t="shared" si="2"/>
        <v>SMALL_nCORE</v>
      </c>
      <c r="G131">
        <v>0</v>
      </c>
    </row>
    <row r="132" spans="1:7" x14ac:dyDescent="0.4">
      <c r="A132" t="s">
        <v>140</v>
      </c>
      <c r="B132" s="4" t="s">
        <v>441</v>
      </c>
      <c r="C132">
        <v>131</v>
      </c>
      <c r="D132">
        <v>0</v>
      </c>
      <c r="E132">
        <v>1</v>
      </c>
      <c r="F132" t="str">
        <f t="shared" si="2"/>
        <v>BIG_nCORE</v>
      </c>
      <c r="G132">
        <v>1</v>
      </c>
    </row>
    <row r="133" spans="1:7" x14ac:dyDescent="0.4">
      <c r="A133" t="s">
        <v>141</v>
      </c>
      <c r="B133" s="4" t="s">
        <v>442</v>
      </c>
      <c r="C133">
        <v>132</v>
      </c>
      <c r="D133">
        <v>0</v>
      </c>
      <c r="E133">
        <v>0</v>
      </c>
      <c r="F133" t="str">
        <f t="shared" si="2"/>
        <v>SMALL_nCORE</v>
      </c>
      <c r="G133">
        <v>1</v>
      </c>
    </row>
    <row r="134" spans="1:7" x14ac:dyDescent="0.4">
      <c r="A134" t="s">
        <v>142</v>
      </c>
      <c r="B134" s="4" t="s">
        <v>443</v>
      </c>
      <c r="C134">
        <v>133</v>
      </c>
      <c r="D134">
        <v>0</v>
      </c>
      <c r="E134">
        <v>0</v>
      </c>
      <c r="F134" t="str">
        <f t="shared" si="2"/>
        <v>SMALL_nCORE</v>
      </c>
      <c r="G134">
        <v>1</v>
      </c>
    </row>
    <row r="135" spans="1:7" x14ac:dyDescent="0.4">
      <c r="A135" t="s">
        <v>143</v>
      </c>
      <c r="B135" s="4" t="s">
        <v>444</v>
      </c>
      <c r="C135">
        <v>134</v>
      </c>
      <c r="D135">
        <v>0</v>
      </c>
      <c r="E135">
        <v>0</v>
      </c>
      <c r="F135" t="str">
        <f t="shared" si="2"/>
        <v>SMALL_nCORE</v>
      </c>
      <c r="G135">
        <v>1</v>
      </c>
    </row>
    <row r="136" spans="1:7" x14ac:dyDescent="0.4">
      <c r="A136" t="s">
        <v>144</v>
      </c>
      <c r="B136" s="4" t="s">
        <v>445</v>
      </c>
      <c r="C136">
        <v>135</v>
      </c>
      <c r="D136">
        <v>0</v>
      </c>
      <c r="E136">
        <v>0</v>
      </c>
      <c r="F136" t="str">
        <f t="shared" si="2"/>
        <v>SMALL_nCORE</v>
      </c>
      <c r="G136">
        <v>1</v>
      </c>
    </row>
    <row r="137" spans="1:7" x14ac:dyDescent="0.4">
      <c r="A137" t="s">
        <v>145</v>
      </c>
      <c r="B137" s="4" t="s">
        <v>446</v>
      </c>
      <c r="C137">
        <v>136</v>
      </c>
      <c r="D137">
        <v>0</v>
      </c>
      <c r="E137">
        <v>0</v>
      </c>
      <c r="F137" t="str">
        <f t="shared" si="2"/>
        <v>SMALL_nCORE</v>
      </c>
      <c r="G137">
        <v>0</v>
      </c>
    </row>
    <row r="138" spans="1:7" x14ac:dyDescent="0.4">
      <c r="A138" t="s">
        <v>146</v>
      </c>
      <c r="B138" s="4" t="s">
        <v>447</v>
      </c>
      <c r="C138">
        <v>137</v>
      </c>
      <c r="D138">
        <v>1</v>
      </c>
      <c r="E138">
        <v>1</v>
      </c>
      <c r="F138" t="str">
        <f t="shared" si="2"/>
        <v>BIG_CORE</v>
      </c>
      <c r="G138">
        <v>1</v>
      </c>
    </row>
    <row r="139" spans="1:7" x14ac:dyDescent="0.4">
      <c r="A139" t="s">
        <v>147</v>
      </c>
      <c r="B139" s="4" t="s">
        <v>448</v>
      </c>
      <c r="C139">
        <v>138</v>
      </c>
      <c r="D139">
        <v>0</v>
      </c>
      <c r="E139">
        <v>0</v>
      </c>
      <c r="F139" t="str">
        <f t="shared" si="2"/>
        <v>SMALL_nCORE</v>
      </c>
      <c r="G139">
        <v>1</v>
      </c>
    </row>
    <row r="140" spans="1:7" x14ac:dyDescent="0.4">
      <c r="A140" t="s">
        <v>148</v>
      </c>
      <c r="B140" s="4" t="s">
        <v>449</v>
      </c>
      <c r="C140">
        <v>139</v>
      </c>
      <c r="D140">
        <v>0</v>
      </c>
      <c r="E140">
        <v>0</v>
      </c>
      <c r="F140" t="str">
        <f t="shared" si="2"/>
        <v>SMALL_nCORE</v>
      </c>
      <c r="G140">
        <v>1</v>
      </c>
    </row>
    <row r="141" spans="1:7" x14ac:dyDescent="0.4">
      <c r="A141" t="s">
        <v>149</v>
      </c>
      <c r="B141" s="4" t="s">
        <v>450</v>
      </c>
      <c r="C141">
        <v>140</v>
      </c>
      <c r="D141">
        <v>0</v>
      </c>
      <c r="E141">
        <v>1</v>
      </c>
      <c r="F141" t="str">
        <f t="shared" si="2"/>
        <v>BIG_nCORE</v>
      </c>
      <c r="G141">
        <v>1</v>
      </c>
    </row>
    <row r="142" spans="1:7" x14ac:dyDescent="0.4">
      <c r="A142" t="s">
        <v>150</v>
      </c>
      <c r="B142" s="4" t="s">
        <v>451</v>
      </c>
      <c r="C142">
        <v>141</v>
      </c>
      <c r="D142">
        <v>0</v>
      </c>
      <c r="E142">
        <v>1</v>
      </c>
      <c r="F142" t="str">
        <f t="shared" si="2"/>
        <v>BIG_nCORE</v>
      </c>
      <c r="G142">
        <v>1</v>
      </c>
    </row>
    <row r="143" spans="1:7" x14ac:dyDescent="0.4">
      <c r="A143" t="s">
        <v>151</v>
      </c>
      <c r="B143" s="4" t="s">
        <v>452</v>
      </c>
      <c r="C143">
        <v>142</v>
      </c>
      <c r="D143">
        <v>0</v>
      </c>
      <c r="E143">
        <v>1</v>
      </c>
      <c r="F143" t="str">
        <f t="shared" si="2"/>
        <v>BIG_nCORE</v>
      </c>
      <c r="G143">
        <v>1</v>
      </c>
    </row>
    <row r="144" spans="1:7" x14ac:dyDescent="0.4">
      <c r="A144" t="s">
        <v>152</v>
      </c>
      <c r="B144" s="4" t="s">
        <v>453</v>
      </c>
      <c r="C144">
        <v>143</v>
      </c>
      <c r="D144">
        <v>0</v>
      </c>
      <c r="E144">
        <v>0</v>
      </c>
      <c r="F144" t="str">
        <f t="shared" si="2"/>
        <v>SMALL_nCORE</v>
      </c>
      <c r="G144">
        <v>1</v>
      </c>
    </row>
    <row r="145" spans="1:7" x14ac:dyDescent="0.4">
      <c r="A145" t="s">
        <v>154</v>
      </c>
      <c r="B145" s="4" t="s">
        <v>454</v>
      </c>
      <c r="C145">
        <v>144</v>
      </c>
      <c r="D145">
        <v>0</v>
      </c>
      <c r="E145">
        <v>0</v>
      </c>
      <c r="F145" t="str">
        <f t="shared" si="2"/>
        <v>SMALL_nCORE</v>
      </c>
      <c r="G145">
        <v>1</v>
      </c>
    </row>
    <row r="146" spans="1:7" x14ac:dyDescent="0.4">
      <c r="A146" t="s">
        <v>155</v>
      </c>
      <c r="B146" s="4" t="s">
        <v>455</v>
      </c>
      <c r="C146">
        <v>145</v>
      </c>
      <c r="D146">
        <v>0</v>
      </c>
      <c r="E146">
        <v>0</v>
      </c>
      <c r="F146" t="str">
        <f t="shared" si="2"/>
        <v>SMALL_nCORE</v>
      </c>
      <c r="G146">
        <v>1</v>
      </c>
    </row>
    <row r="147" spans="1:7" x14ac:dyDescent="0.4">
      <c r="A147" t="s">
        <v>156</v>
      </c>
      <c r="B147" s="4" t="s">
        <v>456</v>
      </c>
      <c r="C147">
        <v>146</v>
      </c>
      <c r="D147">
        <v>0</v>
      </c>
      <c r="E147">
        <v>0</v>
      </c>
      <c r="F147" t="str">
        <f t="shared" si="2"/>
        <v>SMALL_nCORE</v>
      </c>
      <c r="G147">
        <v>1</v>
      </c>
    </row>
    <row r="148" spans="1:7" x14ac:dyDescent="0.4">
      <c r="A148" t="s">
        <v>157</v>
      </c>
      <c r="B148" s="4" t="s">
        <v>457</v>
      </c>
      <c r="C148">
        <v>147</v>
      </c>
      <c r="D148">
        <v>0</v>
      </c>
      <c r="E148">
        <v>0</v>
      </c>
      <c r="F148" t="str">
        <f t="shared" si="2"/>
        <v>SMALL_nCORE</v>
      </c>
      <c r="G148">
        <v>1</v>
      </c>
    </row>
    <row r="149" spans="1:7" x14ac:dyDescent="0.4">
      <c r="A149" t="s">
        <v>158</v>
      </c>
      <c r="B149" s="4" t="s">
        <v>458</v>
      </c>
      <c r="C149">
        <v>148</v>
      </c>
      <c r="D149">
        <v>0</v>
      </c>
      <c r="E149">
        <v>0</v>
      </c>
      <c r="F149" t="str">
        <f t="shared" si="2"/>
        <v>SMALL_nCORE</v>
      </c>
      <c r="G149">
        <v>1</v>
      </c>
    </row>
    <row r="150" spans="1:7" x14ac:dyDescent="0.4">
      <c r="A150" t="s">
        <v>159</v>
      </c>
      <c r="B150" s="4" t="s">
        <v>459</v>
      </c>
      <c r="C150">
        <v>149</v>
      </c>
      <c r="D150">
        <v>0</v>
      </c>
      <c r="E150">
        <v>0</v>
      </c>
      <c r="F150" t="str">
        <f t="shared" si="2"/>
        <v>SMALL_nCORE</v>
      </c>
      <c r="G150">
        <v>1</v>
      </c>
    </row>
    <row r="151" spans="1:7" x14ac:dyDescent="0.4">
      <c r="A151" t="s">
        <v>160</v>
      </c>
      <c r="B151" s="4" t="s">
        <v>460</v>
      </c>
      <c r="C151">
        <v>150</v>
      </c>
      <c r="D151">
        <v>1</v>
      </c>
      <c r="E151">
        <v>0</v>
      </c>
      <c r="F151" t="str">
        <f t="shared" si="2"/>
        <v>SMALL_CORE</v>
      </c>
      <c r="G151">
        <v>1</v>
      </c>
    </row>
    <row r="152" spans="1:7" x14ac:dyDescent="0.4">
      <c r="A152" t="s">
        <v>161</v>
      </c>
      <c r="B152" s="4" t="s">
        <v>461</v>
      </c>
      <c r="C152">
        <v>151</v>
      </c>
      <c r="D152">
        <v>0</v>
      </c>
      <c r="E152">
        <v>0</v>
      </c>
      <c r="F152" t="str">
        <f t="shared" si="2"/>
        <v>SMALL_nCORE</v>
      </c>
      <c r="G152">
        <v>1</v>
      </c>
    </row>
    <row r="153" spans="1:7" x14ac:dyDescent="0.4">
      <c r="A153" t="s">
        <v>162</v>
      </c>
      <c r="B153" s="4" t="s">
        <v>462</v>
      </c>
      <c r="C153">
        <v>152</v>
      </c>
      <c r="D153">
        <v>0</v>
      </c>
      <c r="E153">
        <v>0</v>
      </c>
      <c r="F153" t="str">
        <f t="shared" si="2"/>
        <v>SMALL_nCORE</v>
      </c>
      <c r="G153">
        <v>1</v>
      </c>
    </row>
    <row r="154" spans="1:7" x14ac:dyDescent="0.4">
      <c r="A154" t="s">
        <v>163</v>
      </c>
      <c r="B154" s="4" t="s">
        <v>463</v>
      </c>
      <c r="C154">
        <v>153</v>
      </c>
      <c r="D154">
        <v>0</v>
      </c>
      <c r="E154">
        <v>0</v>
      </c>
      <c r="F154" t="str">
        <f t="shared" si="2"/>
        <v>SMALL_nCORE</v>
      </c>
      <c r="G154">
        <v>1</v>
      </c>
    </row>
    <row r="155" spans="1:7" x14ac:dyDescent="0.4">
      <c r="A155" t="s">
        <v>164</v>
      </c>
      <c r="B155" s="4" t="s">
        <v>464</v>
      </c>
      <c r="C155">
        <v>154</v>
      </c>
      <c r="D155">
        <v>0</v>
      </c>
      <c r="E155">
        <v>0</v>
      </c>
      <c r="F155" t="str">
        <f t="shared" si="2"/>
        <v>SMALL_nCORE</v>
      </c>
      <c r="G155">
        <v>1</v>
      </c>
    </row>
    <row r="156" spans="1:7" x14ac:dyDescent="0.4">
      <c r="A156" t="s">
        <v>165</v>
      </c>
      <c r="B156" s="4" t="s">
        <v>465</v>
      </c>
      <c r="C156">
        <v>155</v>
      </c>
      <c r="D156">
        <v>0</v>
      </c>
      <c r="E156">
        <v>0</v>
      </c>
      <c r="F156" t="str">
        <f t="shared" si="2"/>
        <v>SMALL_nCORE</v>
      </c>
      <c r="G156">
        <v>1</v>
      </c>
    </row>
    <row r="157" spans="1:7" x14ac:dyDescent="0.4">
      <c r="A157" t="s">
        <v>166</v>
      </c>
      <c r="B157" s="4" t="s">
        <v>466</v>
      </c>
      <c r="C157">
        <v>156</v>
      </c>
      <c r="D157">
        <v>0</v>
      </c>
      <c r="E157">
        <v>0</v>
      </c>
      <c r="F157" t="str">
        <f t="shared" si="2"/>
        <v>SMALL_nCORE</v>
      </c>
      <c r="G157">
        <v>1</v>
      </c>
    </row>
    <row r="158" spans="1:7" x14ac:dyDescent="0.4">
      <c r="A158" t="s">
        <v>167</v>
      </c>
      <c r="B158" s="4" t="s">
        <v>467</v>
      </c>
      <c r="C158">
        <v>157</v>
      </c>
      <c r="D158">
        <v>0</v>
      </c>
      <c r="E158">
        <v>1</v>
      </c>
      <c r="F158" t="str">
        <f t="shared" si="2"/>
        <v>BIG_nCORE</v>
      </c>
      <c r="G158">
        <v>1</v>
      </c>
    </row>
    <row r="159" spans="1:7" x14ac:dyDescent="0.4">
      <c r="A159" t="s">
        <v>168</v>
      </c>
      <c r="B159" s="4" t="s">
        <v>468</v>
      </c>
      <c r="C159">
        <v>158</v>
      </c>
      <c r="D159">
        <v>0</v>
      </c>
      <c r="E159">
        <v>0</v>
      </c>
      <c r="F159" t="str">
        <f t="shared" si="2"/>
        <v>SMALL_nCORE</v>
      </c>
      <c r="G159">
        <v>1</v>
      </c>
    </row>
    <row r="160" spans="1:7" x14ac:dyDescent="0.4">
      <c r="A160" s="5" t="s">
        <v>169</v>
      </c>
      <c r="B160" s="6" t="s">
        <v>469</v>
      </c>
      <c r="C160">
        <v>159</v>
      </c>
      <c r="D160">
        <v>1</v>
      </c>
      <c r="E160">
        <v>1</v>
      </c>
      <c r="F160" t="str">
        <f t="shared" si="2"/>
        <v>BIG_CORE</v>
      </c>
      <c r="G160">
        <v>1</v>
      </c>
    </row>
    <row r="161" spans="1:7" x14ac:dyDescent="0.4">
      <c r="A161" t="s">
        <v>170</v>
      </c>
      <c r="B161" s="4" t="s">
        <v>470</v>
      </c>
      <c r="C161">
        <v>160</v>
      </c>
      <c r="D161">
        <v>0</v>
      </c>
      <c r="E161">
        <v>0</v>
      </c>
      <c r="F161" t="str">
        <f t="shared" si="2"/>
        <v>SMALL_nCORE</v>
      </c>
      <c r="G161">
        <v>1</v>
      </c>
    </row>
    <row r="162" spans="1:7" x14ac:dyDescent="0.4">
      <c r="A162" t="s">
        <v>171</v>
      </c>
      <c r="B162" s="4" t="s">
        <v>471</v>
      </c>
      <c r="C162">
        <v>161</v>
      </c>
      <c r="D162">
        <v>0</v>
      </c>
      <c r="E162">
        <v>0</v>
      </c>
      <c r="F162" t="str">
        <f t="shared" si="2"/>
        <v>SMALL_nCORE</v>
      </c>
      <c r="G162">
        <v>1</v>
      </c>
    </row>
    <row r="163" spans="1:7" x14ac:dyDescent="0.4">
      <c r="A163" s="5" t="s">
        <v>172</v>
      </c>
      <c r="B163" s="6" t="s">
        <v>472</v>
      </c>
      <c r="C163">
        <v>162</v>
      </c>
      <c r="D163">
        <v>0</v>
      </c>
      <c r="E163">
        <v>0</v>
      </c>
      <c r="F163" t="str">
        <f t="shared" si="2"/>
        <v>SMALL_nCORE</v>
      </c>
      <c r="G163">
        <v>1</v>
      </c>
    </row>
    <row r="164" spans="1:7" x14ac:dyDescent="0.4">
      <c r="A164" t="s">
        <v>173</v>
      </c>
      <c r="B164" s="4" t="s">
        <v>473</v>
      </c>
      <c r="C164">
        <v>163</v>
      </c>
      <c r="D164">
        <v>0</v>
      </c>
      <c r="E164">
        <v>1</v>
      </c>
      <c r="F164" t="str">
        <f t="shared" si="2"/>
        <v>BIG_nCORE</v>
      </c>
      <c r="G164">
        <v>1</v>
      </c>
    </row>
    <row r="165" spans="1:7" x14ac:dyDescent="0.4">
      <c r="A165" t="s">
        <v>174</v>
      </c>
      <c r="B165" s="4" t="s">
        <v>474</v>
      </c>
      <c r="C165">
        <v>164</v>
      </c>
      <c r="D165">
        <v>0</v>
      </c>
      <c r="E165">
        <v>0</v>
      </c>
      <c r="F165" t="str">
        <f t="shared" si="2"/>
        <v>SMALL_nCORE</v>
      </c>
      <c r="G165">
        <v>1</v>
      </c>
    </row>
    <row r="166" spans="1:7" x14ac:dyDescent="0.4">
      <c r="A166" t="s">
        <v>175</v>
      </c>
      <c r="B166" s="4" t="s">
        <v>475</v>
      </c>
      <c r="C166">
        <v>165</v>
      </c>
      <c r="D166">
        <v>0</v>
      </c>
      <c r="E166">
        <v>1</v>
      </c>
      <c r="F166" t="str">
        <f t="shared" si="2"/>
        <v>BIG_nCORE</v>
      </c>
      <c r="G166">
        <v>1</v>
      </c>
    </row>
    <row r="167" spans="1:7" x14ac:dyDescent="0.4">
      <c r="A167" t="s">
        <v>176</v>
      </c>
      <c r="B167" s="4" t="s">
        <v>476</v>
      </c>
      <c r="C167">
        <v>166</v>
      </c>
      <c r="D167">
        <v>0</v>
      </c>
      <c r="E167">
        <v>0</v>
      </c>
      <c r="F167" t="str">
        <f t="shared" si="2"/>
        <v>SMALL_nCORE</v>
      </c>
      <c r="G167">
        <v>1</v>
      </c>
    </row>
    <row r="168" spans="1:7" x14ac:dyDescent="0.4">
      <c r="A168" t="s">
        <v>177</v>
      </c>
      <c r="B168" s="4" t="s">
        <v>477</v>
      </c>
      <c r="C168">
        <v>167</v>
      </c>
      <c r="D168">
        <v>0</v>
      </c>
      <c r="E168">
        <v>0</v>
      </c>
      <c r="F168" t="str">
        <f t="shared" si="2"/>
        <v>SMALL_nCORE</v>
      </c>
      <c r="G168">
        <v>1</v>
      </c>
    </row>
    <row r="169" spans="1:7" x14ac:dyDescent="0.4">
      <c r="A169" t="s">
        <v>178</v>
      </c>
      <c r="B169" s="4" t="s">
        <v>478</v>
      </c>
      <c r="C169">
        <v>168</v>
      </c>
      <c r="D169">
        <v>0</v>
      </c>
      <c r="E169">
        <v>1</v>
      </c>
      <c r="F169" t="str">
        <f t="shared" si="2"/>
        <v>BIG_nCORE</v>
      </c>
      <c r="G169">
        <v>1</v>
      </c>
    </row>
    <row r="170" spans="1:7" x14ac:dyDescent="0.4">
      <c r="A170" t="s">
        <v>179</v>
      </c>
      <c r="B170" s="4" t="s">
        <v>479</v>
      </c>
      <c r="C170">
        <v>169</v>
      </c>
      <c r="D170">
        <v>0</v>
      </c>
      <c r="E170">
        <v>0</v>
      </c>
      <c r="F170" t="str">
        <f t="shared" si="2"/>
        <v>SMALL_nCORE</v>
      </c>
      <c r="G170">
        <v>1</v>
      </c>
    </row>
    <row r="171" spans="1:7" x14ac:dyDescent="0.4">
      <c r="A171" t="s">
        <v>180</v>
      </c>
      <c r="B171" s="4" t="s">
        <v>480</v>
      </c>
      <c r="C171">
        <v>170</v>
      </c>
      <c r="D171">
        <v>1</v>
      </c>
      <c r="E171">
        <v>0</v>
      </c>
      <c r="F171" t="str">
        <f t="shared" si="2"/>
        <v>SMALL_CORE</v>
      </c>
      <c r="G171">
        <v>1</v>
      </c>
    </row>
    <row r="172" spans="1:7" x14ac:dyDescent="0.4">
      <c r="A172" t="s">
        <v>181</v>
      </c>
      <c r="B172" s="4" t="s">
        <v>481</v>
      </c>
      <c r="C172">
        <v>171</v>
      </c>
      <c r="D172">
        <v>0</v>
      </c>
      <c r="E172">
        <v>0</v>
      </c>
      <c r="F172" t="str">
        <f t="shared" si="2"/>
        <v>SMALL_nCORE</v>
      </c>
      <c r="G172">
        <v>0</v>
      </c>
    </row>
    <row r="173" spans="1:7" x14ac:dyDescent="0.4">
      <c r="A173" t="s">
        <v>182</v>
      </c>
      <c r="B173" s="4" t="s">
        <v>482</v>
      </c>
      <c r="C173">
        <v>172</v>
      </c>
      <c r="D173">
        <v>0</v>
      </c>
      <c r="E173">
        <v>1</v>
      </c>
      <c r="F173" t="str">
        <f t="shared" si="2"/>
        <v>BIG_nCORE</v>
      </c>
      <c r="G173">
        <v>1</v>
      </c>
    </row>
    <row r="174" spans="1:7" x14ac:dyDescent="0.4">
      <c r="A174" t="s">
        <v>183</v>
      </c>
      <c r="B174" s="4" t="s">
        <v>483</v>
      </c>
      <c r="C174">
        <v>173</v>
      </c>
      <c r="D174">
        <v>1</v>
      </c>
      <c r="E174">
        <v>1</v>
      </c>
      <c r="F174" t="str">
        <f t="shared" si="2"/>
        <v>BIG_CORE</v>
      </c>
      <c r="G174">
        <v>1</v>
      </c>
    </row>
    <row r="175" spans="1:7" x14ac:dyDescent="0.4">
      <c r="A175" t="s">
        <v>184</v>
      </c>
      <c r="B175" s="4" t="s">
        <v>484</v>
      </c>
      <c r="C175">
        <v>174</v>
      </c>
      <c r="D175">
        <v>0</v>
      </c>
      <c r="E175">
        <v>0</v>
      </c>
      <c r="F175" t="str">
        <f t="shared" si="2"/>
        <v>SMALL_nCORE</v>
      </c>
      <c r="G175">
        <v>1</v>
      </c>
    </row>
    <row r="176" spans="1:7" x14ac:dyDescent="0.4">
      <c r="A176" t="s">
        <v>185</v>
      </c>
      <c r="B176" s="4" t="s">
        <v>485</v>
      </c>
      <c r="C176">
        <v>175</v>
      </c>
      <c r="D176">
        <v>0</v>
      </c>
      <c r="E176">
        <v>0</v>
      </c>
      <c r="F176" t="str">
        <f t="shared" si="2"/>
        <v>SMALL_nCORE</v>
      </c>
      <c r="G176">
        <v>1</v>
      </c>
    </row>
    <row r="177" spans="1:7" x14ac:dyDescent="0.4">
      <c r="A177" t="s">
        <v>186</v>
      </c>
      <c r="B177" s="4" t="s">
        <v>486</v>
      </c>
      <c r="C177">
        <v>176</v>
      </c>
      <c r="D177">
        <v>0</v>
      </c>
      <c r="E177">
        <v>0</v>
      </c>
      <c r="F177" t="str">
        <f t="shared" si="2"/>
        <v>SMALL_nCORE</v>
      </c>
      <c r="G177">
        <v>1</v>
      </c>
    </row>
    <row r="178" spans="1:7" x14ac:dyDescent="0.4">
      <c r="A178" t="s">
        <v>187</v>
      </c>
      <c r="B178" s="4" t="s">
        <v>487</v>
      </c>
      <c r="C178">
        <v>177</v>
      </c>
      <c r="D178">
        <v>0</v>
      </c>
      <c r="E178">
        <v>1</v>
      </c>
      <c r="F178" t="str">
        <f t="shared" si="2"/>
        <v>BIG_nCORE</v>
      </c>
      <c r="G178">
        <v>1</v>
      </c>
    </row>
    <row r="179" spans="1:7" x14ac:dyDescent="0.4">
      <c r="A179" t="s">
        <v>188</v>
      </c>
      <c r="B179" s="4" t="s">
        <v>488</v>
      </c>
      <c r="C179">
        <v>178</v>
      </c>
      <c r="D179">
        <v>0</v>
      </c>
      <c r="E179">
        <v>0</v>
      </c>
      <c r="F179" t="str">
        <f t="shared" si="2"/>
        <v>SMALL_nCORE</v>
      </c>
      <c r="G179">
        <v>1</v>
      </c>
    </row>
    <row r="180" spans="1:7" x14ac:dyDescent="0.4">
      <c r="A180" t="s">
        <v>189</v>
      </c>
      <c r="B180" s="4" t="s">
        <v>489</v>
      </c>
      <c r="C180">
        <v>179</v>
      </c>
      <c r="D180">
        <v>0</v>
      </c>
      <c r="E180">
        <v>0</v>
      </c>
      <c r="F180" t="str">
        <f t="shared" si="2"/>
        <v>SMALL_nCORE</v>
      </c>
      <c r="G180">
        <v>1</v>
      </c>
    </row>
    <row r="181" spans="1:7" x14ac:dyDescent="0.4">
      <c r="A181" t="s">
        <v>190</v>
      </c>
      <c r="B181" s="4" t="s">
        <v>490</v>
      </c>
      <c r="C181">
        <v>180</v>
      </c>
      <c r="D181">
        <v>0</v>
      </c>
      <c r="E181">
        <v>0</v>
      </c>
      <c r="F181" t="str">
        <f t="shared" si="2"/>
        <v>SMALL_nCORE</v>
      </c>
      <c r="G181">
        <v>1</v>
      </c>
    </row>
    <row r="182" spans="1:7" x14ac:dyDescent="0.4">
      <c r="A182" t="s">
        <v>191</v>
      </c>
      <c r="B182" s="4" t="s">
        <v>491</v>
      </c>
      <c r="C182">
        <v>181</v>
      </c>
      <c r="D182">
        <v>0</v>
      </c>
      <c r="E182">
        <v>0</v>
      </c>
      <c r="F182" t="str">
        <f t="shared" si="2"/>
        <v>SMALL_nCORE</v>
      </c>
      <c r="G182">
        <v>1</v>
      </c>
    </row>
    <row r="183" spans="1:7" x14ac:dyDescent="0.4">
      <c r="A183" t="s">
        <v>192</v>
      </c>
      <c r="B183" s="4" t="s">
        <v>492</v>
      </c>
      <c r="C183">
        <v>182</v>
      </c>
      <c r="D183">
        <v>0</v>
      </c>
      <c r="E183">
        <v>0</v>
      </c>
      <c r="F183" t="str">
        <f t="shared" si="2"/>
        <v>SMALL_nCORE</v>
      </c>
      <c r="G183">
        <v>1</v>
      </c>
    </row>
    <row r="184" spans="1:7" x14ac:dyDescent="0.4">
      <c r="A184" t="s">
        <v>193</v>
      </c>
      <c r="B184" s="4" t="s">
        <v>493</v>
      </c>
      <c r="C184">
        <v>183</v>
      </c>
      <c r="D184">
        <v>0</v>
      </c>
      <c r="E184">
        <v>1</v>
      </c>
      <c r="F184" t="str">
        <f t="shared" si="2"/>
        <v>BIG_nCORE</v>
      </c>
      <c r="G184">
        <v>1</v>
      </c>
    </row>
    <row r="185" spans="1:7" x14ac:dyDescent="0.4">
      <c r="A185" t="s">
        <v>194</v>
      </c>
      <c r="B185" s="4" t="s">
        <v>494</v>
      </c>
      <c r="C185">
        <v>184</v>
      </c>
      <c r="D185">
        <v>0</v>
      </c>
      <c r="E185">
        <v>0</v>
      </c>
      <c r="F185" t="str">
        <f t="shared" si="2"/>
        <v>SMALL_nCORE</v>
      </c>
      <c r="G185">
        <v>1</v>
      </c>
    </row>
    <row r="186" spans="1:7" x14ac:dyDescent="0.4">
      <c r="A186" t="s">
        <v>195</v>
      </c>
      <c r="B186" s="4" t="s">
        <v>495</v>
      </c>
      <c r="C186">
        <v>185</v>
      </c>
      <c r="D186">
        <v>1</v>
      </c>
      <c r="E186">
        <v>0</v>
      </c>
      <c r="F186" t="str">
        <f t="shared" si="2"/>
        <v>SMALL_CORE</v>
      </c>
      <c r="G186">
        <v>1</v>
      </c>
    </row>
    <row r="187" spans="1:7" x14ac:dyDescent="0.4">
      <c r="A187" t="s">
        <v>196</v>
      </c>
      <c r="B187" s="4" t="s">
        <v>496</v>
      </c>
      <c r="C187">
        <v>186</v>
      </c>
      <c r="D187">
        <v>1</v>
      </c>
      <c r="E187">
        <v>0</v>
      </c>
      <c r="F187" t="str">
        <f t="shared" si="2"/>
        <v>SMALL_CORE</v>
      </c>
      <c r="G187">
        <v>1</v>
      </c>
    </row>
    <row r="188" spans="1:7" x14ac:dyDescent="0.4">
      <c r="A188" t="s">
        <v>197</v>
      </c>
      <c r="B188" s="4" t="s">
        <v>497</v>
      </c>
      <c r="C188">
        <v>187</v>
      </c>
      <c r="D188">
        <v>0</v>
      </c>
      <c r="E188">
        <v>1</v>
      </c>
      <c r="F188" t="str">
        <f t="shared" si="2"/>
        <v>BIG_nCORE</v>
      </c>
      <c r="G188">
        <v>1</v>
      </c>
    </row>
    <row r="189" spans="1:7" x14ac:dyDescent="0.4">
      <c r="A189" t="s">
        <v>198</v>
      </c>
      <c r="B189" s="4" t="s">
        <v>498</v>
      </c>
      <c r="C189">
        <v>188</v>
      </c>
      <c r="D189">
        <v>0</v>
      </c>
      <c r="E189">
        <v>0</v>
      </c>
      <c r="F189" t="str">
        <f t="shared" si="2"/>
        <v>SMALL_nCORE</v>
      </c>
      <c r="G189">
        <v>1</v>
      </c>
    </row>
    <row r="190" spans="1:7" x14ac:dyDescent="0.4">
      <c r="A190" t="s">
        <v>199</v>
      </c>
      <c r="B190" s="4" t="s">
        <v>499</v>
      </c>
      <c r="C190">
        <v>189</v>
      </c>
      <c r="D190">
        <v>0</v>
      </c>
      <c r="E190">
        <v>0</v>
      </c>
      <c r="F190" t="str">
        <f t="shared" si="2"/>
        <v>SMALL_nCORE</v>
      </c>
      <c r="G190">
        <v>1</v>
      </c>
    </row>
    <row r="191" spans="1:7" x14ac:dyDescent="0.4">
      <c r="A191" t="s">
        <v>200</v>
      </c>
      <c r="B191" s="4" t="s">
        <v>500</v>
      </c>
      <c r="C191">
        <v>190</v>
      </c>
      <c r="D191">
        <v>0</v>
      </c>
      <c r="E191">
        <v>0</v>
      </c>
      <c r="F191" t="str">
        <f t="shared" si="2"/>
        <v>SMALL_nCORE</v>
      </c>
      <c r="G191">
        <v>1</v>
      </c>
    </row>
    <row r="192" spans="1:7" x14ac:dyDescent="0.4">
      <c r="A192" t="s">
        <v>201</v>
      </c>
      <c r="B192" s="4" t="s">
        <v>501</v>
      </c>
      <c r="C192">
        <v>191</v>
      </c>
      <c r="D192">
        <v>1</v>
      </c>
      <c r="E192">
        <v>1</v>
      </c>
      <c r="F192" t="str">
        <f t="shared" si="2"/>
        <v>BIG_CORE</v>
      </c>
      <c r="G192">
        <v>1</v>
      </c>
    </row>
    <row r="193" spans="1:7" x14ac:dyDescent="0.4">
      <c r="A193" t="s">
        <v>202</v>
      </c>
      <c r="B193" s="4" t="s">
        <v>502</v>
      </c>
      <c r="C193">
        <v>192</v>
      </c>
      <c r="D193">
        <v>0</v>
      </c>
      <c r="E193">
        <v>0</v>
      </c>
      <c r="F193" t="str">
        <f t="shared" si="2"/>
        <v>SMALL_nCORE</v>
      </c>
      <c r="G193">
        <v>1</v>
      </c>
    </row>
    <row r="194" spans="1:7" x14ac:dyDescent="0.4">
      <c r="A194" t="s">
        <v>203</v>
      </c>
      <c r="B194" s="4" t="s">
        <v>503</v>
      </c>
      <c r="C194">
        <v>193</v>
      </c>
      <c r="D194">
        <v>0</v>
      </c>
      <c r="E194">
        <v>0</v>
      </c>
      <c r="F194" t="str">
        <f t="shared" ref="F194:F257" si="3">IF(AND(D194=1,E194=1),"BIG_CORE",IF(AND(D194=1,E194=0),"SMALL_CORE",IF(AND(D194=0,E194=0),"SMALL_nCORE","BIG_nCORE")))</f>
        <v>SMALL_nCORE</v>
      </c>
      <c r="G194">
        <v>0</v>
      </c>
    </row>
    <row r="195" spans="1:7" x14ac:dyDescent="0.4">
      <c r="A195" t="s">
        <v>204</v>
      </c>
      <c r="B195" s="4" t="s">
        <v>504</v>
      </c>
      <c r="C195">
        <v>194</v>
      </c>
      <c r="D195">
        <v>1</v>
      </c>
      <c r="E195">
        <v>0</v>
      </c>
      <c r="F195" t="str">
        <f t="shared" si="3"/>
        <v>SMALL_CORE</v>
      </c>
      <c r="G195">
        <v>1</v>
      </c>
    </row>
    <row r="196" spans="1:7" x14ac:dyDescent="0.4">
      <c r="A196" t="s">
        <v>205</v>
      </c>
      <c r="B196" s="4" t="s">
        <v>505</v>
      </c>
      <c r="C196">
        <v>195</v>
      </c>
      <c r="D196">
        <v>1</v>
      </c>
      <c r="E196">
        <v>0</v>
      </c>
      <c r="F196" t="str">
        <f t="shared" si="3"/>
        <v>SMALL_CORE</v>
      </c>
      <c r="G196">
        <v>1</v>
      </c>
    </row>
    <row r="197" spans="1:7" x14ac:dyDescent="0.4">
      <c r="A197" t="s">
        <v>206</v>
      </c>
      <c r="B197" s="4" t="s">
        <v>506</v>
      </c>
      <c r="C197">
        <v>196</v>
      </c>
      <c r="D197">
        <v>0</v>
      </c>
      <c r="E197">
        <v>0</v>
      </c>
      <c r="F197" t="str">
        <f t="shared" si="3"/>
        <v>SMALL_nCORE</v>
      </c>
      <c r="G197">
        <v>1</v>
      </c>
    </row>
    <row r="198" spans="1:7" x14ac:dyDescent="0.4">
      <c r="A198" t="s">
        <v>208</v>
      </c>
      <c r="B198" s="4" t="s">
        <v>507</v>
      </c>
      <c r="C198">
        <v>197</v>
      </c>
      <c r="D198">
        <v>0</v>
      </c>
      <c r="E198">
        <v>0</v>
      </c>
      <c r="F198" t="str">
        <f t="shared" si="3"/>
        <v>SMALL_nCORE</v>
      </c>
      <c r="G198">
        <v>1</v>
      </c>
    </row>
    <row r="199" spans="1:7" x14ac:dyDescent="0.4">
      <c r="A199" t="s">
        <v>209</v>
      </c>
      <c r="B199" s="4" t="s">
        <v>508</v>
      </c>
      <c r="C199">
        <v>198</v>
      </c>
      <c r="D199">
        <v>0</v>
      </c>
      <c r="E199">
        <v>0</v>
      </c>
      <c r="F199" t="str">
        <f t="shared" si="3"/>
        <v>SMALL_nCORE</v>
      </c>
      <c r="G199">
        <v>1</v>
      </c>
    </row>
    <row r="200" spans="1:7" x14ac:dyDescent="0.4">
      <c r="A200" t="s">
        <v>210</v>
      </c>
      <c r="B200" s="4" t="s">
        <v>509</v>
      </c>
      <c r="C200">
        <v>199</v>
      </c>
      <c r="D200">
        <v>0</v>
      </c>
      <c r="E200">
        <v>0</v>
      </c>
      <c r="F200" t="str">
        <f t="shared" si="3"/>
        <v>SMALL_nCORE</v>
      </c>
      <c r="G200">
        <v>1</v>
      </c>
    </row>
    <row r="201" spans="1:7" x14ac:dyDescent="0.4">
      <c r="A201" t="s">
        <v>211</v>
      </c>
      <c r="B201" s="4" t="s">
        <v>510</v>
      </c>
      <c r="C201">
        <v>200</v>
      </c>
      <c r="D201">
        <v>0</v>
      </c>
      <c r="E201">
        <v>1</v>
      </c>
      <c r="F201" t="str">
        <f t="shared" si="3"/>
        <v>BIG_nCORE</v>
      </c>
      <c r="G201">
        <v>1</v>
      </c>
    </row>
    <row r="202" spans="1:7" x14ac:dyDescent="0.4">
      <c r="A202" t="s">
        <v>212</v>
      </c>
      <c r="B202" s="4" t="s">
        <v>511</v>
      </c>
      <c r="C202">
        <v>201</v>
      </c>
      <c r="D202">
        <v>0</v>
      </c>
      <c r="E202">
        <v>0</v>
      </c>
      <c r="F202" t="str">
        <f t="shared" si="3"/>
        <v>SMALL_nCORE</v>
      </c>
      <c r="G202">
        <v>1</v>
      </c>
    </row>
    <row r="203" spans="1:7" x14ac:dyDescent="0.4">
      <c r="A203" t="s">
        <v>213</v>
      </c>
      <c r="B203" s="4" t="s">
        <v>512</v>
      </c>
      <c r="C203">
        <v>202</v>
      </c>
      <c r="D203">
        <v>0</v>
      </c>
      <c r="E203">
        <v>0</v>
      </c>
      <c r="F203" t="str">
        <f t="shared" si="3"/>
        <v>SMALL_nCORE</v>
      </c>
      <c r="G203">
        <v>1</v>
      </c>
    </row>
    <row r="204" spans="1:7" x14ac:dyDescent="0.4">
      <c r="A204" t="s">
        <v>214</v>
      </c>
      <c r="B204" s="4" t="s">
        <v>513</v>
      </c>
      <c r="C204">
        <v>203</v>
      </c>
      <c r="D204">
        <v>0</v>
      </c>
      <c r="E204">
        <v>0</v>
      </c>
      <c r="F204" t="str">
        <f t="shared" si="3"/>
        <v>SMALL_nCORE</v>
      </c>
      <c r="G204">
        <v>1</v>
      </c>
    </row>
    <row r="205" spans="1:7" x14ac:dyDescent="0.4">
      <c r="A205" t="s">
        <v>215</v>
      </c>
      <c r="B205" s="4" t="s">
        <v>514</v>
      </c>
      <c r="C205">
        <v>204</v>
      </c>
      <c r="D205">
        <v>0</v>
      </c>
      <c r="E205">
        <v>0</v>
      </c>
      <c r="F205" t="str">
        <f t="shared" si="3"/>
        <v>SMALL_nCORE</v>
      </c>
      <c r="G205">
        <v>1</v>
      </c>
    </row>
    <row r="206" spans="1:7" x14ac:dyDescent="0.4">
      <c r="A206" t="s">
        <v>216</v>
      </c>
      <c r="B206" s="4" t="s">
        <v>515</v>
      </c>
      <c r="C206">
        <v>205</v>
      </c>
      <c r="D206">
        <v>0</v>
      </c>
      <c r="E206">
        <v>0</v>
      </c>
      <c r="F206" t="str">
        <f t="shared" si="3"/>
        <v>SMALL_nCORE</v>
      </c>
      <c r="G206">
        <v>1</v>
      </c>
    </row>
    <row r="207" spans="1:7" x14ac:dyDescent="0.4">
      <c r="A207" t="s">
        <v>217</v>
      </c>
      <c r="B207" s="4" t="s">
        <v>516</v>
      </c>
      <c r="C207">
        <v>206</v>
      </c>
      <c r="D207">
        <v>0</v>
      </c>
      <c r="E207">
        <v>0</v>
      </c>
      <c r="F207" t="str">
        <f t="shared" si="3"/>
        <v>SMALL_nCORE</v>
      </c>
      <c r="G207">
        <v>1</v>
      </c>
    </row>
    <row r="208" spans="1:7" x14ac:dyDescent="0.4">
      <c r="A208" t="s">
        <v>218</v>
      </c>
      <c r="B208" s="4" t="s">
        <v>517</v>
      </c>
      <c r="C208">
        <v>207</v>
      </c>
      <c r="D208">
        <v>0</v>
      </c>
      <c r="E208">
        <v>0</v>
      </c>
      <c r="F208" t="str">
        <f t="shared" si="3"/>
        <v>SMALL_nCORE</v>
      </c>
      <c r="G208">
        <v>1</v>
      </c>
    </row>
    <row r="209" spans="1:7" x14ac:dyDescent="0.4">
      <c r="A209" t="s">
        <v>219</v>
      </c>
      <c r="B209" s="4" t="s">
        <v>518</v>
      </c>
      <c r="C209">
        <v>208</v>
      </c>
      <c r="D209">
        <v>0</v>
      </c>
      <c r="E209">
        <v>0</v>
      </c>
      <c r="F209" t="str">
        <f t="shared" si="3"/>
        <v>SMALL_nCORE</v>
      </c>
      <c r="G209">
        <v>1</v>
      </c>
    </row>
    <row r="210" spans="1:7" x14ac:dyDescent="0.4">
      <c r="A210" t="s">
        <v>220</v>
      </c>
      <c r="B210" s="4" t="s">
        <v>519</v>
      </c>
      <c r="C210">
        <v>209</v>
      </c>
      <c r="D210">
        <v>0</v>
      </c>
      <c r="E210">
        <v>0</v>
      </c>
      <c r="F210" t="str">
        <f t="shared" si="3"/>
        <v>SMALL_nCORE</v>
      </c>
      <c r="G210">
        <v>1</v>
      </c>
    </row>
    <row r="211" spans="1:7" x14ac:dyDescent="0.4">
      <c r="A211" t="s">
        <v>221</v>
      </c>
      <c r="B211" s="4" t="s">
        <v>520</v>
      </c>
      <c r="C211">
        <v>210</v>
      </c>
      <c r="D211">
        <v>0</v>
      </c>
      <c r="E211">
        <v>0</v>
      </c>
      <c r="F211" t="str">
        <f t="shared" si="3"/>
        <v>SMALL_nCORE</v>
      </c>
      <c r="G211">
        <v>1</v>
      </c>
    </row>
    <row r="212" spans="1:7" x14ac:dyDescent="0.4">
      <c r="A212" s="5" t="s">
        <v>222</v>
      </c>
      <c r="B212" s="6" t="s">
        <v>521</v>
      </c>
      <c r="C212">
        <v>211</v>
      </c>
      <c r="D212">
        <v>0</v>
      </c>
      <c r="E212">
        <v>0</v>
      </c>
      <c r="F212" t="str">
        <f t="shared" si="3"/>
        <v>SMALL_nCORE</v>
      </c>
      <c r="G212">
        <v>0</v>
      </c>
    </row>
    <row r="213" spans="1:7" x14ac:dyDescent="0.4">
      <c r="A213" t="s">
        <v>223</v>
      </c>
      <c r="B213" s="4" t="s">
        <v>522</v>
      </c>
      <c r="C213">
        <v>212</v>
      </c>
      <c r="D213">
        <v>0</v>
      </c>
      <c r="E213">
        <v>1</v>
      </c>
      <c r="F213" t="str">
        <f t="shared" si="3"/>
        <v>BIG_nCORE</v>
      </c>
      <c r="G213">
        <v>1</v>
      </c>
    </row>
    <row r="214" spans="1:7" x14ac:dyDescent="0.4">
      <c r="A214" t="s">
        <v>224</v>
      </c>
      <c r="B214" s="4" t="s">
        <v>523</v>
      </c>
      <c r="C214">
        <v>213</v>
      </c>
      <c r="D214">
        <v>0</v>
      </c>
      <c r="E214">
        <v>0</v>
      </c>
      <c r="F214" t="str">
        <f t="shared" si="3"/>
        <v>SMALL_nCORE</v>
      </c>
      <c r="G214">
        <v>1</v>
      </c>
    </row>
    <row r="215" spans="1:7" x14ac:dyDescent="0.4">
      <c r="A215" t="s">
        <v>225</v>
      </c>
      <c r="B215" s="4" t="s">
        <v>524</v>
      </c>
      <c r="C215">
        <v>214</v>
      </c>
      <c r="D215">
        <v>1</v>
      </c>
      <c r="E215">
        <v>0</v>
      </c>
      <c r="F215" t="str">
        <f t="shared" si="3"/>
        <v>SMALL_CORE</v>
      </c>
      <c r="G215">
        <v>1</v>
      </c>
    </row>
    <row r="216" spans="1:7" x14ac:dyDescent="0.4">
      <c r="A216" t="s">
        <v>226</v>
      </c>
      <c r="B216" s="4" t="s">
        <v>525</v>
      </c>
      <c r="C216">
        <v>215</v>
      </c>
      <c r="D216">
        <v>0</v>
      </c>
      <c r="E216">
        <v>0</v>
      </c>
      <c r="F216" t="str">
        <f t="shared" si="3"/>
        <v>SMALL_nCORE</v>
      </c>
      <c r="G216">
        <v>1</v>
      </c>
    </row>
    <row r="217" spans="1:7" x14ac:dyDescent="0.4">
      <c r="A217" t="s">
        <v>227</v>
      </c>
      <c r="B217" s="4" t="s">
        <v>526</v>
      </c>
      <c r="C217">
        <v>216</v>
      </c>
      <c r="D217">
        <v>0</v>
      </c>
      <c r="E217">
        <v>1</v>
      </c>
      <c r="F217" t="str">
        <f t="shared" si="3"/>
        <v>BIG_nCORE</v>
      </c>
      <c r="G217">
        <v>0</v>
      </c>
    </row>
    <row r="218" spans="1:7" x14ac:dyDescent="0.4">
      <c r="A218" s="5" t="s">
        <v>228</v>
      </c>
      <c r="B218" s="6" t="s">
        <v>527</v>
      </c>
      <c r="C218">
        <v>217</v>
      </c>
      <c r="D218">
        <v>0</v>
      </c>
      <c r="E218">
        <v>1</v>
      </c>
      <c r="F218" t="str">
        <f t="shared" si="3"/>
        <v>BIG_nCORE</v>
      </c>
      <c r="G218">
        <v>1</v>
      </c>
    </row>
    <row r="219" spans="1:7" x14ac:dyDescent="0.4">
      <c r="A219" t="s">
        <v>229</v>
      </c>
      <c r="B219" s="4" t="s">
        <v>528</v>
      </c>
      <c r="C219">
        <v>218</v>
      </c>
      <c r="D219">
        <v>0</v>
      </c>
      <c r="E219">
        <v>0</v>
      </c>
      <c r="F219" t="str">
        <f t="shared" si="3"/>
        <v>SMALL_nCORE</v>
      </c>
      <c r="G219">
        <v>1</v>
      </c>
    </row>
    <row r="220" spans="1:7" x14ac:dyDescent="0.4">
      <c r="A220" t="s">
        <v>230</v>
      </c>
      <c r="B220" s="4" t="s">
        <v>529</v>
      </c>
      <c r="C220">
        <v>219</v>
      </c>
      <c r="D220">
        <v>0</v>
      </c>
      <c r="E220">
        <v>1</v>
      </c>
      <c r="F220" t="str">
        <f t="shared" si="3"/>
        <v>BIG_nCORE</v>
      </c>
      <c r="G220">
        <v>1</v>
      </c>
    </row>
    <row r="221" spans="1:7" x14ac:dyDescent="0.4">
      <c r="A221" t="s">
        <v>231</v>
      </c>
      <c r="B221" s="4" t="s">
        <v>530</v>
      </c>
      <c r="C221">
        <v>220</v>
      </c>
      <c r="D221">
        <v>0</v>
      </c>
      <c r="E221">
        <v>1</v>
      </c>
      <c r="F221" t="str">
        <f t="shared" si="3"/>
        <v>BIG_nCORE</v>
      </c>
      <c r="G221">
        <v>1</v>
      </c>
    </row>
    <row r="222" spans="1:7" x14ac:dyDescent="0.4">
      <c r="A222" t="s">
        <v>232</v>
      </c>
      <c r="B222" s="4" t="s">
        <v>531</v>
      </c>
      <c r="C222">
        <v>221</v>
      </c>
      <c r="D222">
        <v>0</v>
      </c>
      <c r="E222">
        <v>0</v>
      </c>
      <c r="F222" t="str">
        <f t="shared" si="3"/>
        <v>SMALL_nCORE</v>
      </c>
      <c r="G222">
        <v>1</v>
      </c>
    </row>
    <row r="223" spans="1:7" x14ac:dyDescent="0.4">
      <c r="A223" t="s">
        <v>233</v>
      </c>
      <c r="B223" s="4" t="s">
        <v>532</v>
      </c>
      <c r="C223">
        <v>222</v>
      </c>
      <c r="D223">
        <v>0</v>
      </c>
      <c r="E223">
        <v>1</v>
      </c>
      <c r="F223" t="str">
        <f t="shared" si="3"/>
        <v>BIG_nCORE</v>
      </c>
      <c r="G223">
        <v>1</v>
      </c>
    </row>
    <row r="224" spans="1:7" x14ac:dyDescent="0.4">
      <c r="A224" t="s">
        <v>234</v>
      </c>
      <c r="B224" s="4" t="s">
        <v>533</v>
      </c>
      <c r="C224">
        <v>223</v>
      </c>
      <c r="D224">
        <v>0</v>
      </c>
      <c r="E224">
        <v>0</v>
      </c>
      <c r="F224" t="str">
        <f t="shared" si="3"/>
        <v>SMALL_nCORE</v>
      </c>
      <c r="G224">
        <v>1</v>
      </c>
    </row>
    <row r="225" spans="1:7" x14ac:dyDescent="0.4">
      <c r="A225" t="s">
        <v>235</v>
      </c>
      <c r="B225" s="4" t="s">
        <v>534</v>
      </c>
      <c r="C225">
        <v>224</v>
      </c>
      <c r="D225">
        <v>0</v>
      </c>
      <c r="E225">
        <v>1</v>
      </c>
      <c r="F225" t="str">
        <f t="shared" si="3"/>
        <v>BIG_nCORE</v>
      </c>
      <c r="G225">
        <v>1</v>
      </c>
    </row>
    <row r="226" spans="1:7" x14ac:dyDescent="0.4">
      <c r="A226" t="s">
        <v>236</v>
      </c>
      <c r="B226" s="4" t="s">
        <v>535</v>
      </c>
      <c r="C226">
        <v>225</v>
      </c>
      <c r="D226">
        <v>0</v>
      </c>
      <c r="E226">
        <v>1</v>
      </c>
      <c r="F226" t="str">
        <f t="shared" si="3"/>
        <v>BIG_nCORE</v>
      </c>
      <c r="G226">
        <v>1</v>
      </c>
    </row>
    <row r="227" spans="1:7" x14ac:dyDescent="0.4">
      <c r="A227" t="s">
        <v>237</v>
      </c>
      <c r="B227" s="4" t="s">
        <v>536</v>
      </c>
      <c r="C227">
        <v>226</v>
      </c>
      <c r="D227">
        <v>1</v>
      </c>
      <c r="E227">
        <v>1</v>
      </c>
      <c r="F227" t="str">
        <f t="shared" si="3"/>
        <v>BIG_CORE</v>
      </c>
      <c r="G227">
        <v>1</v>
      </c>
    </row>
    <row r="228" spans="1:7" x14ac:dyDescent="0.4">
      <c r="A228" t="s">
        <v>238</v>
      </c>
      <c r="B228" s="4" t="s">
        <v>537</v>
      </c>
      <c r="C228">
        <v>227</v>
      </c>
      <c r="D228">
        <v>0</v>
      </c>
      <c r="E228">
        <v>1</v>
      </c>
      <c r="F228" t="str">
        <f t="shared" si="3"/>
        <v>BIG_nCORE</v>
      </c>
      <c r="G228">
        <v>1</v>
      </c>
    </row>
    <row r="229" spans="1:7" x14ac:dyDescent="0.4">
      <c r="A229" t="s">
        <v>239</v>
      </c>
      <c r="B229" s="4" t="s">
        <v>538</v>
      </c>
      <c r="C229">
        <v>228</v>
      </c>
      <c r="D229">
        <v>0</v>
      </c>
      <c r="E229">
        <v>0</v>
      </c>
      <c r="F229" t="str">
        <f t="shared" si="3"/>
        <v>SMALL_nCORE</v>
      </c>
      <c r="G229">
        <v>1</v>
      </c>
    </row>
    <row r="230" spans="1:7" x14ac:dyDescent="0.4">
      <c r="A230" t="s">
        <v>240</v>
      </c>
      <c r="B230" s="4" t="s">
        <v>539</v>
      </c>
      <c r="C230">
        <v>229</v>
      </c>
      <c r="D230">
        <v>0</v>
      </c>
      <c r="E230">
        <v>0</v>
      </c>
      <c r="F230" t="str">
        <f t="shared" si="3"/>
        <v>SMALL_nCORE</v>
      </c>
      <c r="G230">
        <v>1</v>
      </c>
    </row>
    <row r="231" spans="1:7" x14ac:dyDescent="0.4">
      <c r="A231" t="s">
        <v>241</v>
      </c>
      <c r="B231" s="4" t="s">
        <v>540</v>
      </c>
      <c r="C231">
        <v>230</v>
      </c>
      <c r="D231">
        <v>0</v>
      </c>
      <c r="E231">
        <v>0</v>
      </c>
      <c r="F231" t="str">
        <f t="shared" si="3"/>
        <v>SMALL_nCORE</v>
      </c>
      <c r="G231">
        <v>1</v>
      </c>
    </row>
    <row r="232" spans="1:7" x14ac:dyDescent="0.4">
      <c r="A232" t="s">
        <v>242</v>
      </c>
      <c r="B232" s="4" t="s">
        <v>541</v>
      </c>
      <c r="C232">
        <v>231</v>
      </c>
      <c r="D232">
        <v>0</v>
      </c>
      <c r="E232">
        <v>0</v>
      </c>
      <c r="F232" t="str">
        <f t="shared" si="3"/>
        <v>SMALL_nCORE</v>
      </c>
      <c r="G232">
        <v>1</v>
      </c>
    </row>
    <row r="233" spans="1:7" x14ac:dyDescent="0.4">
      <c r="A233" t="s">
        <v>243</v>
      </c>
      <c r="B233" s="4" t="s">
        <v>542</v>
      </c>
      <c r="C233">
        <v>232</v>
      </c>
      <c r="D233">
        <v>0</v>
      </c>
      <c r="E233">
        <v>0</v>
      </c>
      <c r="F233" t="str">
        <f t="shared" si="3"/>
        <v>SMALL_nCORE</v>
      </c>
      <c r="G233">
        <v>0</v>
      </c>
    </row>
    <row r="234" spans="1:7" x14ac:dyDescent="0.4">
      <c r="A234" t="s">
        <v>244</v>
      </c>
      <c r="B234" s="4" t="s">
        <v>543</v>
      </c>
      <c r="C234">
        <v>233</v>
      </c>
      <c r="D234">
        <v>1</v>
      </c>
      <c r="E234">
        <v>1</v>
      </c>
      <c r="F234" t="str">
        <f t="shared" si="3"/>
        <v>BIG_CORE</v>
      </c>
      <c r="G234">
        <v>1</v>
      </c>
    </row>
    <row r="235" spans="1:7" x14ac:dyDescent="0.4">
      <c r="A235" t="s">
        <v>245</v>
      </c>
      <c r="B235" s="4" t="s">
        <v>544</v>
      </c>
      <c r="C235">
        <v>234</v>
      </c>
      <c r="D235">
        <v>0</v>
      </c>
      <c r="E235">
        <v>1</v>
      </c>
      <c r="F235" t="str">
        <f t="shared" si="3"/>
        <v>BIG_nCORE</v>
      </c>
      <c r="G235">
        <v>1</v>
      </c>
    </row>
    <row r="236" spans="1:7" x14ac:dyDescent="0.4">
      <c r="A236" t="s">
        <v>246</v>
      </c>
      <c r="B236" s="4" t="s">
        <v>545</v>
      </c>
      <c r="C236">
        <v>235</v>
      </c>
      <c r="D236">
        <v>0</v>
      </c>
      <c r="E236">
        <v>0</v>
      </c>
      <c r="F236" t="str">
        <f t="shared" si="3"/>
        <v>SMALL_nCORE</v>
      </c>
      <c r="G236">
        <v>1</v>
      </c>
    </row>
    <row r="237" spans="1:7" x14ac:dyDescent="0.4">
      <c r="A237" t="s">
        <v>247</v>
      </c>
      <c r="B237" s="4" t="s">
        <v>546</v>
      </c>
      <c r="C237">
        <v>236</v>
      </c>
      <c r="D237">
        <v>0</v>
      </c>
      <c r="E237">
        <v>0</v>
      </c>
      <c r="F237" t="str">
        <f t="shared" si="3"/>
        <v>SMALL_nCORE</v>
      </c>
      <c r="G237">
        <v>1</v>
      </c>
    </row>
    <row r="238" spans="1:7" x14ac:dyDescent="0.4">
      <c r="A238" t="s">
        <v>248</v>
      </c>
      <c r="B238" s="4" t="s">
        <v>547</v>
      </c>
      <c r="C238">
        <v>237</v>
      </c>
      <c r="D238">
        <v>0</v>
      </c>
      <c r="E238">
        <v>0</v>
      </c>
      <c r="F238" t="str">
        <f t="shared" si="3"/>
        <v>SMALL_nCORE</v>
      </c>
      <c r="G238">
        <v>1</v>
      </c>
    </row>
    <row r="239" spans="1:7" x14ac:dyDescent="0.4">
      <c r="A239" t="s">
        <v>249</v>
      </c>
      <c r="B239" s="4" t="s">
        <v>548</v>
      </c>
      <c r="C239">
        <v>238</v>
      </c>
      <c r="D239">
        <v>0</v>
      </c>
      <c r="E239">
        <v>0</v>
      </c>
      <c r="F239" t="str">
        <f t="shared" si="3"/>
        <v>SMALL_nCORE</v>
      </c>
      <c r="G239">
        <v>1</v>
      </c>
    </row>
    <row r="240" spans="1:7" x14ac:dyDescent="0.4">
      <c r="A240" t="s">
        <v>250</v>
      </c>
      <c r="B240" s="4" t="s">
        <v>549</v>
      </c>
      <c r="C240">
        <v>239</v>
      </c>
      <c r="D240">
        <v>0</v>
      </c>
      <c r="E240">
        <v>1</v>
      </c>
      <c r="F240" t="str">
        <f t="shared" si="3"/>
        <v>BIG_nCORE</v>
      </c>
      <c r="G240">
        <v>1</v>
      </c>
    </row>
    <row r="241" spans="1:7" x14ac:dyDescent="0.4">
      <c r="A241" t="s">
        <v>251</v>
      </c>
      <c r="B241" s="4" t="s">
        <v>550</v>
      </c>
      <c r="C241">
        <v>240</v>
      </c>
      <c r="D241">
        <v>0</v>
      </c>
      <c r="E241">
        <v>0</v>
      </c>
      <c r="F241" t="str">
        <f t="shared" si="3"/>
        <v>SMALL_nCORE</v>
      </c>
      <c r="G241">
        <v>1</v>
      </c>
    </row>
    <row r="242" spans="1:7" x14ac:dyDescent="0.4">
      <c r="A242" t="s">
        <v>252</v>
      </c>
      <c r="B242" s="4" t="s">
        <v>551</v>
      </c>
      <c r="C242">
        <v>241</v>
      </c>
      <c r="D242">
        <v>0</v>
      </c>
      <c r="E242">
        <v>1</v>
      </c>
      <c r="F242" t="str">
        <f t="shared" si="3"/>
        <v>BIG_nCORE</v>
      </c>
      <c r="G242">
        <v>1</v>
      </c>
    </row>
    <row r="243" spans="1:7" x14ac:dyDescent="0.4">
      <c r="A243" t="s">
        <v>253</v>
      </c>
      <c r="B243" s="4" t="s">
        <v>552</v>
      </c>
      <c r="C243">
        <v>242</v>
      </c>
      <c r="D243">
        <v>0</v>
      </c>
      <c r="E243">
        <v>1</v>
      </c>
      <c r="F243" t="str">
        <f t="shared" si="3"/>
        <v>BIG_nCORE</v>
      </c>
      <c r="G243">
        <v>1</v>
      </c>
    </row>
    <row r="244" spans="1:7" x14ac:dyDescent="0.4">
      <c r="A244" t="s">
        <v>254</v>
      </c>
      <c r="B244" s="4" t="s">
        <v>553</v>
      </c>
      <c r="C244">
        <v>243</v>
      </c>
      <c r="D244">
        <v>0</v>
      </c>
      <c r="E244">
        <v>1</v>
      </c>
      <c r="F244" t="str">
        <f t="shared" si="3"/>
        <v>BIG_nCORE</v>
      </c>
      <c r="G244">
        <v>1</v>
      </c>
    </row>
    <row r="245" spans="1:7" x14ac:dyDescent="0.4">
      <c r="A245" t="s">
        <v>255</v>
      </c>
      <c r="B245" s="4" t="s">
        <v>554</v>
      </c>
      <c r="C245">
        <v>244</v>
      </c>
      <c r="D245">
        <v>1</v>
      </c>
      <c r="E245">
        <v>0</v>
      </c>
      <c r="F245" t="str">
        <f t="shared" si="3"/>
        <v>SMALL_CORE</v>
      </c>
      <c r="G245">
        <v>1</v>
      </c>
    </row>
    <row r="246" spans="1:7" x14ac:dyDescent="0.4">
      <c r="A246" t="s">
        <v>256</v>
      </c>
      <c r="B246" s="4" t="s">
        <v>555</v>
      </c>
      <c r="C246">
        <v>245</v>
      </c>
      <c r="D246">
        <v>0</v>
      </c>
      <c r="E246">
        <v>0</v>
      </c>
      <c r="F246" t="str">
        <f t="shared" si="3"/>
        <v>SMALL_nCORE</v>
      </c>
      <c r="G246">
        <v>1</v>
      </c>
    </row>
    <row r="247" spans="1:7" x14ac:dyDescent="0.4">
      <c r="A247" t="s">
        <v>257</v>
      </c>
      <c r="B247" s="4" t="s">
        <v>556</v>
      </c>
      <c r="C247">
        <v>246</v>
      </c>
      <c r="D247">
        <v>0</v>
      </c>
      <c r="E247">
        <v>0</v>
      </c>
      <c r="F247" t="str">
        <f t="shared" si="3"/>
        <v>SMALL_nCORE</v>
      </c>
      <c r="G247">
        <v>1</v>
      </c>
    </row>
    <row r="248" spans="1:7" x14ac:dyDescent="0.4">
      <c r="A248" t="s">
        <v>258</v>
      </c>
      <c r="B248" s="4" t="s">
        <v>557</v>
      </c>
      <c r="C248">
        <v>247</v>
      </c>
      <c r="D248">
        <v>0</v>
      </c>
      <c r="E248">
        <v>0</v>
      </c>
      <c r="F248" t="str">
        <f t="shared" si="3"/>
        <v>SMALL_nCORE</v>
      </c>
      <c r="G248">
        <v>1</v>
      </c>
    </row>
    <row r="249" spans="1:7" x14ac:dyDescent="0.4">
      <c r="A249" t="s">
        <v>259</v>
      </c>
      <c r="B249" s="4" t="s">
        <v>558</v>
      </c>
      <c r="C249">
        <v>248</v>
      </c>
      <c r="D249">
        <v>1</v>
      </c>
      <c r="E249">
        <v>1</v>
      </c>
      <c r="F249" t="str">
        <f t="shared" si="3"/>
        <v>BIG_CORE</v>
      </c>
      <c r="G249">
        <v>1</v>
      </c>
    </row>
    <row r="250" spans="1:7" x14ac:dyDescent="0.4">
      <c r="A250" t="s">
        <v>260</v>
      </c>
      <c r="B250" s="4" t="s">
        <v>559</v>
      </c>
      <c r="C250">
        <v>249</v>
      </c>
      <c r="D250">
        <v>0</v>
      </c>
      <c r="E250">
        <v>0</v>
      </c>
      <c r="F250" t="str">
        <f t="shared" si="3"/>
        <v>SMALL_nCORE</v>
      </c>
      <c r="G250">
        <v>1</v>
      </c>
    </row>
    <row r="251" spans="1:7" x14ac:dyDescent="0.4">
      <c r="A251" t="s">
        <v>261</v>
      </c>
      <c r="B251" s="4" t="s">
        <v>560</v>
      </c>
      <c r="C251">
        <v>250</v>
      </c>
      <c r="D251">
        <v>1</v>
      </c>
      <c r="E251">
        <v>1</v>
      </c>
      <c r="F251" t="str">
        <f t="shared" si="3"/>
        <v>BIG_CORE</v>
      </c>
      <c r="G251">
        <v>0</v>
      </c>
    </row>
    <row r="252" spans="1:7" x14ac:dyDescent="0.4">
      <c r="A252" t="s">
        <v>262</v>
      </c>
      <c r="B252" s="4" t="s">
        <v>561</v>
      </c>
      <c r="C252">
        <v>251</v>
      </c>
      <c r="D252">
        <v>0</v>
      </c>
      <c r="E252">
        <v>0</v>
      </c>
      <c r="F252" t="str">
        <f t="shared" si="3"/>
        <v>SMALL_nCORE</v>
      </c>
      <c r="G252">
        <v>1</v>
      </c>
    </row>
    <row r="253" spans="1:7" x14ac:dyDescent="0.4">
      <c r="A253" t="s">
        <v>263</v>
      </c>
      <c r="B253" s="4" t="s">
        <v>562</v>
      </c>
      <c r="C253">
        <v>252</v>
      </c>
      <c r="D253">
        <v>0</v>
      </c>
      <c r="E253">
        <v>0</v>
      </c>
      <c r="F253" t="str">
        <f t="shared" si="3"/>
        <v>SMALL_nCORE</v>
      </c>
      <c r="G253">
        <v>1</v>
      </c>
    </row>
    <row r="254" spans="1:7" x14ac:dyDescent="0.4">
      <c r="A254" t="s">
        <v>264</v>
      </c>
      <c r="B254" s="4" t="s">
        <v>563</v>
      </c>
      <c r="C254">
        <v>253</v>
      </c>
      <c r="D254">
        <v>0</v>
      </c>
      <c r="E254">
        <v>1</v>
      </c>
      <c r="F254" t="str">
        <f t="shared" si="3"/>
        <v>BIG_nCORE</v>
      </c>
      <c r="G254">
        <v>1</v>
      </c>
    </row>
    <row r="255" spans="1:7" x14ac:dyDescent="0.4">
      <c r="A255" t="s">
        <v>265</v>
      </c>
      <c r="B255" s="4" t="s">
        <v>564</v>
      </c>
      <c r="C255">
        <v>254</v>
      </c>
      <c r="D255">
        <v>1</v>
      </c>
      <c r="E255">
        <v>0</v>
      </c>
      <c r="F255" t="str">
        <f t="shared" si="3"/>
        <v>SMALL_CORE</v>
      </c>
      <c r="G255">
        <v>0</v>
      </c>
    </row>
    <row r="256" spans="1:7" x14ac:dyDescent="0.4">
      <c r="A256" t="s">
        <v>266</v>
      </c>
      <c r="B256" s="4" t="s">
        <v>565</v>
      </c>
      <c r="C256">
        <v>255</v>
      </c>
      <c r="D256">
        <v>0</v>
      </c>
      <c r="E256">
        <v>0</v>
      </c>
      <c r="F256" t="str">
        <f t="shared" si="3"/>
        <v>SMALL_nCORE</v>
      </c>
      <c r="G256">
        <v>0</v>
      </c>
    </row>
    <row r="257" spans="1:7" x14ac:dyDescent="0.4">
      <c r="A257" t="s">
        <v>267</v>
      </c>
      <c r="B257" s="4" t="s">
        <v>566</v>
      </c>
      <c r="C257">
        <v>256</v>
      </c>
      <c r="D257">
        <v>0</v>
      </c>
      <c r="E257">
        <v>0</v>
      </c>
      <c r="F257" t="str">
        <f t="shared" si="3"/>
        <v>SMALL_nCORE</v>
      </c>
      <c r="G257">
        <v>0</v>
      </c>
    </row>
    <row r="258" spans="1:7" x14ac:dyDescent="0.4">
      <c r="A258" t="s">
        <v>268</v>
      </c>
      <c r="B258" s="4" t="s">
        <v>567</v>
      </c>
      <c r="C258">
        <v>257</v>
      </c>
      <c r="D258">
        <v>0</v>
      </c>
      <c r="E258">
        <v>0</v>
      </c>
      <c r="F258" t="str">
        <f t="shared" ref="F258:F293" si="4">IF(AND(D258=1,E258=1),"BIG_CORE",IF(AND(D258=1,E258=0),"SMALL_CORE",IF(AND(D258=0,E258=0),"SMALL_nCORE","BIG_nCORE")))</f>
        <v>SMALL_nCORE</v>
      </c>
      <c r="G258">
        <v>0</v>
      </c>
    </row>
    <row r="259" spans="1:7" x14ac:dyDescent="0.4">
      <c r="A259" t="s">
        <v>269</v>
      </c>
      <c r="B259" s="4" t="s">
        <v>568</v>
      </c>
      <c r="C259">
        <v>258</v>
      </c>
      <c r="D259">
        <v>0</v>
      </c>
      <c r="E259">
        <v>0</v>
      </c>
      <c r="F259" t="str">
        <f t="shared" si="4"/>
        <v>SMALL_nCORE</v>
      </c>
      <c r="G259">
        <v>0</v>
      </c>
    </row>
    <row r="260" spans="1:7" x14ac:dyDescent="0.4">
      <c r="A260" t="s">
        <v>270</v>
      </c>
      <c r="B260" s="4" t="s">
        <v>569</v>
      </c>
      <c r="C260">
        <v>259</v>
      </c>
      <c r="D260">
        <v>0</v>
      </c>
      <c r="E260">
        <v>0</v>
      </c>
      <c r="F260" t="str">
        <f t="shared" si="4"/>
        <v>SMALL_nCORE</v>
      </c>
      <c r="G260">
        <v>0</v>
      </c>
    </row>
    <row r="261" spans="1:7" x14ac:dyDescent="0.4">
      <c r="A261" t="s">
        <v>271</v>
      </c>
      <c r="B261" s="4" t="s">
        <v>570</v>
      </c>
      <c r="C261">
        <v>260</v>
      </c>
      <c r="D261">
        <v>0</v>
      </c>
      <c r="E261">
        <v>0</v>
      </c>
      <c r="F261" t="str">
        <f t="shared" si="4"/>
        <v>SMALL_nCORE</v>
      </c>
      <c r="G261">
        <v>0</v>
      </c>
    </row>
    <row r="262" spans="1:7" x14ac:dyDescent="0.4">
      <c r="A262" t="s">
        <v>272</v>
      </c>
      <c r="B262" s="4" t="s">
        <v>571</v>
      </c>
      <c r="C262">
        <v>261</v>
      </c>
      <c r="D262">
        <v>0</v>
      </c>
      <c r="E262">
        <v>0</v>
      </c>
      <c r="F262" t="str">
        <f t="shared" si="4"/>
        <v>SMALL_nCORE</v>
      </c>
      <c r="G262">
        <v>0</v>
      </c>
    </row>
    <row r="263" spans="1:7" x14ac:dyDescent="0.4">
      <c r="A263" t="s">
        <v>273</v>
      </c>
      <c r="B263" s="4" t="s">
        <v>572</v>
      </c>
      <c r="C263">
        <v>262</v>
      </c>
      <c r="D263">
        <v>0</v>
      </c>
      <c r="E263">
        <v>0</v>
      </c>
      <c r="F263" t="str">
        <f t="shared" si="4"/>
        <v>SMALL_nCORE</v>
      </c>
      <c r="G263">
        <v>0</v>
      </c>
    </row>
    <row r="264" spans="1:7" x14ac:dyDescent="0.4">
      <c r="A264" t="s">
        <v>274</v>
      </c>
      <c r="B264" s="4" t="s">
        <v>573</v>
      </c>
      <c r="C264">
        <v>263</v>
      </c>
      <c r="D264">
        <v>0</v>
      </c>
      <c r="E264">
        <v>0</v>
      </c>
      <c r="F264" t="str">
        <f t="shared" si="4"/>
        <v>SMALL_nCORE</v>
      </c>
      <c r="G264">
        <v>0</v>
      </c>
    </row>
    <row r="265" spans="1:7" x14ac:dyDescent="0.4">
      <c r="A265" t="s">
        <v>275</v>
      </c>
      <c r="B265" s="4" t="s">
        <v>574</v>
      </c>
      <c r="C265">
        <v>264</v>
      </c>
      <c r="D265">
        <v>0</v>
      </c>
      <c r="E265">
        <v>0</v>
      </c>
      <c r="F265" t="str">
        <f t="shared" si="4"/>
        <v>SMALL_nCORE</v>
      </c>
      <c r="G265">
        <v>0</v>
      </c>
    </row>
    <row r="266" spans="1:7" x14ac:dyDescent="0.4">
      <c r="A266" t="s">
        <v>276</v>
      </c>
      <c r="B266" s="4" t="s">
        <v>575</v>
      </c>
      <c r="C266">
        <v>265</v>
      </c>
      <c r="D266">
        <v>0</v>
      </c>
      <c r="E266">
        <v>0</v>
      </c>
      <c r="F266" t="str">
        <f t="shared" si="4"/>
        <v>SMALL_nCORE</v>
      </c>
      <c r="G266">
        <v>0</v>
      </c>
    </row>
    <row r="267" spans="1:7" x14ac:dyDescent="0.4">
      <c r="A267" t="s">
        <v>277</v>
      </c>
      <c r="B267" s="4" t="s">
        <v>576</v>
      </c>
      <c r="C267">
        <v>266</v>
      </c>
      <c r="D267">
        <v>1</v>
      </c>
      <c r="E267">
        <v>0</v>
      </c>
      <c r="F267" t="str">
        <f t="shared" si="4"/>
        <v>SMALL_CORE</v>
      </c>
      <c r="G267">
        <v>1</v>
      </c>
    </row>
    <row r="268" spans="1:7" x14ac:dyDescent="0.4">
      <c r="A268" t="s">
        <v>278</v>
      </c>
      <c r="B268" s="4" t="s">
        <v>577</v>
      </c>
      <c r="C268">
        <v>267</v>
      </c>
      <c r="D268">
        <v>1</v>
      </c>
      <c r="E268">
        <v>0</v>
      </c>
      <c r="F268" t="str">
        <f t="shared" si="4"/>
        <v>SMALL_CORE</v>
      </c>
      <c r="G268">
        <v>1</v>
      </c>
    </row>
    <row r="269" spans="1:7" x14ac:dyDescent="0.4">
      <c r="A269" t="s">
        <v>279</v>
      </c>
      <c r="B269" s="4" t="s">
        <v>578</v>
      </c>
      <c r="C269">
        <v>268</v>
      </c>
      <c r="D269">
        <v>1</v>
      </c>
      <c r="E269">
        <v>0</v>
      </c>
      <c r="F269" t="str">
        <f t="shared" si="4"/>
        <v>SMALL_CORE</v>
      </c>
      <c r="G269">
        <v>1</v>
      </c>
    </row>
    <row r="270" spans="1:7" x14ac:dyDescent="0.4">
      <c r="A270" t="s">
        <v>280</v>
      </c>
      <c r="B270" s="4" t="s">
        <v>579</v>
      </c>
      <c r="C270">
        <v>269</v>
      </c>
      <c r="D270">
        <v>0</v>
      </c>
      <c r="E270">
        <v>0</v>
      </c>
      <c r="F270" t="str">
        <f t="shared" si="4"/>
        <v>SMALL_nCORE</v>
      </c>
      <c r="G270">
        <v>1</v>
      </c>
    </row>
    <row r="271" spans="1:7" x14ac:dyDescent="0.4">
      <c r="A271" t="s">
        <v>281</v>
      </c>
      <c r="B271" s="4" t="s">
        <v>580</v>
      </c>
      <c r="C271">
        <v>270</v>
      </c>
      <c r="D271">
        <v>1</v>
      </c>
      <c r="E271">
        <v>0</v>
      </c>
      <c r="F271" t="str">
        <f t="shared" si="4"/>
        <v>SMALL_CORE</v>
      </c>
      <c r="G271">
        <v>1</v>
      </c>
    </row>
    <row r="272" spans="1:7" x14ac:dyDescent="0.4">
      <c r="A272" s="5" t="s">
        <v>282</v>
      </c>
      <c r="B272" s="6" t="s">
        <v>581</v>
      </c>
      <c r="C272">
        <v>271</v>
      </c>
      <c r="D272">
        <v>1</v>
      </c>
      <c r="E272">
        <v>0</v>
      </c>
      <c r="F272" t="str">
        <f t="shared" si="4"/>
        <v>SMALL_CORE</v>
      </c>
      <c r="G272">
        <v>1</v>
      </c>
    </row>
    <row r="273" spans="1:7" x14ac:dyDescent="0.4">
      <c r="A273" t="s">
        <v>283</v>
      </c>
      <c r="B273" s="4" t="s">
        <v>582</v>
      </c>
      <c r="C273">
        <v>272</v>
      </c>
      <c r="D273">
        <v>0</v>
      </c>
      <c r="E273">
        <v>0</v>
      </c>
      <c r="F273" t="str">
        <f t="shared" si="4"/>
        <v>SMALL_nCORE</v>
      </c>
      <c r="G273">
        <v>0</v>
      </c>
    </row>
    <row r="274" spans="1:7" x14ac:dyDescent="0.4">
      <c r="A274" t="s">
        <v>284</v>
      </c>
      <c r="B274" s="4" t="s">
        <v>583</v>
      </c>
      <c r="C274">
        <v>273</v>
      </c>
      <c r="D274">
        <v>1</v>
      </c>
      <c r="E274">
        <v>0</v>
      </c>
      <c r="F274" t="str">
        <f t="shared" si="4"/>
        <v>SMALL_CORE</v>
      </c>
      <c r="G274">
        <v>1</v>
      </c>
    </row>
    <row r="275" spans="1:7" x14ac:dyDescent="0.4">
      <c r="A275" t="s">
        <v>285</v>
      </c>
      <c r="B275" s="4" t="s">
        <v>584</v>
      </c>
      <c r="C275">
        <v>274</v>
      </c>
      <c r="D275">
        <v>1</v>
      </c>
      <c r="E275">
        <v>0</v>
      </c>
      <c r="F275" t="str">
        <f t="shared" si="4"/>
        <v>SMALL_CORE</v>
      </c>
      <c r="G275">
        <v>0</v>
      </c>
    </row>
    <row r="276" spans="1:7" x14ac:dyDescent="0.4">
      <c r="A276" t="s">
        <v>286</v>
      </c>
      <c r="B276" s="4" t="s">
        <v>585</v>
      </c>
      <c r="C276">
        <v>275</v>
      </c>
      <c r="D276">
        <v>0</v>
      </c>
      <c r="E276">
        <v>0</v>
      </c>
      <c r="F276" t="str">
        <f t="shared" si="4"/>
        <v>SMALL_nCORE</v>
      </c>
      <c r="G276">
        <v>1</v>
      </c>
    </row>
    <row r="277" spans="1:7" x14ac:dyDescent="0.4">
      <c r="A277" t="s">
        <v>287</v>
      </c>
      <c r="B277" s="4" t="s">
        <v>586</v>
      </c>
      <c r="C277">
        <v>276</v>
      </c>
      <c r="D277">
        <v>1</v>
      </c>
      <c r="E277">
        <v>0</v>
      </c>
      <c r="F277" t="str">
        <f t="shared" si="4"/>
        <v>SMALL_CORE</v>
      </c>
      <c r="G277">
        <v>1</v>
      </c>
    </row>
    <row r="278" spans="1:7" x14ac:dyDescent="0.4">
      <c r="A278" t="s">
        <v>288</v>
      </c>
      <c r="B278" s="4" t="s">
        <v>587</v>
      </c>
      <c r="C278">
        <v>277</v>
      </c>
      <c r="D278">
        <v>0</v>
      </c>
      <c r="E278">
        <v>0</v>
      </c>
      <c r="F278" t="str">
        <f t="shared" si="4"/>
        <v>SMALL_nCORE</v>
      </c>
      <c r="G278">
        <v>1</v>
      </c>
    </row>
    <row r="279" spans="1:7" x14ac:dyDescent="0.4">
      <c r="A279" t="s">
        <v>289</v>
      </c>
      <c r="B279" s="4" t="s">
        <v>588</v>
      </c>
      <c r="C279">
        <v>278</v>
      </c>
      <c r="D279">
        <v>0</v>
      </c>
      <c r="E279">
        <v>0</v>
      </c>
      <c r="F279" t="str">
        <f t="shared" si="4"/>
        <v>SMALL_nCORE</v>
      </c>
      <c r="G279">
        <v>0</v>
      </c>
    </row>
    <row r="280" spans="1:7" x14ac:dyDescent="0.4">
      <c r="A280" t="s">
        <v>290</v>
      </c>
      <c r="B280" s="4" t="s">
        <v>589</v>
      </c>
      <c r="C280">
        <v>279</v>
      </c>
      <c r="D280">
        <v>1</v>
      </c>
      <c r="E280">
        <v>0</v>
      </c>
      <c r="F280" t="str">
        <f t="shared" si="4"/>
        <v>SMALL_CORE</v>
      </c>
      <c r="G280">
        <v>1</v>
      </c>
    </row>
    <row r="281" spans="1:7" x14ac:dyDescent="0.4">
      <c r="A281" t="s">
        <v>291</v>
      </c>
      <c r="B281" s="4" t="s">
        <v>590</v>
      </c>
      <c r="C281">
        <v>280</v>
      </c>
      <c r="D281">
        <v>0</v>
      </c>
      <c r="E281">
        <v>0</v>
      </c>
      <c r="F281" t="str">
        <f t="shared" si="4"/>
        <v>SMALL_nCORE</v>
      </c>
      <c r="G281">
        <v>1</v>
      </c>
    </row>
    <row r="282" spans="1:7" x14ac:dyDescent="0.4">
      <c r="A282" t="s">
        <v>292</v>
      </c>
      <c r="B282" s="4" t="s">
        <v>591</v>
      </c>
      <c r="C282">
        <v>281</v>
      </c>
      <c r="D282">
        <v>1</v>
      </c>
      <c r="E282">
        <v>0</v>
      </c>
      <c r="F282" t="str">
        <f t="shared" si="4"/>
        <v>SMALL_CORE</v>
      </c>
      <c r="G282">
        <v>0</v>
      </c>
    </row>
    <row r="283" spans="1:7" x14ac:dyDescent="0.4">
      <c r="A283" t="s">
        <v>293</v>
      </c>
      <c r="B283" s="4" t="s">
        <v>592</v>
      </c>
      <c r="C283">
        <v>282</v>
      </c>
      <c r="D283">
        <v>1</v>
      </c>
      <c r="E283">
        <v>0</v>
      </c>
      <c r="F283" t="str">
        <f t="shared" si="4"/>
        <v>SMALL_CORE</v>
      </c>
      <c r="G283">
        <v>1</v>
      </c>
    </row>
    <row r="284" spans="1:7" x14ac:dyDescent="0.4">
      <c r="A284" t="s">
        <v>294</v>
      </c>
      <c r="B284" s="4" t="s">
        <v>593</v>
      </c>
      <c r="C284">
        <v>283</v>
      </c>
      <c r="D284">
        <v>1</v>
      </c>
      <c r="E284">
        <v>0</v>
      </c>
      <c r="F284" t="str">
        <f t="shared" si="4"/>
        <v>SMALL_CORE</v>
      </c>
      <c r="G284">
        <v>0</v>
      </c>
    </row>
    <row r="285" spans="1:7" x14ac:dyDescent="0.4">
      <c r="A285" t="s">
        <v>295</v>
      </c>
      <c r="B285" s="4" t="s">
        <v>594</v>
      </c>
      <c r="C285">
        <v>284</v>
      </c>
      <c r="D285">
        <v>1</v>
      </c>
      <c r="E285">
        <v>0</v>
      </c>
      <c r="F285" t="str">
        <f t="shared" si="4"/>
        <v>SMALL_CORE</v>
      </c>
      <c r="G285">
        <v>1</v>
      </c>
    </row>
    <row r="286" spans="1:7" x14ac:dyDescent="0.4">
      <c r="A286" t="s">
        <v>296</v>
      </c>
      <c r="B286" s="4" t="s">
        <v>595</v>
      </c>
      <c r="C286">
        <v>285</v>
      </c>
      <c r="D286">
        <v>0</v>
      </c>
      <c r="E286">
        <v>0</v>
      </c>
      <c r="F286" t="str">
        <f t="shared" si="4"/>
        <v>SMALL_nCORE</v>
      </c>
      <c r="G286">
        <v>1</v>
      </c>
    </row>
    <row r="287" spans="1:7" x14ac:dyDescent="0.4">
      <c r="A287" t="s">
        <v>297</v>
      </c>
      <c r="B287" s="4" t="s">
        <v>596</v>
      </c>
      <c r="C287">
        <v>286</v>
      </c>
      <c r="D287">
        <v>0</v>
      </c>
      <c r="E287">
        <v>1</v>
      </c>
      <c r="F287" t="str">
        <f t="shared" si="4"/>
        <v>BIG_nCORE</v>
      </c>
      <c r="G287">
        <v>1</v>
      </c>
    </row>
    <row r="288" spans="1:7" x14ac:dyDescent="0.4">
      <c r="A288" t="s">
        <v>298</v>
      </c>
      <c r="B288" s="4" t="s">
        <v>597</v>
      </c>
      <c r="C288">
        <v>287</v>
      </c>
      <c r="D288">
        <v>1</v>
      </c>
      <c r="E288">
        <v>0</v>
      </c>
      <c r="F288" t="str">
        <f t="shared" si="4"/>
        <v>SMALL_CORE</v>
      </c>
      <c r="G288">
        <v>1</v>
      </c>
    </row>
    <row r="289" spans="1:7" x14ac:dyDescent="0.4">
      <c r="A289" t="s">
        <v>299</v>
      </c>
      <c r="B289" s="4" t="s">
        <v>598</v>
      </c>
      <c r="C289">
        <v>288</v>
      </c>
      <c r="D289">
        <v>0</v>
      </c>
      <c r="E289">
        <v>0</v>
      </c>
      <c r="F289" t="str">
        <f t="shared" si="4"/>
        <v>SMALL_nCORE</v>
      </c>
      <c r="G289">
        <v>1</v>
      </c>
    </row>
    <row r="290" spans="1:7" x14ac:dyDescent="0.4">
      <c r="A290" t="s">
        <v>300</v>
      </c>
      <c r="B290" s="4" t="s">
        <v>599</v>
      </c>
      <c r="C290">
        <v>289</v>
      </c>
      <c r="D290">
        <v>0</v>
      </c>
      <c r="E290">
        <v>0</v>
      </c>
      <c r="F290" t="str">
        <f t="shared" si="4"/>
        <v>SMALL_nCORE</v>
      </c>
      <c r="G290">
        <v>1</v>
      </c>
    </row>
    <row r="291" spans="1:7" x14ac:dyDescent="0.4">
      <c r="A291" t="s">
        <v>301</v>
      </c>
      <c r="B291" s="4" t="s">
        <v>600</v>
      </c>
      <c r="C291">
        <v>290</v>
      </c>
      <c r="D291">
        <v>0</v>
      </c>
      <c r="E291">
        <v>0</v>
      </c>
      <c r="F291" t="str">
        <f t="shared" si="4"/>
        <v>SMALL_nCORE</v>
      </c>
      <c r="G291">
        <v>1</v>
      </c>
    </row>
    <row r="292" spans="1:7" x14ac:dyDescent="0.4">
      <c r="A292" t="s">
        <v>302</v>
      </c>
      <c r="B292" s="4" t="s">
        <v>601</v>
      </c>
      <c r="C292">
        <v>291</v>
      </c>
      <c r="D292">
        <v>1</v>
      </c>
      <c r="E292">
        <v>0</v>
      </c>
      <c r="F292" t="str">
        <f t="shared" si="4"/>
        <v>SMALL_CORE</v>
      </c>
      <c r="G292">
        <v>1</v>
      </c>
    </row>
    <row r="293" spans="1:7" x14ac:dyDescent="0.4">
      <c r="A293" t="s">
        <v>303</v>
      </c>
      <c r="B293" s="4" t="s">
        <v>602</v>
      </c>
      <c r="C293">
        <v>292</v>
      </c>
      <c r="D293">
        <v>1</v>
      </c>
      <c r="E293">
        <v>0</v>
      </c>
      <c r="F293" t="str">
        <f t="shared" si="4"/>
        <v>SMALL_CORE</v>
      </c>
      <c r="G29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2018-2019</vt:lpstr>
      <vt:lpstr>2018-2020(core)</vt:lpstr>
      <vt:lpstr>accession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2024-10-27T08:55:12Z</dcterms:created>
  <dcterms:modified xsi:type="dcterms:W3CDTF">2024-11-10T14:35:55Z</dcterms:modified>
</cp:coreProperties>
</file>