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filterPrivacy="1"/>
  <xr:revisionPtr revIDLastSave="0" documentId="13_ncr:1_{7D8EFFE7-E2B9-476B-953F-BE66EDDD686B}" xr6:coauthVersionLast="47" xr6:coauthVersionMax="47" xr10:uidLastSave="{00000000-0000-0000-0000-000000000000}"/>
  <bookViews>
    <workbookView xWindow="-120" yWindow="-120" windowWidth="29040" windowHeight="15840" tabRatio="763" activeTab="12" xr2:uid="{00000000-000D-0000-FFFF-FFFF00000000}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Oscillators" sheetId="7" r:id="rId6"/>
    <sheet name="Power Reg" sheetId="6" r:id="rId7"/>
    <sheet name="Analog" sheetId="8" r:id="rId8"/>
    <sheet name="Logic" sheetId="10" r:id="rId9"/>
    <sheet name="Misc" sheetId="9" r:id="rId10"/>
    <sheet name="Transistors" sheetId="11" r:id="rId11"/>
    <sheet name="Diodes" sheetId="12" r:id="rId12"/>
    <sheet name="Connectors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02" i="2" l="1"/>
  <c r="B601" i="2" l="1"/>
  <c r="B600" i="2" l="1"/>
  <c r="B599" i="2" l="1"/>
  <c r="B598" i="2" l="1"/>
  <c r="B596" i="2" l="1"/>
  <c r="B590" i="2"/>
  <c r="B595" i="2" l="1"/>
  <c r="B597" i="2" l="1"/>
  <c r="B594" i="2" l="1"/>
  <c r="B593" i="2" l="1"/>
  <c r="B592" i="2" l="1"/>
  <c r="B591" i="2" l="1"/>
  <c r="B589" i="2" l="1"/>
  <c r="B588" i="2" l="1"/>
  <c r="B587" i="2" l="1"/>
  <c r="B586" i="2" l="1"/>
  <c r="B585" i="2" l="1"/>
  <c r="B584" i="2" l="1"/>
  <c r="B583" i="2" l="1"/>
  <c r="B582" i="2" l="1"/>
  <c r="B581" i="2" l="1"/>
  <c r="B580" i="2" l="1"/>
  <c r="B579" i="2" l="1"/>
  <c r="B578" i="2" l="1"/>
  <c r="B577" i="2" l="1"/>
  <c r="B576" i="2" l="1"/>
  <c r="B575" i="2" l="1"/>
  <c r="B574" i="2" l="1"/>
  <c r="B573" i="2" l="1"/>
  <c r="B572" i="2" l="1"/>
  <c r="B571" i="2" l="1"/>
  <c r="B570" i="2" l="1"/>
  <c r="B569" i="2" l="1"/>
  <c r="B568" i="2" l="1"/>
  <c r="B567" i="2" l="1"/>
  <c r="B566" i="2" l="1"/>
  <c r="B564" i="2" l="1"/>
  <c r="B565" i="2"/>
  <c r="B563" i="2" l="1"/>
  <c r="B562" i="2" l="1"/>
  <c r="B561" i="2" l="1"/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<sst xmlns="http://schemas.openxmlformats.org/spreadsheetml/2006/main" count="22853" uniqueCount="9368">
  <si>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</si>
  <si>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</si>
  <si>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</si>
  <si>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</si>
  <si>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</si>
  <si>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</si>
  <si>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</si>
  <si>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</si>
  <si>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</si>
  <si>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</si>
  <si>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</si>
  <si>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</si>
  <si>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</si>
  <si>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</si>
  <si>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</si>
  <si>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</si>
  <si>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</si>
  <si>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</si>
  <si>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</si>
  <si>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</si>
  <si>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</si>
  <si>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</si>
  <si>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</si>
  <si>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</si>
  <si>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</si>
  <si>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</si>
  <si>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</si>
  <si>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</si>
  <si>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</si>
  <si>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</si>
  <si>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</si>
  <si>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</si>
  <si>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</si>
  <si>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</si>
  <si>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</si>
  <si>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</si>
  <si>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</si>
  <si>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</si>
  <si>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</si>
  <si>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</si>
  <si>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</si>
  <si>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</si>
  <si>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</si>
  <si>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</si>
  <si>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</si>
  <si>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</si>
  <si>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</si>
  <si>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</si>
  <si>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</si>
  <si>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</si>
  <si>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</si>
  <si>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</si>
  <si>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</si>
  <si>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</si>
  <si>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</si>
  <si>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</si>
  <si>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</si>
  <si>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</si>
  <si>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</si>
  <si>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</si>
  <si>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</si>
  <si>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</si>
  <si>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</si>
  <si>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</si>
  <si>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</si>
  <si>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</si>
  <si>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</si>
  <si>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</si>
  <si>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</si>
  <si>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</si>
  <si>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</si>
  <si>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</si>
  <si>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</si>
  <si>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</si>
  <si>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</si>
  <si>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</si>
  <si>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</si>
  <si>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</si>
  <si>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</si>
  <si>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</si>
  <si>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</si>
  <si>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</si>
  <si>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</si>
  <si>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</si>
  <si>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</si>
  <si>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</si>
  <si>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</si>
  <si>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</si>
  <si>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</si>
  <si>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</si>
  <si>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</si>
  <si>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</si>
  <si>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</si>
  <si>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</si>
  <si>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</si>
  <si>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</si>
  <si>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</si>
  <si>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</si>
  <si>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</si>
  <si>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</si>
  <si>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</si>
  <si>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</si>
  <si>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</si>
  <si>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</si>
  <si>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</si>
  <si>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</si>
  <si>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</si>
  <si>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</si>
  <si>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</si>
  <si>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</si>
  <si>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</si>
  <si>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</si>
  <si>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</si>
  <si>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</si>
  <si>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</si>
  <si>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</si>
  <si>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</si>
  <si>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</si>
  <si>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</si>
  <si>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</si>
  <si>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</si>
  <si>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</si>
  <si>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</si>
  <si>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</si>
  <si>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</si>
  <si>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</si>
  <si>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</si>
  <si>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</si>
  <si>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</si>
  <si>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</si>
  <si>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</si>
  <si>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</si>
  <si>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</si>
  <si>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</si>
  <si>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</si>
  <si>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</si>
  <si>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</si>
  <si>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</si>
  <si>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</si>
  <si>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</si>
  <si>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</si>
  <si>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</si>
  <si>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</si>
  <si>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</si>
  <si>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</si>
  <si>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</si>
  <si>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</si>
  <si>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</si>
  <si>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</si>
  <si>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</si>
  <si>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</si>
  <si>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</si>
  <si>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</si>
  <si>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</si>
  <si>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</si>
  <si>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</si>
  <si>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</si>
  <si>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</si>
  <si>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</si>
  <si>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</si>
  <si>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</si>
  <si>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</si>
  <si>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</si>
  <si>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</si>
  <si>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</si>
  <si>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</si>
  <si>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</si>
  <si>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</si>
  <si>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</si>
  <si>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</si>
  <si>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</si>
  <si>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</si>
  <si>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</si>
  <si>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</si>
  <si>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</si>
  <si>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</si>
  <si>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</si>
  <si>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</si>
  <si>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</si>
  <si>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</si>
  <si>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</si>
  <si>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</si>
  <si>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</si>
  <si>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</si>
  <si>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</si>
  <si>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</si>
  <si>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</si>
  <si>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</si>
  <si>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</si>
  <si>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</si>
  <si>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</si>
  <si>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</si>
  <si>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</si>
  <si>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</si>
  <si>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</si>
  <si>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</si>
  <si>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</si>
  <si>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</si>
  <si>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</si>
  <si>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</si>
  <si>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</si>
  <si>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</si>
  <si>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</si>
  <si>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</si>
  <si>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</si>
  <si>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</si>
  <si>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</si>
  <si>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</si>
  <si>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</si>
  <si>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</si>
  <si>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</si>
  <si>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</si>
  <si>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</si>
  <si>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</si>
  <si>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</si>
  <si>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</si>
  <si>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</si>
  <si>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</si>
  <si>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</si>
  <si>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</si>
  <si>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</si>
  <si>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</si>
  <si>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</si>
  <si>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</si>
  <si>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</si>
  <si>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</si>
  <si>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</si>
  <si>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</si>
  <si>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</si>
  <si>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</si>
  <si>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</si>
  <si>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</si>
  <si>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</si>
  <si>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</si>
  <si>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</si>
  <si>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</si>
  <si>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</si>
  <si>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</si>
  <si>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</si>
  <si>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</si>
  <si>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</si>
  <si>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</si>
  <si>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</si>
  <si>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</si>
  <si>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</si>
  <si>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</si>
  <si>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</si>
  <si>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</si>
  <si>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</si>
  <si>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</si>
  <si>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</si>
  <si>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</si>
  <si>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</si>
  <si>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</si>
  <si>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</si>
  <si>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</si>
  <si>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</si>
  <si>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</si>
  <si>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</si>
  <si>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</si>
  <si>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</si>
  <si>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</si>
  <si>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</si>
  <si>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</si>
  <si>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</si>
  <si>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</si>
  <si>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</si>
  <si>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</si>
  <si>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</si>
  <si>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</si>
  <si>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</si>
  <si>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</si>
  <si>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</si>
  <si>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</si>
  <si>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</si>
  <si>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</si>
  <si>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</si>
  <si>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</si>
  <si>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</si>
  <si>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</si>
  <si>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</si>
  <si>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</si>
  <si>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</si>
  <si>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</si>
  <si>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</si>
  <si>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</si>
  <si>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</si>
  <si>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</si>
  <si>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</si>
  <si>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</si>
  <si>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</si>
  <si>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</si>
  <si>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</si>
  <si>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</si>
  <si>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</si>
  <si>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</si>
  <si>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</si>
  <si>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</si>
  <si>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</si>
  <si>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</si>
  <si>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</si>
  <si>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</si>
  <si>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</si>
  <si>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</si>
  <si>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</si>
  <si>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</si>
  <si>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</si>
  <si>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</si>
  <si>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</si>
  <si>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</si>
  <si>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</si>
  <si>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</si>
  <si>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</si>
  <si>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</si>
  <si>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</si>
  <si>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</si>
  <si>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</si>
  <si>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</si>
  <si>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</si>
  <si>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</si>
  <si>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</si>
  <si>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</si>
  <si>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</si>
  <si>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</si>
  <si>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</si>
  <si>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</si>
  <si>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</si>
  <si>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</si>
  <si>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</si>
  <si>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</si>
  <si>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</si>
  <si>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</si>
  <si>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</si>
  <si>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</si>
  <si>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</si>
  <si>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</si>
  <si>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</si>
  <si>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</si>
  <si>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</si>
  <si>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</si>
  <si>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</si>
  <si>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</si>
  <si>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</si>
  <si>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</si>
  <si>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</si>
  <si>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</si>
  <si>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</si>
  <si>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</si>
  <si>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</si>
  <si>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</si>
  <si>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</si>
  <si>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</si>
  <si>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</si>
  <si>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</si>
  <si>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</si>
  <si>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</si>
  <si>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</si>
  <si>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</si>
  <si>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</si>
  <si>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</si>
  <si>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</si>
  <si>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</si>
  <si>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</si>
  <si>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</si>
  <si>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</si>
  <si>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</si>
  <si>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</si>
  <si>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</si>
  <si>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</si>
  <si>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</si>
  <si>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</si>
  <si>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</si>
  <si>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</si>
  <si>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</si>
  <si>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</si>
  <si>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</si>
  <si>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</si>
  <si>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</si>
  <si>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</si>
  <si>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</si>
  <si>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</si>
  <si>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</si>
  <si>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</si>
  <si>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</si>
  <si>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</si>
  <si>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</si>
  <si>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</si>
  <si>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</si>
  <si>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</si>
  <si>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</si>
  <si>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</si>
  <si>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</si>
  <si>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</si>
  <si>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</si>
  <si>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</si>
  <si>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</si>
  <si>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</si>
  <si>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</si>
  <si>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</si>
  <si>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</si>
  <si>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</si>
  <si>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</si>
  <si>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</si>
  <si>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</si>
  <si>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</si>
  <si>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</si>
  <si>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</si>
  <si>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</si>
  <si>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</si>
  <si>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</si>
  <si>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</si>
  <si>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</si>
  <si>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</si>
  <si>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</si>
  <si>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</si>
  <si>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</si>
  <si>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</si>
  <si>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</si>
  <si>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</si>
  <si>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</si>
  <si>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</si>
  <si>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</si>
  <si>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</si>
  <si>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</si>
  <si>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</si>
  <si>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</si>
  <si>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</si>
  <si>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</si>
  <si>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</si>
  <si>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</si>
  <si>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</si>
  <si>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</si>
  <si>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</si>
  <si>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</si>
  <si>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</si>
  <si>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</si>
  <si>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</si>
  <si>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</si>
  <si>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</si>
  <si>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</si>
  <si>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</si>
  <si>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</si>
  <si>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</si>
  <si>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</si>
  <si>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</si>
  <si>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</si>
  <si>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</si>
  <si>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</si>
  <si>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</si>
  <si>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</si>
  <si>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</si>
  <si>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</si>
  <si>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</si>
  <si>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</si>
  <si>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</si>
  <si>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</si>
  <si>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</si>
  <si>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</si>
  <si>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</si>
  <si>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</si>
  <si>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</si>
  <si>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</si>
  <si>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</si>
  <si>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</si>
  <si>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</si>
  <si>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</si>
  <si>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</si>
  <si>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</si>
  <si>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</si>
  <si>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</si>
  <si>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</si>
  <si>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</si>
  <si>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</si>
  <si>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</si>
  <si>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</si>
  <si>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</si>
  <si>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</si>
  <si>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</si>
  <si>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</si>
  <si>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</si>
  <si>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</si>
  <si>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</si>
  <si>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</si>
  <si>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</si>
  <si>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</si>
  <si>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</si>
  <si>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</si>
  <si>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</si>
  <si>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</si>
  <si>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</si>
  <si>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</si>
  <si>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</si>
  <si>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</si>
  <si>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</si>
  <si>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</si>
  <si>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</si>
  <si>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</si>
  <si>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</si>
  <si>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</si>
  <si>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</si>
  <si>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</si>
  <si>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</si>
  <si>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</si>
  <si>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</si>
  <si>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</si>
  <si>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</si>
  <si>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</si>
  <si>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</si>
  <si>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</si>
  <si>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</si>
  <si>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</si>
  <si>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</si>
  <si>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</si>
  <si>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</si>
  <si>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</si>
  <si>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</si>
  <si>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</si>
  <si>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</si>
  <si>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</si>
  <si>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</si>
  <si>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</si>
  <si>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</si>
  <si>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</si>
  <si>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</si>
  <si>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</si>
  <si>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</si>
  <si>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</si>
  <si>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</si>
  <si>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</si>
  <si>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</si>
  <si>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</si>
  <si>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</si>
  <si>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</si>
  <si>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</si>
  <si>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</si>
  <si>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</si>
  <si>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</si>
  <si>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</si>
  <si>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</si>
  <si>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</si>
  <si>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</si>
  <si>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</si>
  <si>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</si>
  <si>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</si>
  <si>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</si>
  <si>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</si>
  <si>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</si>
  <si>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</si>
  <si>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</si>
  <si>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</si>
  <si>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</si>
  <si>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</si>
  <si>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</si>
  <si>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</si>
  <si>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</si>
  <si>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</si>
  <si>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</si>
  <si>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</si>
  <si>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</si>
  <si>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</si>
  <si>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</si>
  <si>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</si>
  <si>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</si>
  <si>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</si>
  <si>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</si>
  <si>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</si>
  <si>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</si>
  <si>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</si>
  <si>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</si>
  <si>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</si>
  <si>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</si>
  <si>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</si>
  <si>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</si>
  <si>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</si>
  <si>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</si>
  <si>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</si>
  <si>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</si>
  <si>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</si>
  <si>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</si>
  <si>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</si>
  <si>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</si>
  <si>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</si>
  <si>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</si>
  <si>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</si>
  <si>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</si>
  <si>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</si>
  <si>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</si>
  <si>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</si>
  <si>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</si>
  <si>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</si>
  <si>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</si>
  <si>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</si>
  <si>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</si>
  <si>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</si>
  <si>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</si>
  <si>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</si>
  <si>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</si>
  <si>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</si>
  <si>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</si>
  <si>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</si>
  <si>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</si>
  <si>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</si>
  <si>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</si>
  <si>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</si>
  <si>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</si>
  <si>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</si>
  <si>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</si>
  <si>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</si>
  <si>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</si>
  <si>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</si>
  <si>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</si>
  <si>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</si>
  <si>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</si>
  <si>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</si>
  <si>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</si>
  <si>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</si>
  <si>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</si>
  <si>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</si>
  <si>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</si>
  <si>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</si>
  <si>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</si>
  <si>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</si>
  <si>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</si>
  <si>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</si>
  <si>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</si>
  <si>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</si>
  <si>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</si>
  <si>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</si>
  <si>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</si>
  <si>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</si>
  <si>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</si>
  <si>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</si>
  <si>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</si>
  <si>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</si>
  <si>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</si>
  <si>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</si>
  <si>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</si>
  <si>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</si>
  <si>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</si>
  <si>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</si>
  <si>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</si>
  <si>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</si>
  <si>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</si>
  <si>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</si>
  <si>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</si>
  <si>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</si>
  <si>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</si>
  <si>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</si>
  <si>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</si>
  <si>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</si>
  <si>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</si>
  <si>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</si>
  <si>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</si>
  <si>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</si>
  <si>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</si>
  <si>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</si>
  <si>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</si>
  <si>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</si>
  <si>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</si>
  <si>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</si>
  <si>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</si>
  <si>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</si>
  <si>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</si>
  <si>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</si>
  <si>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</si>
  <si>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</si>
  <si>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</si>
  <si>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</si>
  <si>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</si>
  <si>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</si>
  <si>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</si>
  <si>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</si>
  <si>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</si>
  <si>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</si>
  <si>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</si>
  <si>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</si>
  <si>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</si>
  <si>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</si>
  <si>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</si>
  <si>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</si>
  <si>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</si>
  <si>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</si>
  <si>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</si>
  <si>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</si>
  <si>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</si>
  <si>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</si>
  <si>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</si>
  <si>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</si>
  <si>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</si>
  <si>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</si>
  <si>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</si>
  <si>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</si>
  <si>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</si>
  <si>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</si>
  <si>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</si>
  <si>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</si>
  <si>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</si>
  <si>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</si>
  <si>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</si>
  <si>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</si>
  <si>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</si>
  <si>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</si>
  <si>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</si>
  <si>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</si>
  <si>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</si>
  <si>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</si>
  <si>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</si>
  <si>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</si>
  <si>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</si>
  <si>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</si>
  <si>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</si>
  <si>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</si>
  <si>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</si>
  <si>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</si>
  <si>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</si>
  <si>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</si>
  <si>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</si>
  <si>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</si>
  <si>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</si>
  <si>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</si>
  <si>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</si>
  <si>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</si>
  <si>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</si>
  <si>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</si>
  <si>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</si>
  <si>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</si>
  <si>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</si>
  <si>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</si>
  <si>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</si>
  <si>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</si>
  <si>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</si>
  <si>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</si>
  <si>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</si>
  <si>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</si>
  <si>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</si>
  <si>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</si>
  <si>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</si>
  <si>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</si>
  <si>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</si>
  <si>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</si>
  <si>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</si>
  <si>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</si>
  <si>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</si>
  <si>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</si>
  <si>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</si>
  <si>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</si>
  <si>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</si>
  <si>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</si>
  <si>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</si>
  <si>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</si>
  <si>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</si>
  <si>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</si>
  <si>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</si>
  <si>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</si>
  <si>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</si>
  <si>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</si>
  <si>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</si>
  <si>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</si>
  <si>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</si>
  <si>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</si>
  <si>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</si>
  <si>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</si>
  <si>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</si>
  <si>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</si>
  <si>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</si>
  <si>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</si>
  <si>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</si>
  <si>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</si>
  <si>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</si>
  <si>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</si>
  <si>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</si>
  <si>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</si>
  <si>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</si>
  <si>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</si>
  <si>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</si>
  <si>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</si>
  <si>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</si>
  <si>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</si>
  <si>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</si>
  <si>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</si>
  <si>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</si>
  <si>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</si>
  <si>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</si>
  <si>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</si>
  <si>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</si>
  <si>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</si>
  <si>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</si>
  <si>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</si>
  <si>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</si>
  <si>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</si>
  <si>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</si>
  <si>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</si>
  <si>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</si>
  <si>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</si>
  <si>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</si>
  <si>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</si>
  <si>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</si>
  <si>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</si>
  <si>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</si>
  <si>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</si>
  <si>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</si>
  <si>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</si>
  <si>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</si>
  <si>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</si>
  <si>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</si>
  <si>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</si>
  <si>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</si>
  <si>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</si>
  <si>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</si>
  <si>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</si>
  <si>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</si>
  <si>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</si>
  <si>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</si>
  <si>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</si>
  <si>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</si>
  <si>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</si>
  <si>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</si>
  <si>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</si>
  <si>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</si>
  <si>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</si>
  <si>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</si>
  <si>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</si>
  <si>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</si>
  <si>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</si>
  <si>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</si>
  <si>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</si>
  <si>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</si>
  <si>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</si>
  <si>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</si>
  <si>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</si>
  <si>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</si>
  <si>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</si>
  <si>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</si>
  <si>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</si>
  <si>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</si>
  <si>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</si>
  <si>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</si>
  <si>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</si>
  <si>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</si>
  <si>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</si>
  <si>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</si>
  <si>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</si>
  <si>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</si>
  <si>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</si>
  <si>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</si>
  <si>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</si>
  <si>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</si>
  <si>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</si>
  <si>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</si>
  <si>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</si>
  <si>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</si>
  <si>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</si>
  <si>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</si>
  <si>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</si>
  <si>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</si>
  <si>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</si>
  <si>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</si>
  <si>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</si>
  <si>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</si>
  <si>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</si>
  <si>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</si>
  <si>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</si>
  <si>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</si>
  <si>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</si>
  <si>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</si>
  <si>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</si>
  <si>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</si>
  <si>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</si>
  <si>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</si>
  <si>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</si>
  <si>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</si>
  <si>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</si>
  <si>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</si>
  <si>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</si>
  <si>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</si>
  <si>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</si>
  <si>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</si>
  <si>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</si>
  <si>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</si>
  <si>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</si>
  <si>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</si>
  <si>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</si>
  <si>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</si>
  <si>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</si>
  <si>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</si>
  <si>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</si>
  <si>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</si>
  <si>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</si>
  <si>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</si>
  <si>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</si>
  <si>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</si>
  <si>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</si>
  <si>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</si>
  <si>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</si>
  <si>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</si>
  <si>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</si>
  <si>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</si>
  <si>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</si>
  <si>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</si>
  <si>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</si>
  <si>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</si>
  <si>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</si>
  <si>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</si>
  <si>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</si>
  <si>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</si>
  <si>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</si>
  <si>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</si>
  <si>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</si>
  <si>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</si>
  <si>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</si>
  <si>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</si>
  <si>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</si>
  <si>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</si>
  <si>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</si>
  <si>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</si>
  <si>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</si>
  <si>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</si>
  <si>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</si>
  <si>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</si>
  <si>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</si>
  <si>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</si>
  <si>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</si>
  <si>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</si>
  <si>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</si>
  <si>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</si>
  <si>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</si>
  <si>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</si>
  <si>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</si>
  <si>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</si>
  <si>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</si>
  <si>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</si>
  <si>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</si>
  <si>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</si>
  <si>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</si>
  <si>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</si>
  <si>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</si>
  <si>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</si>
  <si>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</si>
  <si>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</si>
  <si>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</si>
  <si>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</si>
  <si>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</si>
  <si>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</si>
  <si>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</si>
  <si>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</si>
  <si>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</si>
  <si>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</si>
  <si>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</si>
  <si>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</si>
  <si>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</si>
  <si>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</si>
  <si>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</si>
  <si>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</si>
  <si>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</si>
  <si>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</si>
  <si>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</si>
  <si>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</si>
  <si>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</si>
  <si>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</si>
  <si>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</si>
  <si>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</si>
  <si>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</si>
  <si>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</si>
  <si>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</si>
  <si>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</si>
  <si>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</si>
  <si>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</si>
  <si>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</si>
  <si>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</si>
  <si>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</si>
  <si>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</si>
  <si>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</si>
  <si>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</si>
  <si>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</si>
  <si>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</si>
  <si>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</si>
  <si>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</si>
  <si>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</si>
  <si>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</si>
  <si>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</si>
  <si>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</si>
  <si>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</si>
  <si>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</si>
  <si>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</si>
  <si>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</si>
  <si>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</si>
  <si>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</si>
  <si>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</si>
  <si>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</si>
  <si>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</si>
  <si>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</si>
  <si>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</si>
  <si>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</si>
  <si>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</si>
  <si>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</si>
  <si>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</si>
  <si>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</si>
  <si>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</si>
  <si>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</si>
  <si>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</si>
  <si>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</si>
  <si>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</si>
  <si>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</si>
  <si>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</si>
  <si>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</si>
  <si>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</si>
  <si>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</si>
  <si>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</si>
  <si>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</si>
  <si>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</si>
  <si>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</si>
  <si>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</si>
  <si>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</si>
  <si>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</si>
  <si>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</si>
  <si>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</si>
  <si>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</si>
  <si>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</si>
  <si>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</si>
  <si>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</si>
  <si>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</si>
  <si>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</si>
  <si>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</si>
  <si>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</si>
  <si>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</si>
  <si>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</si>
  <si>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</si>
  <si>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</si>
  <si>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</si>
  <si>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</si>
  <si>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</si>
  <si>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</si>
  <si>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</si>
  <si>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</si>
  <si>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</si>
  <si>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</si>
  <si>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</si>
  <si>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</si>
  <si>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</si>
  <si>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</si>
  <si>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</si>
  <si>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</si>
  <si>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</si>
  <si>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</si>
  <si>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</si>
  <si>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</si>
  <si>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</si>
  <si>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</si>
  <si>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</si>
  <si>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</si>
  <si>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</si>
  <si>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</si>
  <si>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</si>
  <si>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</si>
  <si>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</si>
  <si>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</si>
  <si>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</si>
  <si>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</si>
  <si>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</si>
  <si>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</si>
  <si>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</si>
  <si>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</si>
  <si>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</si>
  <si>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</si>
  <si>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</si>
  <si>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</si>
  <si>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</si>
  <si>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</si>
  <si>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</si>
  <si>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</si>
  <si>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</si>
  <si>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</si>
  <si>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</si>
  <si>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</si>
  <si>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</si>
  <si>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</si>
  <si>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</si>
  <si>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</si>
  <si>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</si>
  <si>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</si>
  <si>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</si>
  <si>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</si>
  <si>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</si>
  <si>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</si>
  <si>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</si>
  <si>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</si>
  <si>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</si>
  <si>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</si>
  <si>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</si>
  <si>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</si>
  <si>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</si>
  <si>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</si>
  <si>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</si>
  <si>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</si>
  <si>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</si>
  <si>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</si>
  <si>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</si>
  <si>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</si>
  <si>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</si>
  <si>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</si>
  <si>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</si>
  <si>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</si>
  <si>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</si>
  <si>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</si>
  <si>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</si>
  <si>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</si>
  <si>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</si>
  <si>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</si>
  <si>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</si>
  <si>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</si>
  <si>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</si>
  <si>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</si>
  <si>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</si>
  <si>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</si>
  <si>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</si>
  <si>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</si>
  <si>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</si>
  <si>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</si>
  <si>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</si>
  <si>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</si>
  <si>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</si>
  <si>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</si>
  <si>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</si>
  <si>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</si>
  <si>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</si>
  <si>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</si>
  <si>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</si>
  <si>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</si>
  <si>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</si>
  <si>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</si>
  <si>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</si>
  <si>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</si>
  <si>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</si>
  <si>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</si>
  <si>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</si>
  <si>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</si>
  <si>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</si>
  <si>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</si>
  <si>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</si>
  <si>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</si>
  <si>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</si>
  <si>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</si>
  <si>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</si>
  <si>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</si>
  <si>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</si>
  <si>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</si>
  <si>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</si>
  <si>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</si>
  <si>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</si>
  <si>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</si>
  <si>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</si>
  <si>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</si>
  <si>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</si>
  <si>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</si>
  <si>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</si>
  <si>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</si>
  <si>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</si>
  <si>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</si>
  <si>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</si>
  <si>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</si>
  <si>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</si>
  <si>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</si>
  <si>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</si>
  <si>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</si>
  <si>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</si>
  <si>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</si>
  <si>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</si>
  <si>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</si>
  <si>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</si>
  <si>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</si>
  <si>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</si>
  <si>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</si>
  <si>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</si>
  <si>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</si>
  <si>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</si>
  <si>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</si>
  <si>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</si>
  <si>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</si>
  <si>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</si>
  <si>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</si>
  <si>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</si>
  <si>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</si>
  <si>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</si>
  <si>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</si>
  <si>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</si>
  <si>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</si>
  <si>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</si>
  <si>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</si>
  <si>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</si>
  <si>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</si>
  <si>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</si>
  <si>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</si>
  <si>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</si>
  <si>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</si>
  <si>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</si>
  <si>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</si>
  <si>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</si>
  <si>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</si>
  <si>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</si>
  <si>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</si>
  <si>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</si>
  <si>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</si>
  <si>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</si>
  <si>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</si>
  <si>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</si>
  <si>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</si>
  <si>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</si>
  <si>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</si>
  <si>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</si>
  <si>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</si>
  <si>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</si>
  <si>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</si>
  <si>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</si>
  <si>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</si>
  <si>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</si>
  <si>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</si>
  <si>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</si>
  <si>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</si>
  <si>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</si>
  <si>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</si>
  <si>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</si>
  <si>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</si>
  <si>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</si>
  <si>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</si>
  <si>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</si>
  <si>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</si>
  <si>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</si>
  <si>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</si>
  <si>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</si>
  <si>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</si>
  <si>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</si>
  <si>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</si>
  <si>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</si>
  <si>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</si>
  <si>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</si>
  <si>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</si>
  <si>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</si>
  <si>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</si>
  <si>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</si>
  <si>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</si>
  <si>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</si>
  <si>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</si>
  <si>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</si>
  <si>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</si>
  <si>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</si>
  <si>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</si>
  <si>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</si>
  <si>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</si>
  <si>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</si>
  <si>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</si>
  <si>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</si>
  <si>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</si>
  <si>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</si>
  <si>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</si>
  <si>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</si>
  <si>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</si>
  <si>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</si>
  <si>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</si>
  <si>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</si>
  <si>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</si>
  <si>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</si>
  <si>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</si>
  <si>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</si>
  <si>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</si>
  <si>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</si>
  <si>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</si>
  <si>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</si>
  <si>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</si>
  <si>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</si>
  <si>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</si>
  <si>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</si>
  <si>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</si>
  <si>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</si>
  <si>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</si>
  <si>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</si>
  <si>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</si>
  <si>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</si>
  <si>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</si>
  <si>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</si>
  <si>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</si>
  <si>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</si>
  <si>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</si>
  <si>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</si>
  <si>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</si>
  <si>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</si>
  <si>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</si>
  <si>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</si>
  <si>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</si>
  <si>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</si>
  <si>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</si>
  <si>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</si>
  <si>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</si>
  <si>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</si>
  <si>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</si>
  <si>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</si>
  <si>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</si>
  <si>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</si>
  <si>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</si>
  <si>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</si>
  <si>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</si>
  <si>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</si>
  <si>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</si>
  <si>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</si>
  <si>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</si>
  <si>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</si>
  <si>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</si>
  <si>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</si>
  <si>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</si>
  <si>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</si>
  <si>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</si>
  <si>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</si>
  <si>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</si>
  <si>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</si>
  <si>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</si>
  <si>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</si>
  <si>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</si>
  <si>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</si>
  <si>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</si>
  <si>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</si>
  <si>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</si>
  <si>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</si>
  <si>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</si>
  <si>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</si>
  <si>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</si>
  <si>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</si>
  <si>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</si>
  <si>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</si>
  <si>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</si>
  <si>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</si>
  <si>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</si>
  <si>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</si>
  <si>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</si>
  <si>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</si>
  <si>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</si>
  <si>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</si>
  <si>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</si>
  <si>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</si>
  <si>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</si>
  <si>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</si>
  <si>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</si>
  <si>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</si>
  <si>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</si>
  <si>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</si>
  <si>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</si>
  <si>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</si>
  <si>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</si>
  <si>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</si>
  <si>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</si>
  <si>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</si>
  <si>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</si>
  <si>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</si>
  <si>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</si>
  <si>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</si>
  <si>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</si>
  <si>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</si>
  <si>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</si>
  <si>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</si>
  <si>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</si>
  <si>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</si>
  <si>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</si>
  <si>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</si>
  <si>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</si>
  <si>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</si>
  <si>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</si>
  <si>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</si>
  <si>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</si>
  <si>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</si>
  <si>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</si>
  <si>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</si>
  <si>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</si>
  <si>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</si>
  <si>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</si>
  <si>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</si>
  <si>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</si>
  <si>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</si>
  <si>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</si>
  <si>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</si>
  <si>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</si>
  <si>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</si>
  <si>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</si>
  <si>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</si>
  <si>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</si>
  <si>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</si>
  <si>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</si>
  <si>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</si>
  <si>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</si>
  <si>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</si>
  <si>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</si>
  <si>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</si>
  <si>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</si>
  <si>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</si>
  <si>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</si>
  <si>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</si>
  <si>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</si>
  <si>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</si>
  <si>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</si>
  <si>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</si>
  <si>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</si>
  <si>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</si>
  <si>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</si>
  <si>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</si>
  <si>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</si>
  <si>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</si>
  <si>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</si>
  <si>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</si>
  <si>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</si>
  <si>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</si>
  <si>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</si>
  <si>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</si>
  <si>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</si>
  <si>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</si>
  <si>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</si>
  <si>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</si>
  <si>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</si>
  <si>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</si>
  <si>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</si>
  <si>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</si>
  <si>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</si>
  <si>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</si>
  <si>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</si>
  <si>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</si>
  <si>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</si>
  <si>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</si>
  <si>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</si>
  <si>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</si>
  <si>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</si>
  <si>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</si>
  <si>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</si>
  <si>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</si>
  <si>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</si>
  <si>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</si>
  <si>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</si>
  <si>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</si>
  <si>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</si>
  <si>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</si>
  <si>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</si>
  <si>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</si>
  <si>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</si>
  <si>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</si>
  <si>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</si>
  <si>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</si>
  <si>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</si>
  <si>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</si>
  <si>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</si>
  <si>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</si>
  <si>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</si>
  <si>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</si>
  <si>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</si>
  <si>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</si>
  <si>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</si>
  <si>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</si>
  <si>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</si>
  <si>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</si>
  <si>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</si>
  <si>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</si>
  <si>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</si>
  <si>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</si>
  <si>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</si>
  <si>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</si>
  <si>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</si>
  <si>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</si>
  <si>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</si>
  <si>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</si>
  <si>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</si>
  <si>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</si>
  <si>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</si>
  <si>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</si>
  <si>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</si>
  <si>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</si>
  <si>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</si>
  <si>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</si>
  <si>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</si>
  <si>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</si>
  <si>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</si>
  <si>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</si>
  <si>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</si>
  <si>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</si>
  <si>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</si>
  <si>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</si>
  <si>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</si>
  <si>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</si>
  <si>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</si>
  <si>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</si>
  <si>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</si>
  <si>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</si>
  <si>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</si>
  <si>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</si>
  <si>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</si>
  <si>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</si>
  <si>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</si>
  <si>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</si>
  <si>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</si>
  <si>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</si>
  <si>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</si>
  <si>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</si>
  <si>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</si>
  <si>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</si>
  <si>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</si>
  <si>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</si>
  <si>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</si>
  <si>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</si>
  <si>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</si>
  <si>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</si>
  <si>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</si>
  <si>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</si>
  <si>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</si>
  <si>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</si>
  <si>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</si>
  <si>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</si>
  <si>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</si>
  <si>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</si>
  <si>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</si>
  <si>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</si>
  <si>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</si>
  <si>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</si>
  <si>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</si>
  <si>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</si>
  <si>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</si>
  <si>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</si>
  <si>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</si>
  <si>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</si>
  <si>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</si>
  <si>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</si>
  <si>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</si>
  <si>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</si>
  <si>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</si>
  <si>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</si>
  <si>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</si>
  <si>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</si>
  <si>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</si>
  <si>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</si>
  <si>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</si>
  <si>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</si>
  <si>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</si>
  <si>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</si>
  <si>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</si>
  <si>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</si>
  <si>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</si>
  <si>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</si>
  <si>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</si>
  <si>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</si>
  <si>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</si>
  <si>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</si>
  <si>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</si>
  <si>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</si>
  <si>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</si>
  <si>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</si>
  <si>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</si>
  <si>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</si>
  <si>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</si>
  <si>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</si>
  <si>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</si>
  <si>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</si>
  <si>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</si>
  <si>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</si>
  <si>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</si>
  <si>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</si>
  <si>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</si>
  <si>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</si>
  <si>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</si>
  <si>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</si>
  <si>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</si>
  <si>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</si>
  <si>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</si>
  <si>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</si>
  <si>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</si>
  <si>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</si>
  <si>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</si>
  <si>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</si>
  <si>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</si>
  <si>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</si>
  <si>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</si>
  <si>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</si>
  <si>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</si>
  <si>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</si>
  <si>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</si>
  <si>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</si>
  <si>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</si>
  <si>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</si>
  <si>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</si>
  <si>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</si>
  <si>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</si>
  <si>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</si>
  <si>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</si>
  <si>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</si>
  <si>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</si>
  <si>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</si>
  <si>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</si>
  <si>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</si>
  <si>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</si>
  <si>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</si>
  <si>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</si>
  <si>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</si>
  <si>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</si>
  <si>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</si>
  <si>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</si>
  <si>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</si>
  <si>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</si>
  <si>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</si>
  <si>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</si>
  <si>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</si>
  <si>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</si>
  <si>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</si>
  <si>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</si>
  <si>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</si>
  <si>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</si>
  <si>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</si>
  <si>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</si>
  <si>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</si>
  <si>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</si>
  <si>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</si>
  <si>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</si>
  <si>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</si>
  <si>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</si>
  <si>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</si>
  <si>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</si>
  <si>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</si>
  <si>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</si>
  <si>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</si>
  <si>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</si>
  <si>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</si>
  <si>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</si>
  <si>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</si>
  <si>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</si>
  <si>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</si>
  <si>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</si>
  <si>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</si>
  <si>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</si>
  <si>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</si>
  <si>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</si>
  <si>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</si>
  <si>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</si>
  <si>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</si>
  <si>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</si>
  <si>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</si>
  <si>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</si>
  <si>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</si>
  <si>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</si>
  <si>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</si>
  <si>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</si>
  <si>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</si>
  <si>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</si>
  <si>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</si>
  <si>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</si>
  <si>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</si>
  <si>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</si>
  <si>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</si>
  <si>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</si>
  <si>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</si>
  <si>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</si>
  <si>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</si>
  <si>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</si>
  <si>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</si>
  <si>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</si>
  <si>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</si>
  <si>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</si>
  <si>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</si>
  <si>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</si>
  <si>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</si>
  <si>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</si>
  <si>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</si>
  <si>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</si>
  <si>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</si>
  <si>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</si>
  <si>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</si>
  <si>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</si>
  <si>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</si>
  <si>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</si>
  <si>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</si>
  <si>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</si>
  <si>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</si>
  <si>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</si>
  <si>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</si>
  <si>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</si>
  <si>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</si>
  <si>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</si>
  <si>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</si>
  <si>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</si>
  <si>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</si>
  <si>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</si>
  <si>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</si>
  <si>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</si>
  <si>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</si>
  <si>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</si>
  <si>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</si>
  <si>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</si>
  <si>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</si>
  <si>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</si>
  <si>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</si>
  <si>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</si>
  <si>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</si>
  <si>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</si>
  <si>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</si>
  <si>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</si>
  <si>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</si>
  <si>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</si>
  <si>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</si>
  <si>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</si>
  <si>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</si>
  <si>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</si>
  <si>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</si>
  <si>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</si>
  <si>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</si>
  <si>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</si>
  <si>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</si>
  <si>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</si>
  <si>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</si>
  <si>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</si>
  <si>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</si>
  <si>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</si>
  <si>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</si>
  <si>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</si>
  <si>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</si>
  <si>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</si>
  <si>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</si>
  <si>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</si>
  <si>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</si>
  <si>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</si>
  <si>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</si>
  <si>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</si>
  <si>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</si>
  <si>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</si>
  <si>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</si>
  <si>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</si>
  <si>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</si>
  <si>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</si>
  <si>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</si>
  <si>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</si>
  <si>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</si>
  <si>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</si>
  <si>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</si>
  <si>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</si>
  <si>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</si>
  <si>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</si>
  <si>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</si>
  <si>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</si>
  <si>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</si>
  <si>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</si>
  <si>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</si>
  <si>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</si>
  <si>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</si>
  <si>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</si>
  <si>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</si>
  <si>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</si>
  <si>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</si>
  <si>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</si>
  <si>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</si>
  <si>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</si>
  <si>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</si>
  <si>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</si>
  <si>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</si>
  <si>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</si>
  <si>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</si>
  <si>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</si>
  <si>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</si>
  <si>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</si>
  <si>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</si>
  <si>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</si>
  <si>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</si>
  <si>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</si>
  <si>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</si>
  <si>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</si>
  <si>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</si>
  <si>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</si>
  <si>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</si>
  <si>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</si>
  <si>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</si>
  <si>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</si>
  <si>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</si>
  <si>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</si>
  <si>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</si>
  <si>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</si>
  <si>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</si>
  <si>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</si>
  <si>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</si>
  <si>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</si>
  <si>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</si>
  <si>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</si>
  <si>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</si>
  <si>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</si>
  <si>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</si>
  <si>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</si>
  <si>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</si>
  <si>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</si>
  <si>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</si>
  <si>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</si>
  <si>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</si>
  <si>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</si>
  <si>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</si>
  <si>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</si>
  <si>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</si>
  <si>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</si>
  <si>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</si>
  <si>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</si>
  <si>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</si>
  <si>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</si>
  <si>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</si>
  <si>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</si>
  <si>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</si>
  <si>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</si>
  <si>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</si>
  <si>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</si>
  <si>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</si>
  <si>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</si>
  <si>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</si>
  <si>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</si>
  <si>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</si>
  <si>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</si>
  <si>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</si>
  <si>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</si>
  <si>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</si>
  <si>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</si>
  <si>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</si>
  <si>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</si>
  <si>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</si>
  <si>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</si>
  <si>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</si>
  <si>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</si>
  <si>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</si>
  <si>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</si>
  <si>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</si>
  <si>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</si>
  <si>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</si>
  <si>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</si>
  <si>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</si>
  <si>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</si>
  <si>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</si>
  <si>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</si>
  <si>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</si>
  <si>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</si>
  <si>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</si>
  <si>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</si>
  <si>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</si>
  <si>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</si>
  <si>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</si>
  <si>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</si>
  <si>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</si>
  <si>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</si>
  <si>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</si>
  <si>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</si>
  <si>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</si>
  <si>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</si>
  <si>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</si>
  <si>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</si>
  <si>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</si>
  <si>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</si>
  <si>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</si>
  <si>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</si>
  <si>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</si>
  <si>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</si>
  <si>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</si>
  <si>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</si>
  <si>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</si>
  <si>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</si>
  <si>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</si>
  <si>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</si>
  <si>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</si>
  <si>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</si>
  <si>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</si>
  <si>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</si>
  <si>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</si>
  <si>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</si>
  <si>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</si>
  <si>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</si>
  <si>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</si>
  <si>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</si>
  <si>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</si>
  <si>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</si>
  <si>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</si>
  <si>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</si>
  <si>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</si>
  <si>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</si>
  <si>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</si>
  <si>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</si>
  <si>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</si>
  <si>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</si>
  <si>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</si>
  <si>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</si>
  <si>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</si>
  <si>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</si>
  <si>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</si>
  <si>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</si>
  <si>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</si>
  <si>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</si>
  <si>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</si>
  <si>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</si>
  <si>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</si>
  <si>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</si>
  <si>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</si>
  <si>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</si>
  <si>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</si>
  <si>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</si>
  <si>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</si>
  <si>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</si>
  <si>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</si>
  <si>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</si>
  <si>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</si>
  <si>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</si>
  <si>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</si>
  <si>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</si>
  <si>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</si>
  <si>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</si>
  <si>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</si>
  <si>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</si>
  <si>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</si>
  <si>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</si>
  <si>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</si>
  <si>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</si>
  <si>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</si>
  <si>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</si>
  <si>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</si>
  <si>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</si>
  <si>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</si>
  <si>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</si>
  <si>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</si>
  <si>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</si>
  <si>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</si>
  <si>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</si>
  <si>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</si>
  <si>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</si>
  <si>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</si>
  <si>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</si>
  <si>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</si>
  <si>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</si>
  <si>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</si>
  <si>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</si>
  <si>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</si>
  <si>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</si>
  <si>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</si>
  <si>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</si>
  <si>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</si>
  <si>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</si>
  <si>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</si>
  <si>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</si>
  <si>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</si>
  <si>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</si>
  <si>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</si>
  <si>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</si>
  <si>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</si>
  <si>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</si>
  <si>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</si>
  <si>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</si>
  <si>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</si>
  <si>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</si>
  <si>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</si>
  <si>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</si>
  <si>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</si>
  <si>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</si>
  <si>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</si>
  <si>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</si>
  <si>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</si>
  <si>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</si>
  <si>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</si>
  <si>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</si>
  <si>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</si>
  <si>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</si>
  <si>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</si>
  <si>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</si>
  <si>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</si>
  <si>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</si>
  <si>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</si>
  <si>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</si>
  <si>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</si>
  <si>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</si>
  <si>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</si>
  <si>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</si>
  <si>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</si>
  <si>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</si>
  <si>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</si>
  <si>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</si>
  <si>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</si>
  <si>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</si>
  <si>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</si>
  <si>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</si>
  <si>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</si>
  <si>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</si>
  <si>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</si>
  <si>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</si>
  <si>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</si>
  <si>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</si>
  <si>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</si>
  <si>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</si>
  <si>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</si>
  <si>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</si>
  <si>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</si>
  <si>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</si>
  <si>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</si>
  <si>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</si>
  <si>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</si>
  <si>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</si>
  <si>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</si>
  <si>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</si>
  <si>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</si>
  <si>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</si>
  <si>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</si>
  <si>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</si>
  <si>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</si>
  <si>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</si>
  <si>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</si>
  <si>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</si>
  <si>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</si>
  <si>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</si>
  <si>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</si>
  <si>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</si>
  <si>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</si>
  <si>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</si>
  <si>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</si>
  <si>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</si>
  <si>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</si>
  <si>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</si>
  <si>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</si>
  <si>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</si>
  <si>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</si>
  <si>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</si>
  <si>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</si>
  <si>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</si>
  <si>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</si>
  <si>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</si>
  <si>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</si>
  <si>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</si>
  <si>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</si>
  <si>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</si>
  <si>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</si>
  <si>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</si>
  <si>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</si>
  <si>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</si>
  <si>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</si>
  <si>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</si>
  <si>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</si>
  <si>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</si>
  <si>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</si>
  <si>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</si>
  <si>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</si>
  <si>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</si>
  <si>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</si>
  <si>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</si>
  <si>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</si>
  <si>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</si>
  <si>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</si>
  <si>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</si>
  <si>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</si>
  <si>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</si>
  <si>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</si>
  <si>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</si>
  <si>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</si>
  <si>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</si>
  <si>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</si>
  <si>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</si>
  <si>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</si>
  <si>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</si>
  <si>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</si>
  <si>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</si>
  <si>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</si>
  <si>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</si>
  <si>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</si>
  <si>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</si>
  <si>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</si>
  <si>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</si>
  <si>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</si>
  <si>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</si>
  <si>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</si>
  <si>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</si>
  <si>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</si>
  <si>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</si>
  <si>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</si>
  <si>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</si>
  <si>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</si>
  <si>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</si>
  <si>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</si>
  <si>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</si>
  <si>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</si>
  <si>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</si>
  <si>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</si>
  <si>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</si>
  <si>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</si>
  <si>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</si>
  <si>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</si>
  <si>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</si>
  <si>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</si>
  <si>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</si>
  <si>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</si>
  <si>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</si>
  <si>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</si>
  <si>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</si>
  <si>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</si>
  <si>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</si>
  <si>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</si>
  <si>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</si>
  <si>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</si>
  <si>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</si>
  <si>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</si>
  <si>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</si>
  <si>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</si>
  <si>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</si>
  <si>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</si>
  <si>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</si>
  <si>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</si>
  <si>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</si>
  <si>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</si>
  <si>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</si>
  <si>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</si>
  <si>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</si>
  <si>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</si>
  <si>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</si>
  <si>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</si>
  <si>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</si>
  <si>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</si>
  <si>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</si>
  <si>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</si>
  <si>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</si>
  <si>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</si>
  <si>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</si>
  <si>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</si>
  <si>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</si>
  <si>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</si>
  <si>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</si>
  <si>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</si>
  <si>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</si>
  <si>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</si>
  <si>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</si>
  <si>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</si>
  <si>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</si>
  <si>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</si>
  <si>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</si>
  <si>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</si>
  <si>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</si>
  <si>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</si>
  <si>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</si>
  <si>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</si>
  <si>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</si>
  <si>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</si>
  <si>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</si>
  <si>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</si>
  <si>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</si>
  <si>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</si>
  <si>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</si>
  <si>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</si>
  <si>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</si>
  <si>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</si>
  <si>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</si>
  <si>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</si>
  <si>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</si>
  <si>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</si>
  <si>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</si>
  <si>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</si>
  <si>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</si>
  <si>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</si>
  <si>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</si>
  <si>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</si>
  <si>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</si>
  <si>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</si>
  <si>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</si>
  <si>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</si>
  <si>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</si>
  <si>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</si>
  <si>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</si>
  <si>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</si>
  <si>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</si>
  <si>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</si>
  <si>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</si>
  <si>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</si>
  <si>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</si>
  <si>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</si>
  <si>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</si>
  <si>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</si>
  <si>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</si>
  <si>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</si>
  <si>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</si>
  <si>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</si>
  <si>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</si>
  <si>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</si>
  <si>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</si>
  <si>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</si>
  <si>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</si>
  <si>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</si>
  <si>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</si>
  <si>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</si>
  <si>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</si>
  <si>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</si>
  <si>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</si>
  <si>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</si>
  <si>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</si>
  <si>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</si>
  <si>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</si>
  <si>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</si>
  <si>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</si>
  <si>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</si>
  <si>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</si>
  <si>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</si>
  <si>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</si>
  <si>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</si>
  <si>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</si>
  <si>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</si>
  <si>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</si>
  <si>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</si>
  <si>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</si>
  <si>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</si>
  <si>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</si>
  <si>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</si>
  <si>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</si>
  <si>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</si>
  <si>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</si>
  <si>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</si>
  <si>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</si>
  <si>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</si>
  <si>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</si>
  <si>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</si>
  <si>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</si>
  <si>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</si>
  <si>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</si>
  <si>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</si>
  <si>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</si>
  <si>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</si>
  <si>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</si>
  <si>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</si>
  <si>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</si>
  <si>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</si>
  <si>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</si>
  <si>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</si>
  <si>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</si>
  <si>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</si>
  <si>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</si>
  <si>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</si>
  <si>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</si>
  <si>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</si>
  <si>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</si>
  <si>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</si>
  <si>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</si>
  <si>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</si>
  <si>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</si>
  <si>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</si>
  <si>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</si>
  <si>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</si>
  <si>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</si>
  <si>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</si>
  <si>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</si>
  <si>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</si>
  <si>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</si>
  <si>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</si>
  <si>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</si>
  <si>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</si>
  <si>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</si>
  <si>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</si>
  <si>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</si>
  <si>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</si>
  <si>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</si>
  <si>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</si>
  <si>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</si>
  <si>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</si>
  <si>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</si>
  <si>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</si>
  <si>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</si>
  <si>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</si>
  <si>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</si>
  <si>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</si>
  <si>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</si>
  <si>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</si>
  <si>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</si>
  <si>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</si>
  <si>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</si>
  <si>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</si>
  <si>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</si>
  <si>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</si>
  <si>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</si>
  <si>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</si>
  <si>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</si>
  <si>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</si>
  <si>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</si>
  <si>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</si>
  <si>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</si>
  <si>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</si>
  <si>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</si>
  <si>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</si>
  <si>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</si>
  <si>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</si>
  <si>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</si>
  <si>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</si>
  <si>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</si>
  <si>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</si>
  <si>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</si>
  <si>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</si>
  <si>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</si>
  <si>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</si>
  <si>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</si>
  <si>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</si>
  <si>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</si>
  <si>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</si>
  <si>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</si>
  <si>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</si>
  <si>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</si>
  <si>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</si>
  <si>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</si>
  <si>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</si>
  <si>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</si>
  <si>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</si>
  <si>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</si>
  <si>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</si>
  <si>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</si>
  <si>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</si>
  <si>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</si>
  <si>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</si>
  <si>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</si>
  <si>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</si>
  <si>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</si>
  <si>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</si>
  <si>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</si>
  <si>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</si>
  <si>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</si>
  <si>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</si>
  <si>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</si>
  <si>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</si>
  <si>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</si>
  <si>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</si>
  <si>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</si>
  <si>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</si>
  <si>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</si>
  <si>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</si>
  <si>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</si>
  <si>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</si>
  <si>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</si>
  <si>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</si>
  <si>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</si>
  <si>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</si>
  <si>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</si>
  <si>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</si>
  <si>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</si>
  <si>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</si>
  <si>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</si>
  <si>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</si>
  <si>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</si>
  <si>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</si>
  <si>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</si>
  <si>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</si>
  <si>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</si>
  <si>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</si>
  <si>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</si>
  <si>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</si>
  <si>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</si>
  <si>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</si>
  <si>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</si>
  <si>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</si>
  <si>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</si>
  <si>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</si>
  <si>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</si>
  <si>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</si>
  <si>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</si>
  <si>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</si>
  <si>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</si>
  <si>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</si>
  <si>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</si>
  <si>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</si>
  <si>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</si>
  <si>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</si>
  <si>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</si>
  <si>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</si>
  <si>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</si>
  <si>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</si>
  <si>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</si>
  <si>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</si>
  <si>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</si>
  <si>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</si>
  <si>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</si>
  <si>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</si>
  <si>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</si>
  <si>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</si>
  <si>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</si>
  <si>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</si>
  <si>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</si>
  <si>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</si>
  <si>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</si>
  <si>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</si>
  <si>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</si>
  <si>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</si>
  <si>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</si>
  <si>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</si>
  <si>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</si>
  <si>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</si>
  <si>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</si>
  <si>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</si>
  <si>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</si>
  <si>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</si>
  <si>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</si>
  <si>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</si>
  <si>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</si>
  <si>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</si>
  <si>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</si>
  <si>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</si>
  <si>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</si>
  <si>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</si>
  <si>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</si>
  <si>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</si>
  <si>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</si>
  <si>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</si>
  <si>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</si>
  <si>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</si>
  <si>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</si>
  <si>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</si>
  <si>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</si>
  <si>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</si>
  <si>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</si>
  <si>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</si>
  <si>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</si>
  <si>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</si>
  <si>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</si>
  <si>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</si>
  <si>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</si>
  <si>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</si>
  <si>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</si>
  <si>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</si>
  <si>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</si>
  <si>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</si>
  <si>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</si>
  <si>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</si>
  <si>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</si>
  <si>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</si>
  <si>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</si>
  <si>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</si>
  <si>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</si>
  <si>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</si>
  <si>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</si>
  <si>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</si>
  <si>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</si>
  <si>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</si>
  <si>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</si>
  <si>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</si>
  <si>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</si>
  <si>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</si>
  <si>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</si>
  <si>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</si>
  <si>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</si>
  <si>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</si>
  <si>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</si>
  <si>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</si>
  <si>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</si>
  <si>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</si>
  <si>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</si>
  <si>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</si>
  <si>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</si>
  <si>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</si>
  <si>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</si>
  <si>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</si>
  <si>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</si>
  <si>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</si>
  <si>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</si>
  <si>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</si>
  <si>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</si>
  <si>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</si>
  <si>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</si>
  <si>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</si>
  <si>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</si>
  <si>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</si>
  <si>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</si>
  <si>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</si>
  <si>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</si>
  <si>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</si>
  <si>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</si>
  <si>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</si>
  <si>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</si>
  <si>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</si>
  <si>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</si>
  <si>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</si>
  <si>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</si>
  <si>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</si>
  <si>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</si>
  <si>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</si>
  <si>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</si>
  <si>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</si>
  <si>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</si>
  <si>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</si>
  <si>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</si>
  <si>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</si>
  <si>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</si>
  <si>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</si>
  <si>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</si>
  <si>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</si>
  <si>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</si>
  <si>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</si>
  <si>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</si>
  <si>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</si>
  <si>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</si>
  <si>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</si>
  <si>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</si>
  <si>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</si>
  <si>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</si>
  <si>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</si>
  <si>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</si>
  <si>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</si>
  <si>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</si>
  <si>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</si>
  <si>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</si>
  <si>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</si>
  <si>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</si>
  <si>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</si>
  <si>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</si>
  <si>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</si>
  <si>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</si>
  <si>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</si>
  <si>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</si>
  <si>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</si>
  <si>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</si>
  <si>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</si>
  <si>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</si>
  <si>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</si>
  <si>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</si>
  <si>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</si>
  <si>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</si>
  <si>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</si>
  <si>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</si>
  <si>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</si>
  <si>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</si>
  <si>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</si>
  <si>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</si>
  <si>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</si>
  <si>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</si>
  <si>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</si>
  <si>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</si>
  <si>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</si>
  <si>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</si>
  <si>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</si>
  <si>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</si>
  <si>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</si>
  <si>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</si>
  <si>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</si>
  <si>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</si>
  <si>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</si>
  <si>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</si>
  <si>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</si>
  <si>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</si>
  <si>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</si>
  <si>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</si>
  <si>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</si>
  <si>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</si>
  <si>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</si>
  <si>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</si>
  <si>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</si>
  <si>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</si>
  <si>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</si>
  <si>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</si>
  <si>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</si>
  <si>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</si>
  <si>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</si>
  <si>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</si>
  <si>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</si>
  <si>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</si>
  <si>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</si>
  <si>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</si>
  <si>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</si>
  <si>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</si>
  <si>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</si>
  <si>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</si>
  <si>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</si>
  <si>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</si>
  <si>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</si>
  <si>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</si>
  <si>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</si>
  <si>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</si>
  <si>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</si>
  <si>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</si>
  <si>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</si>
  <si>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</si>
  <si>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</si>
  <si>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</si>
  <si>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</si>
  <si>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</si>
  <si>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</si>
  <si>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</si>
  <si>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</si>
  <si>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</si>
  <si>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</si>
  <si>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</si>
  <si>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</si>
  <si>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</si>
  <si>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</si>
  <si>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</si>
  <si>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</si>
  <si>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</si>
  <si>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</si>
  <si>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</si>
  <si>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</si>
  <si>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</si>
  <si>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</si>
  <si>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</si>
  <si>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</si>
  <si>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</si>
  <si>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</si>
  <si>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</si>
  <si>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</si>
  <si>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</si>
  <si>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</si>
  <si>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</si>
  <si>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</si>
  <si>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</si>
  <si>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</si>
  <si>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</si>
  <si>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</si>
  <si>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</si>
  <si>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</si>
  <si>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</si>
  <si>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</si>
  <si>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</si>
  <si>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</si>
  <si>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</si>
  <si>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</si>
  <si>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</si>
  <si>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</si>
  <si>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</si>
  <si>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</si>
  <si>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</si>
  <si>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</si>
  <si>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</si>
  <si>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</si>
  <si>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</si>
  <si>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</si>
  <si>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</si>
  <si>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</si>
  <si>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</si>
  <si>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</si>
  <si>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</si>
  <si>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</si>
  <si>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</si>
  <si>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</si>
  <si>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</si>
  <si>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</si>
  <si>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</si>
  <si>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</si>
  <si>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</si>
  <si>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</si>
  <si>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</si>
  <si>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</si>
  <si>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</si>
  <si>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</si>
  <si>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</si>
  <si>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</si>
  <si>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</si>
  <si>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</si>
  <si>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</si>
  <si>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</si>
  <si>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</si>
  <si>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</si>
  <si>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</si>
  <si>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</si>
  <si>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</si>
  <si>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</si>
  <si>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</si>
  <si>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</si>
  <si>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</si>
  <si>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</si>
  <si>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</si>
  <si>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</si>
  <si>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</si>
  <si>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</si>
  <si>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</si>
  <si>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</si>
  <si>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</si>
  <si>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</si>
  <si>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</si>
  <si>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</si>
  <si>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</si>
  <si>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</si>
  <si>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</si>
  <si>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</si>
  <si>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</si>
  <si>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</si>
  <si>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</si>
  <si>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</si>
  <si>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</si>
  <si>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</si>
  <si>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</si>
  <si>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</si>
  <si>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</si>
  <si>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</si>
  <si>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</si>
  <si>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</si>
  <si>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</si>
  <si>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</si>
  <si>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</si>
  <si>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</si>
  <si>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</si>
  <si>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</si>
  <si>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</si>
  <si>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</si>
  <si>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</si>
  <si>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</si>
  <si>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</si>
  <si>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</si>
  <si>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</si>
  <si>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</si>
  <si>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</si>
  <si>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</si>
  <si>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</si>
  <si>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</si>
  <si>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</si>
  <si>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</si>
  <si>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</si>
  <si>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</si>
  <si>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</si>
  <si>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</si>
  <si>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</si>
  <si>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</si>
  <si>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</si>
  <si>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</si>
  <si>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</si>
  <si>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</si>
  <si>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</si>
  <si>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</si>
  <si>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</si>
  <si>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</si>
  <si>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</si>
  <si>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</si>
  <si>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</si>
  <si>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</si>
  <si>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</si>
  <si>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</si>
  <si>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</si>
  <si>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</si>
  <si>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</si>
  <si>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</si>
  <si>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</si>
  <si>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</si>
  <si>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</si>
  <si>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</si>
  <si>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</si>
  <si>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</si>
  <si>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</si>
  <si>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</si>
  <si>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</si>
  <si>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</si>
  <si>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</si>
  <si>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</si>
  <si>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</si>
  <si>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</si>
  <si>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</si>
  <si>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</si>
  <si>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</si>
  <si>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</si>
  <si>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</si>
  <si>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</si>
  <si>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</si>
  <si>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</si>
  <si>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</si>
  <si>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</si>
  <si>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</si>
  <si>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</si>
  <si>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</si>
  <si>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</si>
  <si>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</si>
  <si>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</si>
  <si>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</si>
  <si>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</si>
  <si>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</si>
  <si>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</si>
  <si>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</si>
  <si>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</si>
  <si>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</si>
  <si>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</si>
  <si>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</si>
  <si>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</si>
  <si>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</si>
  <si>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</si>
  <si>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</si>
  <si>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</si>
  <si>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</si>
  <si>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</si>
  <si>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</si>
  <si>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</si>
  <si>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</si>
  <si>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</si>
  <si>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</si>
  <si>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</si>
  <si>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</si>
  <si>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</si>
  <si>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</si>
  <si>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</si>
  <si>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</si>
  <si>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</si>
  <si>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</si>
  <si>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</si>
  <si>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</si>
  <si>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</si>
  <si>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</si>
  <si>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</si>
  <si>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</si>
  <si>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</si>
  <si>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</si>
  <si>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</si>
  <si>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</si>
  <si>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</si>
  <si>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</si>
  <si>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</si>
  <si>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</si>
  <si>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</si>
  <si>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</si>
  <si>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</si>
  <si>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</si>
  <si>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</si>
  <si>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</si>
  <si>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</si>
  <si>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</si>
  <si>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</si>
  <si>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</si>
  <si>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</si>
  <si>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</si>
  <si>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</si>
  <si>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</si>
  <si>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</si>
  <si>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</si>
  <si>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</si>
  <si>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</si>
  <si>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</si>
  <si>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</si>
  <si>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</si>
  <si>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</si>
  <si>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</si>
  <si>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</si>
  <si>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</si>
  <si>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</si>
  <si>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</si>
  <si>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</si>
  <si>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</si>
  <si>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</si>
  <si>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</si>
  <si>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</si>
  <si>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</si>
  <si>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</si>
  <si>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</si>
  <si>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</si>
  <si>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</si>
  <si>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</si>
  <si>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</si>
  <si>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</si>
  <si>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</si>
  <si>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</si>
  <si>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</si>
  <si>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</si>
  <si>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</si>
  <si>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</si>
  <si>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</si>
  <si>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</si>
  <si>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</si>
  <si>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</si>
  <si>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</si>
  <si>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</si>
  <si>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</si>
  <si>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</si>
  <si>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</si>
  <si>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</si>
  <si>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</si>
  <si>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</si>
  <si>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</si>
  <si>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</si>
  <si>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</si>
  <si>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</si>
  <si>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</si>
  <si>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</si>
  <si>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</si>
  <si>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</si>
  <si>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</si>
  <si>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</si>
  <si>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</si>
  <si>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</si>
  <si>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</si>
  <si>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</si>
  <si>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</si>
  <si>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</si>
  <si>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</si>
  <si>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</si>
  <si>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</si>
  <si>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</si>
  <si>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</si>
  <si>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</si>
  <si>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</si>
  <si>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</si>
  <si>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</si>
  <si>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</si>
  <si>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</si>
  <si>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</si>
  <si>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</si>
  <si>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</si>
  <si>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</si>
  <si>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</si>
  <si>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</si>
  <si>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</si>
  <si>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</si>
  <si>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</si>
  <si>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</si>
  <si>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</si>
  <si>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</si>
  <si>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</si>
  <si>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</si>
  <si>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</si>
  <si>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</si>
  <si>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</si>
  <si>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</si>
  <si>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</si>
  <si>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</si>
  <si>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</si>
  <si>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</si>
  <si>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</si>
  <si>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</si>
  <si>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</si>
  <si>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</si>
  <si>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</si>
  <si>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</si>
  <si>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</si>
  <si>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</si>
  <si>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</si>
  <si>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</si>
  <si>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</si>
  <si>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</si>
  <si>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</si>
  <si>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</si>
  <si>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</si>
  <si>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</si>
  <si>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</si>
  <si>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</si>
  <si>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</si>
  <si>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</si>
  <si>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</si>
  <si>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</si>
  <si>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</si>
  <si>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</si>
  <si>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</si>
  <si>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</si>
  <si>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</si>
  <si>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</si>
  <si>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</si>
  <si>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</si>
  <si>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</si>
  <si>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</si>
  <si>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</si>
  <si>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</si>
  <si>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</si>
  <si>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</si>
  <si>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</si>
  <si>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</si>
  <si>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</si>
  <si>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</si>
  <si>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</si>
  <si>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</si>
  <si>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</si>
  <si>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</si>
  <si>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</si>
  <si>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</si>
  <si>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</si>
  <si>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</si>
  <si>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</si>
  <si>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</si>
  <si>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</si>
  <si>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</si>
  <si>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</si>
  <si>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</si>
  <si>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</si>
  <si>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</si>
  <si>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</si>
  <si>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</si>
  <si>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</si>
  <si>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</si>
  <si>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</si>
  <si>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</si>
  <si>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</si>
  <si>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</si>
  <si>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</si>
  <si>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</si>
  <si>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</si>
  <si>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</si>
  <si>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</si>
  <si>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</si>
  <si>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</si>
  <si>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</si>
  <si>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</si>
  <si>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</si>
  <si>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</si>
  <si>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</si>
  <si>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</si>
  <si>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</si>
  <si>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</si>
  <si>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</si>
  <si>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</si>
  <si>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</si>
  <si>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</si>
  <si>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</si>
  <si>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</si>
  <si>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</si>
  <si>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</si>
  <si>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</si>
  <si>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</si>
  <si>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</si>
  <si>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</si>
  <si>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</si>
  <si>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</si>
  <si>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</si>
  <si>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</si>
  <si>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</si>
  <si>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</si>
  <si>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</si>
  <si>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</si>
  <si>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</si>
  <si>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</si>
  <si>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</si>
  <si>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</si>
  <si>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</si>
  <si>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</si>
  <si>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</si>
  <si>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</si>
  <si>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</si>
  <si>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</si>
  <si>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</si>
  <si>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</si>
  <si>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</si>
  <si>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</si>
  <si>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</si>
  <si>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</si>
  <si>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</si>
  <si>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</si>
  <si>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</si>
  <si>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</si>
  <si>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</si>
  <si>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</si>
  <si>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</si>
  <si>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</si>
  <si>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</si>
  <si>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</si>
  <si>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</si>
  <si>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</si>
  <si>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</si>
  <si>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</si>
  <si>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</si>
  <si>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</si>
  <si>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</si>
  <si>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</si>
  <si>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</si>
  <si>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</si>
  <si>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</si>
  <si>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</si>
  <si>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</si>
  <si>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</si>
  <si>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</si>
  <si>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</si>
  <si>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</si>
  <si>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</si>
  <si>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</si>
  <si>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</si>
  <si>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</si>
  <si>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</si>
  <si>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</si>
  <si>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</si>
  <si>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</si>
  <si>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</si>
  <si>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</si>
  <si>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</si>
  <si>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</si>
  <si>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</si>
  <si>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</si>
  <si>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</si>
  <si>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</si>
  <si>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</si>
  <si>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</si>
  <si>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</si>
  <si>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</si>
  <si>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</si>
  <si>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</si>
  <si>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</si>
  <si>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</si>
  <si>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</si>
  <si>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</si>
  <si>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</si>
  <si>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</si>
  <si>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</si>
  <si>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</si>
  <si>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</si>
  <si>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</si>
  <si>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</si>
  <si>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</si>
  <si>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</si>
  <si>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</si>
  <si>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</si>
  <si>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</si>
  <si>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</si>
  <si>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</si>
  <si>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</si>
  <si>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</si>
  <si>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</si>
  <si>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</si>
  <si>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</si>
  <si>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</si>
  <si>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</si>
  <si>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</si>
  <si>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</si>
  <si>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</si>
  <si>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</si>
  <si>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</si>
  <si>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</si>
  <si>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</si>
  <si>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</si>
  <si>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</si>
  <si>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</si>
  <si>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</si>
  <si>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</si>
  <si>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</si>
  <si>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</si>
  <si>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</si>
  <si>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</si>
  <si>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</si>
  <si>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</si>
  <si>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</si>
  <si>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</si>
  <si>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</si>
  <si>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</si>
  <si>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</si>
  <si>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</si>
  <si>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</si>
  <si>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</si>
  <si>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</si>
  <si>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</si>
  <si>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</si>
  <si>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</si>
  <si>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</si>
  <si>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</si>
  <si>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</si>
  <si>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</si>
  <si>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</si>
  <si>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</si>
  <si>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</si>
  <si>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</si>
  <si>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</si>
  <si>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</si>
  <si>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</si>
  <si>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</si>
  <si>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</si>
  <si>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</si>
  <si>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</si>
  <si>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</si>
  <si>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</si>
  <si>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</si>
  <si>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</si>
  <si>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</si>
  <si>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</si>
  <si>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</si>
  <si>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</si>
  <si>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</si>
  <si>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</si>
  <si>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</si>
  <si>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</si>
  <si>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</si>
  <si>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</si>
  <si>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</si>
  <si>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</si>
  <si>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</si>
  <si>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</si>
  <si>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</si>
  <si>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</si>
  <si>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</si>
  <si>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</si>
  <si>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</si>
  <si>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</si>
  <si>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</si>
  <si>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</si>
  <si>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</si>
  <si>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</si>
  <si>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</si>
  <si>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</si>
  <si>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</si>
  <si>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</si>
  <si>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</si>
  <si>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</si>
  <si>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</si>
  <si>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</si>
  <si>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</si>
  <si>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</si>
  <si>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</si>
  <si>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</si>
  <si>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</si>
  <si>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</si>
  <si>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</si>
  <si>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</si>
  <si>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</si>
  <si>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</si>
  <si>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</si>
  <si>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</si>
  <si>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</si>
  <si>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</si>
  <si>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</si>
  <si>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</si>
  <si>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</si>
  <si>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</si>
  <si>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</si>
  <si>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</si>
  <si>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</si>
  <si>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</si>
  <si>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</si>
  <si>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</si>
  <si>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</si>
  <si>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</si>
  <si>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</si>
  <si>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</si>
  <si>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</si>
  <si>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</si>
  <si>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</si>
  <si>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</si>
  <si>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</si>
  <si>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</si>
  <si>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</si>
  <si>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</si>
  <si>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</si>
  <si>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</si>
  <si>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</si>
  <si>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</si>
  <si>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</si>
  <si>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</si>
  <si>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</si>
  <si>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</si>
  <si>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</si>
  <si>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</si>
  <si>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</si>
  <si>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</si>
  <si>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</si>
  <si>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</si>
  <si>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</si>
  <si>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</si>
  <si>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</si>
  <si>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</si>
  <si>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</si>
  <si>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</si>
  <si>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</si>
  <si>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</si>
  <si>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</si>
  <si>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</si>
  <si>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</si>
  <si>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</si>
  <si>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</si>
  <si>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</si>
  <si>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</si>
  <si>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</si>
  <si>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</si>
  <si>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</si>
  <si>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</si>
  <si>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</si>
  <si>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</si>
  <si>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</si>
  <si>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</si>
  <si>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</si>
  <si>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</si>
  <si>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</si>
  <si>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</si>
  <si>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</si>
  <si>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</si>
  <si>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</si>
  <si>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</si>
  <si>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</si>
  <si>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</si>
  <si>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</si>
  <si>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</si>
  <si>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</si>
  <si>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</si>
  <si>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</si>
  <si>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</si>
  <si>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</si>
  <si>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</si>
  <si>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</si>
  <si>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</si>
  <si>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</si>
  <si>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</si>
  <si>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</si>
  <si>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</si>
  <si>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</si>
  <si>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</si>
  <si>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</si>
  <si>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</si>
  <si>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</si>
  <si>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</si>
  <si>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</si>
  <si>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</si>
  <si>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</si>
  <si>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</si>
  <si>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</si>
  <si>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</si>
  <si>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</si>
  <si>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</si>
  <si>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</si>
  <si>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</si>
  <si>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</si>
  <si>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</si>
  <si>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</si>
  <si>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</si>
  <si>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</si>
  <si>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</si>
  <si>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</si>
  <si>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</si>
  <si>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</si>
  <si>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</si>
  <si>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</si>
  <si>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</si>
  <si>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</si>
  <si>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</si>
  <si>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</si>
  <si>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</si>
  <si>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</si>
  <si>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</si>
  <si>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</si>
  <si>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</si>
  <si>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</si>
  <si>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</si>
  <si>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</si>
  <si>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</si>
  <si>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</si>
  <si>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</si>
  <si>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</si>
  <si>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</si>
  <si>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</si>
  <si>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</si>
  <si>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</si>
  <si>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</si>
  <si>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</si>
  <si>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</si>
  <si>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</si>
  <si>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</si>
  <si>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</si>
  <si>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</si>
  <si>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</si>
  <si>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</si>
  <si>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</si>
  <si>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</si>
  <si>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</si>
  <si>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</si>
  <si>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</si>
  <si>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</si>
  <si>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</si>
  <si>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</si>
  <si>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</si>
  <si>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</si>
  <si>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</si>
  <si>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</si>
  <si>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</si>
  <si>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</si>
  <si>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</si>
  <si>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</si>
  <si>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</si>
  <si>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</si>
  <si>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</si>
  <si>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</si>
  <si>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</si>
  <si>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</si>
  <si>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</si>
  <si>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</si>
  <si>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</si>
  <si>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</si>
  <si>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</si>
  <si>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</si>
  <si>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</si>
  <si>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</si>
  <si>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</si>
  <si>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</si>
  <si>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</si>
  <si>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</si>
  <si>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</si>
  <si>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</si>
  <si>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</si>
  <si>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</si>
  <si>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</si>
  <si>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</si>
  <si>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</si>
  <si>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</si>
  <si>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</si>
  <si>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</si>
  <si>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</si>
  <si>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</si>
  <si>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</si>
  <si>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</si>
  <si>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</si>
  <si>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</si>
  <si>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</si>
  <si>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</si>
  <si>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</si>
  <si>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</si>
  <si>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</si>
  <si>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</si>
  <si>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</si>
  <si>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</si>
  <si>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</si>
  <si>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</si>
  <si>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</si>
  <si>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</si>
  <si>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</si>
  <si>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</si>
  <si>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</si>
  <si>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</si>
  <si>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</si>
  <si>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</si>
  <si>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</si>
  <si>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</si>
  <si>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</si>
  <si>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</si>
  <si>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</si>
  <si>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</si>
  <si>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</si>
  <si>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</si>
  <si>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</si>
  <si>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</si>
  <si>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</si>
  <si>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</si>
  <si>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</si>
  <si>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</si>
  <si>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</si>
  <si>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</si>
  <si>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</si>
  <si>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</si>
  <si>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</si>
  <si>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</si>
  <si>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</si>
  <si>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</si>
  <si>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</si>
  <si>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</si>
  <si>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</si>
  <si>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</si>
  <si>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</si>
  <si>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</si>
  <si>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</si>
  <si>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</si>
  <si>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</si>
  <si>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</si>
  <si>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</si>
  <si>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</si>
  <si>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</si>
  <si>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</si>
  <si>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</si>
  <si>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</si>
  <si>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</si>
  <si>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</si>
  <si>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</si>
  <si>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</si>
  <si>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</si>
  <si>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</si>
  <si>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</si>
  <si>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</si>
  <si>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</si>
  <si>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</si>
  <si>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</si>
  <si>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</si>
  <si>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</si>
  <si>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</si>
  <si>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</si>
  <si>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</si>
  <si>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</si>
  <si>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</si>
  <si>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</si>
  <si>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</si>
  <si>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</si>
  <si>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</si>
  <si>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</si>
  <si>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</si>
  <si>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</si>
  <si>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</si>
  <si>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</si>
  <si>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</si>
  <si>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</si>
  <si>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</si>
  <si>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</si>
  <si>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</si>
  <si>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</si>
  <si>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</si>
  <si>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</si>
  <si>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</si>
  <si>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</si>
  <si>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</si>
  <si>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</si>
  <si>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</si>
  <si>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</si>
  <si>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</si>
  <si>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</si>
  <si>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</si>
  <si>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</si>
  <si>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</si>
  <si>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</si>
  <si>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</si>
  <si>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</si>
  <si>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</si>
  <si>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</si>
  <si>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</si>
  <si>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</si>
  <si>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</si>
  <si>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</si>
  <si>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</si>
  <si>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</si>
  <si>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</si>
  <si>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</si>
  <si>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</si>
  <si>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</si>
  <si>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</si>
  <si>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</si>
  <si>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</si>
  <si>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</si>
  <si>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</si>
  <si>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</si>
  <si>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</si>
  <si>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</si>
  <si>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</si>
  <si>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</si>
  <si>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</si>
  <si>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</si>
  <si>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</si>
  <si>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</si>
  <si>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</si>
  <si>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</si>
  <si>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</si>
  <si>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</si>
  <si>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</si>
  <si>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</si>
  <si>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</si>
  <si>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</si>
  <si>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</si>
  <si>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</si>
  <si>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</si>
  <si>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</si>
  <si>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</si>
  <si>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</si>
  <si>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</si>
  <si>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</si>
  <si>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</si>
  <si>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</si>
  <si>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</si>
  <si>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</si>
  <si>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</si>
  <si>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</si>
  <si>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</si>
  <si>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</si>
  <si>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</si>
  <si>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</si>
  <si>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</si>
  <si>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</si>
  <si>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</si>
  <si>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</si>
  <si>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</si>
  <si>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</si>
  <si>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</si>
  <si>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</si>
  <si>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</si>
  <si>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</si>
  <si>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</si>
  <si>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</si>
  <si>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</si>
  <si>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</si>
  <si>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</si>
  <si>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</si>
  <si>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</si>
  <si>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</si>
  <si>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</si>
  <si>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</si>
  <si>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</si>
  <si>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</si>
  <si>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</si>
  <si>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</si>
  <si>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</si>
  <si>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</si>
  <si>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</si>
  <si>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</si>
  <si>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</si>
  <si>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</si>
  <si>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</si>
  <si>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</si>
  <si>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</si>
  <si>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</si>
  <si>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</si>
  <si>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</si>
  <si>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</si>
  <si>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</si>
  <si>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</si>
  <si>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</si>
  <si>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</si>
  <si>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</si>
  <si>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</si>
  <si>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</si>
  <si>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</si>
  <si>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</si>
  <si>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</si>
  <si>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</si>
  <si>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</si>
  <si>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</si>
  <si>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</si>
  <si>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</si>
  <si>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</si>
  <si>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</si>
  <si>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</si>
  <si>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</si>
  <si>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</si>
  <si>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</si>
  <si>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</si>
  <si>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</si>
  <si>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</si>
  <si>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</si>
  <si>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</si>
  <si>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</si>
  <si>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</si>
  <si>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</si>
  <si>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</si>
  <si>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</si>
  <si>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</si>
  <si>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</si>
  <si>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</si>
  <si>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</si>
  <si>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</si>
  <si>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</si>
  <si>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</si>
  <si>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</si>
  <si>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</si>
  <si>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</si>
  <si>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</si>
  <si>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</si>
  <si>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</si>
  <si>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</si>
  <si>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</si>
  <si>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</si>
  <si>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</si>
  <si>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</si>
  <si>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</si>
  <si>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</si>
  <si>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</si>
  <si>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</si>
  <si>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</si>
  <si>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</si>
  <si>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</si>
  <si>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</si>
  <si>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</si>
  <si>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</si>
  <si>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</si>
  <si>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</si>
  <si>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</si>
  <si>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</si>
  <si>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</si>
  <si>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</si>
  <si>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</si>
  <si>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</si>
  <si>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</si>
  <si>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</si>
  <si>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</si>
  <si>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</si>
  <si>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</si>
  <si>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</si>
  <si>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</si>
  <si>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</si>
  <si>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</si>
  <si>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</si>
  <si>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</si>
  <si>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</si>
  <si>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</si>
  <si>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</si>
  <si>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</si>
  <si>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</si>
  <si>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</si>
  <si>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</si>
  <si>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</si>
  <si>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</si>
  <si>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</si>
  <si>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</si>
  <si>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</si>
  <si>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</si>
  <si>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</si>
  <si>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</si>
  <si>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</si>
  <si>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</si>
  <si>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</si>
  <si>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</si>
  <si>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</si>
  <si>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</si>
  <si>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</si>
  <si>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</si>
  <si>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</si>
  <si>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</si>
  <si>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</si>
  <si>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</si>
  <si>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</si>
  <si>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</si>
  <si>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</si>
  <si>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</si>
  <si>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</si>
  <si>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</si>
  <si>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</si>
  <si>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</si>
  <si>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</si>
  <si>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</si>
  <si>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</si>
  <si>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</si>
  <si>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</si>
  <si>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</si>
  <si>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</si>
  <si>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</si>
  <si>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</si>
  <si>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</si>
  <si>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</si>
  <si>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</si>
  <si>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</si>
  <si>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</si>
  <si>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</si>
  <si>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</si>
  <si>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</si>
  <si>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</si>
  <si>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</si>
  <si>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</si>
  <si>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</si>
  <si>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</si>
  <si>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</si>
  <si>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</si>
  <si>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</si>
  <si>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</si>
  <si>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</si>
  <si>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</si>
  <si>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</si>
  <si>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</si>
  <si>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</si>
  <si>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</si>
  <si>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</si>
  <si>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</si>
  <si>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</si>
  <si>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</si>
  <si>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</si>
  <si>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</si>
  <si>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</si>
  <si>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</si>
  <si>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</si>
  <si>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</si>
  <si>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</si>
  <si>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</si>
  <si>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</si>
  <si>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</si>
  <si>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</si>
  <si>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</si>
  <si>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</si>
  <si>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</si>
  <si>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</si>
  <si>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</si>
  <si>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</si>
  <si>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</si>
  <si>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</si>
  <si>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</si>
  <si>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</si>
  <si>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</si>
  <si>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</si>
  <si>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</si>
  <si>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</si>
  <si>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</si>
  <si>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</si>
  <si>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</si>
  <si>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</si>
  <si>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</si>
  <si>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</si>
  <si>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</si>
  <si>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</si>
  <si>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</si>
  <si>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</si>
  <si>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</si>
  <si>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</si>
  <si>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</si>
  <si>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</si>
  <si>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</si>
  <si>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</si>
  <si>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</si>
  <si>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</si>
  <si>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</si>
  <si>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</si>
  <si>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</si>
  <si>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</si>
  <si>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</si>
  <si>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</si>
  <si>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</si>
  <si>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</si>
  <si>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</si>
  <si>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</si>
  <si>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</si>
  <si>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</si>
  <si>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</si>
  <si>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</si>
  <si>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</si>
  <si>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</si>
  <si>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</si>
  <si>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</si>
  <si>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</si>
  <si>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</si>
  <si>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</si>
  <si>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</si>
  <si>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</si>
  <si>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</si>
  <si>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</si>
  <si>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</si>
  <si>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</si>
  <si>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</si>
  <si>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</si>
  <si>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</si>
  <si>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</si>
  <si>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</si>
  <si>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</si>
  <si>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</si>
  <si>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</si>
  <si>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</si>
  <si>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</si>
  <si>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</si>
  <si>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</si>
  <si>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</si>
  <si>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</si>
  <si>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</si>
  <si>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</si>
  <si>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</si>
  <si>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</si>
  <si>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</si>
  <si>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</si>
  <si>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</si>
  <si>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</si>
  <si>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</si>
  <si>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</si>
  <si>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</si>
  <si>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</si>
  <si>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</si>
  <si>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</si>
  <si>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</si>
  <si>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</si>
  <si>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</si>
  <si>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</si>
  <si>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</si>
  <si>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</si>
  <si>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</si>
  <si>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</si>
  <si>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</si>
  <si>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</si>
  <si>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</si>
  <si>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</si>
  <si>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</si>
  <si>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</si>
  <si>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</si>
  <si>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</si>
  <si>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</si>
  <si>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</si>
  <si>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</si>
  <si>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</si>
  <si>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</si>
  <si>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</si>
  <si>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</si>
  <si>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</si>
  <si>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</si>
  <si>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</si>
  <si>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</si>
  <si>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</si>
  <si>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</si>
  <si>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</si>
  <si>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</si>
  <si>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</si>
  <si>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</si>
  <si>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</si>
  <si>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</si>
  <si>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</si>
  <si>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</si>
  <si>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</si>
  <si>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</si>
  <si>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</si>
  <si>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</si>
  <si>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</si>
  <si>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</si>
  <si>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</si>
  <si>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</si>
  <si>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</si>
  <si>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</si>
  <si>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</si>
  <si>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</si>
  <si>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</si>
  <si>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</si>
  <si>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</si>
  <si>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</si>
  <si>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</si>
  <si>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</si>
  <si>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</si>
  <si>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</si>
  <si>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</si>
  <si>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</si>
  <si>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</si>
  <si>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</si>
  <si>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</si>
  <si>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</si>
  <si>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</si>
  <si>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</si>
  <si>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</si>
  <si>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</si>
  <si>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</si>
  <si>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</si>
  <si>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</si>
  <si>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</si>
  <si>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</si>
  <si>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</si>
  <si>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</si>
  <si>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</si>
  <si>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</si>
  <si>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</si>
  <si>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</si>
  <si>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</si>
  <si>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</si>
  <si>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</si>
  <si>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</si>
  <si>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</si>
  <si>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</si>
  <si>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</si>
  <si>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</si>
  <si>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</si>
  <si>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</si>
  <si>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</si>
  <si>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</si>
  <si>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</si>
  <si>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</si>
  <si>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</si>
  <si>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</si>
  <si>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</si>
  <si>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</si>
  <si>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</si>
  <si>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</si>
  <si>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</si>
  <si>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</si>
  <si>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</si>
  <si>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</si>
  <si>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</si>
  <si>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</si>
  <si>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</si>
  <si>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</si>
  <si>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</si>
  <si>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</si>
  <si>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</si>
  <si>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</si>
  <si>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</si>
  <si>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</si>
  <si>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</si>
  <si>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</si>
  <si>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</si>
  <si>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</si>
  <si>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</si>
  <si>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</si>
  <si>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</si>
  <si>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</si>
  <si>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</si>
  <si>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</si>
  <si>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</si>
  <si>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</si>
  <si>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</si>
  <si>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</si>
  <si>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</si>
  <si>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</si>
  <si>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</si>
  <si>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</si>
  <si>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</si>
  <si>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</si>
  <si>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</si>
  <si>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</si>
  <si>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</si>
  <si>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</si>
  <si>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</si>
  <si>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</si>
  <si>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</si>
  <si>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</si>
  <si>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</si>
  <si>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</si>
  <si>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</si>
  <si>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</si>
  <si>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</si>
  <si>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</si>
  <si>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</si>
  <si>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</si>
  <si>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</si>
  <si>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</si>
  <si>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</si>
  <si>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</si>
  <si>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</si>
  <si>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</si>
  <si>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</si>
  <si>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</si>
  <si>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</si>
  <si>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</si>
  <si>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</si>
  <si>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</si>
  <si>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</si>
  <si>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</si>
  <si>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</si>
  <si>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</si>
  <si>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</si>
  <si>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</si>
  <si>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</si>
  <si>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</si>
  <si>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</si>
  <si>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</si>
  <si>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</si>
  <si>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</si>
  <si>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</si>
  <si>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</si>
  <si>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</si>
  <si>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</si>
  <si>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</si>
  <si>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</si>
  <si>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</si>
  <si>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</si>
  <si>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</si>
  <si>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</si>
  <si>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</si>
  <si>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</si>
  <si>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</si>
  <si>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</si>
  <si>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</si>
  <si>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</si>
  <si>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</si>
  <si>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</si>
  <si>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</si>
  <si>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</si>
  <si>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</si>
  <si>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</si>
  <si>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</si>
  <si>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</si>
  <si>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</si>
  <si>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</si>
  <si>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</si>
  <si>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</si>
  <si>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</si>
  <si>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</si>
  <si>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</si>
  <si>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</si>
  <si>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</si>
  <si>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</si>
  <si>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</si>
  <si>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</si>
  <si>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</si>
  <si>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</si>
  <si>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</si>
  <si>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</si>
  <si>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</si>
  <si>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</si>
  <si>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</si>
  <si>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</si>
  <si>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</si>
  <si>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</si>
  <si>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</si>
  <si>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</si>
  <si>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</si>
  <si>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</si>
  <si>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</si>
  <si>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</si>
  <si>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</si>
  <si>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</si>
  <si>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</si>
  <si>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</si>
  <si>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</si>
  <si>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</si>
  <si>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</si>
  <si>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</si>
  <si>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</si>
  <si>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</si>
  <si>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</si>
  <si>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</si>
  <si>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</si>
  <si>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</si>
  <si>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</si>
  <si>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</si>
  <si>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</si>
  <si>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</si>
  <si>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</si>
  <si>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</si>
  <si>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</si>
  <si>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</si>
  <si>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</si>
  <si>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</si>
  <si>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</si>
  <si>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</si>
  <si>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</si>
  <si>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</si>
  <si>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</si>
  <si>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</si>
  <si>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</si>
  <si>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</si>
  <si>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</si>
  <si>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</si>
  <si>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</si>
  <si>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</si>
  <si>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</si>
  <si>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</si>
  <si>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</si>
  <si>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</si>
  <si>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</si>
  <si>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</si>
  <si>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</si>
  <si>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</si>
  <si>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</si>
  <si>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</si>
  <si>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</si>
  <si>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</si>
  <si>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</si>
  <si>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</si>
  <si>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</si>
  <si>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</si>
  <si>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</si>
  <si>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</si>
  <si>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</si>
  <si>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</si>
  <si>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</si>
  <si>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</si>
  <si>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</si>
  <si>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</si>
  <si>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</si>
  <si>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</si>
  <si>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</si>
  <si>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</si>
  <si>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</si>
  <si>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</si>
  <si>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</si>
  <si>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</si>
  <si>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</si>
  <si>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</si>
  <si>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</si>
  <si>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</si>
  <si>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</si>
  <si>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</si>
  <si>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</si>
  <si>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</si>
  <si>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</si>
  <si>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</si>
  <si>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</si>
  <si>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</si>
  <si>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</si>
  <si>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</si>
  <si>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</si>
  <si>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</si>
  <si>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</si>
  <si>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</si>
  <si>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</si>
  <si>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</si>
  <si>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</si>
  <si>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</si>
  <si>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</si>
  <si>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</si>
  <si>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</si>
  <si>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</si>
  <si>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</si>
  <si>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</si>
  <si>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</si>
  <si>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</si>
  <si>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</si>
  <si>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</si>
  <si>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</si>
  <si>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</si>
  <si>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</si>
  <si>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</si>
  <si>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</si>
  <si>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</si>
  <si>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</si>
  <si>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</si>
  <si>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</si>
  <si>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</si>
  <si>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</si>
  <si>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</si>
  <si>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</si>
  <si>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</si>
  <si>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</si>
  <si>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</si>
  <si>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</si>
  <si>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</si>
  <si>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</si>
  <si>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</si>
  <si>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</si>
  <si>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</si>
  <si>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</si>
  <si>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</si>
  <si>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</si>
  <si>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</si>
  <si>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</si>
  <si>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</si>
  <si>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</si>
  <si>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</si>
  <si>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</si>
  <si>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</si>
  <si>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</si>
  <si>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</si>
  <si>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</si>
  <si>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</si>
  <si>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</si>
  <si>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</si>
  <si>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</si>
  <si>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</si>
  <si>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</si>
  <si>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</si>
  <si>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</si>
  <si>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</si>
  <si>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</si>
  <si>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</si>
  <si>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</si>
  <si>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</si>
  <si>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</si>
  <si>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</si>
  <si>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</si>
  <si>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</si>
  <si>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</si>
  <si>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</si>
  <si>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</si>
  <si>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</si>
  <si>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</si>
  <si>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</si>
  <si>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</si>
  <si>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</si>
  <si>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</si>
  <si>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</si>
  <si>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</si>
  <si>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</si>
  <si>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</si>
  <si>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</si>
  <si>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</si>
  <si>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</si>
  <si>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</si>
  <si>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</si>
  <si>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</si>
  <si>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</si>
  <si>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</si>
  <si>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</si>
  <si>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</si>
  <si>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</si>
  <si>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</si>
  <si>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</si>
  <si>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</si>
  <si>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</si>
  <si>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</si>
  <si>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</si>
  <si>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</si>
  <si>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</si>
  <si>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</si>
  <si>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</si>
  <si>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</si>
  <si>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</si>
  <si>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</si>
  <si>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</si>
  <si>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</si>
  <si>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</si>
  <si>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</si>
  <si>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</si>
  <si>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</si>
  <si>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</si>
  <si>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</si>
  <si>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</si>
  <si>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</si>
  <si>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</si>
  <si>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</si>
  <si>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</si>
  <si>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</si>
  <si>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</si>
  <si>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</si>
  <si>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</si>
  <si>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</si>
  <si>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</si>
  <si>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</si>
  <si>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</si>
  <si>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</si>
  <si>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</si>
  <si>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</si>
  <si>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</si>
  <si>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</si>
  <si>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</si>
  <si>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</si>
  <si>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</si>
  <si>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</si>
  <si>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</si>
  <si>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</si>
  <si>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</si>
  <si>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</si>
  <si>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</si>
  <si>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</si>
  <si>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</si>
  <si>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</si>
  <si>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</si>
  <si>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</si>
  <si>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</si>
  <si>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</si>
  <si>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</si>
  <si>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</si>
  <si>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</si>
  <si>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</si>
  <si>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</si>
  <si>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</si>
  <si>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</si>
  <si>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</si>
  <si>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</si>
  <si>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</si>
  <si>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</si>
  <si>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</si>
  <si>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</si>
  <si>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</si>
  <si>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</si>
  <si>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</si>
  <si>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</si>
  <si>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</si>
  <si>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</si>
  <si>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</si>
  <si>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</si>
  <si>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</si>
  <si>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</si>
  <si>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</si>
  <si>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</si>
  <si>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</si>
  <si>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</si>
  <si>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</si>
  <si>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</si>
  <si>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</si>
  <si>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</si>
  <si>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</si>
  <si>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</si>
  <si>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</si>
  <si>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</si>
  <si>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</si>
  <si>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</si>
  <si>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</si>
  <si>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</si>
  <si>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</si>
  <si>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</si>
  <si>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</si>
  <si>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</si>
  <si>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</si>
  <si>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</si>
  <si>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</si>
  <si>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</si>
  <si>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</si>
  <si>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</si>
  <si>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</si>
  <si>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</si>
  <si>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</si>
  <si>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</si>
  <si>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</si>
  <si>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</si>
  <si>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</si>
  <si>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</si>
  <si>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</si>
  <si>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</si>
  <si>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</si>
  <si>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</si>
  <si>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</si>
  <si>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</si>
  <si>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</si>
  <si>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</si>
  <si>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</si>
  <si>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</si>
  <si>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</si>
  <si>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</si>
  <si>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</si>
  <si>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</si>
  <si>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</si>
  <si>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</si>
  <si>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</si>
  <si>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</si>
  <si>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</si>
  <si>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</si>
  <si>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</si>
  <si>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</si>
  <si>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</si>
  <si>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</si>
  <si>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</si>
  <si>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</si>
  <si>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</si>
  <si>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</si>
  <si>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</si>
  <si>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</si>
  <si>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</si>
  <si>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</si>
  <si>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</si>
  <si>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</si>
  <si>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</si>
  <si>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</si>
  <si>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</si>
  <si>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</si>
  <si>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</si>
  <si>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</si>
  <si>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</si>
  <si>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</si>
  <si>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</si>
  <si>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</si>
  <si>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</si>
  <si>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</si>
  <si>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</si>
  <si>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</si>
  <si>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</si>
  <si>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</si>
  <si>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</si>
  <si>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</si>
  <si>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</si>
  <si>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</si>
  <si>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</si>
  <si>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</si>
  <si>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</si>
  <si>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</si>
  <si>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</si>
  <si>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</si>
  <si>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</si>
  <si>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</si>
  <si>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</si>
  <si>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</si>
  <si>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</si>
  <si>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</si>
  <si>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</si>
  <si>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</si>
  <si>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</si>
  <si>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</si>
  <si>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</si>
  <si>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</si>
  <si>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</si>
  <si>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</si>
  <si>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</si>
  <si>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</si>
  <si>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</si>
  <si>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</si>
  <si>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</si>
  <si>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</si>
  <si>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</si>
  <si>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</si>
  <si>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</si>
  <si>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</si>
  <si>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</si>
  <si>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</si>
  <si>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</si>
  <si>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</si>
  <si>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</si>
  <si>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</si>
  <si>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</si>
  <si>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</si>
  <si>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</si>
  <si>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</si>
  <si>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</si>
  <si>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</si>
  <si>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</si>
  <si>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</si>
  <si>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</si>
  <si>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</si>
  <si>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</si>
  <si>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</si>
  <si>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</si>
  <si>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</si>
  <si>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</si>
  <si>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</si>
  <si>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</si>
  <si>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</si>
  <si>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</si>
  <si>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</si>
  <si>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</si>
  <si>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</si>
  <si>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</si>
  <si>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</si>
  <si>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</si>
  <si>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</si>
  <si>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</si>
  <si>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</si>
  <si>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</si>
  <si>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</si>
  <si>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</si>
  <si>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</si>
  <si>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</si>
  <si>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</si>
  <si>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</si>
  <si>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</si>
  <si>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</si>
  <si>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</si>
  <si>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</si>
  <si>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</si>
  <si>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</si>
  <si>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</si>
  <si>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</si>
  <si>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</si>
  <si>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</si>
  <si>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</si>
  <si>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</si>
  <si>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</si>
  <si>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</si>
  <si>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</si>
  <si>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</si>
  <si>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</si>
  <si>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</si>
  <si>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</si>
  <si>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</si>
  <si>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</si>
  <si>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</si>
  <si>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</si>
  <si>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</si>
  <si>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</si>
  <si>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</si>
  <si>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</si>
  <si>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</si>
  <si>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</si>
  <si>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</si>
  <si>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</si>
  <si>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</si>
  <si>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</si>
  <si>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</si>
  <si>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</si>
  <si>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</si>
  <si>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</si>
  <si>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</si>
  <si>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</si>
  <si>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</si>
  <si>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</si>
  <si>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</si>
  <si>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</si>
  <si>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</si>
  <si>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</si>
  <si>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</si>
  <si>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</si>
  <si>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</si>
  <si>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</si>
  <si>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</si>
  <si>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</si>
  <si>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</si>
  <si>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</si>
  <si>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</si>
  <si>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</si>
  <si>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</si>
  <si>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</si>
  <si>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</si>
  <si>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</si>
  <si>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</si>
  <si>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</si>
  <si>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</si>
  <si>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</si>
  <si>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</si>
  <si>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</si>
  <si>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</si>
  <si>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</si>
  <si>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</si>
  <si>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</si>
  <si>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</si>
  <si>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</si>
  <si>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</si>
  <si>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</si>
  <si>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</si>
  <si>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</si>
  <si>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</si>
  <si>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</si>
  <si>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</si>
  <si>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</si>
  <si>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</si>
  <si>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</si>
  <si>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</si>
  <si>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</si>
  <si>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</si>
  <si>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</si>
  <si>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</si>
  <si>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</si>
  <si>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</si>
  <si>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</si>
  <si>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</si>
  <si>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</si>
  <si>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</si>
  <si>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</si>
  <si>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</si>
  <si>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</si>
  <si>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</si>
  <si>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</si>
  <si>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</si>
  <si>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</si>
  <si>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</si>
  <si>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</si>
  <si>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</si>
  <si>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</si>
  <si>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</si>
  <si>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</si>
  <si>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</si>
  <si>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</si>
  <si>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</si>
  <si>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</si>
  <si>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</si>
  <si>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</si>
  <si>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</si>
  <si>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</si>
  <si>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</si>
  <si>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</si>
  <si>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</si>
  <si>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</si>
  <si>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</si>
  <si>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</si>
  <si>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</si>
  <si>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</si>
  <si>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</si>
  <si>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</si>
  <si>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</si>
  <si>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</si>
  <si>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</si>
  <si>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</si>
  <si>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</si>
  <si>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</si>
  <si>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</si>
  <si>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</si>
  <si>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</si>
  <si>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</si>
  <si>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</si>
  <si>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</si>
  <si>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</si>
  <si>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</si>
  <si>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</si>
  <si>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</si>
  <si>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</si>
  <si>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</si>
  <si>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</si>
  <si>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</si>
  <si>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</si>
  <si>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</si>
  <si>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</si>
  <si>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</si>
  <si>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</si>
  <si>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</si>
  <si>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</si>
  <si>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</si>
  <si>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</si>
  <si>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</si>
  <si>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</si>
  <si>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</si>
  <si>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</si>
  <si>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</si>
  <si>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</si>
  <si>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</si>
  <si>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</si>
  <si>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</si>
  <si>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</si>
  <si>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</si>
  <si>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</si>
  <si>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</si>
  <si>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</si>
  <si>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</si>
  <si>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</si>
  <si>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</si>
  <si>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</si>
  <si>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</si>
  <si>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</si>
  <si>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</si>
  <si>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</si>
  <si>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</si>
  <si>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</si>
  <si>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</si>
  <si>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</si>
  <si>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</si>
  <si>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</si>
  <si>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</si>
  <si>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</si>
  <si>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</si>
  <si>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</si>
  <si>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</si>
  <si>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</si>
  <si>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</si>
  <si>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</si>
  <si>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</si>
  <si>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</si>
  <si>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</si>
  <si>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</si>
  <si>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</si>
  <si>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</si>
  <si>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</si>
  <si>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</si>
  <si>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</si>
  <si>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</si>
  <si>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</si>
  <si>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</si>
  <si>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</si>
  <si>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</si>
  <si>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</si>
  <si>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</si>
  <si>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</si>
  <si>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</si>
  <si>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</si>
  <si>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</si>
  <si>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</si>
  <si>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</si>
  <si>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</si>
  <si>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</si>
  <si>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</si>
  <si>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</si>
  <si>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</si>
  <si>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</si>
  <si>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</si>
  <si>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</si>
  <si>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</si>
  <si>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</si>
  <si>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</si>
  <si>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</si>
  <si>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</si>
  <si>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</si>
  <si>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</si>
  <si>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</si>
  <si>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</si>
  <si>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</si>
  <si>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</si>
  <si>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</si>
  <si>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</si>
  <si>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</si>
  <si>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</si>
  <si>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</si>
  <si>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</si>
  <si>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</si>
  <si>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</si>
  <si>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</si>
  <si>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</si>
  <si>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</si>
  <si>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</si>
  <si>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</si>
  <si>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</si>
  <si>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</si>
  <si>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</si>
  <si>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</si>
  <si>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</si>
  <si>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</si>
  <si>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</si>
  <si>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</si>
  <si>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</si>
  <si>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</si>
  <si>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</si>
  <si>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</si>
  <si>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</si>
  <si>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</si>
  <si>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</si>
  <si>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</si>
  <si>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</si>
  <si>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</si>
  <si>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</si>
  <si>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</si>
  <si>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</si>
  <si>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</si>
  <si>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</si>
  <si>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</si>
  <si>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</si>
  <si>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</si>
  <si>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</si>
  <si>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</si>
  <si>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</si>
  <si>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</si>
  <si>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</si>
  <si>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</si>
  <si>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</si>
  <si>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</si>
  <si>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</si>
  <si>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</si>
  <si>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</si>
  <si>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</si>
  <si>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</si>
  <si>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</si>
  <si>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</si>
  <si>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</si>
  <si>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</si>
  <si>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</si>
  <si>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</si>
  <si>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</si>
  <si>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</si>
  <si>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</si>
  <si>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</si>
  <si>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</si>
  <si>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</si>
  <si>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</si>
  <si>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</si>
  <si>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</si>
  <si>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</si>
  <si>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</si>
  <si>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</si>
  <si>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</si>
  <si>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</si>
  <si>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</si>
  <si>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</si>
  <si>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</si>
  <si>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</si>
  <si>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</si>
  <si>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</si>
  <si>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</si>
  <si>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</si>
  <si>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</si>
  <si>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</si>
  <si>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</si>
  <si>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</si>
  <si>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</si>
  <si>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</si>
  <si>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</si>
  <si>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</si>
  <si>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</si>
  <si>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</si>
  <si>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</si>
  <si>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</si>
  <si>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</si>
  <si>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</si>
  <si>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</si>
  <si>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</si>
  <si>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</si>
  <si>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</si>
  <si>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</si>
  <si>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</si>
  <si>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</si>
  <si>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</si>
  <si>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</si>
  <si>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</si>
  <si>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</si>
  <si>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</si>
  <si>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</si>
  <si>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</si>
  <si>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</si>
  <si>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</si>
  <si>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</si>
  <si>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</si>
  <si>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</si>
  <si>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</si>
  <si>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</si>
  <si>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</si>
  <si>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</si>
  <si>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</si>
  <si>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</si>
  <si>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</si>
  <si>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</si>
  <si>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</si>
  <si>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</si>
  <si>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</si>
  <si>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</si>
  <si>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</si>
  <si>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</si>
  <si>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</si>
  <si>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</si>
  <si>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</si>
  <si>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</si>
  <si>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</si>
  <si>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</si>
  <si>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</si>
  <si>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</si>
  <si>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</si>
  <si>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</si>
  <si>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</si>
  <si>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</si>
  <si>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</si>
  <si>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</si>
  <si>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</si>
  <si>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</si>
  <si>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</si>
  <si>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</si>
  <si>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</si>
  <si>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</si>
  <si>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</si>
  <si>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</si>
  <si>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</si>
  <si>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</si>
  <si>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</si>
  <si>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</si>
  <si>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</si>
  <si>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</si>
  <si>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</si>
  <si>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</si>
  <si>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</si>
  <si>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</si>
  <si>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</si>
  <si>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</si>
  <si>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</si>
  <si>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</si>
  <si>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</si>
  <si>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</si>
  <si>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</si>
  <si>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</si>
  <si>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</si>
  <si>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</si>
  <si>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</si>
  <si>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</si>
  <si>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</si>
  <si>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</si>
  <si>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</si>
  <si>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</si>
  <si>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</si>
  <si>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</si>
  <si>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</si>
  <si>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</si>
  <si>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</si>
  <si>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</si>
  <si>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</si>
  <si>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</si>
  <si>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</si>
  <si>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</si>
  <si>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</si>
  <si>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</si>
  <si>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</si>
  <si>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</si>
  <si>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</si>
  <si>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</si>
  <si>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</si>
  <si>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</si>
  <si>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</si>
  <si>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</si>
  <si>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</si>
  <si>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</si>
  <si>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</si>
  <si>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</si>
  <si>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</si>
  <si>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</si>
  <si>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</si>
  <si>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</si>
  <si>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</si>
  <si>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</si>
  <si>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</si>
  <si>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</si>
  <si>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</si>
  <si>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</si>
  <si>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</si>
  <si>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</si>
  <si>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</si>
  <si>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</si>
  <si>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</si>
  <si>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</si>
  <si>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</si>
  <si>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</si>
  <si>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</si>
  <si>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</si>
  <si>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</si>
  <si>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</si>
  <si>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</si>
  <si>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</si>
  <si>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</si>
  <si>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</si>
  <si>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</si>
  <si>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</si>
  <si>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</si>
  <si>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</si>
  <si>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</si>
  <si>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</si>
  <si>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</si>
  <si>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</si>
  <si>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</si>
  <si>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</si>
  <si>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</si>
  <si>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</si>
  <si>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</si>
  <si>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</si>
  <si>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</si>
  <si>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</si>
  <si>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</si>
  <si>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</si>
  <si>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</si>
  <si>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</si>
  <si>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</si>
  <si>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</si>
  <si>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</si>
  <si>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</si>
  <si>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</si>
  <si>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</si>
  <si>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</si>
  <si>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</si>
  <si>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</si>
  <si>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</si>
  <si>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</si>
  <si>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</si>
  <si>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</si>
  <si>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</si>
  <si>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</si>
  <si>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</si>
  <si>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</si>
  <si>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</si>
  <si>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</si>
  <si>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</si>
  <si>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</si>
  <si>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</si>
  <si>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</si>
  <si>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</si>
  <si>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</si>
  <si>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</si>
  <si>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</si>
  <si>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</si>
  <si>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</si>
  <si>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</si>
  <si>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</si>
  <si>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</si>
  <si>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</si>
  <si>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</si>
  <si>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</si>
  <si>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</si>
  <si>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</si>
  <si>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</si>
  <si>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</si>
  <si>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</si>
  <si>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</si>
  <si>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</si>
  <si>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</si>
  <si>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</si>
  <si>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</si>
  <si>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</si>
  <si>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</si>
  <si>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</si>
  <si>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</si>
  <si>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</si>
  <si>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</si>
  <si>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</si>
  <si>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</si>
  <si>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</si>
  <si>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</si>
  <si>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</si>
  <si>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</si>
  <si>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</si>
  <si>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</si>
  <si>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</si>
  <si>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</si>
  <si>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</si>
  <si>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</si>
  <si>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</si>
  <si>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</si>
  <si>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</si>
  <si>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</si>
  <si>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</si>
  <si>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</si>
  <si>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</si>
  <si>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</si>
  <si>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</si>
  <si>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</si>
  <si>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</si>
  <si>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</si>
  <si>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</si>
  <si>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</si>
  <si>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</si>
  <si>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</si>
  <si>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</si>
  <si>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</si>
  <si>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</si>
  <si>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</si>
  <si>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</si>
  <si>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</si>
  <si>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</si>
  <si>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</si>
  <si>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</si>
  <si>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</si>
  <si>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</si>
  <si>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</si>
  <si>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</si>
  <si>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</si>
  <si>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</si>
  <si>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</si>
  <si>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</si>
  <si>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</si>
  <si>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</si>
  <si>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</si>
  <si>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</si>
  <si>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</si>
  <si>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</si>
  <si>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</si>
  <si>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</si>
  <si>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</si>
  <si>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</si>
  <si>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</si>
  <si>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</si>
  <si>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</si>
  <si>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</si>
  <si>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</si>
  <si>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</si>
  <si>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</si>
  <si>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</si>
  <si>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</si>
  <si>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</si>
  <si>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</si>
  <si>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</si>
  <si>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</si>
  <si>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</si>
  <si>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</si>
  <si>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</si>
  <si>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</si>
  <si>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</si>
  <si>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</si>
  <si>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</si>
  <si>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</si>
  <si>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</si>
  <si>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</si>
  <si>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</si>
  <si>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</si>
  <si>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</si>
  <si>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</si>
  <si>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</si>
  <si>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</si>
  <si>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</si>
  <si>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</si>
  <si>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</si>
  <si>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</si>
  <si>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</si>
  <si>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</si>
  <si>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</si>
  <si>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</si>
  <si>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</si>
  <si>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</si>
  <si>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</si>
  <si>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</si>
  <si>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</si>
  <si>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</si>
  <si>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</si>
  <si>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</si>
  <si>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</si>
  <si>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</si>
  <si>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</si>
  <si>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</si>
  <si>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</si>
  <si>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</si>
  <si>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</si>
  <si>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</si>
  <si>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</si>
  <si>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</si>
  <si>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</si>
  <si>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</si>
  <si>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</si>
  <si>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</si>
  <si>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</si>
  <si>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</si>
  <si>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</si>
  <si>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</si>
  <si>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</si>
  <si>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</si>
  <si>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</si>
  <si>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</si>
  <si>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</si>
  <si>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</si>
  <si>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</si>
  <si>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</si>
  <si>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</si>
  <si>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</si>
  <si>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</si>
  <si>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</si>
  <si>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</si>
  <si>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</si>
  <si>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</si>
  <si>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</si>
  <si>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</si>
  <si>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</si>
  <si>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</si>
  <si>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</si>
  <si>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</si>
  <si>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</si>
  <si>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</si>
  <si>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</si>
  <si>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</si>
  <si>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</si>
  <si>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</si>
  <si>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</si>
  <si>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</si>
  <si>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</si>
  <si>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</si>
  <si>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</si>
  <si>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</si>
  <si>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</si>
  <si>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</si>
  <si>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</si>
  <si>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</si>
  <si>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</si>
  <si>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</si>
  <si>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</si>
  <si>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</si>
  <si>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</si>
  <si>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</si>
  <si>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</si>
  <si>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</si>
  <si>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</si>
  <si>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</si>
  <si>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</si>
  <si>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</si>
  <si>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</si>
  <si>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</si>
  <si>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</si>
  <si>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</si>
  <si>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</si>
  <si>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</si>
  <si>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</si>
  <si>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</si>
  <si>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</si>
  <si>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</si>
  <si>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</si>
  <si>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</si>
  <si>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</si>
  <si>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</si>
  <si>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</si>
  <si>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</si>
  <si>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</si>
  <si>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</si>
  <si>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</si>
  <si>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</si>
  <si>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</si>
  <si>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</si>
  <si>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</si>
  <si>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</si>
  <si>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</si>
  <si>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</si>
  <si>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</si>
  <si>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</si>
  <si>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</si>
  <si>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</si>
  <si>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</si>
  <si>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</si>
  <si>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</si>
  <si>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</si>
  <si>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</si>
  <si>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</si>
  <si>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</si>
  <si>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</si>
  <si>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</si>
  <si>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</si>
  <si>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</si>
  <si>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</si>
  <si>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</si>
  <si>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</si>
  <si>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</si>
  <si>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</si>
  <si>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</si>
  <si>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</si>
  <si>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</si>
  <si>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</si>
  <si>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</si>
  <si>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</si>
  <si>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</si>
  <si>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</si>
  <si>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</si>
  <si>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</si>
  <si>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</si>
  <si>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</si>
  <si>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</si>
  <si>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</si>
  <si>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</si>
  <si>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</si>
  <si>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</si>
  <si>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</si>
  <si>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</si>
  <si>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</si>
  <si>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</si>
  <si>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</si>
  <si>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</si>
  <si>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</si>
  <si>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</si>
  <si>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</si>
  <si>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</si>
  <si>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</si>
  <si>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</si>
  <si>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</si>
  <si>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</si>
  <si>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</si>
  <si>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</si>
  <si>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</si>
  <si>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</si>
  <si>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</si>
  <si>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</si>
  <si>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</si>
  <si>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</si>
  <si>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</si>
  <si>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</si>
  <si>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</si>
  <si>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</si>
  <si>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</si>
  <si>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</si>
  <si>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</si>
  <si>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</si>
  <si>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</si>
  <si>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</si>
  <si>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</si>
  <si>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</si>
  <si>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</si>
  <si>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</si>
  <si>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</si>
  <si>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</si>
  <si>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</si>
  <si>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</si>
  <si>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</si>
  <si>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</si>
  <si>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</si>
  <si>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</si>
  <si>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</si>
  <si>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</si>
  <si>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</si>
  <si>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</si>
  <si>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</si>
  <si>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</si>
  <si>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</si>
  <si>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</si>
  <si>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</si>
  <si>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</si>
  <si>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</si>
  <si>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</si>
  <si>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</si>
  <si>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</si>
  <si>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</si>
  <si>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</si>
  <si>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</si>
  <si>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</si>
  <si>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</si>
  <si>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</si>
  <si>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</si>
  <si>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</si>
  <si>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</si>
  <si>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</si>
  <si>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</si>
  <si>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</si>
  <si>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</si>
  <si>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</si>
  <si>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</si>
  <si>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</si>
  <si>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</si>
  <si>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</si>
  <si>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</si>
  <si>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</si>
  <si>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</si>
  <si>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</si>
  <si>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</si>
  <si>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</si>
  <si>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</si>
  <si>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</si>
  <si>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</si>
  <si>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</si>
  <si>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</si>
  <si>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</si>
  <si>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</si>
  <si>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</si>
  <si>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</si>
  <si>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</si>
  <si>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</si>
  <si>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</si>
  <si>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</si>
  <si>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</si>
  <si>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</si>
  <si>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</si>
  <si>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</si>
  <si>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</si>
  <si>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</si>
  <si>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</si>
  <si>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</si>
  <si>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</si>
  <si>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</si>
  <si>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</si>
  <si>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</si>
  <si>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</si>
  <si>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</si>
  <si>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</si>
  <si>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</si>
  <si>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</si>
  <si>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</si>
  <si>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</si>
  <si>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</si>
  <si>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</si>
  <si>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</si>
  <si>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</si>
  <si>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</si>
  <si>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</si>
  <si>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</si>
  <si>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</si>
  <si>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</si>
  <si>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</si>
  <si>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</si>
  <si>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</si>
  <si>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</si>
  <si>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</si>
  <si>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</si>
  <si>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</si>
  <si>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</si>
  <si>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</si>
  <si>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</si>
  <si>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</si>
  <si>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</si>
  <si>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</si>
  <si>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</si>
  <si>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</si>
  <si>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</si>
  <si>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</si>
  <si>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</si>
  <si>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</si>
  <si>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</si>
  <si>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</si>
  <si>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</si>
  <si>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</si>
  <si>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</si>
  <si>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</si>
  <si>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</si>
  <si>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</si>
  <si>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</si>
  <si>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</si>
  <si>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CD4518BE</t>
  </si>
  <si>
    <t>DIP16</t>
  </si>
  <si>
    <t>LOGIC-00024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</si>
  <si>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</si>
  <si>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</si>
  <si>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</si>
  <si>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</si>
  <si>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</si>
  <si>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</si>
  <si>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</si>
  <si>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</si>
  <si>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</si>
  <si>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</si>
  <si>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</si>
  <si>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</si>
  <si>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</si>
  <si>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</si>
  <si>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</si>
  <si>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</si>
  <si>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</si>
  <si>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</si>
  <si>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</si>
  <si>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</si>
  <si>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</si>
  <si>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</si>
  <si>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</si>
  <si>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</si>
  <si>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</si>
  <si>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</si>
  <si>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</si>
  <si>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</si>
  <si>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</si>
  <si>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</si>
  <si>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</si>
  <si>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</si>
  <si>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</si>
  <si>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</si>
  <si>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</si>
  <si>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</si>
  <si>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</si>
  <si>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</si>
  <si>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</si>
  <si>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</si>
  <si>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</si>
  <si>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</si>
  <si>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</si>
  <si>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</si>
  <si>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</si>
  <si>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</si>
  <si>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</si>
  <si>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</si>
  <si>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</si>
  <si>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</si>
  <si>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</si>
  <si>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</si>
  <si>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</si>
  <si>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</si>
  <si>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</si>
  <si>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</si>
  <si>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</si>
  <si>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</si>
  <si>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</si>
  <si>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</si>
  <si>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</si>
  <si>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</si>
  <si>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</si>
  <si>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</si>
  <si>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</si>
  <si>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</si>
  <si>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</si>
  <si>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</si>
  <si>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</si>
  <si>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</si>
  <si>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</si>
  <si>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</si>
  <si>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</si>
  <si>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</si>
  <si>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</si>
  <si>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</si>
  <si>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</si>
  <si>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</si>
  <si>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</si>
  <si>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</si>
  <si>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</si>
  <si>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</si>
  <si>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</si>
  <si>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</si>
  <si>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</si>
  <si>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</si>
  <si>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</si>
  <si>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</si>
  <si>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</si>
  <si>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</si>
  <si>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</si>
  <si>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</si>
  <si>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</si>
  <si>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</si>
  <si>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</si>
  <si>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</si>
  <si>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</si>
  <si>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</si>
  <si>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</si>
  <si>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</si>
  <si>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</si>
  <si>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</si>
  <si>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</si>
  <si>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</si>
  <si>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</si>
  <si>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</si>
  <si>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</si>
  <si>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</si>
  <si>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</si>
  <si>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</si>
  <si>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</si>
  <si>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</si>
  <si>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</si>
  <si>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</si>
  <si>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</si>
  <si>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</si>
  <si>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</si>
  <si>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</si>
  <si>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</si>
  <si>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</si>
  <si>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</si>
  <si>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</si>
  <si>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</si>
  <si>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</si>
  <si>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</si>
  <si>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</si>
  <si>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</si>
  <si>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</si>
  <si>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</si>
  <si>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</si>
  <si>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</si>
  <si>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</si>
  <si>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</si>
  <si>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</si>
  <si>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</si>
  <si>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</si>
  <si>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</si>
  <si>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</si>
  <si>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</si>
  <si>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</si>
  <si>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</si>
  <si>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</si>
  <si>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</si>
  <si>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</si>
  <si>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</si>
  <si>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</si>
  <si>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</si>
  <si>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</si>
  <si>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</si>
  <si>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</si>
  <si>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</si>
  <si>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</si>
  <si>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</si>
  <si>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</si>
  <si>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</si>
  <si>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</si>
  <si>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</si>
  <si>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</si>
  <si>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</si>
  <si>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</si>
  <si>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</si>
  <si>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</si>
  <si>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</si>
  <si>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</si>
  <si>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</si>
  <si>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</si>
  <si>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</si>
  <si>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</si>
  <si>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</si>
  <si>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</si>
  <si>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</si>
  <si>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</si>
  <si>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</si>
  <si>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</si>
  <si>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</si>
  <si>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</si>
  <si>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</si>
  <si>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</si>
  <si>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</si>
  <si>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</si>
  <si>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</si>
  <si>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</si>
  <si>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</si>
  <si>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</si>
  <si>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</si>
  <si>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</si>
  <si>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</si>
  <si>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</si>
  <si>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</si>
  <si>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</si>
  <si>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</si>
  <si>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</si>
  <si>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</si>
  <si>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</si>
  <si>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</si>
  <si>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</si>
  <si>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</si>
  <si>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</si>
  <si>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</si>
  <si>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</si>
  <si>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</si>
  <si>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</si>
  <si>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</si>
  <si>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</si>
  <si>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</si>
  <si>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</si>
  <si>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</si>
  <si>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</si>
  <si>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</si>
  <si>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</si>
  <si>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</si>
  <si>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</si>
  <si>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</si>
  <si>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</si>
  <si>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</si>
  <si>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</si>
  <si>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</si>
  <si>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</si>
  <si>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</si>
  <si>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</si>
  <si>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</si>
  <si>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</si>
  <si>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</si>
  <si>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</si>
  <si>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</si>
  <si>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</si>
  <si>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</si>
  <si>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</si>
  <si>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</si>
  <si>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</si>
  <si>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</si>
  <si>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</si>
  <si>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</si>
  <si>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</si>
  <si>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</si>
  <si>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</si>
  <si>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</si>
  <si>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</si>
  <si>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</si>
  <si>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</si>
  <si>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</si>
  <si>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</si>
  <si>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</si>
  <si>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</si>
  <si>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</si>
  <si>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</si>
  <si>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</si>
  <si>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</si>
  <si>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</si>
  <si>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</si>
  <si>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</si>
  <si>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</si>
  <si>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</si>
  <si>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</si>
  <si>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</si>
  <si>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</si>
  <si>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</si>
  <si>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</si>
  <si>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</si>
  <si>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</si>
  <si>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</si>
  <si>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</si>
  <si>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</si>
  <si>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</si>
  <si>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</si>
  <si>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</si>
  <si>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</si>
  <si>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</si>
  <si>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</si>
  <si>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</si>
  <si>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</si>
  <si>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</si>
  <si>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</si>
  <si>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</si>
  <si>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</si>
  <si>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</si>
  <si>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</si>
  <si>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</si>
  <si>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</si>
  <si>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</si>
  <si>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</si>
  <si>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</si>
  <si>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</si>
  <si>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</si>
  <si>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</si>
  <si>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</si>
  <si>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</si>
  <si>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</si>
  <si>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</si>
  <si>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</si>
  <si>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</si>
  <si>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</si>
  <si>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</si>
  <si>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</si>
  <si>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</si>
  <si>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</si>
  <si>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</si>
  <si>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</si>
  <si>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</si>
  <si>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</si>
  <si>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</si>
  <si>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</si>
  <si>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</si>
  <si>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</si>
  <si>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</si>
  <si>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</si>
  <si>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</si>
  <si>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</si>
  <si>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</si>
  <si>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</si>
  <si>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</si>
  <si>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</si>
  <si>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</si>
  <si>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</si>
  <si>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</si>
  <si>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</si>
  <si>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</si>
  <si>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</si>
  <si>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</si>
  <si>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</si>
  <si>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</si>
  <si>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</si>
  <si>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</si>
  <si>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</si>
  <si>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</si>
  <si>
    <t>MAG-00109</t>
  </si>
  <si>
    <t>Ind, 6.8uH, 36A (32A sat.), 20%, 0.0031 Ohm</t>
  </si>
  <si>
    <t>36A</t>
  </si>
  <si>
    <t>3.1mOhm</t>
  </si>
  <si>
    <t>SRP2313AA-6R8M</t>
  </si>
  <si>
    <t>BOURNS_SRP2313AA</t>
  </si>
  <si>
    <t>XSTR-00035</t>
  </si>
  <si>
    <t>XSTR NPN, 10A, 50V, Vce 0.18V, DPAK</t>
  </si>
  <si>
    <t>950mW</t>
  </si>
  <si>
    <t>0.18V</t>
  </si>
  <si>
    <t>2SC6017-TL-E</t>
  </si>
  <si>
    <t>npn-bjt_BCE</t>
  </si>
  <si>
    <t>RES-00701</t>
  </si>
  <si>
    <t>RES SMD 6.8 OHM 5% 1.5W 2512</t>
  </si>
  <si>
    <t>1.5W</t>
  </si>
  <si>
    <t>RPC2512JT6R80</t>
  </si>
  <si>
    <t>CAP-00559</t>
  </si>
  <si>
    <t>UHV1V471MPD</t>
  </si>
  <si>
    <t>CP_RADIAL_D10.0_P5.0_H17.5</t>
  </si>
  <si>
    <t>RES-00702</t>
  </si>
  <si>
    <t>RES SMD 4.7 OHM 5% 2W 2512</t>
  </si>
  <si>
    <t>CRM2512-JW-4R7ELF</t>
  </si>
  <si>
    <t>n-mosfet_GxSD</t>
  </si>
  <si>
    <t>CONN-00053</t>
  </si>
  <si>
    <t>Terminal Blk, 2 Pos, 20A, 5.0mm Pitch, Screwless, 12-24AWG</t>
  </si>
  <si>
    <t>PHOENIX_SPT_5.00MM_2x1</t>
  </si>
  <si>
    <t>MISC-00034</t>
  </si>
  <si>
    <t>IC, 3-Axis Digital Compass, I2C and SPI, HMC5983</t>
  </si>
  <si>
    <t>Honeywell</t>
  </si>
  <si>
    <t>HMC5983</t>
  </si>
  <si>
    <t>LCC-16-3x3mm</t>
  </si>
  <si>
    <t>1.05V</t>
  </si>
  <si>
    <t>600V</t>
  </si>
  <si>
    <t>GBJ2506-F</t>
  </si>
  <si>
    <t>PWREG-00036</t>
  </si>
  <si>
    <t>85~305VAC</t>
  </si>
  <si>
    <t>MEANWELL_IRM-15</t>
  </si>
  <si>
    <t>Bridge, 25A, 1.05V, 600V, GBJ</t>
  </si>
  <si>
    <t>SIP-4-GBJ</t>
  </si>
  <si>
    <t>DIO-00055</t>
  </si>
  <si>
    <t>DIO-00056</t>
  </si>
  <si>
    <t>ANLG-00050</t>
  </si>
  <si>
    <t>IC, Current Source, Adjustable, 3%, LM334, SOIC-8</t>
  </si>
  <si>
    <t>LM334MX/NOPB</t>
  </si>
  <si>
    <t>LM334</t>
  </si>
  <si>
    <t>RES-00703</t>
  </si>
  <si>
    <t>CHV2512-FX-1004ELF</t>
  </si>
  <si>
    <t>RES SMD 1M OHM 1% 1W 2512, High Voltage, Thick Film</t>
  </si>
  <si>
    <t>ANLG-00051</t>
  </si>
  <si>
    <t>IC, Voltage Reference, 1.235V, LM285-1.2</t>
  </si>
  <si>
    <t>LM285D-1-2</t>
  </si>
  <si>
    <t>LM285</t>
  </si>
  <si>
    <t>MISC-00035</t>
  </si>
  <si>
    <t>UCC27517DBVR</t>
  </si>
  <si>
    <t>UCC2751x</t>
  </si>
  <si>
    <t>IC, Gate Driver, Single Channel High-Speed, 4A Source and Sink</t>
  </si>
  <si>
    <t>ANLG-00052</t>
  </si>
  <si>
    <t>Comparator, Dual, 40ns, Push-Pull Output, 2.7-5.5V</t>
  </si>
  <si>
    <t>comp-d_0</t>
  </si>
  <si>
    <t>TLV3202AID</t>
  </si>
  <si>
    <t>MISC-00036</t>
  </si>
  <si>
    <t>Fuse Holder, Cartridge, 5x20mm, 500V 10A</t>
  </si>
  <si>
    <t>0031.8211</t>
  </si>
  <si>
    <t>SCHURTER_0031-8211</t>
  </si>
  <si>
    <t>IRM-15-12</t>
  </si>
  <si>
    <t>Module, AC-DC Isolated, 12V 1.25A</t>
  </si>
  <si>
    <t>CONN-00054</t>
  </si>
  <si>
    <t>Header, 10-pin IDC, 2.54mm Pitch</t>
  </si>
  <si>
    <t>CNC Tech</t>
  </si>
  <si>
    <t>3020-10-0100-00</t>
  </si>
  <si>
    <t>CNC_TECH_3020-10-0100-XX</t>
  </si>
  <si>
    <t>conn-5x2_0</t>
  </si>
  <si>
    <t>CAP-00560</t>
  </si>
  <si>
    <t>CC1206KKX7RZBB102</t>
  </si>
  <si>
    <t>RPC2512JT33R0</t>
  </si>
  <si>
    <t>RES SMD 33 OHM 5% 1.5W 2512</t>
  </si>
  <si>
    <t>RES-00704</t>
  </si>
  <si>
    <t>CONN-00055</t>
  </si>
  <si>
    <t>Header, 2x1, 0.1"</t>
  </si>
  <si>
    <t>TSW-102-07-F-S</t>
  </si>
  <si>
    <t>HDDR_2x1_0</t>
  </si>
  <si>
    <t>CONN-00056</t>
  </si>
  <si>
    <t>2040910-1</t>
  </si>
  <si>
    <t>conn-100x2_0</t>
  </si>
  <si>
    <t>ECS-240-8-47-CKM-TR</t>
  </si>
  <si>
    <t>ECS Inc.</t>
  </si>
  <si>
    <t>10ppm</t>
  </si>
  <si>
    <t>24M</t>
  </si>
  <si>
    <t>XTAL, 24MHz, 8pF, 10ppm</t>
  </si>
  <si>
    <t>OSC-00004</t>
  </si>
  <si>
    <t>osc_xtal_4p_1-3</t>
  </si>
  <si>
    <t>NDS9407</t>
  </si>
  <si>
    <t>XSTR-00036</t>
  </si>
  <si>
    <t>XSTR PFET, 3A, 60V, 2.5W, SOIC-8</t>
  </si>
  <si>
    <t>p-mosfet-SSSGDDDD_1</t>
  </si>
  <si>
    <t>PWREG-00037</t>
  </si>
  <si>
    <t>REG, Linear, Fixed 3.3V, 500mA, Low-Noise with Enable Pin</t>
  </si>
  <si>
    <t>LP5912-1.8DRVR</t>
  </si>
  <si>
    <t>LP5912-3.3DRVR</t>
  </si>
  <si>
    <t>WSON-6_0</t>
  </si>
  <si>
    <t>LP5912</t>
  </si>
  <si>
    <t>3.5 - 6.5V</t>
  </si>
  <si>
    <t>PWREG-00038</t>
  </si>
  <si>
    <t>REG, Linear, Fixed 1.8V, 500mA, Low-Noise with Enable Pin</t>
  </si>
  <si>
    <t>2.0 - 6.5V</t>
  </si>
  <si>
    <t>LM3880</t>
  </si>
  <si>
    <t>LM3880MF-1AE/NOPB</t>
  </si>
  <si>
    <t>PWREG-00039</t>
  </si>
  <si>
    <t>IC, Three-Rail Power Supply Sequencer, LM3880</t>
  </si>
  <si>
    <t>2.7 - 5.5V</t>
  </si>
  <si>
    <t>IFACE-00018</t>
  </si>
  <si>
    <t>LAN9514</t>
  </si>
  <si>
    <t>QFN-64-EP</t>
  </si>
  <si>
    <t>LAN9514-JZX</t>
  </si>
  <si>
    <t>IC, USB 2.0 Hub and Ethernet 10/100 Controller, LAN9514</t>
  </si>
  <si>
    <t>CONN-00057</t>
  </si>
  <si>
    <t>Jack</t>
  </si>
  <si>
    <t>RJMG1BD3B8K1ANR</t>
  </si>
  <si>
    <t>AMPHENOL_RJMG1B</t>
  </si>
  <si>
    <t>amphenol-RJMG1B</t>
  </si>
  <si>
    <t>RJ45 Modular Mag-Jack, 8P8C, 10/100 Base-T</t>
  </si>
  <si>
    <t>CONN-00058</t>
  </si>
  <si>
    <t>USB-A Jack, USB 2.0, SMD Right-Angle</t>
  </si>
  <si>
    <t>1932638-3</t>
  </si>
  <si>
    <t>TE_1932638-3</t>
  </si>
  <si>
    <t>usb_a</t>
  </si>
  <si>
    <t>MAG-00110</t>
  </si>
  <si>
    <t>Fe Bead, 120 @ 100MHz, 3A, 0805</t>
  </si>
  <si>
    <t>30mOhm</t>
  </si>
  <si>
    <t>RC0603FR-0749R9L</t>
  </si>
  <si>
    <t>1/10W</t>
  </si>
  <si>
    <t>RES SMD 49.9 OHM 1% 1/10W 0603</t>
  </si>
  <si>
    <t>RES-00705</t>
  </si>
  <si>
    <t>PWREG-00040</t>
  </si>
  <si>
    <t>REG, Synchronous Buck, 2A, 4.5-17V Input, SOT-23-6, TPS562201</t>
  </si>
  <si>
    <t>4.5 - 17V</t>
  </si>
  <si>
    <t>0.76 - 7V</t>
  </si>
  <si>
    <t>580kHz</t>
  </si>
  <si>
    <t>TPS562201DDCR</t>
  </si>
  <si>
    <t>TPS56220x</t>
  </si>
  <si>
    <t>MAG-00111</t>
  </si>
  <si>
    <t>Ind, 3.3uH, 3.3A (3.8A sat.), 0.027 Ohm</t>
  </si>
  <si>
    <t>3.3A</t>
  </si>
  <si>
    <t>27mOhm</t>
  </si>
  <si>
    <t>BOURNS_SRN5040</t>
  </si>
  <si>
    <t>SRN5040-3R3M</t>
  </si>
  <si>
    <t>SRN5040-2R2Y</t>
  </si>
  <si>
    <t>21mOhm</t>
  </si>
  <si>
    <t>3.5A</t>
  </si>
  <si>
    <t>30%</t>
  </si>
  <si>
    <t>MAG-00112</t>
  </si>
  <si>
    <t>Ind, 2.2uH, 3.5A (4.6A sat.), 0.027 Ohm</t>
  </si>
  <si>
    <t>DIO-00057</t>
  </si>
  <si>
    <t>DLPT05</t>
  </si>
  <si>
    <t>DLPT05-7-F</t>
  </si>
  <si>
    <t>TVS, Steering (Rail-Rail), 9.8V Clamping, 17A Peak Pulse, SOT-23</t>
  </si>
  <si>
    <t>6.0V</t>
  </si>
  <si>
    <t>CONN-00059</t>
  </si>
  <si>
    <t>AMPHENOL_10061913-XX0</t>
  </si>
  <si>
    <t>10061913-100PLF</t>
  </si>
  <si>
    <t>Card-Edge Socket, 36-pin PCI Express, Vertical SMD</t>
  </si>
  <si>
    <t>CONN-00060</t>
  </si>
  <si>
    <t>Card Edge</t>
  </si>
  <si>
    <t>Card-Edge Contacts, 36-pin PCI Express, 1.0mm Pitch</t>
  </si>
  <si>
    <t>PCIE_CARD_EDGE_36_1.0MM</t>
  </si>
  <si>
    <t>OSC-00005</t>
  </si>
  <si>
    <t>XTAL, 25MHz, 20pF, 20ppm</t>
  </si>
  <si>
    <t>25M</t>
  </si>
  <si>
    <t>20pF</t>
  </si>
  <si>
    <t>ECS-250-20-33-JTN-TR</t>
  </si>
  <si>
    <t>CONN-00061</t>
  </si>
  <si>
    <t>Flat-Flex</t>
  </si>
  <si>
    <t>Flat-Flex Cable Connector, Vertical, 15-Pos, 1.0mm Pitch SMD</t>
  </si>
  <si>
    <t>1-1734248-5</t>
  </si>
  <si>
    <t>TE_1-1734248-5</t>
  </si>
  <si>
    <t>PCF8574A</t>
  </si>
  <si>
    <t>PCF8574ADWR</t>
  </si>
  <si>
    <t>IFACE-00019</t>
  </si>
  <si>
    <t>IC, Remote 8-bit IO Expander, I2C 100kHz, PCF8574A</t>
  </si>
  <si>
    <t>DDR1-SODIMM-V</t>
  </si>
  <si>
    <t>CONN-00062</t>
  </si>
  <si>
    <t>CONN-00063</t>
  </si>
  <si>
    <t>DDR1-SODIMM-CARD-EDGE</t>
  </si>
  <si>
    <t>DDR2-SODIMM-CARD-EDGE</t>
  </si>
  <si>
    <t>Card-Edge, DDR1 SODIMM (2.5V), 200-pin</t>
  </si>
  <si>
    <t>Card-Edge, DDR2 SODIMM (1.8V), 200-pin</t>
  </si>
  <si>
    <t>CONN-00064</t>
  </si>
  <si>
    <t>TE_1473005-1</t>
  </si>
  <si>
    <t>1473005-1</t>
  </si>
  <si>
    <t>Card-Edge Socket, DDR2 SODIMM (1.8V) 200-pin , Right-Angle</t>
  </si>
  <si>
    <t>Card-Edge Socket, DDR1 SODIMM (2.5V), 200-pin, Vertical</t>
  </si>
  <si>
    <t>PHOENIX_SPT_SMD_5.08MM_2x1</t>
  </si>
  <si>
    <t>CONN-00065</t>
  </si>
  <si>
    <t>Terminal Block, 2 Pos, 10A, 5.08mm Pitch, SMD, Right-Angle, 16-24 AWG</t>
  </si>
  <si>
    <t>CD40106BM96</t>
  </si>
  <si>
    <t>CD4066BM96</t>
  </si>
  <si>
    <t>CD4518BM96</t>
  </si>
  <si>
    <t>CD4018BM96</t>
  </si>
  <si>
    <t>CD4001BM96</t>
  </si>
  <si>
    <t>IC, Quad Bilateral Switch, SOIC-14, CD4066B</t>
  </si>
  <si>
    <t>LOGIC-00029</t>
  </si>
  <si>
    <t>LOGIC-00030</t>
  </si>
  <si>
    <t>LOGIC-00031</t>
  </si>
  <si>
    <t>LOGIC-00032</t>
  </si>
  <si>
    <t>LOGIC-00033</t>
  </si>
  <si>
    <t>IC, Hex Inverter, Schmitt Triggered Inputs, SOIC-14, CD40106</t>
  </si>
  <si>
    <t>IC, Divide-by-N-Counter, DIP-16, CD4018</t>
  </si>
  <si>
    <t>IC, Dual Up-Down Counter, DIP-16, CD4518</t>
  </si>
  <si>
    <t>IC, Dual Up-Down Counter, SOIC-16, CD4518</t>
  </si>
  <si>
    <t>IC, Divide-by-N-Counter, SOIC-16, CD4018</t>
  </si>
  <si>
    <t>IC, NOR gate, Quad 2-input, SOIC-14, CD4001</t>
  </si>
  <si>
    <t>RES-00706</t>
  </si>
  <si>
    <t>RES SMD 1.5K OHM 1% 1/4W 1206</t>
  </si>
  <si>
    <t>CR1206-FX-1501ELF</t>
  </si>
  <si>
    <t>PWREG-00041</t>
  </si>
  <si>
    <t>Module, Isoltaed DC-DC, 12V 250mA</t>
  </si>
  <si>
    <t>SPU03M-12</t>
  </si>
  <si>
    <t>SRN5040-4R7M</t>
  </si>
  <si>
    <t>35mOhm</t>
  </si>
  <si>
    <t>Ind, 4.7uH, 3.1A (3.3A sat.), 0.035 Ohm</t>
  </si>
  <si>
    <t>3.1A</t>
  </si>
  <si>
    <t>MAG-00113</t>
  </si>
  <si>
    <t>ANLG-00053</t>
  </si>
  <si>
    <t>VOT8121_SMD-4</t>
  </si>
  <si>
    <t>VOT8121AB-ND</t>
  </si>
  <si>
    <t>Opto-Triac, 800V peak voltage, 5300 Vrms isolation, SMD</t>
  </si>
  <si>
    <t>Opto-Triac, 800V peak voltage, 5300 Vrms isolation, 0.4" DIP-4</t>
  </si>
  <si>
    <t>RES-00707</t>
  </si>
  <si>
    <t>RES SMD 10M OHM 1% 1W 2512, High Voltage, Thick Film</t>
  </si>
  <si>
    <t>CHV2512-FX-1005ELF</t>
  </si>
  <si>
    <t>ECX-32</t>
  </si>
  <si>
    <t>ECX-1247</t>
  </si>
  <si>
    <t>SD2114S040S5R0</t>
  </si>
  <si>
    <t>0.52V</t>
  </si>
  <si>
    <t>Dio, Schottky, 5A, 520mV, 40V, DO-214AB</t>
  </si>
  <si>
    <t>DIO-00058</t>
  </si>
  <si>
    <t>MAG-00114</t>
  </si>
  <si>
    <t>Ind, 33uH, 2.68A (3A sat.), 0.057 Ohm</t>
  </si>
  <si>
    <t>2.68A</t>
  </si>
  <si>
    <t>57mOhm</t>
  </si>
  <si>
    <t>WURTH_74477110</t>
  </si>
  <si>
    <t>Ind, 18uH, 3.9A, 0.0392 Ohm, SMD</t>
  </si>
  <si>
    <t>18uH</t>
  </si>
  <si>
    <t>3.9A</t>
  </si>
  <si>
    <t>39.2mOhm</t>
  </si>
  <si>
    <t>Sumida</t>
  </si>
  <si>
    <t>CDRH127NP-180MC</t>
  </si>
  <si>
    <t>SUMIDA_CDRH127</t>
  </si>
  <si>
    <t>PHOENIX_MKDS_6.35MM_2x1</t>
  </si>
  <si>
    <t>CONN-00066</t>
  </si>
  <si>
    <t>Terminal Block, 2 Pos, 30A, 300V, 6.35mm Pitch, Rising Cage 10-30 AWG wire</t>
  </si>
  <si>
    <t>MISC-00037</t>
  </si>
  <si>
    <t>IC, FRAM 128K SPI 40MHZ 8-SOIC</t>
  </si>
  <si>
    <t>Cypress Semiconductor Corp.</t>
  </si>
  <si>
    <t>FM25V01A-G</t>
  </si>
  <si>
    <t>FM25V01A</t>
  </si>
  <si>
    <t>SN74LVC2G240</t>
  </si>
  <si>
    <t>SN74LVC2G240DCUR</t>
  </si>
  <si>
    <t>LOGIC-00034</t>
  </si>
  <si>
    <t>IC, Dual Tri-State Inverter, 1.65-5.5V, 8-VSSOP</t>
  </si>
  <si>
    <t>LOGIC-00035</t>
  </si>
  <si>
    <t>0ZCG0075FF2C</t>
  </si>
  <si>
    <t>chip_1812</t>
  </si>
  <si>
    <t>Bel Fuse Inc.</t>
  </si>
  <si>
    <t>PTC Fuse (Polyfuse), 16V 750mA Hold, 1.5A Trip, 200ms</t>
  </si>
  <si>
    <t>ANLG-00054</t>
  </si>
  <si>
    <t>Diff Amp, +/-250V Common Mode Range, LT1990</t>
  </si>
  <si>
    <t>LT1990</t>
  </si>
  <si>
    <t>LT1990CS8</t>
  </si>
  <si>
    <t>IC, 3:8 Decoder/Demux, SOIC-16, 2V-6V</t>
  </si>
  <si>
    <t>SN74HC138DR</t>
  </si>
  <si>
    <t>74HC138</t>
  </si>
  <si>
    <t>CAP-00561</t>
  </si>
  <si>
    <t>C1206C105K1RACTU</t>
  </si>
  <si>
    <t>MAG-00115</t>
  </si>
  <si>
    <t>MAG-00116</t>
  </si>
  <si>
    <t>Ind, 39uH, 15.1A (32.3A sat.), 0.012 Ohm, THT</t>
  </si>
  <si>
    <t>39uH</t>
  </si>
  <si>
    <t>15.1A</t>
  </si>
  <si>
    <t>12mOhm</t>
  </si>
  <si>
    <t>1140-390K-RC</t>
  </si>
  <si>
    <t>BOURNS_1140-390K-RC</t>
  </si>
  <si>
    <t>RES-00708</t>
  </si>
  <si>
    <t>RES SMD 0.005 OHM 1% 3W 2512, Current Sense, 50ppm/°C</t>
  </si>
  <si>
    <t>3W</t>
  </si>
  <si>
    <t>CRE2512-FZ-R005E-3</t>
  </si>
  <si>
    <t>MISC-00039</t>
  </si>
  <si>
    <t>Net Tie</t>
  </si>
  <si>
    <t>net_tie_0</t>
  </si>
  <si>
    <t>ANLG-00055</t>
  </si>
  <si>
    <t>IC, Voltage Reference, 2.5V, 3ppm/°C, REF5020</t>
  </si>
  <si>
    <t>REF5025AIDR</t>
  </si>
  <si>
    <t>REF50xx</t>
  </si>
  <si>
    <t>PWREG-00042</t>
  </si>
  <si>
    <t>REG, Linear, Fixed 1.8V, 800mA, LM1117-1.8, SOT-223</t>
  </si>
  <si>
    <t>LInear</t>
  </si>
  <si>
    <t>LM1117MPX-1.8/NOPB</t>
  </si>
  <si>
    <t>3 - 15V</t>
  </si>
  <si>
    <t>PWREG-00043</t>
  </si>
  <si>
    <t>8 - 17V</t>
  </si>
  <si>
    <t>4A</t>
  </si>
  <si>
    <t>UCC2721x</t>
  </si>
  <si>
    <t>UCC27211DDAR</t>
  </si>
  <si>
    <t>Gate Driver, 4A, Half-Bridge, 7.2ns Rise, 120V DC Max Bootstrap</t>
  </si>
  <si>
    <t>MISC-00040</t>
  </si>
  <si>
    <t>WURTH_696103201002</t>
  </si>
  <si>
    <t>Fuse Holder, Cartridge, 5x20mm, 250V 20A</t>
  </si>
  <si>
    <t>696103201002</t>
  </si>
  <si>
    <t>DF13-40-1.25mm</t>
  </si>
  <si>
    <t>DF13-4P-1.25DSA</t>
  </si>
  <si>
    <t>Hirose Electric Co Ltd</t>
  </si>
  <si>
    <t>CONN-00067</t>
  </si>
  <si>
    <t>Header, DF13 4-pos 1.25mm Pitch</t>
  </si>
  <si>
    <t>DIO-00059</t>
  </si>
  <si>
    <t>56.7V</t>
  </si>
  <si>
    <t>4.9A</t>
  </si>
  <si>
    <t>SMAJ51A</t>
  </si>
  <si>
    <t>TVS, 51V, 4.9A 400W, Unidirectional, DO-214AC</t>
  </si>
  <si>
    <t>MISC-00041</t>
  </si>
  <si>
    <t>LCD_DISPLAY_0</t>
  </si>
  <si>
    <t>NHD-0216XZ-FSW-GBW</t>
  </si>
  <si>
    <t>Newhaven Display</t>
  </si>
  <si>
    <t>LCD Display, 16-pin interface, 80x36mm, Hitachi standard driver</t>
  </si>
  <si>
    <t>MISC-00042</t>
  </si>
  <si>
    <t>B3FS-1012P</t>
  </si>
  <si>
    <t>B3FS-1000</t>
  </si>
  <si>
    <t>SW_1P1T_2</t>
  </si>
  <si>
    <t>Switch, SPST-NO, Tactile, 6.3x6.0mm, SMD, 50mA 24VDC</t>
  </si>
  <si>
    <t>PEC11R-4020F-S0024</t>
  </si>
  <si>
    <t>BOURNS_PEC11R</t>
  </si>
  <si>
    <t>rotary_encoder_0</t>
  </si>
  <si>
    <t>Rotary Encoder, Mechanical, 24PPR, THT</t>
  </si>
  <si>
    <t>MISC-00043</t>
  </si>
  <si>
    <t>CONN-00068</t>
  </si>
  <si>
    <t>USB-A Jack x2, USB 2.0, Right-Angle, Thru-Hole</t>
  </si>
  <si>
    <t>UJ2-ADH-1-TH</t>
  </si>
  <si>
    <t>CUI_UJ2-ADH-1-TH</t>
  </si>
  <si>
    <t>usb_a_x2</t>
  </si>
  <si>
    <t>ANLG-00056</t>
  </si>
  <si>
    <t>ADC, 24-bit, 4-channel, Sigma-Delta, 31.25k SPS, TSSOP-24</t>
  </si>
  <si>
    <t>TSSOP-24_0</t>
  </si>
  <si>
    <t>AD7172</t>
  </si>
  <si>
    <t>AD7172-2BRUZ-RL7</t>
  </si>
  <si>
    <t>UCTRL-00010</t>
  </si>
  <si>
    <t>STM32F334R8</t>
  </si>
  <si>
    <t>STM32F334R8T7</t>
  </si>
  <si>
    <t>STM32F334 ARM Cortex-M4, LQFP-64</t>
  </si>
  <si>
    <t>CONN-00069</t>
  </si>
  <si>
    <t>USB-A Jack, USB 2.0, Vertical, THT</t>
  </si>
  <si>
    <t>1050570001</t>
  </si>
  <si>
    <t>MOLEX_1050570001</t>
  </si>
  <si>
    <t>ABRACON_ARJ11G-MB</t>
  </si>
  <si>
    <t>CONN-00070</t>
  </si>
  <si>
    <t>RJ45 Modular Mag-Jack, 8P8C, 10/100 Base-T, Vertical</t>
  </si>
  <si>
    <t>ARJ11G-MBSE-MU2</t>
  </si>
  <si>
    <t>abracon-ARJ11G-MBSE</t>
  </si>
  <si>
    <t>PWREG-00044</t>
  </si>
  <si>
    <t>Gate Driver, Isolated, Dual-Channel, 4A/6A Source/Sink, 5ns Rise-Time</t>
  </si>
  <si>
    <t>UCC21540ADWK</t>
  </si>
  <si>
    <t>SOW-14-DWK</t>
  </si>
  <si>
    <t>UCC21540</t>
  </si>
  <si>
    <t>DIO-00060</t>
  </si>
  <si>
    <t>Dio, Silicon, 200mA, 1V, 100V, SOD-123</t>
  </si>
  <si>
    <t>1.0V</t>
  </si>
  <si>
    <t>SMMSD4148T3G</t>
  </si>
  <si>
    <t>DIO-00061</t>
  </si>
  <si>
    <t>1.65V</t>
  </si>
  <si>
    <t>STTH112A</t>
  </si>
  <si>
    <t>Dio, Silicon, 1A, 1.65V, 1.2kV, High Voltage, 75ns RR-time, DO-214AC</t>
  </si>
  <si>
    <t>RES-00709</t>
  </si>
  <si>
    <t>VARRES, 10K, 20% 250mW, SMD</t>
  </si>
  <si>
    <t>PVG3A103C01R00</t>
  </si>
  <si>
    <t>BOURNS_PVG3A103C01R00</t>
  </si>
  <si>
    <t>CONN-00071</t>
  </si>
  <si>
    <t>TSM-105-01-L-DV-P</t>
  </si>
  <si>
    <t>SAMTEC_SMD_HDDR_5x2</t>
  </si>
  <si>
    <t>Header, 5x2, 0.1", SMD</t>
  </si>
  <si>
    <t>CAP-00562</t>
  </si>
  <si>
    <t>B32922C3474K189</t>
  </si>
  <si>
    <t>Film X2</t>
  </si>
  <si>
    <t>RES-00710</t>
  </si>
  <si>
    <t>FW20A10R0JA</t>
  </si>
  <si>
    <t>RES THT 10 OHM 5% 2W AXIAL, Fusible</t>
  </si>
  <si>
    <t>BOURNS_FWXXA</t>
  </si>
  <si>
    <t>ORWH-SH-124D1F,000</t>
  </si>
  <si>
    <t>TE_ORWH</t>
  </si>
  <si>
    <t>Relay, SPDT, 24V 15mA Coil, 10A 277VAC</t>
  </si>
  <si>
    <t>MISC-00044</t>
  </si>
  <si>
    <t>DIO-00062</t>
  </si>
  <si>
    <t>Dio Bridge Rect, 600V 1A, 4-MicroDIP/SMD</t>
  </si>
  <si>
    <t>MDB6S</t>
  </si>
  <si>
    <t>4-MICRO-DIP-SMD</t>
  </si>
  <si>
    <t>rect_1</t>
  </si>
  <si>
    <t>DIO-00063</t>
  </si>
  <si>
    <t>Dio, Zen, 24V 1W, SMA/DO-214AC</t>
  </si>
  <si>
    <t>1.2V</t>
  </si>
  <si>
    <t>SMAZ24-13-F</t>
  </si>
  <si>
    <t>PWREG-00045</t>
  </si>
  <si>
    <t>5.9 - 45V</t>
  </si>
  <si>
    <t>Bridge Driver</t>
  </si>
  <si>
    <t>DRV8701PRGET</t>
  </si>
  <si>
    <t>VQFN-24-EP</t>
  </si>
  <si>
    <t>DRV8701</t>
  </si>
  <si>
    <t>Dual Half-Bridge Driver, PWM, 5.9-45V, DRV8701P</t>
  </si>
  <si>
    <t>PWREG-00046</t>
  </si>
  <si>
    <t>REG, Sychronous Buck Adj, 1A, 6-100V, LM5164</t>
  </si>
  <si>
    <t>6 - 100V</t>
  </si>
  <si>
    <t>1.2 - 100V</t>
  </si>
  <si>
    <t>LM5164</t>
  </si>
  <si>
    <t>LM5164DDAR</t>
  </si>
  <si>
    <t>C1206C225K5RACTU</t>
  </si>
  <si>
    <t>CAP-00563</t>
  </si>
  <si>
    <t>BOURNS_SRR1280</t>
  </si>
  <si>
    <t>SRR1280-680M</t>
  </si>
  <si>
    <t>120mOhm</t>
  </si>
  <si>
    <t>2.4A</t>
  </si>
  <si>
    <t>68uH</t>
  </si>
  <si>
    <t>MAG-00117</t>
  </si>
  <si>
    <t>Ind, 68uH, 2.4A (2.3A sat.), 0.12 Ohm, SMD</t>
  </si>
  <si>
    <t>RES-00711</t>
  </si>
  <si>
    <t>RES SMD 0.01 OHM 1% 3W 2512, Current Sense</t>
  </si>
  <si>
    <t>CRA2512-FZ-R010ELF</t>
  </si>
  <si>
    <t>CONN-00072</t>
  </si>
  <si>
    <t>PHOENIX_SPT_SMD_3.5MM_2x1</t>
  </si>
  <si>
    <t>Terminal Block, 2 Pos, 10A, 3.5mm Pitch, Screwless, Vertical, SMD</t>
  </si>
  <si>
    <t>OSC-00006</t>
  </si>
  <si>
    <t>XTAL, 8MHz, 10pF, 10ppm</t>
  </si>
  <si>
    <t>8M</t>
  </si>
  <si>
    <t>15ppm</t>
  </si>
  <si>
    <t>ECS-80-10-30B-CWN-TR</t>
  </si>
  <si>
    <t>ECX-53B</t>
  </si>
  <si>
    <t>MISC-00045</t>
  </si>
  <si>
    <t>DIP Switch, 8 Switches, SMD, 25mA, 24V</t>
  </si>
  <si>
    <t>DIP Switch, 4 Switches, SMD, 25mA, 24V</t>
  </si>
  <si>
    <t>A6S-8104-H</t>
  </si>
  <si>
    <t>DIP_SW_8</t>
  </si>
  <si>
    <t>XSTR-00037</t>
  </si>
  <si>
    <t>XSTR, NPN, 200mA, 40V, Vce 0.3V, SOT-23-3</t>
  </si>
  <si>
    <t>0.3V</t>
  </si>
  <si>
    <t>MMBT3904LT1G</t>
  </si>
  <si>
    <t>SOT-23-3</t>
  </si>
  <si>
    <t>LOGIC-00036</t>
  </si>
  <si>
    <t>IC, XOR, Quad 2-Input, SOIC-14, CD4070</t>
  </si>
  <si>
    <t>CD4070BM96</t>
  </si>
  <si>
    <t>4070</t>
  </si>
  <si>
    <t>SMAZ15-13-F</t>
  </si>
  <si>
    <t>Dio, Zen, 15V 1W, SMA/DO-214AC</t>
  </si>
  <si>
    <t>DIO-00064</t>
  </si>
  <si>
    <t>XSTR-00038</t>
  </si>
  <si>
    <t>XSTR, PNP, 200mA, 40V, Vce 0.4V, SOT-23-3</t>
  </si>
  <si>
    <t>0.4V</t>
  </si>
  <si>
    <t>MMBT3906LT1G</t>
  </si>
  <si>
    <t>ANLG-00057</t>
  </si>
  <si>
    <t>LM393MX/NOPB</t>
  </si>
  <si>
    <t>LM393</t>
  </si>
  <si>
    <t>Comparator, Dual, LM393, Low-Power, 2.0-36V, SOIC-8</t>
  </si>
  <si>
    <t>CAP-00564</t>
  </si>
  <si>
    <t>B32921C3104M000</t>
  </si>
  <si>
    <t>TDK_B32921</t>
  </si>
  <si>
    <t>305VAC</t>
  </si>
  <si>
    <t>Terminal Block, 3 Pos, 30A, 600V, 9.53mm Pitch, Rising-Cage</t>
  </si>
  <si>
    <t>PHOENIX_MKDS_9.53MM_3x1</t>
  </si>
  <si>
    <t>CONN-00073</t>
  </si>
  <si>
    <t>DIO-00065</t>
  </si>
  <si>
    <t>Dio, Silicon, 3A, 600V, DO-214AB</t>
  </si>
  <si>
    <t>1.15V</t>
  </si>
  <si>
    <t>3.45W</t>
  </si>
  <si>
    <t>S3J-13-F</t>
  </si>
  <si>
    <t>KEMET_PHE850_10mm</t>
  </si>
  <si>
    <t>CAP-00565</t>
  </si>
  <si>
    <t>300VAC</t>
  </si>
  <si>
    <t>Film Y2</t>
  </si>
  <si>
    <t>PHE850EA4470MA03R17</t>
  </si>
  <si>
    <t>ANLG-00058</t>
  </si>
  <si>
    <t>4N25SM</t>
  </si>
  <si>
    <t>Opto-Isolator, Photo-Transistor output, 4.1kVrms Isolation, SMD</t>
  </si>
  <si>
    <t>KTR18EZPF1005</t>
  </si>
  <si>
    <t>RES-00712</t>
  </si>
  <si>
    <t>RES SMD 10M OHM 1% 1/4W 1206, High Voltage</t>
  </si>
  <si>
    <t>MAG-00118</t>
  </si>
  <si>
    <t>SRN5040-6R8M</t>
  </si>
  <si>
    <t>2.3A</t>
  </si>
  <si>
    <t>59mOhm</t>
  </si>
  <si>
    <t>Ind, 6.8uH, 2.3A (2.6A sat.), 0.059 Ohm, SMD</t>
  </si>
  <si>
    <t>MISC-00046</t>
  </si>
  <si>
    <t>IC, 14-bit On-Axis Magnetic Rotary Position Sensor, Incremental, TSSOP-14</t>
  </si>
  <si>
    <t>AMS</t>
  </si>
  <si>
    <t>AS5147P-HTSM</t>
  </si>
  <si>
    <t>AS5147</t>
  </si>
  <si>
    <t>IC, Analog Mux/Demux, 8:1, SOIC-16, SN74LV4051</t>
  </si>
  <si>
    <t>SN74LV4051ADR</t>
  </si>
  <si>
    <t>LOGIC-00037</t>
  </si>
  <si>
    <t>CAP-00566</t>
  </si>
  <si>
    <t>URS1J101MPD1TD</t>
  </si>
  <si>
    <t>CP_RADIAL_D10.0_P5.0_H10.5</t>
  </si>
  <si>
    <t>IFACE-00020</t>
  </si>
  <si>
    <t>IFACE-00021</t>
  </si>
  <si>
    <t>IFACE-00022</t>
  </si>
  <si>
    <t>ISO7760</t>
  </si>
  <si>
    <t>ISO7761</t>
  </si>
  <si>
    <t>ISO7762</t>
  </si>
  <si>
    <t>IFACE-00023</t>
  </si>
  <si>
    <t>ISO7763</t>
  </si>
  <si>
    <t>ISO7760DW</t>
  </si>
  <si>
    <t>ISO7761DW</t>
  </si>
  <si>
    <t>ISO7762DW</t>
  </si>
  <si>
    <t>ISO7763DW</t>
  </si>
  <si>
    <t>IC, Digital Isolator, 6-Channel, 5kVrms, SOW-16, ISO7760</t>
  </si>
  <si>
    <t>IC, Digital Isolator, 6-Channel, 5kVrms, SOW-16, ISO7761</t>
  </si>
  <si>
    <t>IC, Digital Isolator, 6-Channel, 5kVrms, SOW-16, ISO7762</t>
  </si>
  <si>
    <t>IC, Digital Isolator, 6-Channel, 5kVrms, SOW-16, ISO7763</t>
  </si>
  <si>
    <t>IFACE-00024</t>
  </si>
  <si>
    <t>ADuM5240ARZ</t>
  </si>
  <si>
    <t>ADuM5240</t>
  </si>
  <si>
    <t>IC, Digital Isolator, 2-Ch, isoPower, 2500Vrms, SOIC-8, ADuM5240</t>
  </si>
  <si>
    <t>IRM-15-5</t>
  </si>
  <si>
    <t>PWREG-00047</t>
  </si>
  <si>
    <t>Module, AC-DC Isolated, 5V 3A, MEAN WELL</t>
  </si>
  <si>
    <t>ANLG-00059</t>
  </si>
  <si>
    <t>ADC, 24-bit, 8-channel MUX-PGA, Sigma-Delta, 30k SPS, SSOP-28</t>
  </si>
  <si>
    <t>ADS1256IDBR</t>
  </si>
  <si>
    <t>SSOP-28_0</t>
  </si>
  <si>
    <t>ADS1256</t>
  </si>
  <si>
    <t>CAP-00567</t>
  </si>
  <si>
    <t>UUX2A470MNL1GS</t>
  </si>
  <si>
    <t>CP_NICHICON_UUX_10x10</t>
  </si>
  <si>
    <t>ANLG-00060</t>
  </si>
  <si>
    <t>IC, Voltage Controlled PWM Generator, TSOT-23, LTC6992</t>
  </si>
  <si>
    <t>TSOT-23-6</t>
  </si>
  <si>
    <t>XSTR-00039</t>
  </si>
  <si>
    <t>XSTR, NFET, 12.5A, 30V, 9.5mOhm, 2.5W, SOIC-8</t>
  </si>
  <si>
    <t>12.5A</t>
  </si>
  <si>
    <t>CONN-00074</t>
  </si>
  <si>
    <t>Barrel Jack</t>
  </si>
  <si>
    <t>Switchcraft</t>
  </si>
  <si>
    <t>RAPC722X</t>
  </si>
  <si>
    <t>SWITCHCRAFT_RAPC722X</t>
  </si>
  <si>
    <t>conn-barrel_0</t>
  </si>
  <si>
    <t>Barrel Jack, 2.0x5.5mm IDxOD, Right-Angle</t>
  </si>
  <si>
    <t>MISC-00047</t>
  </si>
  <si>
    <t>Microphone, MEMS, Buffered Output</t>
  </si>
  <si>
    <t>Knowles</t>
  </si>
  <si>
    <t>SPU0410HR5H-PB</t>
  </si>
  <si>
    <t>knowles_SPU_mic</t>
  </si>
  <si>
    <t>KNOWLES_SPU</t>
  </si>
  <si>
    <t>CAP-00568</t>
  </si>
  <si>
    <t>±5%</t>
  </si>
  <si>
    <t>GRM31C5C2A104JA01L</t>
  </si>
  <si>
    <t>LTC6992CS6-1</t>
  </si>
  <si>
    <t>MISC-00048</t>
  </si>
  <si>
    <t>PTC Fuse (Polyfuse), 33V 1.5A Hold, 3A Trip, 2s</t>
  </si>
  <si>
    <t>0ZCF0150FF2C</t>
  </si>
  <si>
    <t>chip_2920</t>
  </si>
  <si>
    <t>ANLG-00061</t>
  </si>
  <si>
    <t>IC, 555 Timer, SOIC-8</t>
  </si>
  <si>
    <t>555</t>
  </si>
  <si>
    <t>ANLG-00062</t>
  </si>
  <si>
    <t>Op Amp, Single, Rail-Rail, 3-MHz, SOIC-8, TLV271</t>
  </si>
  <si>
    <t>TLV271IDR</t>
  </si>
  <si>
    <t>ANLG-00063</t>
  </si>
  <si>
    <t>LM386</t>
  </si>
  <si>
    <t>LM386MX-1</t>
  </si>
  <si>
    <t>IC, Audio Power Amplifier, Class AB, 4V~12V, SOIC-8, LM386</t>
  </si>
  <si>
    <t>DIO-00066</t>
  </si>
  <si>
    <t>SMAJ12CA</t>
  </si>
  <si>
    <t>14.7V</t>
  </si>
  <si>
    <t>TVS, 12V, 19.9V@40A, 400W 40A Peak, Bidirectional, DO-214AC</t>
  </si>
  <si>
    <t>FDS6680A</t>
  </si>
  <si>
    <t>CONN-00075</t>
  </si>
  <si>
    <t>Relay Socket, 12V 30A, Automotive Type B</t>
  </si>
  <si>
    <t>Relay Socket</t>
  </si>
  <si>
    <t>VCF4-1000</t>
  </si>
  <si>
    <t>TE_CONN_VCF4-1000</t>
  </si>
  <si>
    <t>conn-automotive-relay</t>
  </si>
  <si>
    <t>MISC-00049</t>
  </si>
  <si>
    <t>T9AS1D12-12</t>
  </si>
  <si>
    <t>TE_CONN_T9AS</t>
  </si>
  <si>
    <t>relay_spst</t>
  </si>
  <si>
    <t>Relay, 12V 30A, SPST, 1 Form A</t>
  </si>
  <si>
    <t>CAP-00569</t>
  </si>
  <si>
    <t>UCS2C221MHD1TN</t>
  </si>
  <si>
    <t>CP_RADIAL_D16.0_P7.5_H27.0</t>
  </si>
  <si>
    <t>XSTR-00040</t>
  </si>
  <si>
    <t>XSTR NMOS, 131A, 100V, 375W, D2PAK</t>
  </si>
  <si>
    <t>131A</t>
  </si>
  <si>
    <t>4.0V</t>
  </si>
  <si>
    <t>SUM70060E-GE3</t>
  </si>
  <si>
    <t>RES-00713</t>
  </si>
  <si>
    <t>CSSH2728FT5L00</t>
  </si>
  <si>
    <t>chip_2728</t>
  </si>
  <si>
    <t>RES SMD 0.005 OHM 1% 4W 2728 25ppm, Current Sense</t>
  </si>
  <si>
    <t>PWREG-00048</t>
  </si>
  <si>
    <t>Gate Driver, Single Channel, High-Speed, Low-Side, 4A/8A src/sink</t>
  </si>
  <si>
    <t>4A/8A</t>
  </si>
  <si>
    <t>UCC27511DBVR</t>
  </si>
  <si>
    <t>UCC27511</t>
  </si>
  <si>
    <t>RES-00714</t>
  </si>
  <si>
    <t>RC1206FR-07100KL</t>
  </si>
  <si>
    <t>RES SMD 100K OHM 1% 1/4W 1206 Thick Film</t>
  </si>
  <si>
    <t>100K</t>
  </si>
  <si>
    <t>LOGIC-00038</t>
  </si>
  <si>
    <t>1G10</t>
  </si>
  <si>
    <t>SN74LVC1G10DBVR</t>
  </si>
  <si>
    <t>IC, NAND, Single 3-Input, 1.65-5.5V, SOT-23-6</t>
  </si>
  <si>
    <t>T9AS1D12-24</t>
  </si>
  <si>
    <t>MISC-00050</t>
  </si>
  <si>
    <t>Relay, 24V Coil, 30A, SPST, 1 Form A</t>
  </si>
  <si>
    <t>RES-00715</t>
  </si>
  <si>
    <t>RES SMD 0.00075 OHM 1% 2W 2512 50ppm, Current Sense</t>
  </si>
  <si>
    <t>TLR3A20DR00075FTDG</t>
  </si>
  <si>
    <t>RES SMD 0.0015 OHM 1% 3W 2512 50ppm, Current Sense</t>
  </si>
  <si>
    <t>TLR3A30DR0015FTDG</t>
  </si>
  <si>
    <t>TLR2B10DR003FTDG</t>
  </si>
  <si>
    <t>RES SMD 0.003 OHM 1%  1W 1206 50ppm, Current Sense</t>
  </si>
  <si>
    <t>RES-00716</t>
  </si>
  <si>
    <t>CONN-00076</t>
  </si>
  <si>
    <t>Terminal Block Header, 4 pos, 41A, Vertical, 7.62mm Pitch</t>
  </si>
  <si>
    <t>41A</t>
  </si>
  <si>
    <t>PHOENIX_PCV_7.62MM_4x1</t>
  </si>
  <si>
    <t>KEYSTONE_1042</t>
  </si>
  <si>
    <t>Battery Holder, 18650, SMD</t>
  </si>
  <si>
    <t>Battery Holder</t>
  </si>
  <si>
    <t>CONN-00077</t>
  </si>
  <si>
    <t>conn-battery_0</t>
  </si>
  <si>
    <t>UCTRL-00011</t>
  </si>
  <si>
    <t>BeagleCore BCM1, System-On-Module (SOM)</t>
  </si>
  <si>
    <t>BeagleCore</t>
  </si>
  <si>
    <t>BCM1.STR</t>
  </si>
  <si>
    <t>BEAGLECORE_BCM1</t>
  </si>
  <si>
    <t>CONN-00078</t>
  </si>
  <si>
    <t>Plug, 220 pos, COM Express Board-Board connector</t>
  </si>
  <si>
    <t>Plug</t>
  </si>
  <si>
    <t>3-1827253-6</t>
  </si>
  <si>
    <t>TE_CONN_1827253</t>
  </si>
  <si>
    <t>CONN-00079</t>
  </si>
  <si>
    <t>USB-A Jack x2, USB 3.0, Right-Angle, Thru-Hole</t>
  </si>
  <si>
    <t>1003-004-01010</t>
  </si>
  <si>
    <t>CNC_TECH_1003-004-01010</t>
  </si>
  <si>
    <t>usb_a_3.0_x2</t>
  </si>
  <si>
    <t>com-10</t>
  </si>
  <si>
    <t>MISC-00051</t>
  </si>
  <si>
    <t>Microphone, MEMS, PDM Output</t>
  </si>
  <si>
    <t>SPK0641HT4H-1</t>
  </si>
  <si>
    <t>KNOWLES_SPK0641HT4H-1</t>
  </si>
  <si>
    <t>knowles_SPK_mic</t>
  </si>
  <si>
    <t>AMPHENOL_10029449</t>
  </si>
  <si>
    <t>hdmi_0</t>
  </si>
  <si>
    <t>10029449-111RLF</t>
  </si>
  <si>
    <t>CONN-00080</t>
  </si>
  <si>
    <t>HDMI Type A Jack, Right-Angle, SMD+Thru-Hole</t>
  </si>
  <si>
    <t>RES-00717</t>
  </si>
  <si>
    <t>RES THT 47 OHM 5% 2W AXIAL, Fusible</t>
  </si>
  <si>
    <t>FW20A47R0JA</t>
  </si>
  <si>
    <t>RES-00718</t>
  </si>
  <si>
    <t>RES THT 100 OHM 5% 4W AXIAL, Fusible</t>
  </si>
  <si>
    <t>SP3AJT100R</t>
  </si>
  <si>
    <t>MISC-00052</t>
  </si>
  <si>
    <t>PTC Fuse (Polyfuse), 24V 500mA Hold, 1A Trip, 100ms</t>
  </si>
  <si>
    <t>ANLG-00064</t>
  </si>
  <si>
    <t>LTC2051CMS8</t>
  </si>
  <si>
    <t>Op Amp, Dual, Zero-Drift, 2.7 ~ 7V, MSOP-8, LTC2051CMS8</t>
  </si>
  <si>
    <t>MSOP-8_0</t>
  </si>
  <si>
    <t>ANLG-00065</t>
  </si>
  <si>
    <t>TLV3501DBV</t>
  </si>
  <si>
    <t>SOT-23-6</t>
  </si>
  <si>
    <t>TLV3501AIDBVR</t>
  </si>
  <si>
    <t>IC, Comparator, Single, 4.5ns, Rail-Rail, Push-Pull Output, TLV3501</t>
  </si>
  <si>
    <t>XSTR-00041</t>
  </si>
  <si>
    <t>55W</t>
  </si>
  <si>
    <t>PMOS</t>
  </si>
  <si>
    <t>FQD7P20TM</t>
  </si>
  <si>
    <t>p-mosfet_GxSD</t>
  </si>
  <si>
    <t>XSTR-00042</t>
  </si>
  <si>
    <t>XSTR, PMOS, 5.7A, 200V, 55W, D-Pak</t>
  </si>
  <si>
    <t>XSTR, NPN, 500mA, 300V, 0.5W, SOT-23</t>
  </si>
  <si>
    <t>300V</t>
  </si>
  <si>
    <t>FMMT497TA</t>
  </si>
  <si>
    <t>Diodes Inc</t>
  </si>
  <si>
    <t>XSTR-00043</t>
  </si>
  <si>
    <t>XSTR, NMOS, 27A, 600V, 500W, TO-247</t>
  </si>
  <si>
    <t>27A</t>
  </si>
  <si>
    <t>IRFP27N60KPBF</t>
  </si>
  <si>
    <t>DIO-00067</t>
  </si>
  <si>
    <t>Dio, Zen, 51V, 6%, 410mW, SOD-123</t>
  </si>
  <si>
    <t>51V</t>
  </si>
  <si>
    <t>6%</t>
  </si>
  <si>
    <t>410mW</t>
  </si>
  <si>
    <t>BZT52C51-7-F</t>
  </si>
  <si>
    <t>ANLG-00066</t>
  </si>
  <si>
    <t>Diff Amp, +/- 270V Common Mode Range, 3.3V ~ 50V Supply, LT6375</t>
  </si>
  <si>
    <t>Linear Technology</t>
  </si>
  <si>
    <t>LT-MSOP-16(12)</t>
  </si>
  <si>
    <t>LT6375MS</t>
  </si>
  <si>
    <t>LT6375HMS#PBF</t>
  </si>
  <si>
    <t>MISC-00053</t>
  </si>
  <si>
    <t>Heat Sink, Omni-Uni Series, 41x75mm</t>
  </si>
  <si>
    <t>Wakefield-Vette</t>
  </si>
  <si>
    <t>OMNI-UNI-41-75</t>
  </si>
  <si>
    <t>heat_sink</t>
  </si>
  <si>
    <t>UCTRL-00012</t>
  </si>
  <si>
    <t>AM3358BZCZ100</t>
  </si>
  <si>
    <t>324-NFBGA-15x15</t>
  </si>
  <si>
    <t>MPU SITARA A8-Cortex 1.0GHz 324-NFBGA</t>
  </si>
  <si>
    <t>PWREG-00049</t>
  </si>
  <si>
    <t>REG, Linear, Low-Noise LDO, 500mA, TL5209</t>
  </si>
  <si>
    <t>2.5 - 16V</t>
  </si>
  <si>
    <t>2 - 6.5V</t>
  </si>
  <si>
    <t>TL5209DR</t>
  </si>
  <si>
    <t>LT5209</t>
  </si>
  <si>
    <t>MAG-00119</t>
  </si>
  <si>
    <t>Ind, 2.2uH, 1.3A, 0.08 Ohm, SMD 1008</t>
  </si>
  <si>
    <t>1.3A</t>
  </si>
  <si>
    <t>80mOhm</t>
  </si>
  <si>
    <t>CHIP_1008_IND</t>
  </si>
  <si>
    <t>LQM2HPN2R2MG0L</t>
  </si>
  <si>
    <t>MAG-00120</t>
  </si>
  <si>
    <t>Fe Bead, 150 @ 100MHz, 800mA, 0805</t>
  </si>
  <si>
    <t>BLM21AG151SN1D</t>
  </si>
  <si>
    <t>CHIP_0805_FE</t>
  </si>
  <si>
    <t>IFACE-00025</t>
  </si>
  <si>
    <t>IC, 10/100 Ethernet Transceiver</t>
  </si>
  <si>
    <t>LAN8710AI-EZK-TR</t>
  </si>
  <si>
    <t>QFN-32-EP</t>
  </si>
  <si>
    <t>LOGIC-00039</t>
  </si>
  <si>
    <t>IC, DRAM 4Gb Parallel 96-FBGA</t>
  </si>
  <si>
    <t>Micron</t>
  </si>
  <si>
    <t>MT41K256M16TW-107 XIT:P TR</t>
  </si>
  <si>
    <t>96-FBGA-MICRON</t>
  </si>
  <si>
    <t>MT41K256M16</t>
  </si>
  <si>
    <t>DIO-00068</t>
  </si>
  <si>
    <t>17W</t>
  </si>
  <si>
    <t>TPD4E02B04DQAR</t>
  </si>
  <si>
    <t>TPD4E02B04</t>
  </si>
  <si>
    <t>USON-10</t>
  </si>
  <si>
    <t>PWREG-00050</t>
  </si>
  <si>
    <t>IC, Single-Chip PMIC for Sitara AM335x</t>
  </si>
  <si>
    <t>TPS65217CRSLR</t>
  </si>
  <si>
    <t>TPS65217</t>
  </si>
  <si>
    <t>VQFN-48-TPS65217</t>
  </si>
  <si>
    <t>IFACE-00026</t>
  </si>
  <si>
    <t>PTN3366BSMP</t>
  </si>
  <si>
    <t>PTN3366</t>
  </si>
  <si>
    <t>HVQFN-32</t>
  </si>
  <si>
    <t>IC, Video Level Shifter, HDMI v1.4b, 32-HVQFN, PTN3366</t>
  </si>
  <si>
    <t>DIO-00069</t>
  </si>
  <si>
    <t>6V</t>
  </si>
  <si>
    <t>USBLC6-2SC6Y</t>
  </si>
  <si>
    <t>USBLC6-2</t>
  </si>
  <si>
    <t>ESD Protec, 2-Ch, 2.5pF, 17V clamping voltage, SOT23-6</t>
  </si>
  <si>
    <t>ICD15S13E6GV00LF</t>
  </si>
  <si>
    <t>AMPHENOL_ICD15S13E6GV00LF</t>
  </si>
  <si>
    <t>vga_0</t>
  </si>
  <si>
    <t>VGA Jack, 15-Pos D-Sub, Right-Angle, Thru-Hole</t>
  </si>
  <si>
    <t>CONN-00081</t>
  </si>
  <si>
    <t>PWREG-00051</t>
  </si>
  <si>
    <t>REG, 36V, 1A Output, Single Inductor, Synchronous Buck-Boost</t>
  </si>
  <si>
    <t>2 - 36V</t>
  </si>
  <si>
    <t>5V or 12V</t>
  </si>
  <si>
    <t>SW Buck-Boost</t>
  </si>
  <si>
    <t>TPS55165</t>
  </si>
  <si>
    <t>HTSSOP-20_0</t>
  </si>
  <si>
    <t>TPS55165QPWPRQ1</t>
  </si>
  <si>
    <t>CONN-00082</t>
  </si>
  <si>
    <t>RJ45 Modular Mag-jack, 8P8C, 1000 Base-T, Horizontal</t>
  </si>
  <si>
    <t>Pulse Electronics Network</t>
  </si>
  <si>
    <t>J0G-0003NL</t>
  </si>
  <si>
    <t>pulse-J0G-0003NL</t>
  </si>
  <si>
    <t>MAG-00121</t>
  </si>
  <si>
    <t>CMC, 330mA 2-CH 90 OHM @ 100MHz SMD</t>
  </si>
  <si>
    <t>350mOhm</t>
  </si>
  <si>
    <t>DLW21HN900SQ2L</t>
  </si>
  <si>
    <t>MURATA_DLW21H</t>
  </si>
  <si>
    <t>cmc_1</t>
  </si>
  <si>
    <t>IFACE-00027</t>
  </si>
  <si>
    <t>IC, Clock Fanout Buffer, PCIe, 1:4, 28-TSSOP</t>
  </si>
  <si>
    <t>Renesas</t>
  </si>
  <si>
    <t>9DB433AGLFT</t>
  </si>
  <si>
    <t>9DB433</t>
  </si>
  <si>
    <t>IC, VGA ESD Protection Chip, 16-SSOP</t>
  </si>
  <si>
    <t>TPD7S019-15DBQR</t>
  </si>
  <si>
    <t>TPD7S019</t>
  </si>
  <si>
    <t>ssop-16_0</t>
  </si>
  <si>
    <t>IFACE-00028</t>
  </si>
  <si>
    <t>PWREG-00052</t>
  </si>
  <si>
    <t>IC, Power Switch 1:2, 8-MSOP</t>
  </si>
  <si>
    <t>2.7 ~ 5.5V</t>
  </si>
  <si>
    <t>Power Switch</t>
  </si>
  <si>
    <t>TPS2066DGNR</t>
  </si>
  <si>
    <t>VSSOP-8-PPAD</t>
  </si>
  <si>
    <t>TPS2066</t>
  </si>
  <si>
    <t>TVS, 4-Ch, ESD Protec, 3.6V 8.8V 10-USON</t>
  </si>
  <si>
    <t>DIO-00070</t>
  </si>
  <si>
    <t>zener_A1C3</t>
  </si>
  <si>
    <t>BZX84C3V3-7-F</t>
  </si>
  <si>
    <t>Dio, Zener, 3.3V 6% 300mW SOT-23-3</t>
  </si>
  <si>
    <t>MAG-00122</t>
  </si>
  <si>
    <t>25mOhm</t>
  </si>
  <si>
    <t>CHIP_1206_FE</t>
  </si>
  <si>
    <t>Fe Bead, 50 @ 100MHz, 3A, 1206</t>
  </si>
  <si>
    <t>chip_0603_LED</t>
  </si>
  <si>
    <t>Battery Holder, Coin Cell CR2032, SMD</t>
  </si>
  <si>
    <t>Memory Protection Devices</t>
  </si>
  <si>
    <t>BU2032SM-JJ-GTR</t>
  </si>
  <si>
    <t>CONN-00083</t>
  </si>
  <si>
    <t>PWREG-00053</t>
  </si>
  <si>
    <t>Gate Driver, Isolated 3kV, 1-Ch, 5A/5A Src/Sink, SOIC-8</t>
  </si>
  <si>
    <t>UCC5350MCDR</t>
  </si>
  <si>
    <t>UCC5350M</t>
  </si>
  <si>
    <t>MISC-00054</t>
  </si>
  <si>
    <t>IC, 2-Ch High-Speed ESD Protec Solution, Sot-23-6</t>
  </si>
  <si>
    <t>TPD2S017DBVR</t>
  </si>
  <si>
    <t>TPD2S017</t>
  </si>
  <si>
    <t>PWREG-00054</t>
  </si>
  <si>
    <t>REG, Synchronous Buck, 3A, 4.5-17V Input, SOT-23-6, TPS563200</t>
  </si>
  <si>
    <t>4.5 ~ 17V</t>
  </si>
  <si>
    <t>0.76 ~ 7V</t>
  </si>
  <si>
    <t>TPS563200DDCR</t>
  </si>
  <si>
    <t>TPS563200</t>
  </si>
  <si>
    <t>PWREG-00055</t>
  </si>
  <si>
    <t>REG, Buck, 3A, 4.5~42V Input, Simple Switcher, SOIC-8-EP</t>
  </si>
  <si>
    <t>4.7 ~ 42V</t>
  </si>
  <si>
    <t>1.285 ~ 37V</t>
  </si>
  <si>
    <t>LM22670MRX-ADJ</t>
  </si>
  <si>
    <t>LM22670</t>
  </si>
  <si>
    <t>DIO-00071</t>
  </si>
  <si>
    <t>Dio, Schottky, 1A 100V SOD-123F</t>
  </si>
  <si>
    <t>0.76V</t>
  </si>
  <si>
    <t>MBR1H100SFT3G</t>
  </si>
  <si>
    <t>LOGIC-00040</t>
  </si>
  <si>
    <t>IC, Tri-State Buffer Non-Inverting, Single, 1.65-5.5V, SOT-23-5</t>
  </si>
  <si>
    <t>SN74LVC1G126DBVR</t>
  </si>
  <si>
    <t>SN74LVC1G126</t>
  </si>
  <si>
    <t>PWREG-00056</t>
  </si>
  <si>
    <t>Module, DC-DC Isolated, 5V 2W 3kV, Recom Econoline</t>
  </si>
  <si>
    <t>4.5 ~ 5.5V</t>
  </si>
  <si>
    <t>Recom</t>
  </si>
  <si>
    <t>R2SX-0505/H-TRAY</t>
  </si>
  <si>
    <t>RECOM_R2SX</t>
  </si>
  <si>
    <t>MAG-00123</t>
  </si>
  <si>
    <t>Ind, 10uH, 1.19A (1A sat.), 0.11 Ohm, SMD</t>
  </si>
  <si>
    <t>1.19A</t>
  </si>
  <si>
    <t>WURTH_744143100</t>
  </si>
  <si>
    <t>CAP-00570</t>
  </si>
  <si>
    <t>3kV</t>
  </si>
  <si>
    <t>1812HC471KAT1A</t>
  </si>
  <si>
    <t>Module, DC-DC Isolated, 5V 1W 4kV, Recom Econoline</t>
  </si>
  <si>
    <t>RKE-0505S/H</t>
  </si>
  <si>
    <t>RECOM_RKE/H</t>
  </si>
  <si>
    <t>PWREG-00057</t>
  </si>
  <si>
    <t>CONN-00084</t>
  </si>
  <si>
    <t>1-1393644-6</t>
  </si>
  <si>
    <t>TE_CONN_1-1393644-6</t>
  </si>
  <si>
    <t>din_41612_96</t>
  </si>
  <si>
    <t xml:space="preserve">DIN 41612 Plug, 96-Pos, Male Pins, Right-Angle </t>
  </si>
  <si>
    <t>CONN-00085</t>
  </si>
  <si>
    <t>DIN 41612 Socket, 96-Pos, Female Sockets, Thru-Hole</t>
  </si>
  <si>
    <t>5535089-5</t>
  </si>
  <si>
    <t>TE_CONN_5535089-5</t>
  </si>
  <si>
    <t>CAP-00571</t>
  </si>
  <si>
    <t>CHIP_CA064_KEMET</t>
  </si>
  <si>
    <t>cap_arr_4_np</t>
  </si>
  <si>
    <t>CA064C104M4RAC7800</t>
  </si>
  <si>
    <t>MURATA_UWS</t>
  </si>
  <si>
    <t>brick_module_8</t>
  </si>
  <si>
    <t>UWS-12/4.5-Q48N-C</t>
  </si>
  <si>
    <t>18 ~ 75V</t>
  </si>
  <si>
    <t>Module, Isolated, 1/16 Brick, 12V 4.5A (54W) Negative Logic</t>
  </si>
  <si>
    <t>PWREG-00058</t>
  </si>
  <si>
    <t>LOGIC-00041</t>
  </si>
  <si>
    <t>IC, AND Gate, Quad 2-input, SOIC-14, CD4081B</t>
  </si>
  <si>
    <t>CD4081BM96</t>
  </si>
  <si>
    <t>4081B</t>
  </si>
  <si>
    <t>DIO-00072</t>
  </si>
  <si>
    <t>Dio, Zener, 12V 5% 500mW SOD-123</t>
  </si>
  <si>
    <t>MMSZ5242BT1G</t>
  </si>
  <si>
    <t>ANLG-00067</t>
  </si>
  <si>
    <t>IC, Op Amp, Single, Rail-Rail, 3-MHz, SOT-23-5, TLV271</t>
  </si>
  <si>
    <t>TLV271SN2T1G</t>
  </si>
  <si>
    <t>SOT-23-5</t>
  </si>
  <si>
    <t>TLV271SN2T1</t>
  </si>
  <si>
    <t>ANLG-00068</t>
  </si>
  <si>
    <t>Op Amp, Dual, Rail-Rail, 2.7~36V, 2.1-MHz, SOIC-8</t>
  </si>
  <si>
    <t>OPA2170AIDR</t>
  </si>
  <si>
    <t>ANLG-00069</t>
  </si>
  <si>
    <t>4N35SM</t>
  </si>
  <si>
    <t>Opto-Coupler, Photo-Transistor Output, 4.1kVrms, CTR 100%, SMD</t>
  </si>
  <si>
    <t>ANLG-00070</t>
  </si>
  <si>
    <t>Op Amp, Single, JFET Input, Rail-Rail, +/- 15V supply, SOT-23-5</t>
  </si>
  <si>
    <t>ADA4610-2ARZ-R7</t>
  </si>
  <si>
    <t>ADA4610-1</t>
  </si>
  <si>
    <t>PWREG-00059</t>
  </si>
  <si>
    <t>SOT-223-4</t>
  </si>
  <si>
    <t>REG, Linear, Negative Adj 1A SOT-223-4</t>
  </si>
  <si>
    <t>-1.2 ~ -37V</t>
  </si>
  <si>
    <t>-4.2 ~ -40V</t>
  </si>
  <si>
    <t>LM337IMPX/NOPB</t>
  </si>
  <si>
    <t>LM337</t>
  </si>
  <si>
    <t>CONN-00086</t>
  </si>
  <si>
    <t>BNC Jack, 50 Ohm, Right-Angle, Thru-Hole</t>
  </si>
  <si>
    <t>5-1634556-0</t>
  </si>
  <si>
    <t>TE_CONN_5-1634556-0</t>
  </si>
  <si>
    <t>MISC-00055</t>
  </si>
  <si>
    <t>Slide-Switch, DPDT, 200mA 30V Thru-Hole</t>
  </si>
  <si>
    <t>EG2208A</t>
  </si>
  <si>
    <t>SW_DPDT</t>
  </si>
  <si>
    <t>E-SWITCH_EG2208A</t>
  </si>
  <si>
    <t>MAG-00124</t>
  </si>
  <si>
    <t>Ind, 470nH, 4A, 0.027 Ohm, 1008</t>
  </si>
  <si>
    <t>1MHz</t>
  </si>
  <si>
    <t>DFE252012P-R47M=P2</t>
  </si>
  <si>
    <t>LOGIC-00042</t>
  </si>
  <si>
    <t>IC, AND Gate, Single 3-Input, 1.65-5.5V, SOT-23-6</t>
  </si>
  <si>
    <t>1G11</t>
  </si>
  <si>
    <t>SN74LVC1G11DBVR</t>
  </si>
  <si>
    <t>RES-00719</t>
  </si>
  <si>
    <t>RES SMD 0 OHM 1/8W 0805 Thick Film</t>
  </si>
  <si>
    <t>1/8W</t>
  </si>
  <si>
    <t>RMCF0805ZT0R00</t>
  </si>
  <si>
    <t>Jumper</t>
  </si>
  <si>
    <t>DIO-00073</t>
  </si>
  <si>
    <t xml:space="preserve">Dio, Schottky, 10A, 0.67V, 100V, TO-227 </t>
  </si>
  <si>
    <t>0.67V</t>
  </si>
  <si>
    <t>FSV10100V</t>
  </si>
  <si>
    <t>DIO-00074</t>
  </si>
  <si>
    <t xml:space="preserve">Dio, Schottky, 5A, 0.63V, 60V, TO-227 </t>
  </si>
  <si>
    <t>0.63V</t>
  </si>
  <si>
    <t>SS5P6-M3/86A</t>
  </si>
  <si>
    <t>MOLEX_0470531000</t>
  </si>
  <si>
    <t>0470531000</t>
  </si>
  <si>
    <t>CONN-00087</t>
  </si>
  <si>
    <t>Header, 4-Pos, Molex-47053, (CPU Fan Header)</t>
  </si>
  <si>
    <t>CONN-00088</t>
  </si>
  <si>
    <t>conn-ngff_A_E</t>
  </si>
  <si>
    <t>TE_CONN_2199230-4</t>
  </si>
  <si>
    <t>2199230-4</t>
  </si>
  <si>
    <t>Card-Edge Socket, NGFF (M.2) E-Keyed, PCIe Card Socket</t>
  </si>
  <si>
    <t>LAN8710</t>
  </si>
  <si>
    <t>MISC-00056</t>
  </si>
  <si>
    <t>PTC Fuse (Polyfuse), 16V 1.5A Hold, 3A Trip, 300ms</t>
  </si>
  <si>
    <t>1210L150/16WR</t>
  </si>
  <si>
    <t>MAG-00125</t>
  </si>
  <si>
    <t>Fe Bead, 60 @ 100MH, 3A, 0805</t>
  </si>
  <si>
    <t>PE-0805PFB600ST</t>
  </si>
  <si>
    <t>RES-00720</t>
  </si>
  <si>
    <t>RES SMD 12.4K OHM 1% 1/10W 0603</t>
  </si>
  <si>
    <t>RMCF0603FT12K4</t>
  </si>
  <si>
    <t>MAG-00126</t>
  </si>
  <si>
    <t>Fe Bead, 120 @ 100MHz, 800mA, 0603</t>
  </si>
  <si>
    <t>180mOhm</t>
  </si>
  <si>
    <t>CHIP_0603_FE</t>
  </si>
  <si>
    <t>BLM18AG121SN1D</t>
  </si>
  <si>
    <t>MAG-00127</t>
  </si>
  <si>
    <t>Fe Bead, 47 @ 100MHz, 300mA, 0603</t>
  </si>
  <si>
    <t>550mOhm</t>
  </si>
  <si>
    <t>BLM18BA470SN1D</t>
  </si>
  <si>
    <t>BLM18KG101TN1D</t>
  </si>
  <si>
    <t>MAG-00128</t>
  </si>
  <si>
    <t>Fe Bead, 100 @ 100MHz, 3A, 0603</t>
  </si>
  <si>
    <t>RES-00721</t>
  </si>
  <si>
    <t>RES ARRAY 8 RES 100 OHM 5% 62.5mW 1506</t>
  </si>
  <si>
    <t>EXB-2HV101JV</t>
  </si>
  <si>
    <t>CONN-00089</t>
  </si>
  <si>
    <t>Header, Blade Power Connector, 8-pos, Edge-mounted</t>
  </si>
  <si>
    <t>8A</t>
  </si>
  <si>
    <t>120958-1</t>
  </si>
  <si>
    <t>TE_CONN_120958-1</t>
  </si>
  <si>
    <t>TE_CONN_120953-5</t>
  </si>
  <si>
    <t>120953-5</t>
  </si>
  <si>
    <t>Socket, Blade Receptacle, 8-pos, Vertical</t>
  </si>
  <si>
    <t>CONN-00090</t>
  </si>
  <si>
    <t>RES-00722</t>
  </si>
  <si>
    <t>RES ARRAY 4 RES 100 OHM 5% 62.5mW 1206</t>
  </si>
  <si>
    <t>EXB-38V101JV</t>
  </si>
  <si>
    <t>ANLG-00071</t>
  </si>
  <si>
    <t>IC, Instrumentation Amp, Single, 4.6 ~ 36V supply, SOIC-8</t>
  </si>
  <si>
    <t>LT1920</t>
  </si>
  <si>
    <t>LT1920CS8#PBF</t>
  </si>
  <si>
    <t>ANLG-00072</t>
  </si>
  <si>
    <t>Analog Mux, 8:1, 5 ~ 36V, SOIC-16</t>
  </si>
  <si>
    <t>DG408DY</t>
  </si>
  <si>
    <t>IFACE-00029</t>
  </si>
  <si>
    <t>ADuM3151</t>
  </si>
  <si>
    <t>Digital Isolator, SPI-bus optomized, ADuM3151</t>
  </si>
  <si>
    <t>ANLG-00073</t>
  </si>
  <si>
    <t>IC, ADC 24-bit 4-Channel MUX-PGA, Sigma-Delta, 2k SPS, 16-TSSOP</t>
  </si>
  <si>
    <t>ADS1220IPWR</t>
  </si>
  <si>
    <t>ADS1220</t>
  </si>
  <si>
    <t>CONN-00091</t>
  </si>
  <si>
    <t>conn-micro-SD-cd</t>
  </si>
  <si>
    <t>MOLEX_1040310811</t>
  </si>
  <si>
    <t>1040310811</t>
  </si>
  <si>
    <t>Micro SD Card Slot, Push-Pull w/ Card-Detect Switch, SMD, Molex</t>
  </si>
  <si>
    <t>CONN-00092</t>
  </si>
  <si>
    <t>Backplane Receptacle, Blade and Pin Sockets, 10 Power, 25 Signal</t>
  </si>
  <si>
    <t>Receptacle</t>
  </si>
  <si>
    <t>16A</t>
  </si>
  <si>
    <t>1892787-6</t>
  </si>
  <si>
    <t>TE_CONN_1892787-6</t>
  </si>
  <si>
    <t>te-conn-1892787-6</t>
  </si>
  <si>
    <t>Backplane Header, Blades and Pins, Edge Mount Right Angle, 10 Power 25 Signal</t>
  </si>
  <si>
    <t>2-1926730-5</t>
  </si>
  <si>
    <t>TE_CONN_2-1926730-5</t>
  </si>
  <si>
    <t>te-conn-2-1926730-5</t>
  </si>
  <si>
    <t>CONN-00093</t>
  </si>
  <si>
    <t>IFACE-00030</t>
  </si>
  <si>
    <t>ISO1541</t>
  </si>
  <si>
    <t>ISO1541DR</t>
  </si>
  <si>
    <t>IC, Bidirectional I2C Isolator, 2500 Vrms, Low Power, SOIC-8</t>
  </si>
  <si>
    <t>XSTR-00044</t>
  </si>
  <si>
    <t>XSTR, MOSFET N-Channel, 60V 2A SOT-23-3</t>
  </si>
  <si>
    <t>800mW</t>
  </si>
  <si>
    <t>DMN6075S-7</t>
  </si>
  <si>
    <t>XSTR-00045</t>
  </si>
  <si>
    <t>n-mosfet_GSD_ESD</t>
  </si>
  <si>
    <t>DMN62D0U-13</t>
  </si>
  <si>
    <t>380mW</t>
  </si>
  <si>
    <t>380mA</t>
  </si>
  <si>
    <t>XSTR, MOSFET N-Channel, 60V 380mA, ESD Protected Gate, SOT-23-3</t>
  </si>
  <si>
    <t>MISC-00057</t>
  </si>
  <si>
    <t>B72530T0300K062</t>
  </si>
  <si>
    <t>Varistor, Ceramic, 47V 300A 2J, 1210</t>
  </si>
  <si>
    <t>SQM40031EL_GE3</t>
  </si>
  <si>
    <t>120A</t>
  </si>
  <si>
    <t>XSTR, MOSFET P-Channel, 40V 120A 3mOhm Rds On, D2PAK</t>
  </si>
  <si>
    <t>XSTR-00046</t>
  </si>
  <si>
    <t>DIO-00075</t>
  </si>
  <si>
    <t>TVS, Rail-Rail Steering + Zener Clamp, 3.3V Standoff, 10V Clamping</t>
  </si>
  <si>
    <t>D1213A-01SO-7</t>
  </si>
  <si>
    <t>D1213A-01SO</t>
  </si>
  <si>
    <t>RES-00723</t>
  </si>
  <si>
    <t>RES-00724</t>
  </si>
  <si>
    <t>RES SMD 68K OHM 1% 1/8W 0805 100ppm</t>
  </si>
  <si>
    <t>RC0805FR-0768KL</t>
  </si>
  <si>
    <t>CONN-00094</t>
  </si>
  <si>
    <t>Terminal Block, 3-Pos, 2.54mm, Screwless, Vertical, THT</t>
  </si>
  <si>
    <t>1-2834015-3</t>
  </si>
  <si>
    <t>TE_CONN_1-2834015-3</t>
  </si>
  <si>
    <t>Terminal Block, 4-Pos, 2.54mm, Screwless, Vertical, THT</t>
  </si>
  <si>
    <t>1-2834015-4</t>
  </si>
  <si>
    <t>TE_CONN_1-2834015-4</t>
  </si>
  <si>
    <t>CONN-00095</t>
  </si>
  <si>
    <t>CONN-00096</t>
  </si>
  <si>
    <t>Terminal Block Header, 4 pos, 12A 300V, Right-Angle, THT</t>
  </si>
  <si>
    <t>12A</t>
  </si>
  <si>
    <t>1757268</t>
  </si>
  <si>
    <t>PHOENIX_1757268</t>
  </si>
  <si>
    <t>SRN5040-100M</t>
  </si>
  <si>
    <t>68mOhm</t>
  </si>
  <si>
    <t>2.1A</t>
  </si>
  <si>
    <t>Ind, 10uH, 2.1A (2.3A sat.), 0.068 Ohm, SMD</t>
  </si>
  <si>
    <t>MAG-00129</t>
  </si>
  <si>
    <t>DIO-00076</t>
  </si>
  <si>
    <t>diode_A4C13</t>
  </si>
  <si>
    <t>DNA30EM2200PZ-TRL</t>
  </si>
  <si>
    <t>IXYS</t>
  </si>
  <si>
    <t>Standard</t>
  </si>
  <si>
    <t>1.24V</t>
  </si>
  <si>
    <t>2200V</t>
  </si>
  <si>
    <t>Dio, Silicon, High Voltage Rectifier, 30A 2200V, D2PAK (TO-263)</t>
  </si>
  <si>
    <t>D2PAK-3_HV</t>
  </si>
  <si>
    <t>CONN-00097</t>
  </si>
  <si>
    <t>Terminal Blk, 3 Pos, 20A, 5.0mm Pitch, Screwless, 12-24AWG</t>
  </si>
  <si>
    <t>PHOENIX_1991105</t>
  </si>
  <si>
    <t>ANLG-00074</t>
  </si>
  <si>
    <t>Op Amp, Dual, JFET Input, Rail-Rail, +/- 15V supply, 9.5MHz Bandwidth, SOIC-8</t>
  </si>
  <si>
    <t>PWREG-00060</t>
  </si>
  <si>
    <t>PWREG-00061</t>
  </si>
  <si>
    <t>REG, Linear, Negative Adj 100mA SOIC-8</t>
  </si>
  <si>
    <t>LM337LMX/NOPB</t>
  </si>
  <si>
    <t>LM337L</t>
  </si>
  <si>
    <t>REG, Linear, Positive Adj 100mA SOIC-8</t>
  </si>
  <si>
    <t>LM317LDR2G</t>
  </si>
  <si>
    <t>LM317L</t>
  </si>
  <si>
    <t>4.2 ~ 40V</t>
  </si>
  <si>
    <t>1.2 ~ 37V</t>
  </si>
  <si>
    <t>RES-00725</t>
  </si>
  <si>
    <t>1/2W</t>
  </si>
  <si>
    <t>BOURNS_3362P-1-103LF</t>
  </si>
  <si>
    <t>3362P-1-103LF</t>
  </si>
  <si>
    <t>VARRES 10K 10% 0.5W THT</t>
  </si>
  <si>
    <t>MAG-00130</t>
  </si>
  <si>
    <t>Ind, 10uH, 20A, 5mOhm, THT</t>
  </si>
  <si>
    <t>5mOhm</t>
  </si>
  <si>
    <t>2301-H-RC</t>
  </si>
  <si>
    <t>BOURNS_2301-H-RC</t>
  </si>
  <si>
    <t>TE_CONN_6ESRM-P</t>
  </si>
  <si>
    <t>6ESRM-P</t>
  </si>
  <si>
    <t>Power Entry Receptacle, IEC320-C14, Thru-Hole+Panel-Mount</t>
  </si>
  <si>
    <t>CONN-00098</t>
  </si>
  <si>
    <t>MAG-00131</t>
  </si>
  <si>
    <t>S14100038</t>
  </si>
  <si>
    <t>WURTH_S14100038</t>
  </si>
  <si>
    <t>2.8mOhm</t>
  </si>
  <si>
    <t>560uH</t>
  </si>
  <si>
    <t>CMC, 20A, 2-Ln, 560uH, Mains Power Filtering, THT</t>
  </si>
  <si>
    <t>CAP-00572</t>
  </si>
  <si>
    <t>0.01uF</t>
  </si>
  <si>
    <t>B32921C3103M000</t>
  </si>
  <si>
    <t>MISC-00058</t>
  </si>
  <si>
    <t>Quad 7-Segment LED Display Red</t>
  </si>
  <si>
    <t>LDQ-M512RI</t>
  </si>
  <si>
    <t>PWREG-00062</t>
  </si>
  <si>
    <t>Module, Isolated DC-DC, 3.3V 2W 3kV, Recom Econoline</t>
  </si>
  <si>
    <t>606mA</t>
  </si>
  <si>
    <t>R2SX-053.3/H-TRAY</t>
  </si>
  <si>
    <t>ssop-28_FTDI</t>
  </si>
  <si>
    <t>CAP-00573</t>
  </si>
  <si>
    <t>KEMET_C322C104K5R5TA7301</t>
  </si>
  <si>
    <t>C322C104K5R5TA7301</t>
  </si>
  <si>
    <t>C317C103K1R5TA7301</t>
  </si>
  <si>
    <t>KEMET_C317C103K1R5TA7301</t>
  </si>
  <si>
    <t>CAP-00574</t>
  </si>
  <si>
    <t>UC3843AN</t>
  </si>
  <si>
    <t>PWREG-00063</t>
  </si>
  <si>
    <t>IC, PWM Controller, UC3843, DIP-8</t>
  </si>
  <si>
    <t>7.6V ~ 30V</t>
  </si>
  <si>
    <t>PWM Controller</t>
  </si>
  <si>
    <t>SB5100-T</t>
  </si>
  <si>
    <t>0.8V</t>
  </si>
  <si>
    <t>Dio, Schottky Barrier Rectifier, 100V 5A, 150A Surge, THT</t>
  </si>
  <si>
    <t>DIO-00077</t>
  </si>
  <si>
    <t>RES-00726</t>
  </si>
  <si>
    <t>RES THT 0.5 OHM 5% 2W Axial, Fusible</t>
  </si>
  <si>
    <t>FKN2WSJR-73-0R5</t>
  </si>
  <si>
    <t>AXIAL_0.5</t>
  </si>
  <si>
    <t>RES-00727</t>
  </si>
  <si>
    <t>RES THT 10 OHM 1% 1/4W Axial</t>
  </si>
  <si>
    <t>AXIAL_0.4</t>
  </si>
  <si>
    <t>CAP-00575</t>
  </si>
  <si>
    <t>C317C102K1R5TA7301</t>
  </si>
  <si>
    <t>CAP-00576</t>
  </si>
  <si>
    <t>CP_RADIAL_D16.0_P7.5_H21.5</t>
  </si>
  <si>
    <t>UCS2C101MHD6TN</t>
  </si>
  <si>
    <t>CAP-00577</t>
  </si>
  <si>
    <t>Rubycon</t>
  </si>
  <si>
    <t>100ZLJ220M12.5X25</t>
  </si>
  <si>
    <t>CAP-00578</t>
  </si>
  <si>
    <t>KEMET_C333C105K5R5TA</t>
  </si>
  <si>
    <t>C333C105K5R5TA</t>
  </si>
  <si>
    <t>DIO-00078</t>
  </si>
  <si>
    <t>Dio, Zener, 15V 500mW Axial 0.4"</t>
  </si>
  <si>
    <t>DIO-00079</t>
  </si>
  <si>
    <t>Dio, Schottky, 1A 100V Axial 0.4"</t>
  </si>
  <si>
    <t>SB1100</t>
  </si>
  <si>
    <t>XSTR-00047</t>
  </si>
  <si>
    <t>XSTR, NPN, 600mA, 160V, Vce 0.2V, TO-92</t>
  </si>
  <si>
    <t>0.2V</t>
  </si>
  <si>
    <t>2N5551TFR</t>
  </si>
  <si>
    <t>ANLG-00075</t>
  </si>
  <si>
    <t>Comparator, Single, Ultrafast 7ns, Single Supply 3V ~ 10V, DIP-8</t>
  </si>
  <si>
    <t>AD8561ANZ</t>
  </si>
  <si>
    <t>AD8561</t>
  </si>
  <si>
    <t>ANLG-00076</t>
  </si>
  <si>
    <t>CD4046BE</t>
  </si>
  <si>
    <t>IC, PLL, 3V ~ 18V, CD4046BE, DIP-16</t>
  </si>
  <si>
    <t>CAP-00579</t>
  </si>
  <si>
    <t>C322C223K1R5TA</t>
  </si>
  <si>
    <t>LOGIC-00043</t>
  </si>
  <si>
    <t>CD4081BE</t>
  </si>
  <si>
    <t>IC, AND Gate, Quad 2-input, DIP-14, CD4081BE</t>
  </si>
  <si>
    <t>C317C101M2R5TA</t>
  </si>
  <si>
    <t>CAP-00580</t>
  </si>
  <si>
    <t>ANLG-00077</t>
  </si>
  <si>
    <t>Op Amp, Quad, Low Power, Rail-Rail, 10MHz GBWP, DIP-14</t>
  </si>
  <si>
    <t>LM6134BIN/NOPB</t>
  </si>
  <si>
    <t>ANLG-00078</t>
  </si>
  <si>
    <t>LM6132BIN/NOPB</t>
  </si>
  <si>
    <t>Op Amp, Dual, Low Power, Rail-Rail, 10MHz GBWP, DIP-8</t>
  </si>
  <si>
    <t>CAP-00581</t>
  </si>
  <si>
    <t>C340C105K1R5TA7303</t>
  </si>
  <si>
    <t>KEMET_C340C105K1R5TA7303</t>
  </si>
  <si>
    <t>MISC-00059</t>
  </si>
  <si>
    <t>TE_CONN_3-1825910-5</t>
  </si>
  <si>
    <t>3-1825910-5</t>
  </si>
  <si>
    <t>Switch, Tactile, SPST-NO, 50mA 24V, Vertical, Thru-Hole</t>
  </si>
  <si>
    <t>CONN-00099</t>
  </si>
  <si>
    <t>RAPC712X</t>
  </si>
  <si>
    <t>Barrel Jack, 2.5x5.5mm IDxOD, Right-Angle</t>
  </si>
  <si>
    <t>AXIAL_DIO_0.4_SCHOTTKY</t>
  </si>
  <si>
    <t>AXIAL_DIO_0.4_ZENER</t>
  </si>
  <si>
    <t>AXIAL_DIO_0.5_SCHOTTKY</t>
  </si>
  <si>
    <t>CAP-00582</t>
  </si>
  <si>
    <t>C317C330K2G5TA7301</t>
  </si>
  <si>
    <t>KEMET_C317C330K2G5TA7301</t>
  </si>
  <si>
    <t>DIO-00080</t>
  </si>
  <si>
    <t>LED, Red, 5mm Thru-Hole</t>
  </si>
  <si>
    <t>105mW</t>
  </si>
  <si>
    <t>LED_5MM_RED</t>
  </si>
  <si>
    <t>XSTR-00048</t>
  </si>
  <si>
    <t>XSTR, MOSFET N-Channel, 100V 33A TO-220AB</t>
  </si>
  <si>
    <t>33A</t>
  </si>
  <si>
    <t>130W</t>
  </si>
  <si>
    <t>4V</t>
  </si>
  <si>
    <t>IRF540NPBF</t>
  </si>
  <si>
    <t>XSTR-00049</t>
  </si>
  <si>
    <t>XSTR, MOSFET N-Channel, 40V 100A TDFN-8</t>
  </si>
  <si>
    <t>83W</t>
  </si>
  <si>
    <t>BSC027N04LS</t>
  </si>
  <si>
    <t>TDFN-8-5x6</t>
  </si>
  <si>
    <t>n-mosfet-SSSGD</t>
  </si>
  <si>
    <t>CONN-00100</t>
  </si>
  <si>
    <t>Terminal Blk, 4 Pos, 16A, 5.08mm Pitch, Screwless, Horizontal, 12-24AWG</t>
  </si>
  <si>
    <t>TE_CONN_1986712-4</t>
  </si>
  <si>
    <t>1986712-4</t>
  </si>
  <si>
    <t>IFACE-00031</t>
  </si>
  <si>
    <t>IC, RS-232 Transceiver, Dual Channel, SOIC-16</t>
  </si>
  <si>
    <t>Maxim Integrated</t>
  </si>
  <si>
    <t>MAX232CSE+</t>
  </si>
  <si>
    <t>MAX232</t>
  </si>
  <si>
    <t>CONN-00101</t>
  </si>
  <si>
    <t>Header, 18x1, 0.1", Vertical</t>
  </si>
  <si>
    <t>conn-18x1_0</t>
  </si>
  <si>
    <t>TSW-118-07-G-S</t>
  </si>
  <si>
    <t>HDDR_18x1_0</t>
  </si>
  <si>
    <t>CAP-00583</t>
  </si>
  <si>
    <t>T491D227K016AT</t>
  </si>
  <si>
    <t>CHIP_2917_KEMET_T491D</t>
  </si>
  <si>
    <t>T495X227K016ATE100</t>
  </si>
  <si>
    <t>CAP-00584</t>
  </si>
  <si>
    <t>ANLG-00079</t>
  </si>
  <si>
    <t>IC, 7 NPN Darlington Array, 50V 500mA</t>
  </si>
  <si>
    <t>ULN2003AD</t>
  </si>
  <si>
    <t>ULN200xA</t>
  </si>
  <si>
    <t>MISC-00060</t>
  </si>
  <si>
    <t>Raspberry Pi Foundation</t>
  </si>
  <si>
    <t>RPI_CM4</t>
  </si>
  <si>
    <t>RPI_CM4_3MM</t>
  </si>
  <si>
    <t>CM4004032</t>
  </si>
  <si>
    <t>Raspberry Pi 4 Compute Module, CM4, 4GB DDR4, 32 GB eMMC</t>
  </si>
  <si>
    <t>M2012TXG41-DC</t>
  </si>
  <si>
    <t>CONN-00102</t>
  </si>
  <si>
    <t>Terminal Blk Header, 2 Pos, 5.08mm, 12A, Right-Angle</t>
  </si>
  <si>
    <t>PHOENIX_1757242</t>
  </si>
  <si>
    <t>CONN-00103</t>
  </si>
  <si>
    <t>USB-A Jack x1, USB 3.x, Vertical, Thru-Hole</t>
  </si>
  <si>
    <t>AMPHENOL_GSB412137CHR</t>
  </si>
  <si>
    <t>usb_a_3.0_x1</t>
  </si>
  <si>
    <t>GSB412137CHR</t>
  </si>
  <si>
    <t>ANLG-00080</t>
  </si>
  <si>
    <t>IC, DAC, 8-bit, Rail-Rail Output, SPI, 2.7~5.5V</t>
  </si>
  <si>
    <t>DAC081</t>
  </si>
  <si>
    <t>DAC081S101CIMK</t>
  </si>
  <si>
    <t>V40PWM10C-M3/I</t>
  </si>
  <si>
    <t>schottky_dual_KAA</t>
  </si>
  <si>
    <t>DPAK_SLIM</t>
  </si>
  <si>
    <t>0.89V</t>
  </si>
  <si>
    <t>DIO-00081</t>
  </si>
  <si>
    <t>Dio, Schottky Array, Dual, Common Cathode, 100V 20A, SLIM DPAK</t>
  </si>
  <si>
    <t>XSTR-00050</t>
  </si>
  <si>
    <t>XSTR, MOSFET P-Channel, 80V 110A, D2PAK</t>
  </si>
  <si>
    <t>110A</t>
  </si>
  <si>
    <t>SUM110P08-11L-E3</t>
  </si>
  <si>
    <t>BZX585-C16,115</t>
  </si>
  <si>
    <t>DIO-00082</t>
  </si>
  <si>
    <t>Dio, Zener, 16V 300mW, SOD-523</t>
  </si>
  <si>
    <t>MAG-00132</t>
  </si>
  <si>
    <t>Xfmr, 2:1 Center-Tapped, 388uH, SMD</t>
  </si>
  <si>
    <t>388uH</t>
  </si>
  <si>
    <t>160mA</t>
  </si>
  <si>
    <t>189mOhm</t>
  </si>
  <si>
    <t>WURTH_750315228</t>
  </si>
  <si>
    <t>xfmr_ct</t>
  </si>
  <si>
    <t>PWREG-00064</t>
  </si>
  <si>
    <t>2.25 ~ 5.5V</t>
  </si>
  <si>
    <t>Xfmr Driver</t>
  </si>
  <si>
    <t>SN6505</t>
  </si>
  <si>
    <t>SN6505B</t>
  </si>
  <si>
    <t>IC, 1A Transformer Driver, Push-Pull, Soft-Start Enabled</t>
  </si>
  <si>
    <t>DIO-00083</t>
  </si>
  <si>
    <t>LED, Green, SMD Right-Angle, Low-Current, Kingbright HELI2 Series</t>
  </si>
  <si>
    <t>102.5mW</t>
  </si>
  <si>
    <t>25mA</t>
  </si>
  <si>
    <t>APA2107LZGCK</t>
  </si>
  <si>
    <t>APA2107</t>
  </si>
  <si>
    <t>CAP-00585</t>
  </si>
  <si>
    <t>Knowles Novacap</t>
  </si>
  <si>
    <t>LS1808N101K302NTM</t>
  </si>
  <si>
    <t>250VAC</t>
  </si>
  <si>
    <t>ANLG-00081</t>
  </si>
  <si>
    <t>IC, Voltage Reference, 4.096V, 0.1%, 8ppm/°C</t>
  </si>
  <si>
    <t>REF5040AIDR</t>
  </si>
  <si>
    <t>NX5032GA</t>
  </si>
  <si>
    <t>1SS355VMTE-17</t>
  </si>
  <si>
    <t>Dio, Silicon, High Speed Switching, 80V 100mA, SOD-323</t>
  </si>
  <si>
    <t>DIO-00084</t>
  </si>
  <si>
    <t>CAP-00586</t>
  </si>
  <si>
    <t>±1pF</t>
  </si>
  <si>
    <t>C4520C0G3F100F085KA</t>
  </si>
  <si>
    <t>0ZCJ0050AF2E</t>
  </si>
  <si>
    <t>CONN-00104</t>
  </si>
  <si>
    <t>Barrier Block, 2-Pos, 30A 600V, 11.12mm Pitch</t>
  </si>
  <si>
    <t>8PCV-02-006</t>
  </si>
  <si>
    <t>TE_CONN_8PCV-02-006</t>
  </si>
  <si>
    <t>MISC-00061</t>
  </si>
  <si>
    <t>WS2812B</t>
  </si>
  <si>
    <t>5050_4</t>
  </si>
  <si>
    <t>ws2812b</t>
  </si>
  <si>
    <t>World Semi</t>
  </si>
  <si>
    <t>WS2812B, Intelligent RGB LED Chip, 3.5~5.3V, 5x5mm (5050) SMD</t>
  </si>
  <si>
    <t>CONN-00105</t>
  </si>
  <si>
    <t>Header, 7x1, 0.1"</t>
  </si>
  <si>
    <t>TSW-107-07-F-S</t>
  </si>
  <si>
    <t>HDDR_7x1_0</t>
  </si>
  <si>
    <t>CONN-00106</t>
  </si>
  <si>
    <t>CONN-00107</t>
  </si>
  <si>
    <t>CONN-00108</t>
  </si>
  <si>
    <t>CONN-00109</t>
  </si>
  <si>
    <t>CONN-00110</t>
  </si>
  <si>
    <t>Header, 5x1, 0.1"</t>
  </si>
  <si>
    <t>TSW-105-07-F-S</t>
  </si>
  <si>
    <t>Header, 9x1, 0.1"</t>
  </si>
  <si>
    <t>TSW-109-07-F-S</t>
  </si>
  <si>
    <t>Header, 11x1, 0.1"</t>
  </si>
  <si>
    <t>Header, 13x1, 0.1"</t>
  </si>
  <si>
    <t>Header, 17x1, 0.1"</t>
  </si>
  <si>
    <t>TSW-111-07-F-S</t>
  </si>
  <si>
    <t>TSW-113-07-F-S</t>
  </si>
  <si>
    <t>TSW-117-07-F-S</t>
  </si>
  <si>
    <t>CONN-00111</t>
  </si>
  <si>
    <t>CONN-00112</t>
  </si>
  <si>
    <t>Header, 19x1, 0.1"</t>
  </si>
  <si>
    <t>Header, 20x1, 0.1"</t>
  </si>
  <si>
    <t>TSW-119-07-F-S</t>
  </si>
  <si>
    <t>TSW-120-07-F-S</t>
  </si>
  <si>
    <t>HDDR_5x1_0</t>
  </si>
  <si>
    <t>HDDR_9x1_0</t>
  </si>
  <si>
    <t>HDDR_11x1_0</t>
  </si>
  <si>
    <t>HDDR_13x1_0</t>
  </si>
  <si>
    <t>HDDR_17x1_0</t>
  </si>
  <si>
    <t>HDDR_19x1_0</t>
  </si>
  <si>
    <t>HDDR_20x1_0</t>
  </si>
  <si>
    <t>conn-11x1_0</t>
  </si>
  <si>
    <t>conn-13x1_0</t>
  </si>
  <si>
    <t>conn-17x1_0</t>
  </si>
  <si>
    <t>conn-19x1_0</t>
  </si>
  <si>
    <t>conn-20x1_0</t>
  </si>
  <si>
    <t>CAP-00587</t>
  </si>
  <si>
    <t>CL31A226KAHNNNE</t>
  </si>
  <si>
    <t>IFACE-00032</t>
  </si>
  <si>
    <t>IC, PCIe to USB 3.0 Bridge, PWQFN-100</t>
  </si>
  <si>
    <t>TUSB7340</t>
  </si>
  <si>
    <t>PWQFN-N100-DUAL-ROW</t>
  </si>
  <si>
    <t>LOGIC-00044</t>
  </si>
  <si>
    <t>1G86</t>
  </si>
  <si>
    <t>SN74AHC1G86DBVR</t>
  </si>
  <si>
    <t>IC, XOR, Single 2-Input, 1.65~5.5V, SOT-23-5</t>
  </si>
  <si>
    <t>CAP-00588</t>
  </si>
  <si>
    <t>CP_SMD_8x10</t>
  </si>
  <si>
    <t>UCW1V221MNL1GS</t>
  </si>
  <si>
    <t>PWREG-00065</t>
  </si>
  <si>
    <t>1.1V ~ 5.5V</t>
  </si>
  <si>
    <t>0.8V ~ 3.6V</t>
  </si>
  <si>
    <t>TPS74901RGWR</t>
  </si>
  <si>
    <t>VQFN_20_EP</t>
  </si>
  <si>
    <t>TPS74901RGW</t>
  </si>
  <si>
    <t>REG, Linear, Pos Adj 3A, En + Soft-Start, VQFN-20</t>
  </si>
  <si>
    <t>OSC-00007</t>
  </si>
  <si>
    <t>XTAL, 48MHz, 18pF, 20ppm</t>
  </si>
  <si>
    <t>48M</t>
  </si>
  <si>
    <t>ABM8-48.000MHZ-B2-T</t>
  </si>
  <si>
    <t>ABRACON_ABM8</t>
  </si>
  <si>
    <t>DIO-00085</t>
  </si>
  <si>
    <t>LED, WHITE 4000K JR5050 6V (5W)</t>
  </si>
  <si>
    <t>5.77V</t>
  </si>
  <si>
    <t>Cree Inc.</t>
  </si>
  <si>
    <t>JR5050AWT-P-B40EB0000-N0000001</t>
  </si>
  <si>
    <t>CREE-JR5050</t>
  </si>
  <si>
    <t>RES-00728</t>
  </si>
  <si>
    <t>CRCW12061R00FKEA</t>
  </si>
  <si>
    <t>RES SMD 1 OHM 1% 1/4W 1206 100ppm/°C</t>
  </si>
  <si>
    <t>RES-00729</t>
  </si>
  <si>
    <t>RES SMD 2.1 OHM 1% 1/4W 1206 100ppm/°C</t>
  </si>
  <si>
    <t>CRCW12062R10FKEA</t>
  </si>
  <si>
    <t>ANLG-00082</t>
  </si>
  <si>
    <t>IC, VGA, Single-Ended, Linear-in-dB, DC to 100MHz</t>
  </si>
  <si>
    <t>AD8337BCPZ</t>
  </si>
  <si>
    <t>LFCSP-8</t>
  </si>
  <si>
    <t>AD8337</t>
  </si>
  <si>
    <t>MOLEX_0733910070</t>
  </si>
  <si>
    <t>CONN-00113</t>
  </si>
  <si>
    <t>SMA Female Receptacle, 50 Ohm, 18GHz, Thru-Hole</t>
  </si>
  <si>
    <t>MISC-00062</t>
  </si>
  <si>
    <t>Test Point, 1mm Drill, 2mm Pad</t>
  </si>
  <si>
    <t>TP_1x2mm</t>
  </si>
  <si>
    <t>TP_1</t>
  </si>
  <si>
    <t>PWREG-00066</t>
  </si>
  <si>
    <t xml:space="preserve">Module, AC-DC Isolated, 12V 250mA Output, 85~305VAC </t>
  </si>
  <si>
    <t>RAC03-12SGB</t>
  </si>
  <si>
    <t>RAC03-xGB</t>
  </si>
  <si>
    <t>AC-DC-module-4-pin</t>
  </si>
  <si>
    <t>PWREG-00067</t>
  </si>
  <si>
    <t xml:space="preserve">Module, AC-DC Isolated, 5V 600mA Output, 85~305VAC </t>
  </si>
  <si>
    <t>RAC03-05SGB</t>
  </si>
  <si>
    <t>DIO-00086</t>
  </si>
  <si>
    <t>MRA4007T3G</t>
  </si>
  <si>
    <t>1000V</t>
  </si>
  <si>
    <t>Dio, Silicon, General Purpose, 1000V 1A, SMA</t>
  </si>
  <si>
    <t>IFACE-00033</t>
  </si>
  <si>
    <t>IC, CANbus Transceiver, Isolated, 2500 VRMS, 8-SOP</t>
  </si>
  <si>
    <t>Ti</t>
  </si>
  <si>
    <t>ISO1050</t>
  </si>
  <si>
    <t>ISO1050DUB</t>
  </si>
  <si>
    <t>SOP-8</t>
  </si>
  <si>
    <t>PWREG-00068</t>
  </si>
  <si>
    <t>Module, DC-DC Isolated, 5V 1W 1kV, Recom Econoline</t>
  </si>
  <si>
    <t>DC-DC-module-generic</t>
  </si>
  <si>
    <t>RECOM_R1SE</t>
  </si>
  <si>
    <t>R1SE-0505-R</t>
  </si>
  <si>
    <t>CONN-00114</t>
  </si>
  <si>
    <t>Screw Terminal, #10-32, 2-Pin, 30A</t>
  </si>
  <si>
    <t>KEYSTONE_1299</t>
  </si>
  <si>
    <t>LOGIC-00045</t>
  </si>
  <si>
    <t>IC, D-Type Flip-Flop, Single w/ CLR Input, SOT-23-6</t>
  </si>
  <si>
    <t>SN74LVC1G175DBVR</t>
  </si>
  <si>
    <t>1G175</t>
  </si>
  <si>
    <t>ANLG-00083</t>
  </si>
  <si>
    <t>IC, Current Monitor, High/Low-Side, 8-VSSOP</t>
  </si>
  <si>
    <t>INA301A3IDGKR</t>
  </si>
  <si>
    <t>INA301</t>
  </si>
  <si>
    <t>PWREG-00069</t>
  </si>
  <si>
    <t>IC, PFC Controller, CCM 250kHz, 8-SOIC</t>
  </si>
  <si>
    <t>Controller</t>
  </si>
  <si>
    <t>UCC28180</t>
  </si>
  <si>
    <t>UCC28180DR</t>
  </si>
  <si>
    <t>MAG-00133</t>
  </si>
  <si>
    <t>Ind, 330uH, 6.1A (11.2A sat.), 0.074 Ohm</t>
  </si>
  <si>
    <t>330uH</t>
  </si>
  <si>
    <t>74mOhm</t>
  </si>
  <si>
    <t>BOURNS_1140-331K-RC</t>
  </si>
  <si>
    <t>1140-331K-RC</t>
  </si>
  <si>
    <t>RES-00730</t>
  </si>
  <si>
    <t>CRCW1206330KFKEA</t>
  </si>
  <si>
    <t>RES SMD 330K OHM 1% 1/4W 1206 100ppm/°C</t>
  </si>
  <si>
    <t>DIO-00087</t>
  </si>
  <si>
    <t>Dio, SiC Schottky, 10A, 1.75V, 650V, DPAK</t>
  </si>
  <si>
    <t>1.75V</t>
  </si>
  <si>
    <t>650V</t>
  </si>
  <si>
    <t>STPSC10H065B-TR</t>
  </si>
  <si>
    <t>diode_sch_A3C2</t>
  </si>
  <si>
    <t>DIO-00088</t>
  </si>
  <si>
    <t>Dio, Schottky, 7A, 0.62V, 60V, PowerDI5</t>
  </si>
  <si>
    <t>0.62V</t>
  </si>
  <si>
    <t>PDS760-13</t>
  </si>
  <si>
    <t>POWERDI5</t>
  </si>
  <si>
    <t>SN74LVC2G07DBVR</t>
  </si>
  <si>
    <t>2G07</t>
  </si>
  <si>
    <t>LOGIC-00046</t>
  </si>
  <si>
    <t>IC, Buffer Non-Inverting, Dual, Open-Drain Outputs, 1.65~5.5V, SOT-23-6</t>
  </si>
  <si>
    <t>IFACE-00034</t>
  </si>
  <si>
    <t>IC, High-Speed USB 2.0 Switch, DPDT, 10-MSOP</t>
  </si>
  <si>
    <t>FSUSB42MUX</t>
  </si>
  <si>
    <t>MSOP-10</t>
  </si>
  <si>
    <t>MAG-00134</t>
  </si>
  <si>
    <t>7.2uH</t>
  </si>
  <si>
    <t>7.9A</t>
  </si>
  <si>
    <t>12.8mOhm</t>
  </si>
  <si>
    <t>Ind, 7.2uH, 7.9A (6A sat.), 0.0128 Ohm</t>
  </si>
  <si>
    <t>WURTH_7447798720</t>
  </si>
  <si>
    <t>CL31A476MPHNNNE</t>
  </si>
  <si>
    <t>CAP-00589</t>
  </si>
  <si>
    <t>PWREG-00070</t>
  </si>
  <si>
    <t>TPS2066CDR</t>
  </si>
  <si>
    <t>CONN-00115</t>
  </si>
  <si>
    <t>RJ45 Modular Mag-jack, 8P8C, 1000 Base-T, Vertical</t>
  </si>
  <si>
    <t>pulse-JXD2-0015NL</t>
  </si>
  <si>
    <t>JXD2-0015NL</t>
  </si>
  <si>
    <t>PULSE_JXD2-0015NL</t>
  </si>
  <si>
    <t>IFACE-00035</t>
  </si>
  <si>
    <t>IC, Isolated RS485 Transceiver, Half-Duplex, 12Mbps</t>
  </si>
  <si>
    <t>ISO1430B</t>
  </si>
  <si>
    <t>ISO1430BDWR</t>
  </si>
  <si>
    <t>IC, Power Switch 1:2 N-Channel 1A, 8-SOIC, TPS2066CDR</t>
  </si>
  <si>
    <t>PWREG-00071</t>
  </si>
  <si>
    <t xml:space="preserve">IC, Overvoltage &amp; Overcurrent Protection, Battery Front-End Protection </t>
  </si>
  <si>
    <t>3.3 ~ 30V</t>
  </si>
  <si>
    <t>5.5V</t>
  </si>
  <si>
    <t>Protection IC</t>
  </si>
  <si>
    <t>BQ24313</t>
  </si>
  <si>
    <t>BQ24313DSG</t>
  </si>
  <si>
    <t>WSON_8</t>
  </si>
  <si>
    <t>PWREG-00072</t>
  </si>
  <si>
    <t>IC, Power On Reset (POR) Voltage Monitor, 0.9V</t>
  </si>
  <si>
    <t>TPS3106E09DBVR</t>
  </si>
  <si>
    <t>TPS3106</t>
  </si>
  <si>
    <t>POR</t>
  </si>
  <si>
    <t>0.9 ~ 3.6V</t>
  </si>
  <si>
    <t>CONN-00116</t>
  </si>
  <si>
    <t>JST XH 4-Pos, 2.5mm Pitch, THT</t>
  </si>
  <si>
    <t>JST_XH_4_0</t>
  </si>
  <si>
    <t>Distributor Link</t>
  </si>
  <si>
    <t>https://www.digikey.com/en/products/detail/jst-sales-america-inc/B4B-XH-A-LF-SN/1651047</t>
  </si>
  <si>
    <t>B4B-XH-A(LF)(SN)</t>
  </si>
  <si>
    <t>DIO-00089</t>
  </si>
  <si>
    <t>Dio, Schottky, 0.5A, 0.385V, 20V, SOD-123</t>
  </si>
  <si>
    <t>0.385V</t>
  </si>
  <si>
    <t>MBR0520LT1G</t>
  </si>
  <si>
    <t>https://www.digikey.com/en/products/detail/on-semiconductor/MBR0520LT1G/918574</t>
  </si>
  <si>
    <t>CONN-00117</t>
  </si>
  <si>
    <t>Header, 14x1, 0.1"</t>
  </si>
  <si>
    <t>TSW-114-07-L-S</t>
  </si>
  <si>
    <t>HDDR_14x1_0</t>
  </si>
  <si>
    <t>conn-14x1_0</t>
  </si>
  <si>
    <t>https://www.digikey.com/en/products/detail/samtec-inc/TSW-114-07-L-S/1101413</t>
  </si>
  <si>
    <t>CONN-00118</t>
  </si>
  <si>
    <t>HIROSE_DF13-4P-1-25DSA</t>
  </si>
  <si>
    <t>https://www.digikey.com/en/products/detail/DF13-4P-1.25DSA/H2193-ND/241767</t>
  </si>
  <si>
    <t>Header, 4-Pos, Shrouded, 1.25mm Pitch, Vertical, Thru-Hole</t>
  </si>
  <si>
    <t>MISC-00063</t>
  </si>
  <si>
    <t>IC, 16-Channel PWM LED Controller, I2C, TSSOP28</t>
  </si>
  <si>
    <t>TSSOP-28_1</t>
  </si>
  <si>
    <t>PCA9685PW,112</t>
  </si>
  <si>
    <t>PCA9685</t>
  </si>
  <si>
    <t>https://www.digikey.com/en/products/detail/nxp-usa-inc/PCA9685PW112/2034324</t>
  </si>
  <si>
    <t>CAP-00590</t>
  </si>
  <si>
    <t>CGA6P1X7R1N106K250AC</t>
  </si>
  <si>
    <t>https://www.digikey.com/en/products/detail/tdk-corporation/CGA6P1X7R1N106K250AC/10240635</t>
  </si>
  <si>
    <t>BLM18KG221SN1D</t>
  </si>
  <si>
    <t>50mOhm</t>
  </si>
  <si>
    <t>Fe Bead, 220 @ 100MHz, 2.2A, 0603</t>
  </si>
  <si>
    <t>MAG-00135</t>
  </si>
  <si>
    <t>https://www.digikey.com/en/products/detail/murata-electronics/BLM18KG221SN1D/1982763</t>
  </si>
  <si>
    <t>CONN-00119</t>
  </si>
  <si>
    <t>Header, 8x3, 0.1", 24-Pos, Right-Angle</t>
  </si>
  <si>
    <t>conn-8x3_0</t>
  </si>
  <si>
    <t>HDDR_8x3_RA</t>
  </si>
  <si>
    <t>TSW-108-08-L-T-RA</t>
  </si>
  <si>
    <t>https://www.digikey.com/en/products/detail/samtec-inc/TSW-108-08-L-T-RA/7869092</t>
  </si>
  <si>
    <t>RES SMD 1K OHM 1% 1/10W 0603</t>
  </si>
  <si>
    <t>CRCW06031K00FKEA</t>
  </si>
  <si>
    <t>RES SMD 10K OHM 1% 1/10W 0603</t>
  </si>
  <si>
    <t>CRCW060310K0FKEA</t>
  </si>
  <si>
    <t>RES SMD 3.24K OHM 1% 1/10W 0603</t>
  </si>
  <si>
    <t>3.24k</t>
  </si>
  <si>
    <t>CRCW06033K24FKEA</t>
  </si>
  <si>
    <t>RES SMD 3.3K OHM 1% 1/10W 0603</t>
  </si>
  <si>
    <t>CRCW06033K30FKEA</t>
  </si>
  <si>
    <t>RES SMD 52.3 OHM 1% 1/10W 0603</t>
  </si>
  <si>
    <t>52.3</t>
  </si>
  <si>
    <t>CRCW060352R3FKEA</t>
  </si>
  <si>
    <t>RES SMD 4.99K OHM 1% 1/10W 0603</t>
  </si>
  <si>
    <t>CRCW06034K99FKEA</t>
  </si>
  <si>
    <t>RES SMD 49.9K OHM 1% 1/10W 0603</t>
  </si>
  <si>
    <t>CRCW060349K9FKEA</t>
  </si>
  <si>
    <t>RES SMD 52.3K OHM 1% 1/10W 0603</t>
  </si>
  <si>
    <t>52.3k</t>
  </si>
  <si>
    <t>CRCW060352K3FKEA</t>
  </si>
  <si>
    <t>RES SMD 10 OHM 1% 1/10W 0603</t>
  </si>
  <si>
    <t>CRCW060310R0FKEA</t>
  </si>
  <si>
    <t>CRCW060310K0FKEC</t>
  </si>
  <si>
    <t>RES SMD 100 OHM 1% 1/10W 0603</t>
  </si>
  <si>
    <t>CRCW0603100RFKEA</t>
  </si>
  <si>
    <t>RES SMD 200 OHM 1% 1/10W 0603</t>
  </si>
  <si>
    <t>CRCW0603200RFKEA</t>
  </si>
  <si>
    <t>RES SMD 82 OHM 1% 1/10W 0603</t>
  </si>
  <si>
    <t>CRCW060382R0FKEA</t>
  </si>
  <si>
    <t>RES SMD 1M OHM 1% 1/10W 0603</t>
  </si>
  <si>
    <t>CRCW06031M00FKEA</t>
  </si>
  <si>
    <t>RES SMD 1.5K OHM 1% 1/10W 0603</t>
  </si>
  <si>
    <t>CRCW06031K50FKEA</t>
  </si>
  <si>
    <t>RES SMD 150K OHM 1% 1/10W 0603</t>
  </si>
  <si>
    <t>CRCW0603150KFKEA</t>
  </si>
  <si>
    <t>RES SMD 33.2 OHM 1% 1/10W 0603</t>
  </si>
  <si>
    <t>CRCW060333R2FKEA</t>
  </si>
  <si>
    <t>RES SMD 3.3 OHM 1% 1/10W 0603</t>
  </si>
  <si>
    <t>CRCW06033R30FKEA</t>
  </si>
  <si>
    <t>RES SMD 750K OHM 1% 1/10W 0603</t>
  </si>
  <si>
    <t>CRCW0603750KFKEA</t>
  </si>
  <si>
    <t>RES SMD 475 OHM 1% 1/10W 0603</t>
  </si>
  <si>
    <t>475</t>
  </si>
  <si>
    <t>CRCW0603475RFKEA</t>
  </si>
  <si>
    <t>RES SMD 2.49K OHM 1% 1/10W 0603</t>
  </si>
  <si>
    <t>CRCW06032K49FKEA</t>
  </si>
  <si>
    <t>RES SMD 10M OHM 1% 1/10W 0603</t>
  </si>
  <si>
    <t>CRCW060310M0FKEA</t>
  </si>
  <si>
    <t>RES SMD 4.02K OHM 1% 1/10W 0603</t>
  </si>
  <si>
    <t>CRCW06034K02FKEA</t>
  </si>
  <si>
    <t>RES SMD 2.05 OHM 1% 1/10W 0603</t>
  </si>
  <si>
    <t>2.05</t>
  </si>
  <si>
    <t>CRCW06032R05FKEA</t>
  </si>
  <si>
    <t>RES SMD 499K OHM 1% 1/10W 0603</t>
  </si>
  <si>
    <t>CRCW0603499KFKEA</t>
  </si>
  <si>
    <t>CRCW060349R9FKEA</t>
  </si>
  <si>
    <t>RES SMD 4.7K OHM 1% 1/10W 0603</t>
  </si>
  <si>
    <t>CRCW06034K70FKEA</t>
  </si>
  <si>
    <t>RES SMD 54.9K OHM 1% 1/10W 0603</t>
  </si>
  <si>
    <t>CRCW060354K9FKEA</t>
  </si>
  <si>
    <t>RES SMD 6.2K OHM 1% 1/10W 0603</t>
  </si>
  <si>
    <t>CRCW06036K20FKEA</t>
  </si>
  <si>
    <t>RES SMD 18K OHM 1% 1/10W 0603</t>
  </si>
  <si>
    <t>CRCW060318K0FKEA</t>
  </si>
  <si>
    <t>RES SMD 4.87K OHM 1% 1/10W 0603</t>
  </si>
  <si>
    <t>4.87k</t>
  </si>
  <si>
    <t>CRCW06034K87FKEA</t>
  </si>
  <si>
    <t>RES SMD 301 OHM 1% 1/10W 0603</t>
  </si>
  <si>
    <t>CRCW0603301RFKEA</t>
  </si>
  <si>
    <t>RES SMD 57.6K OHM 1% 1/10W 0603</t>
  </si>
  <si>
    <t>57.6k</t>
  </si>
  <si>
    <t>CRCW060357K6FKEA</t>
  </si>
  <si>
    <t>RES SMD 5.1K OHM 1% 1/10W 0603</t>
  </si>
  <si>
    <t>CRCW06035K10FKEA</t>
  </si>
  <si>
    <t>RES SMD 2.74K OHM 1% 1/10W 0603</t>
  </si>
  <si>
    <t>2.74k</t>
  </si>
  <si>
    <t>CRCW06032K74FKEA</t>
  </si>
  <si>
    <t>RES SMD 100K OHM 1% 1/10W 0603</t>
  </si>
  <si>
    <t>CRCW0603100KFKEA</t>
  </si>
  <si>
    <t>RES SMD 140 OHM 1% 1/10W 0603</t>
  </si>
  <si>
    <t>CRCW0603140RFKEA</t>
  </si>
  <si>
    <t>RES SMD 24K OHM 1% 1/10W 0603</t>
  </si>
  <si>
    <t>CRCW060324K0FKEA</t>
  </si>
  <si>
    <t>RES SMD 2.4K OHM 1% 1/10W 0603</t>
  </si>
  <si>
    <t>CRCW06032K40FKEA</t>
  </si>
  <si>
    <t>RES SMD 22 OHM 1% 1/10W 0603</t>
  </si>
  <si>
    <t>CRCW060322R0FKEA</t>
  </si>
  <si>
    <t>RES SMD 8.25K OHM 1% 1/10W 0603</t>
  </si>
  <si>
    <t>CRCW06038K25FKEA</t>
  </si>
  <si>
    <t>RES SMD 402 OHM 1% 1/10W 0603</t>
  </si>
  <si>
    <t>CRCW0603402RFKEA</t>
  </si>
  <si>
    <t>RES SMD 3.32K OHM 1% 1/10W 0603</t>
  </si>
  <si>
    <t>CRCW06033K32FKEA</t>
  </si>
  <si>
    <t>RES SMD 1.3M OHM 1% 1/10W 0603</t>
  </si>
  <si>
    <t>CRCW06031M30FKEA</t>
  </si>
  <si>
    <t>RES SMD 330 OHM 1% 1/10W 0603</t>
  </si>
  <si>
    <t>CRCW0603330RFKEA</t>
  </si>
  <si>
    <t>RES SMD 24.9K OHM 1% 1/10W 0603</t>
  </si>
  <si>
    <t>CRCW060324K9FKEA</t>
  </si>
  <si>
    <t>RES SMD 1.47K OHM 1% 1/10W 0603</t>
  </si>
  <si>
    <t>CRCW06031K47FKEA</t>
  </si>
  <si>
    <t>RES SMD 47.5 OHM 1% 1/10W 0603</t>
  </si>
  <si>
    <t>47.5</t>
  </si>
  <si>
    <t>CRCW060347R5FKEA</t>
  </si>
  <si>
    <t>RES SMD 4.99 OHM 1% 1/10W 0603</t>
  </si>
  <si>
    <t>4.99</t>
  </si>
  <si>
    <t>CRCW06034R99FKEA</t>
  </si>
  <si>
    <t>RES SMD 316K OHM 1% 1/10W 0603</t>
  </si>
  <si>
    <t>316k</t>
  </si>
  <si>
    <t>CRCW0603316KFKEA</t>
  </si>
  <si>
    <t>RES SMD 6.49K OHM 1% 1/10W 0603</t>
  </si>
  <si>
    <t>CRCW06036K49FKEA</t>
  </si>
  <si>
    <t>RES SMD 3.9K OHM 1% 1/10W 0603</t>
  </si>
  <si>
    <t>CRCW06033K90FKEA</t>
  </si>
  <si>
    <t>RES SMD 64.9 OHM 1% 1/10W 0603</t>
  </si>
  <si>
    <t>CRCW060364R9FKEA</t>
  </si>
  <si>
    <t>RES SMD 9.1 OHM 1% 1/10W 0603</t>
  </si>
  <si>
    <t>CRCW06039R10FKEA</t>
  </si>
  <si>
    <t>RES SMD 1.6K OHM 1% 1/10W 0603</t>
  </si>
  <si>
    <t>CRCW06031K60FKEA</t>
  </si>
  <si>
    <t>RES SMD 121 OHM 1% 1/10W 0603</t>
  </si>
  <si>
    <t>CRCW0603121RFKEA</t>
  </si>
  <si>
    <t>RES SMD 240 OHM 1% 1/10W 0603</t>
  </si>
  <si>
    <t>CRCW0603240RFKEA</t>
  </si>
  <si>
    <t>RES SMD 66.5K OHM 1% 1/10W 0603</t>
  </si>
  <si>
    <t>CRCW060366K5FKEA</t>
  </si>
  <si>
    <t>RES SMD 25.5K OHM 1% 1/10W 0603</t>
  </si>
  <si>
    <t>25.5k</t>
  </si>
  <si>
    <t>CRCW060325K5FKEA</t>
  </si>
  <si>
    <t>RES SMD 2.15K OHM 1% 1/10W 0603</t>
  </si>
  <si>
    <t>2.15k</t>
  </si>
  <si>
    <t>CRCW06032K15FKEA</t>
  </si>
  <si>
    <t>RES SMD 124K OHM 1% 1/10W 0603</t>
  </si>
  <si>
    <t>CRCW0603124KFKEA</t>
  </si>
  <si>
    <t>RES SMD 110K OHM 1% 1/10W 0603</t>
  </si>
  <si>
    <t>CRCW0603110KFKEA</t>
  </si>
  <si>
    <t>RES SMD 215K OHM 1% 1/10W 0603</t>
  </si>
  <si>
    <t>215k</t>
  </si>
  <si>
    <t>CRCW0603215KFKEA</t>
  </si>
  <si>
    <t>RES SMD 300K OHM 1% 1/10W 0603</t>
  </si>
  <si>
    <t>CRCW0603300KFKEA</t>
  </si>
  <si>
    <t>RES SMD 1.02K OHM 1% 1/10W 0603</t>
  </si>
  <si>
    <t>1.02k</t>
  </si>
  <si>
    <t>CRCW06031K02FKEA</t>
  </si>
  <si>
    <t>RES SMD 549 OHM 1% 1/10W 0603</t>
  </si>
  <si>
    <t>549</t>
  </si>
  <si>
    <t>CRCW0603549RFKEA</t>
  </si>
  <si>
    <t>RES SMD 130K OHM 1% 1/10W 0603</t>
  </si>
  <si>
    <t>CRCW0603130KFKEA</t>
  </si>
  <si>
    <t>RES SMD 68.1K OHM 1% 1/10W 0603</t>
  </si>
  <si>
    <t>68.1k</t>
  </si>
  <si>
    <t>CRCW060368K1FKEA</t>
  </si>
  <si>
    <t>RES SMD 47K OHM 1% 1/10W 0603</t>
  </si>
  <si>
    <t>CRCW060347K0FKEA</t>
  </si>
  <si>
    <t>RES SMD 10.2K OHM 1% 1/10W 0603</t>
  </si>
  <si>
    <t>CRCW060310K2FKEA</t>
  </si>
  <si>
    <t>RES SMD 487K OHM 1% 1/10W 0603</t>
  </si>
  <si>
    <t>487k</t>
  </si>
  <si>
    <t>CRCW0603487KFKEA</t>
  </si>
  <si>
    <t>RES SMD 147K OHM 1% 1/10W 0603</t>
  </si>
  <si>
    <t>147k</t>
  </si>
  <si>
    <t>CRCW0603147KFKEA</t>
  </si>
  <si>
    <t>RES SMD 5.1M OHM 1% 1/10W 0603</t>
  </si>
  <si>
    <t>CRCW06035M10FKEA</t>
  </si>
  <si>
    <t>RES SMD 2.21K OHM 1% 1/10W 0603</t>
  </si>
  <si>
    <t>2.21k</t>
  </si>
  <si>
    <t>CRCW06032K21FKEA</t>
  </si>
  <si>
    <t>RES SMD 150 OHM 1% 1/10W 0603</t>
  </si>
  <si>
    <t>CRCW0603150RFKEA</t>
  </si>
  <si>
    <t>RES SMD 220 OHM 1% 1/10W 0603</t>
  </si>
  <si>
    <t>CRCW0603220RFKEA</t>
  </si>
  <si>
    <t>RES SMD 680K OHM 1% 1/10W 0603</t>
  </si>
  <si>
    <t>CRCW0603680KFKEA</t>
  </si>
  <si>
    <t>RES SMD 2.2 OHM 1% 1/10W 0603</t>
  </si>
  <si>
    <t>CRCW06032R20FKEA</t>
  </si>
  <si>
    <t>RES SMD 1.82K OHM 1% 1/10W 0603</t>
  </si>
  <si>
    <t>1.82k</t>
  </si>
  <si>
    <t>CRCW06031K82FKEA</t>
  </si>
  <si>
    <t>RES SMD 51.1K OHM 1% 1/10W 0603</t>
  </si>
  <si>
    <t>51.1k</t>
  </si>
  <si>
    <t>CRCW060351K1FKEA</t>
  </si>
  <si>
    <t>RES SMD 4.22K OHM 1% 1/10W 0603</t>
  </si>
  <si>
    <t>CRCW06034K22FKEA</t>
  </si>
  <si>
    <t>RES SMD 24.3 OHM 1% 1/10W 0603</t>
  </si>
  <si>
    <t>24.3</t>
  </si>
  <si>
    <t>CRCW060324R3FKEA</t>
  </si>
  <si>
    <t>RES SMD 5.62K OHM 1% 1/10W 0603</t>
  </si>
  <si>
    <t>5.62k</t>
  </si>
  <si>
    <t>CRCW06035K62FKEA</t>
  </si>
  <si>
    <t>RES SMD 42.2K OHM 1% 1/10W 0603</t>
  </si>
  <si>
    <t>CRCW060342K2FKEA</t>
  </si>
  <si>
    <t>RES SMD 1.8K OHM 1% 1/10W 0603</t>
  </si>
  <si>
    <t>CRCW06031K80FKEA</t>
  </si>
  <si>
    <t>RES SMD 7.5K OHM 1% 1/10W 0603</t>
  </si>
  <si>
    <t>CRCW06037K50FKEA</t>
  </si>
  <si>
    <t>RES SMD 3.01K OHM 1% 1/10W 0603</t>
  </si>
  <si>
    <t>CRCW06033K01FKEA</t>
  </si>
  <si>
    <t>RES SMD 4.7 OHM 1% 1/10W 0603</t>
  </si>
  <si>
    <t>CRCW06034R70FKEA</t>
  </si>
  <si>
    <t>RES SMD 2.1K OHM 1% 1/10W 0603</t>
  </si>
  <si>
    <t>2.1k</t>
  </si>
  <si>
    <t>CRCW06032K10FKEA</t>
  </si>
  <si>
    <t>RES SMD 84.5K OHM 1% 1/10W 0603</t>
  </si>
  <si>
    <t>CRCW060384K5FKEA</t>
  </si>
  <si>
    <t>RES SMD 221 OHM 1% 1/10W 0603</t>
  </si>
  <si>
    <t>CRCW0603221RFKEA</t>
  </si>
  <si>
    <t>RES SMD 21.5K OHM 1% 1/10W 0603</t>
  </si>
  <si>
    <t>CRCW060321K5FKEA</t>
  </si>
  <si>
    <t>RES SMD 13K OHM 1% 1/10W 0603</t>
  </si>
  <si>
    <t>CRCW060313K0FKEA</t>
  </si>
  <si>
    <t>RES SMD 2.43K OHM 1% 1/10W 0603</t>
  </si>
  <si>
    <t>CRCW06032K43FKEA</t>
  </si>
  <si>
    <t>RES SMD 4.64K OHM 1% 1/10W 0603</t>
  </si>
  <si>
    <t>CRCW06034K64FKEA</t>
  </si>
  <si>
    <t>RES SMD 562K OHM 1% 1/10W 0603</t>
  </si>
  <si>
    <t>562k</t>
  </si>
  <si>
    <t>CRCW0603562KFKEA</t>
  </si>
  <si>
    <t>RES SMD 249 OHM 1% 1/10W 0603</t>
  </si>
  <si>
    <t>CRCW0603249RFKEA</t>
  </si>
  <si>
    <t>RES SMD 44.2K OHM 1% 1/10W 0603</t>
  </si>
  <si>
    <t>CRCW060344K2FKEA</t>
  </si>
  <si>
    <t>RES SMD 60.4 OHM 1% 1/10W 0603</t>
  </si>
  <si>
    <t>CRCW060360R4FKEA</t>
  </si>
  <si>
    <t>RES SMD 287 OHM 1% 1/10W 0603</t>
  </si>
  <si>
    <t>CRCW0603287RFKEA</t>
  </si>
  <si>
    <t>RES SMD 243 OHM 1% 1/10W 0603</t>
  </si>
  <si>
    <t>CRCW0603243RFKEA</t>
  </si>
  <si>
    <t>RES SMD 43K OHM 1% 1/10W 0603</t>
  </si>
  <si>
    <t>CRCW060343K0FKEA</t>
  </si>
  <si>
    <t>RES SMD 35.7K OHM 1% 1/10W 0603</t>
  </si>
  <si>
    <t>35.7k</t>
  </si>
  <si>
    <t>CRCW060335K7FKEA</t>
  </si>
  <si>
    <t>RES SMD 2M OHM 1% 1/10W 0603</t>
  </si>
  <si>
    <t>CRCW06032M00FKEA</t>
  </si>
  <si>
    <t>RES SMD 2.8K OHM 1% 1/10W 0603</t>
  </si>
  <si>
    <t>CRCW06032K80FKEA</t>
  </si>
  <si>
    <t>RES SMD 4.99M OHM 1% 1/10W 0603</t>
  </si>
  <si>
    <t>4.99M</t>
  </si>
  <si>
    <t>CRCW06034M99FKEA</t>
  </si>
  <si>
    <t>RES SMD 511 OHM 1% 1/10W 0603</t>
  </si>
  <si>
    <t>511</t>
  </si>
  <si>
    <t>CRCW0603511RFKEA</t>
  </si>
  <si>
    <t>RES SMD 39.2 OHM 1% 1/10W 0603</t>
  </si>
  <si>
    <t>39.2</t>
  </si>
  <si>
    <t>CRCW060339R2FKEA</t>
  </si>
  <si>
    <t>RES SMD 23.7K OHM 1% 1/10W 0603</t>
  </si>
  <si>
    <t>CRCW060323K7FKEA</t>
  </si>
  <si>
    <t>RES SMD 30.9K OHM 1% 1/10W 0603</t>
  </si>
  <si>
    <t>30.9k</t>
  </si>
  <si>
    <t>CRCW060330K9FKEA</t>
  </si>
  <si>
    <t>RES SMD 845 OHM 1% 1/10W 0603</t>
  </si>
  <si>
    <t>845</t>
  </si>
  <si>
    <t>CRCW0603845RFKEA</t>
  </si>
  <si>
    <t>RES SMD 18.7K OHM 1% 1/10W 0603</t>
  </si>
  <si>
    <t>CRCW060318K7FKEA</t>
  </si>
  <si>
    <t>RES SMD 33 OHM 1% 1/10W 0603</t>
  </si>
  <si>
    <t>CRCW060333R0FKEA</t>
  </si>
  <si>
    <t>RES SMD 60.4K OHM 1% 1/10W 0603</t>
  </si>
  <si>
    <t>CRCW060360K4FKEA</t>
  </si>
  <si>
    <t>RES SMD 1.6M OHM 1% 1/10W 0603</t>
  </si>
  <si>
    <t>CRCW06031M60FKEA</t>
  </si>
  <si>
    <t>RES SMD 115K OHM 1% 1/10W 0603</t>
  </si>
  <si>
    <t>CRCW0603115KFKEA</t>
  </si>
  <si>
    <t>RES SMD 422K OHM 1% 1/10W 0603</t>
  </si>
  <si>
    <t>422k</t>
  </si>
  <si>
    <t>CRCW0603422KFKEA</t>
  </si>
  <si>
    <t>RES SMD 80.6 OHM 1% 1/10W 0603</t>
  </si>
  <si>
    <t>CRCW060380R6FKEA</t>
  </si>
  <si>
    <t>RES SMD 9.09K OHM 1% 1/10W 0603</t>
  </si>
  <si>
    <t>CRCW06039K09FKEA</t>
  </si>
  <si>
    <t>RES SMD 1.91K OHM 1% 1/10W 0603</t>
  </si>
  <si>
    <t>CRCW06031K91FKEA</t>
  </si>
  <si>
    <t>RES SMD 22.1 OHM 1% 1/10W 0603</t>
  </si>
  <si>
    <t>22.1</t>
  </si>
  <si>
    <t>CRCW060322R1FKEA</t>
  </si>
  <si>
    <t>RES SMD 332 OHM 1% 1/10W 0603</t>
  </si>
  <si>
    <t>332</t>
  </si>
  <si>
    <t>CRCW0603332RFKEA</t>
  </si>
  <si>
    <t>RES SMD 17.4 OHM 1% 1/10W 0603</t>
  </si>
  <si>
    <t>17.4</t>
  </si>
  <si>
    <t>CRCW060317R4FKEA</t>
  </si>
  <si>
    <t>RES SMD 27 OHM 1% 1/10W 0603</t>
  </si>
  <si>
    <t>CRCW060327R0FKEA</t>
  </si>
  <si>
    <t>RES SMD 316 OHM 1% 1/10W 0603</t>
  </si>
  <si>
    <t>CRCW0603316RFKEA</t>
  </si>
  <si>
    <t>RES SMD 3.01M OHM 1% 1/10W 0603</t>
  </si>
  <si>
    <t>3.01M</t>
  </si>
  <si>
    <t>CRCW06033M01FKEA</t>
  </si>
  <si>
    <t>RES SMD 62K OHM 1% 1/10W 0603</t>
  </si>
  <si>
    <t>CRCW060362K0FKEA</t>
  </si>
  <si>
    <t>RES SMD 75K OHM 1% 1/10W 0603</t>
  </si>
  <si>
    <t>CRCW060375K0FKEA</t>
  </si>
  <si>
    <t>RES SMD 34K OHM 1% 1/10W 0603</t>
  </si>
  <si>
    <t>34k</t>
  </si>
  <si>
    <t>CRCW060334K0FKEA</t>
  </si>
  <si>
    <t>RES SMD 16.2K OHM 1% 1/10W 0603</t>
  </si>
  <si>
    <t>16.2k</t>
  </si>
  <si>
    <t>CRCW060316K2FKEA</t>
  </si>
  <si>
    <t>RES SMD 11.8K OHM 1% 1/10W 0603</t>
  </si>
  <si>
    <t>11.8k</t>
  </si>
  <si>
    <t>CRCW060311K8FKEA</t>
  </si>
  <si>
    <t>RES SMD 3.16K OHM 1% 1/10W 0603</t>
  </si>
  <si>
    <t>CRCW06033K16FKEA</t>
  </si>
  <si>
    <t>RES SMD 5.23K OHM 1% 1/10W 0603</t>
  </si>
  <si>
    <t>CRCW06035K23FKEA</t>
  </si>
  <si>
    <t>RES SMD 18 OHM 1% 1/10W 0603</t>
  </si>
  <si>
    <t>CRCW060318R0FKEA</t>
  </si>
  <si>
    <t>RES SMD 19.6K OHM 1% 1/10W 0603</t>
  </si>
  <si>
    <t>CRCW060319K6FKEA</t>
  </si>
  <si>
    <t>RES SMD 8.66K OHM 1% 1/10W 0603</t>
  </si>
  <si>
    <t>CRCW06038K66FKEA</t>
  </si>
  <si>
    <t>RES SMD 16.5K OHM 1% 1/10W 0603</t>
  </si>
  <si>
    <t>CRCW060316K5FKEA</t>
  </si>
  <si>
    <t>RES SMD 17.4K OHM 1% 1/10W 0603</t>
  </si>
  <si>
    <t>CRCW060317K4FKEA</t>
  </si>
  <si>
    <t>RES SMD 39K OHM 1% 1/10W 0603</t>
  </si>
  <si>
    <t>CRCW060339K0FKEA</t>
  </si>
  <si>
    <t>RES SMD 240K OHM 1% 1/10W 0603</t>
  </si>
  <si>
    <t>CRCW0603240KFKEA</t>
  </si>
  <si>
    <t>RES SMD 31.6K OHM 1% 1/10W 0603</t>
  </si>
  <si>
    <t>CRCW060331K6FKEA</t>
  </si>
  <si>
    <t>RES SMD 523 OHM 1% 1/10W 0603</t>
  </si>
  <si>
    <t>CRCW0603523RFKEA</t>
  </si>
  <si>
    <t>RES SMD 41.2K OHM 1% 1/10W 0603</t>
  </si>
  <si>
    <t>CRCW060341K2FKEA</t>
  </si>
  <si>
    <t>RES SMD 1 OHM 1% 1/10W 0603</t>
  </si>
  <si>
    <t>CRCW06031R00FKEA</t>
  </si>
  <si>
    <t>RES SMD 56.2 OHM 1% 1/10W 0603</t>
  </si>
  <si>
    <t>56.2</t>
  </si>
  <si>
    <t>CRCW060356R2FKEA</t>
  </si>
  <si>
    <t>RES SMD 681 OHM 1% 1/10W 0603</t>
  </si>
  <si>
    <t>CRCW0603681RFKEA</t>
  </si>
  <si>
    <t>RES SMD 6.8 OHM 1% 1/10W 0603</t>
  </si>
  <si>
    <t>CRCW06036R80FKEA</t>
  </si>
  <si>
    <t>RES SMD 68 OHM 1% 1/10W 0603</t>
  </si>
  <si>
    <t>CRCW060368R0FKEA</t>
  </si>
  <si>
    <t>RES SMD 3.32M OHM 1% 1/10W 0603</t>
  </si>
  <si>
    <t>3.32M</t>
  </si>
  <si>
    <t>CRCW06033M32FKEA</t>
  </si>
  <si>
    <t>RES SMD 487 OHM 1% 1/10W 0603</t>
  </si>
  <si>
    <t>487</t>
  </si>
  <si>
    <t>CRCW0603487RFKEA</t>
  </si>
  <si>
    <t>RES SMD 348 OHM 1% 1/10W 0603</t>
  </si>
  <si>
    <t>348</t>
  </si>
  <si>
    <t>CRCW0603348RFKEA</t>
  </si>
  <si>
    <t>RES SMD 1.3 OHM 1% 1/10W 0603</t>
  </si>
  <si>
    <t>CRCW06031R30FKEA</t>
  </si>
  <si>
    <t>RES SMD 243K OHM 1% 1/10W 0603</t>
  </si>
  <si>
    <t>243k</t>
  </si>
  <si>
    <t>CRCW0603243KFKEA</t>
  </si>
  <si>
    <t>RES SMD 4.12M OHM 1% 1/10W 0603</t>
  </si>
  <si>
    <t>4.12M</t>
  </si>
  <si>
    <t>CRCW06034M12FKEA</t>
  </si>
  <si>
    <t>RES SMD 13.7K OHM 1% 1/10W 0603</t>
  </si>
  <si>
    <t>CRCW060313K7FKEA</t>
  </si>
  <si>
    <t>RES SMD 90.9K OHM 1% 1/10W 0603</t>
  </si>
  <si>
    <t>CRCW060390K9FKEA</t>
  </si>
  <si>
    <t>RES SMD 34.8 OHM 1% 1/10W 0603</t>
  </si>
  <si>
    <t>34.8</t>
  </si>
  <si>
    <t>CRCW060334R8FKEA</t>
  </si>
  <si>
    <t>RES SMD 26.1K OHM 1% 1/10W 0603</t>
  </si>
  <si>
    <t>CRCW060326K1FKEA</t>
  </si>
  <si>
    <t>CRCW06031K00FKTA</t>
  </si>
  <si>
    <t>RES SMD 909K OHM 1% 1/10W 0603</t>
  </si>
  <si>
    <t>CRCW0603909KFKEA</t>
  </si>
  <si>
    <t>RES SMD 294K OHM 1% 1/10W 0603</t>
  </si>
  <si>
    <t>CRCW0603294KFKEA</t>
  </si>
  <si>
    <t>RES SMD 715 OHM 1% 1/10W 0603</t>
  </si>
  <si>
    <t>715</t>
  </si>
  <si>
    <t>CRCW0603715RFKEA</t>
  </si>
  <si>
    <t>RES SMD 2.37K OHM 1% 1/10W 0603</t>
  </si>
  <si>
    <t>2.37k</t>
  </si>
  <si>
    <t>CRCW06032K37FKEA</t>
  </si>
  <si>
    <t>RES SMD 604 OHM 1% 1/10W 0603</t>
  </si>
  <si>
    <t>CRCW0603604RFKEA</t>
  </si>
  <si>
    <t>RES SMD 953K OHM 1% 1/10W 0603</t>
  </si>
  <si>
    <t>953k</t>
  </si>
  <si>
    <t>CRCW0603953KFKEA</t>
  </si>
  <si>
    <t>RES SMD 1.1M OHM 1% 1/10W 0603</t>
  </si>
  <si>
    <t>CRCW06031M10FKEA</t>
  </si>
  <si>
    <t>RES SMD 80.6K OHM 1% 1/10W 0603</t>
  </si>
  <si>
    <t>CRCW060380K6FKEA</t>
  </si>
  <si>
    <t>RES SMD 40.2 OHM 1% 1/10W 0603</t>
  </si>
  <si>
    <t>CRCW060340R2FKEA</t>
  </si>
  <si>
    <t>RES SMD 270 OHM 1% 1/10W 0603</t>
  </si>
  <si>
    <t>CRCW0603270RFKEA</t>
  </si>
  <si>
    <t>RES SMD 34.8K OHM 1% 1/10W 0603</t>
  </si>
  <si>
    <t>CRCW060334K8FKEA</t>
  </si>
  <si>
    <t>RES SMD 3M OHM 1% 1/10W 0603</t>
  </si>
  <si>
    <t>CRCW06033M00FKEA</t>
  </si>
  <si>
    <t>RES SMD 1.4K OHM 1% 1/10W 0603</t>
  </si>
  <si>
    <t>CRCW06031K40FKEA</t>
  </si>
  <si>
    <t>RES SMD 5.62M OHM 1% 1/10W 0603</t>
  </si>
  <si>
    <t>5.62M</t>
  </si>
  <si>
    <t>CRCW06035M62FKEA</t>
  </si>
  <si>
    <t>RES SMD 1.74K OHM 1% 1/10W 0603</t>
  </si>
  <si>
    <t>CRCW06031K74FKEA</t>
  </si>
  <si>
    <t>RES SMD 1.4M OHM 1% 1/10W 0603</t>
  </si>
  <si>
    <t>CRCW06031M40FKEA</t>
  </si>
  <si>
    <t>RES SMD 590 OHM 1% 1/10W 0603</t>
  </si>
  <si>
    <t>CRCW0603590RFKEA</t>
  </si>
  <si>
    <t>RES SMD 18.2K OHM 1% 1/10W 0603</t>
  </si>
  <si>
    <t>CRCW060318K2FKEA</t>
  </si>
  <si>
    <t>RES SMD 30K OHM 1% 1/10W 0603</t>
  </si>
  <si>
    <t>CRCW060330K0FKEA</t>
  </si>
  <si>
    <t>RES SMD 2.2M OHM 1% 1/10W 0603</t>
  </si>
  <si>
    <t>CRCW06032M20FKEA</t>
  </si>
  <si>
    <t>RES SMD 27.4 OHM 1% 1/10W 0603</t>
  </si>
  <si>
    <t>27.4</t>
  </si>
  <si>
    <t>CRCW060327R4FKEA</t>
  </si>
  <si>
    <t>CRCW06031K00FKEC</t>
  </si>
  <si>
    <t>RES SMD 120 OHM 1% 1/10W 0603</t>
  </si>
  <si>
    <t>CRCW0603120RFKEA</t>
  </si>
  <si>
    <t>RES SMD 24 OHM 1% 1/10W 0603</t>
  </si>
  <si>
    <t>CRCW060324R0FKEA</t>
  </si>
  <si>
    <t>RES SMD 11.5 OHM 1% 1/10W 0603</t>
  </si>
  <si>
    <t>11.5</t>
  </si>
  <si>
    <t>CRCW060311R5FKEA</t>
  </si>
  <si>
    <t>RES SMD 3.65 OHM 1% 1/10W 0603</t>
  </si>
  <si>
    <t>3.65</t>
  </si>
  <si>
    <t>CRCW06033R65FKEA</t>
  </si>
  <si>
    <t>RES SMD 17.8K OHM 1% 1/10W 0603</t>
  </si>
  <si>
    <t>17.8k</t>
  </si>
  <si>
    <t>CRCW060317K8FKEA</t>
  </si>
  <si>
    <t>RES SMD 162 OHM 1% 1/10W 0603</t>
  </si>
  <si>
    <t>162</t>
  </si>
  <si>
    <t>CRCW0603162RFKEA</t>
  </si>
  <si>
    <t>RES SMD 196K OHM 1% 1/10W 0603</t>
  </si>
  <si>
    <t>196k</t>
  </si>
  <si>
    <t>CRCW0603196KFKEA</t>
  </si>
  <si>
    <t>RES SMD 73.2 OHM 1% 1/10W 0603</t>
  </si>
  <si>
    <t>73.2</t>
  </si>
  <si>
    <t>CRCW060373R2FKEA</t>
  </si>
  <si>
    <t>RES SMD 2.7 OHM 1% 1/10W 0603</t>
  </si>
  <si>
    <t>CRCW06032R70FKEA</t>
  </si>
  <si>
    <t>CRCW060349R9FKTA</t>
  </si>
  <si>
    <t>RES SMD 2.4M OHM 1% 1/10W 0603</t>
  </si>
  <si>
    <t>2.4M</t>
  </si>
  <si>
    <t>CRCW06032M40FKEA</t>
  </si>
  <si>
    <t>RES SMD 1.1K OHM 1% 1/10W 0603</t>
  </si>
  <si>
    <t>CRCW06031K10FKEB</t>
  </si>
  <si>
    <t>RES SMD 20K OHM 1% 1/10W 0603</t>
  </si>
  <si>
    <t>CRCW060320K0FKEC</t>
  </si>
  <si>
    <t>RES SMD 200K OHM 1% 1/10W 0603</t>
  </si>
  <si>
    <t>CRCW0603200KFKEB</t>
  </si>
  <si>
    <t>RES SMD 1.43K OHM 1% 1/10W 0603</t>
  </si>
  <si>
    <t>1.43k</t>
  </si>
  <si>
    <t>CRCW06031K43FKEA</t>
  </si>
  <si>
    <t>RES SMD 130 OHM 1% 1/10W 0603</t>
  </si>
  <si>
    <t>CRCW0603130RFKEA</t>
  </si>
  <si>
    <t>RES SMD 62 OHM 1% 1/10W 0603</t>
  </si>
  <si>
    <t>CRCW060362R0FKEA</t>
  </si>
  <si>
    <t>RES SMD 41.2 OHM 1% 1/10W 0603</t>
  </si>
  <si>
    <t>41.2</t>
  </si>
  <si>
    <t>CRCW060341R2FKEA</t>
  </si>
  <si>
    <t>RES SMD 3.48K OHM 1% 1/10W 0603</t>
  </si>
  <si>
    <t>3.48k</t>
  </si>
  <si>
    <t>CRCW06033K48FKEA</t>
  </si>
  <si>
    <t>RES SMD 7.5M OHM 1% 1/10W 0603</t>
  </si>
  <si>
    <t>CRCW06037M50FKEA</t>
  </si>
  <si>
    <t>RES SMD 1.2 OHM 1% 1/10W 0603</t>
  </si>
  <si>
    <t>CRCW06031R20FKEA</t>
  </si>
  <si>
    <t>RES SMD 1.1 OHM 1% 1/10W 0603</t>
  </si>
  <si>
    <t>CRCW06031R10FKEA</t>
  </si>
  <si>
    <t>RES SMD 7.87K OHM 1% 1/10W 0603</t>
  </si>
  <si>
    <t>CRCW06037K87FKEA</t>
  </si>
  <si>
    <t>RES SMD 7.32 OHM 1% 1/10W 0603</t>
  </si>
  <si>
    <t>7.32</t>
  </si>
  <si>
    <t>CRCW06037R32FKEA</t>
  </si>
  <si>
    <t>RES SMD 8.45K OHM 1% 1/10W 0603</t>
  </si>
  <si>
    <t>CRCW06038K45FKEA</t>
  </si>
  <si>
    <t>RES SMD 9.31K OHM 1% 1/10W 0603</t>
  </si>
  <si>
    <t>CRCW06039K31FKEA</t>
  </si>
  <si>
    <t>RES SMD 68K OHM 1% 1/10W 0603</t>
  </si>
  <si>
    <t>CRCW060368K0FKEA</t>
  </si>
  <si>
    <t>RES SMD 9.1K OHM 1% 1/10W 0603</t>
  </si>
  <si>
    <t>CRCW06039K10FKEA</t>
  </si>
  <si>
    <t>RES SMD 10.5 OHM 1% 1/10W 0603</t>
  </si>
  <si>
    <t>10.5</t>
  </si>
  <si>
    <t>CRCW060310R5FKEA</t>
  </si>
  <si>
    <t>RES SMD 294 OHM 1% 1/10W 0603</t>
  </si>
  <si>
    <t>CRCW0603294RFKEA</t>
  </si>
  <si>
    <t>RES SMD 5.11M OHM 1% 1/10W 0603</t>
  </si>
  <si>
    <t>5.11M</t>
  </si>
  <si>
    <t>CRCW06035M11FKEA</t>
  </si>
  <si>
    <t>RES SMD 1.37K OHM 1% 1/10W 0603</t>
  </si>
  <si>
    <t>CRCW06031K37FKEA</t>
  </si>
  <si>
    <t>RES SMD 5.6 OHM 1% 1/10W 0603</t>
  </si>
  <si>
    <t>CRCW06035R60FKEA</t>
  </si>
  <si>
    <t>RES SMD 5.36K OHM 1% 1/10W 0603</t>
  </si>
  <si>
    <t>5.36k</t>
  </si>
  <si>
    <t>CRCW06035K36FKEA</t>
  </si>
  <si>
    <t>RES SMD 221K OHM 1% 1/10W 0603</t>
  </si>
  <si>
    <t>CRCW0603221KFKEB</t>
  </si>
  <si>
    <t>RES SMD 2.67K OHM 1% 1/10W 0603</t>
  </si>
  <si>
    <t>CRCW06032K67FKEA</t>
  </si>
  <si>
    <t>RES SMD 22.6K OHM 1% 1/10W 0603</t>
  </si>
  <si>
    <t>CRCW060322K6FKEA</t>
  </si>
  <si>
    <t>CRCW060312K4FKEB</t>
  </si>
  <si>
    <t>RES SMD 36 OHM 1% 1/10W 0603</t>
  </si>
  <si>
    <t>CRCW060336R0FKEA</t>
  </si>
  <si>
    <t>RES SMD 5.11K OHM 1% 1/10W 0603</t>
  </si>
  <si>
    <t>CRCW06035K11FKEA</t>
  </si>
  <si>
    <t>RES SMD 2.15M OHM 1% 1/10W 0603</t>
  </si>
  <si>
    <t>2.15M</t>
  </si>
  <si>
    <t>CRCW06032M15FKEA</t>
  </si>
  <si>
    <t>RES SMD 5.36M OHM 1% 1/10W 0603</t>
  </si>
  <si>
    <t>5.36M</t>
  </si>
  <si>
    <t>CRCW06035M36FKEA</t>
  </si>
  <si>
    <t>RES SMD 5.6K OHM 1% 1/10W 0603</t>
  </si>
  <si>
    <t>CRCW06035K60FKEA</t>
  </si>
  <si>
    <t>RES SMD 820K OHM 1% 1/10W 0603</t>
  </si>
  <si>
    <t>CRCW0603820KFKEA</t>
  </si>
  <si>
    <t>RES SMD 562 OHM 1% 1/10W 0603</t>
  </si>
  <si>
    <t>562</t>
  </si>
  <si>
    <t>CRCW0603562RFKEA</t>
  </si>
  <si>
    <t>RES SMD 1.8M OHM 1% 1/10W 0603</t>
  </si>
  <si>
    <t>CRCW06031M80FKEA</t>
  </si>
  <si>
    <t>RES SMD 1.3K OHM 1% 1/10W 0603</t>
  </si>
  <si>
    <t>CRCW06031K30FKEA</t>
  </si>
  <si>
    <t>RES SMD 1.74M OHM 1% 1/10W 0603</t>
  </si>
  <si>
    <t>1.74M</t>
  </si>
  <si>
    <t>CRCW06031M74FKEA</t>
  </si>
  <si>
    <t>RES SMD 4.75K OHM 1% 1/10W 0603</t>
  </si>
  <si>
    <t>CRCW06034K75FKEA</t>
  </si>
  <si>
    <t>RES SMD 430 OHM 1% 1/10W 0603</t>
  </si>
  <si>
    <t>CRCW0603430RFKEA</t>
  </si>
  <si>
    <t>RES SMD 4.12K OHM 1% 1/10W 0603</t>
  </si>
  <si>
    <t>4.12k</t>
  </si>
  <si>
    <t>CRCW06034K12FKEA</t>
  </si>
  <si>
    <t>RES SMD 8.45 OHM 1% 1/10W 0603</t>
  </si>
  <si>
    <t>8.45</t>
  </si>
  <si>
    <t>CRCW06038R45FKEA</t>
  </si>
  <si>
    <t>RES SMD 2.49M OHM 1% 1/10W 0603</t>
  </si>
  <si>
    <t>2.49M</t>
  </si>
  <si>
    <t>CRCW06032M49FKEA</t>
  </si>
  <si>
    <t>RES SMD 3.16M OHM 1% 1/10W 0603</t>
  </si>
  <si>
    <t>3.16M</t>
  </si>
  <si>
    <t>CRCW06033M16FKEA</t>
  </si>
  <si>
    <t>RES SMD 47 OHM 1% 1/10W 0603</t>
  </si>
  <si>
    <t>CRCW060347R0FKEA</t>
  </si>
  <si>
    <t>RES SMD 2.7K OHM 1% 1/10W 0603</t>
  </si>
  <si>
    <t>CRCW06032K70FKEA</t>
  </si>
  <si>
    <t>RES SMD 88.7 OHM 1% 1/10W 0603</t>
  </si>
  <si>
    <t>88.7</t>
  </si>
  <si>
    <t>CRCW060388R7FKEA</t>
  </si>
  <si>
    <t>RES SMD 27.4K OHM 1% 1/10W 0603</t>
  </si>
  <si>
    <t>CRCW060327K4FKEA</t>
  </si>
  <si>
    <t>RES SMD 301K OHM 1% 1/10W 0603</t>
  </si>
  <si>
    <t>301k</t>
  </si>
  <si>
    <t>CRCW0603301KFKEA</t>
  </si>
  <si>
    <t>RES SMD 10.5K OHM 1% 1/10W 0603</t>
  </si>
  <si>
    <t>10.5k</t>
  </si>
  <si>
    <t>CRCW060310K5FKEA</t>
  </si>
  <si>
    <t>RES SMD 8.06 OHM 1% 1/10W 0603</t>
  </si>
  <si>
    <t>8.06</t>
  </si>
  <si>
    <t>CRCW06038R06FKEA</t>
  </si>
  <si>
    <t>RES SMD 24.3K OHM 1% 1/10W 0603</t>
  </si>
  <si>
    <t>CRCW060324K3FKEA</t>
  </si>
  <si>
    <t>RES SMD 2.7M OHM 1% 1/10W 0603</t>
  </si>
  <si>
    <t>2.7M</t>
  </si>
  <si>
    <t>CRCW06032M70FKEA</t>
  </si>
  <si>
    <t>RES SMD 412K OHM 1% 1/10W 0603</t>
  </si>
  <si>
    <t>CRCW0603412KFKEA</t>
  </si>
  <si>
    <t>RES SMD 82K OHM 1% 1/10W 0603</t>
  </si>
  <si>
    <t>CRCW060382K0FKEA</t>
  </si>
  <si>
    <t>RES SMD 137K OHM 1% 1/10W 0603</t>
  </si>
  <si>
    <t>CRCW0603137KFKEA</t>
  </si>
  <si>
    <t>CRCW060375K0FKEB</t>
  </si>
  <si>
    <t>RES SMD 3.65K OHM 1% 1/10W 0603</t>
  </si>
  <si>
    <t>CRCW06033K65FKEA</t>
  </si>
  <si>
    <t>RES SMD 24.9 OHM 1% 1/10W 0603</t>
  </si>
  <si>
    <t>CRCW060324R9FKEA</t>
  </si>
  <si>
    <t>RES SMD 4.75 OHM 1% 1/10W 0603</t>
  </si>
  <si>
    <t>4.75</t>
  </si>
  <si>
    <t>CRCW06034R75FKEA</t>
  </si>
  <si>
    <t>RES SMD 649 OHM 1% 1/10W 0603</t>
  </si>
  <si>
    <t>649</t>
  </si>
  <si>
    <t>CRCW0603649RFKEA</t>
  </si>
  <si>
    <t>RES SMD 2.87K OHM 1% 1/10W 0603</t>
  </si>
  <si>
    <t>2.87k</t>
  </si>
  <si>
    <t>CRCW06032K87FKEA</t>
  </si>
  <si>
    <t>RES SMD 1.96M OHM 1% 1/10W 0603</t>
  </si>
  <si>
    <t>1.96M</t>
  </si>
  <si>
    <t>CRCW06031M96FKEA</t>
  </si>
  <si>
    <t>RES SMD 36K OHM 1% 1/10W 0603</t>
  </si>
  <si>
    <t>CRCW060336K0FKEA</t>
  </si>
  <si>
    <t>RES SMD 102 OHM 1% 1/10W 0603</t>
  </si>
  <si>
    <t>102</t>
  </si>
  <si>
    <t>CRCW0603102RFKEA</t>
  </si>
  <si>
    <t>RES SMD 105 OHM 1% 1/10W 0603</t>
  </si>
  <si>
    <t>105</t>
  </si>
  <si>
    <t>CRCW0603105RFKEA</t>
  </si>
  <si>
    <t>RES SMD 13.7 OHM 1% 1/10W 0603</t>
  </si>
  <si>
    <t>13.7</t>
  </si>
  <si>
    <t>CRCW060313R7FKEA</t>
  </si>
  <si>
    <t>RES SMD 4.87M OHM 1% 1/10W 0603</t>
  </si>
  <si>
    <t>4.87M</t>
  </si>
  <si>
    <t>CRCW06034M87FKEA</t>
  </si>
  <si>
    <t>RES SMD 1.24 OHM 1% 1/10W 0603</t>
  </si>
  <si>
    <t>1.24</t>
  </si>
  <si>
    <t>CRCW06031R24FKEA</t>
  </si>
  <si>
    <t>RES SMD 1.24M OHM 1% 1/10W 0603</t>
  </si>
  <si>
    <t>1.24M</t>
  </si>
  <si>
    <t>CRCW06031M24FKEA</t>
  </si>
  <si>
    <t>RES SMD 8.06K OHM 1% 1/10W 0603</t>
  </si>
  <si>
    <t>CRCW06038K06FKEA</t>
  </si>
  <si>
    <t>RES SMD 9.53K OHM 1% 1/10W 0603</t>
  </si>
  <si>
    <t>CRCW06039K53FKEA</t>
  </si>
  <si>
    <t>RES SMD 110 OHM 1% 1/10W 0603</t>
  </si>
  <si>
    <t>CRCW0603110RFKEA</t>
  </si>
  <si>
    <t>RES SMD 3.74K OHM 1% 1/10W 0603</t>
  </si>
  <si>
    <t>CRCW06033K74FKEA</t>
  </si>
  <si>
    <t>RES SMD 2.4 OHM 1% 1/10W 0603</t>
  </si>
  <si>
    <t>CRCW06032R40FKEA</t>
  </si>
  <si>
    <t>RES SMD 1.33K OHM 1% 1/10W 0603</t>
  </si>
  <si>
    <t>CRCW06031K33FKEA</t>
  </si>
  <si>
    <t>RES SMD 107K OHM 1% 1/10W 0603</t>
  </si>
  <si>
    <t>107k</t>
  </si>
  <si>
    <t>CRCW0603107KFKEA</t>
  </si>
  <si>
    <t>RES SMD 6.2 OHM 1% 1/10W 0603</t>
  </si>
  <si>
    <t>CRCW06036R20FKEA</t>
  </si>
  <si>
    <t>RES SMD 3.9 OHM 1% 1/10W 0603</t>
  </si>
  <si>
    <t>CRCW06033R90FKEA</t>
  </si>
  <si>
    <t>RES SMD 2.55K OHM 1% 1/10W 0603</t>
  </si>
  <si>
    <t>CRCW06032K55FKEA</t>
  </si>
  <si>
    <t>RES SMD 6.49 OHM 1% 1/10W 0603</t>
  </si>
  <si>
    <t>6.49</t>
  </si>
  <si>
    <t>CRCW06036R49FKEA</t>
  </si>
  <si>
    <t>RES SMD 2.1 OHM 1% 1/10W 0603</t>
  </si>
  <si>
    <t>2.1</t>
  </si>
  <si>
    <t>CRCW06032R10FKEA</t>
  </si>
  <si>
    <t>RES SMD 7.87M OHM 1% 1/10W 0603</t>
  </si>
  <si>
    <t>7.87M</t>
  </si>
  <si>
    <t>CRCW06037M87FKEA</t>
  </si>
  <si>
    <t>RES SMD 2.94K OHM 1% 1/10W 0603</t>
  </si>
  <si>
    <t>2.94k</t>
  </si>
  <si>
    <t>CRCW06032K94FKEA</t>
  </si>
  <si>
    <t>RES SMD 4.3 OHM 1% 1/10W 0603</t>
  </si>
  <si>
    <t>CRCW06034R30FKEA</t>
  </si>
  <si>
    <t>RES SMD 220K OHM 1% 1/10W 0603</t>
  </si>
  <si>
    <t>CRCW0603220KFKEA</t>
  </si>
  <si>
    <t>RES SMD 1.58M OHM 1% 1/10W 0603</t>
  </si>
  <si>
    <t>CRCW06031M58FKEA</t>
  </si>
  <si>
    <t>RES SMD 46.4K OHM 1% 1/10W 0603</t>
  </si>
  <si>
    <t>CRCW060346K4FKEA</t>
  </si>
  <si>
    <t>RES SMD 26.7K OHM 1% 1/10W 0603</t>
  </si>
  <si>
    <t>CRCW060326K7FKEA</t>
  </si>
  <si>
    <t>RES SMD 8.87K OHM 1% 1/10W 0603</t>
  </si>
  <si>
    <t>CRCW06038K87FKEA</t>
  </si>
  <si>
    <t>RES SMD 38.3K OHM 1% 1/10W 0603</t>
  </si>
  <si>
    <t>38.3k</t>
  </si>
  <si>
    <t>CRCW060338K3FKEA</t>
  </si>
  <si>
    <t>RES SMD 7.15K OHM 1% 1/10W 0603</t>
  </si>
  <si>
    <t>CRCW06037K15FKEA</t>
  </si>
  <si>
    <t>RES SMD 4.64 OHM 1% 1/10W 0603</t>
  </si>
  <si>
    <t>4.64</t>
  </si>
  <si>
    <t>CRCW06034R64FKEA</t>
  </si>
  <si>
    <t>RES SMD 18.2 OHM 1% 1/10W 0603</t>
  </si>
  <si>
    <t>18.2</t>
  </si>
  <si>
    <t>CRCW060318R2FKEA</t>
  </si>
  <si>
    <t>RES SMD 187K OHM 1% 1/10W 0603</t>
  </si>
  <si>
    <t>CRCW0603187KFKEA</t>
  </si>
  <si>
    <t>RES SMD 22.1K OHM 1% 1/10W 0603</t>
  </si>
  <si>
    <t>CRCW060322K1FKEA</t>
  </si>
  <si>
    <t>RES SMD 4.53K OHM 1% 1/10W 0603</t>
  </si>
  <si>
    <t>4.53k</t>
  </si>
  <si>
    <t>CRCW06034K53FKEA</t>
  </si>
  <si>
    <t>RES SMD 619 OHM 1% 1/10W 0603</t>
  </si>
  <si>
    <t>619</t>
  </si>
  <si>
    <t>CRCW0603619RFKEA</t>
  </si>
  <si>
    <t>RES SMD 5.76 OHM 1% 1/10W 0603</t>
  </si>
  <si>
    <t>5.76</t>
  </si>
  <si>
    <t>CRCW06035R76FKEA</t>
  </si>
  <si>
    <t>RES SMD 7.87 OHM 1% 1/10W 0603</t>
  </si>
  <si>
    <t>7.87</t>
  </si>
  <si>
    <t>CRCW06037R87FKEA</t>
  </si>
  <si>
    <t>RES SMD 6.34M OHM 1% 1/10W 0603</t>
  </si>
  <si>
    <t>6.34M</t>
  </si>
  <si>
    <t>CRCW06036M34FKEA</t>
  </si>
  <si>
    <t>RES SMD 9.09M OHM 1% 1/10W 0603</t>
  </si>
  <si>
    <t>9.09M</t>
  </si>
  <si>
    <t>CRCW06039M09FKEA</t>
  </si>
  <si>
    <t>RES SMD 2.21M OHM 1% 1/10W 0603</t>
  </si>
  <si>
    <t>2.21M</t>
  </si>
  <si>
    <t>CRCW06032M21FKEA</t>
  </si>
  <si>
    <t>RES SMD 1.21K OHM 1% 1/10W 0603</t>
  </si>
  <si>
    <t>1.21k</t>
  </si>
  <si>
    <t>CRCW06031K21FKEA</t>
  </si>
  <si>
    <t>RES SMD 1.82 OHM 1% 1/10W 0603</t>
  </si>
  <si>
    <t>1.82</t>
  </si>
  <si>
    <t>CRCW06031R82FKEA</t>
  </si>
  <si>
    <t>RES SMD 3.6K OHM 1% 1/10W 0603</t>
  </si>
  <si>
    <t>CRCW06033K60FKEA</t>
  </si>
  <si>
    <t>RES SMD 95.3K OHM 1% 1/10W 0603</t>
  </si>
  <si>
    <t>CRCW060395K3FKEA</t>
  </si>
  <si>
    <t>RES SMD 43 OHM 1% 1/10W 0603</t>
  </si>
  <si>
    <t>CRCW060343R0FKEA</t>
  </si>
  <si>
    <t>RES SMD 2.2K OHM 1% 1/10W 0603</t>
  </si>
  <si>
    <t>CRCW06032K20FKEB</t>
  </si>
  <si>
    <t>RES SMD 324 OHM 1% 1/10W 0603</t>
  </si>
  <si>
    <t>CRCW0603324RFKEA</t>
  </si>
  <si>
    <t>RES SMD 160 OHM 1% 1/10W 0603</t>
  </si>
  <si>
    <t>CRCW0603160RFKEA</t>
  </si>
  <si>
    <t>RES SMD 14.3K OHM 1% 1/10W 0603</t>
  </si>
  <si>
    <t>CRCW060314K3FKEA</t>
  </si>
  <si>
    <t>RES SMD 1.78M OHM 1% 1/10W 0603</t>
  </si>
  <si>
    <t>1.78M</t>
  </si>
  <si>
    <t>CRCW06031M78FKEA</t>
  </si>
  <si>
    <t>RES SMD 332K OHM 1% 1/10W 0603</t>
  </si>
  <si>
    <t>CRCW0603332KFKEA</t>
  </si>
  <si>
    <t>RES SMD 4.02M OHM 1% 1/10W 0603</t>
  </si>
  <si>
    <t>4.02M</t>
  </si>
  <si>
    <t>CRCW06034M02FKEA</t>
  </si>
  <si>
    <t>RES SMD 976K OHM 1% 1/10W 0603</t>
  </si>
  <si>
    <t>976k</t>
  </si>
  <si>
    <t>CRCW0603976KFKEA</t>
  </si>
  <si>
    <t>RES SMD 3.92K OHM 1% 1/10W 0603</t>
  </si>
  <si>
    <t>CRCW06033K92FKEA</t>
  </si>
  <si>
    <t>RES SMD 71.5 OHM 1% 1/10W 0603</t>
  </si>
  <si>
    <t>CRCW060371R5FKEA</t>
  </si>
  <si>
    <t>RES SMD 1.54M OHM 1% 1/10W 0603</t>
  </si>
  <si>
    <t>CRCW06031M54FKEA</t>
  </si>
  <si>
    <t>RES SMD 59K OHM 1% 1/10W 0603</t>
  </si>
  <si>
    <t>CRCW060359K0FKEA</t>
  </si>
  <si>
    <t>RES SMD 182K OHM 1% 1/10W 0603</t>
  </si>
  <si>
    <t>182k</t>
  </si>
  <si>
    <t>CRCW0603182KFKEA</t>
  </si>
  <si>
    <t>RES SMD 2.32 OHM 1% 1/10W 0603</t>
  </si>
  <si>
    <t>2.32</t>
  </si>
  <si>
    <t>CRCW06032R32FKEA</t>
  </si>
  <si>
    <t>RES SMD 887K OHM 1% 1/10W 0603</t>
  </si>
  <si>
    <t>CRCW0603887KFKEA</t>
  </si>
  <si>
    <t>RES SMD 61.9 OHM 1% 1/10W 0603</t>
  </si>
  <si>
    <t>61.9</t>
  </si>
  <si>
    <t>CRCW060361R9FKEA</t>
  </si>
  <si>
    <t>RES SMD 8.87M OHM 1% 1/10W 0603</t>
  </si>
  <si>
    <t>8.87M</t>
  </si>
  <si>
    <t>CRCW06038M87FKEA</t>
  </si>
  <si>
    <t>RES SMD 2.26K OHM 1% 1/10W 0603</t>
  </si>
  <si>
    <t>CRCW06032K26FKEA</t>
  </si>
  <si>
    <t>RES SMD 1.18K OHM 1% 1/10W 0603</t>
  </si>
  <si>
    <t>1.18k</t>
  </si>
  <si>
    <t>CRCW06031K18FKEA</t>
  </si>
  <si>
    <t>RES SMD 10.2 OHM 1% 1/10W 0603</t>
  </si>
  <si>
    <t>10.2</t>
  </si>
  <si>
    <t>CRCW060310R2FKEA</t>
  </si>
  <si>
    <t>RES SMD 2.37M OHM 1% 1/10W 0603</t>
  </si>
  <si>
    <t>2.37M</t>
  </si>
  <si>
    <t>CRCW06032M37FKEA</t>
  </si>
  <si>
    <t>RES SMD 78.7 OHM 1% 1/10W 0603</t>
  </si>
  <si>
    <t>78.7</t>
  </si>
  <si>
    <t>CRCW060378R7FKEA</t>
  </si>
  <si>
    <t>RES SMD 34 OHM 1% 1/10W 0603</t>
  </si>
  <si>
    <t>34</t>
  </si>
  <si>
    <t>CRCW060334R0FKEA</t>
  </si>
  <si>
    <t>RES SMD 453 OHM 1% 1/10W 0603</t>
  </si>
  <si>
    <t>453</t>
  </si>
  <si>
    <t>CRCW0603453RFKEA</t>
  </si>
  <si>
    <t>RES SMD 6.8K OHM 1% 1/10W 0603</t>
  </si>
  <si>
    <t>CRCW06036K80FKEA</t>
  </si>
  <si>
    <t>RES SMD 205 OHM 1% 1/10W 0603</t>
  </si>
  <si>
    <t>CRCW0603205RFKEA</t>
  </si>
  <si>
    <t>RES SMD 360 OHM 1% 1/10W 0603</t>
  </si>
  <si>
    <t>CRCW0603360RFKEA</t>
  </si>
  <si>
    <t>RES SMD 45.3K OHM 1% 1/10W 0603</t>
  </si>
  <si>
    <t>45.3k</t>
  </si>
  <si>
    <t>CRCW060345K3FKEA</t>
  </si>
  <si>
    <t>RES SMD 4.32 OHM 1% 1/10W 0603</t>
  </si>
  <si>
    <t>4.32</t>
  </si>
  <si>
    <t>CRCW06034R32FKEA</t>
  </si>
  <si>
    <t>RES SMD 1.96K OHM 1% 1/10W 0603</t>
  </si>
  <si>
    <t>1.96k</t>
  </si>
  <si>
    <t>CRCW06031K96FKEA</t>
  </si>
  <si>
    <t>RES SMD 680 OHM 1% 1/10W 0603</t>
  </si>
  <si>
    <t>CRCW0603680RFKEA</t>
  </si>
  <si>
    <t>RES SMD 4.02 OHM 1% 1/10W 0603</t>
  </si>
  <si>
    <t>4.02</t>
  </si>
  <si>
    <t>CRCW06034R02FKEA</t>
  </si>
  <si>
    <t>RES SMD 255 OHM 1% 1/10W 0603</t>
  </si>
  <si>
    <t>CRCW0603255RFKEA</t>
  </si>
  <si>
    <t>RES SMD 23.7 OHM 1% 1/10W 0603</t>
  </si>
  <si>
    <t>CRCW060323R7FKEA</t>
  </si>
  <si>
    <t>RES SMD 4.32K OHM 1% 1/10W 0603</t>
  </si>
  <si>
    <t>CRCW06034K32FKEA</t>
  </si>
  <si>
    <t>CRCW0603100RFKEB</t>
  </si>
  <si>
    <t>RES SMD 1.87M OHM 1% 1/10W 0603</t>
  </si>
  <si>
    <t>1.87M</t>
  </si>
  <si>
    <t>CRCW06031M87FKEA</t>
  </si>
  <si>
    <t>RES SMD 12.7K OHM 1% 1/10W 0603</t>
  </si>
  <si>
    <t>CRCW060312K7FKEA</t>
  </si>
  <si>
    <t>RES SMD 210K OHM 1% 1/10W 0603</t>
  </si>
  <si>
    <t>CRCW0603210KFKEA</t>
  </si>
  <si>
    <t>RES SMD 20.5K OHM 1% 1/10W 0603</t>
  </si>
  <si>
    <t>CRCW060320K5FKEA</t>
  </si>
  <si>
    <t>RES SMD 6.2M OHM 1% 1/10W 0603</t>
  </si>
  <si>
    <t>CRCW06036M20FKEA</t>
  </si>
  <si>
    <t>RES SMD 13.3 OHM 1% 1/10W 0603</t>
  </si>
  <si>
    <t>CRCW060313R3FKEA</t>
  </si>
  <si>
    <t>RES SMD 910 OHM 1% 1/10W 0603</t>
  </si>
  <si>
    <t>CRCW0603910RFKEA</t>
  </si>
  <si>
    <t>RES SMD 5.9K OHM 1% 1/10W 0603</t>
  </si>
  <si>
    <t>5.9k</t>
  </si>
  <si>
    <t>CRCW06035K90FKEA</t>
  </si>
  <si>
    <t>RES SMD 137 OHM 1% 1/10W 0603</t>
  </si>
  <si>
    <t>137</t>
  </si>
  <si>
    <t>CRCW0603137RFKEA</t>
  </si>
  <si>
    <t>RES SMD 360K OHM 1% 1/10W 0603</t>
  </si>
  <si>
    <t>CRCW0603360KFKEA</t>
  </si>
  <si>
    <t>RES SMD 90.9 OHM 1% 1/10W 0603</t>
  </si>
  <si>
    <t>CRCW060390R9FKEA</t>
  </si>
  <si>
    <t>RES SMD 1.07M OHM 1% 1/10W 0603</t>
  </si>
  <si>
    <t>1.07M</t>
  </si>
  <si>
    <t>CRCW06031M07FKEA</t>
  </si>
  <si>
    <t>RES SMD 9.31M OHM 1% 1/10W 0603</t>
  </si>
  <si>
    <t>9.31M</t>
  </si>
  <si>
    <t>CRCW06039M31FKEA</t>
  </si>
  <si>
    <t>RES SMD 267 OHM 1% 1/10W 0603</t>
  </si>
  <si>
    <t>267</t>
  </si>
  <si>
    <t>CRCW0603267RFKEA</t>
  </si>
  <si>
    <t>RES SMD 22.6 OHM 1% 1/10W 0603</t>
  </si>
  <si>
    <t>22.6</t>
  </si>
  <si>
    <t>CRCW060322R6FKEA</t>
  </si>
  <si>
    <t>RES SMD 6.65 OHM 1% 1/10W 0603</t>
  </si>
  <si>
    <t>6.65</t>
  </si>
  <si>
    <t>CRCW06036R65FKEA</t>
  </si>
  <si>
    <t>RES SMD 2.74 OHM 1% 1/10W 0603</t>
  </si>
  <si>
    <t>2.74</t>
  </si>
  <si>
    <t>CRCW06032R74FKEA</t>
  </si>
  <si>
    <t>CRCW060368K1FKEB</t>
  </si>
  <si>
    <t>RES SMD 4.32M OHM 1% 1/10W 0603</t>
  </si>
  <si>
    <t>4.32M</t>
  </si>
  <si>
    <t>CRCW06034M32FKEA</t>
  </si>
  <si>
    <t>RES SMD 56 OHM 1% 1/10W 0603</t>
  </si>
  <si>
    <t>CRCW060356R0FKEB</t>
  </si>
  <si>
    <t>CRCW06036K49FKEB</t>
  </si>
  <si>
    <t>CRCW0603301KFKEB</t>
  </si>
  <si>
    <t>RES SMD 1.69M OHM 1% 1/10W 0603</t>
  </si>
  <si>
    <t>CRCW06031M69FKEA</t>
  </si>
  <si>
    <t>RES SMD 261K OHM 1% 1/10W 0603</t>
  </si>
  <si>
    <t>261k</t>
  </si>
  <si>
    <t>CRCW0603261KFKEA</t>
  </si>
  <si>
    <t>RES SMD 8.66 OHM 1% 1/10W 0603</t>
  </si>
  <si>
    <t>8.66</t>
  </si>
  <si>
    <t>CRCW06038R66FKEA</t>
  </si>
  <si>
    <t>CRCW06035K90FKEB</t>
  </si>
  <si>
    <t>RES SMD 9.31 OHM 1% 1/10W 0603</t>
  </si>
  <si>
    <t>9.31</t>
  </si>
  <si>
    <t>CRCW06039R31FKEA</t>
  </si>
  <si>
    <t>RES SMD 6.04K OHM 1% 1/10W 0603</t>
  </si>
  <si>
    <t>CRCW06036K04FKEA</t>
  </si>
  <si>
    <t>CRCW060333R2FKEB</t>
  </si>
  <si>
    <t>CRCW060311K8FKEB</t>
  </si>
  <si>
    <t>RES SMD 5.9M OHM 1% 1/10W 0603</t>
  </si>
  <si>
    <t>5.9M</t>
  </si>
  <si>
    <t>CRCW06035M90FKEA</t>
  </si>
  <si>
    <t>RES SMD 255K OHM 1% 1/10W 0603</t>
  </si>
  <si>
    <t>CRCW0603255KFKEA</t>
  </si>
  <si>
    <t>CRCW06037K15FKEB</t>
  </si>
  <si>
    <t>CRCW06032K43FKEB</t>
  </si>
  <si>
    <t>RES SMD 39.2K OHM 1% 1/10W 0603</t>
  </si>
  <si>
    <t>CRCW060339K2FKEB</t>
  </si>
  <si>
    <t>RES SMD 54.9 OHM 1% 1/10W 0603</t>
  </si>
  <si>
    <t>54.9</t>
  </si>
  <si>
    <t>CRCW060354R9FKEA</t>
  </si>
  <si>
    <t>RES SMD 5.6M OHM 1% 1/10W 0603</t>
  </si>
  <si>
    <t>CRCW06035M60FKEA</t>
  </si>
  <si>
    <t>RES SMD 178K OHM 1% 1/10W 0603</t>
  </si>
  <si>
    <t>178k</t>
  </si>
  <si>
    <t>CRCW0603178KFKEA</t>
  </si>
  <si>
    <t>CRCW060326K7FKEB</t>
  </si>
  <si>
    <t>RES SMD 3K OHM 1% 1/10W 0603</t>
  </si>
  <si>
    <t>CRCW06033K00FKEA</t>
  </si>
  <si>
    <t>CRCW06033K01FKEB</t>
  </si>
  <si>
    <t>RES SMD 1.43M OHM 1% 1/10W 0603</t>
  </si>
  <si>
    <t>1.43M</t>
  </si>
  <si>
    <t>CRCW06031M43FKEA</t>
  </si>
  <si>
    <t>RES SMD 13.3K OHM 1% 1/10W 0603</t>
  </si>
  <si>
    <t>CRCW060313K3FKEB</t>
  </si>
  <si>
    <t>RES SMD 226 OHM 1% 1/10W 0603</t>
  </si>
  <si>
    <t>226</t>
  </si>
  <si>
    <t>CRCW0603226RFKEA</t>
  </si>
  <si>
    <t>RES SMD 5.36 OHM 1% 1/10W 0603</t>
  </si>
  <si>
    <t>5.36</t>
  </si>
  <si>
    <t>CRCW06035R36FKEA</t>
  </si>
  <si>
    <t>RES SMD 2.49 OHM 1% 1/10W 0603</t>
  </si>
  <si>
    <t>2.49</t>
  </si>
  <si>
    <t>CRCW06032R49FKEA</t>
  </si>
  <si>
    <t>RES SMD 560 OHM 1% 1/10W 0603</t>
  </si>
  <si>
    <t>CRCW0603560RFKEA</t>
  </si>
  <si>
    <t>RES SMD 154 OHM 1% 1/10W 0603</t>
  </si>
  <si>
    <t>154</t>
  </si>
  <si>
    <t>CRCW0603154RFKEA</t>
  </si>
  <si>
    <t>RES SMD 732 OHM 1% 1/10W 0603</t>
  </si>
  <si>
    <t>CRCW0603732RFKEA</t>
  </si>
  <si>
    <t>RES SMD 806K OHM 1% 1/10W 0603</t>
  </si>
  <si>
    <t>CRCW0603806KFKEA</t>
  </si>
  <si>
    <t>CRCW060356R0FKEA</t>
  </si>
  <si>
    <t>RES SMD 430K OHM 1% 1/10W 0603</t>
  </si>
  <si>
    <t>CRCW0603430KFKEA</t>
  </si>
  <si>
    <t>RES SMD 511K OHM 1% 1/10W 0603</t>
  </si>
  <si>
    <t>CRCW0603511KFKEA</t>
  </si>
  <si>
    <t>RES SMD 196 OHM 1% 1/10W 0603</t>
  </si>
  <si>
    <t>196</t>
  </si>
  <si>
    <t>CRCW0603196RFKEA</t>
  </si>
  <si>
    <t>CRCW060366K5FKEB</t>
  </si>
  <si>
    <t>RES SMD 249K OHM 1% 1/10W 0603</t>
  </si>
  <si>
    <t>CRCW0603249KFKEB</t>
  </si>
  <si>
    <t>RES SMD 66.5 OHM 1% 1/10W 0603</t>
  </si>
  <si>
    <t>66.5</t>
  </si>
  <si>
    <t>CRCW060366R5FKEA</t>
  </si>
  <si>
    <t>RES SMD 820 OHM 1% 1/10W 0603</t>
  </si>
  <si>
    <t>CRCW0603820RFKEA</t>
  </si>
  <si>
    <t>CRCW060368R0FKEB</t>
  </si>
  <si>
    <t>RES SMD 3.92 OHM 1% 1/10W 0603</t>
  </si>
  <si>
    <t>3.92</t>
  </si>
  <si>
    <t>CRCW06033R92FKEA</t>
  </si>
  <si>
    <t>RES SMD 19.1 OHM 1% 1/10W 0603</t>
  </si>
  <si>
    <t>19.1</t>
  </si>
  <si>
    <t>CRCW060319R1FKEA</t>
  </si>
  <si>
    <t>CRCW0603249RFKEB</t>
  </si>
  <si>
    <t>RES SMD 750 OHM 1% 1/10W 0603</t>
  </si>
  <si>
    <t>CRCW0603750RFKEB</t>
  </si>
  <si>
    <t>RES SMD 909 OHM 1% 1/10W 0603</t>
  </si>
  <si>
    <t>CRCW0603909RFKEA</t>
  </si>
  <si>
    <t>RES SMD 1.02 OHM 1% 1/10W 0603</t>
  </si>
  <si>
    <t>1.02</t>
  </si>
  <si>
    <t>CRCW06031R02FKEA</t>
  </si>
  <si>
    <t>CRCW060339K2FKEA</t>
  </si>
  <si>
    <t>RES SMD 28K OHM 1% 1/10W 0603</t>
  </si>
  <si>
    <t>CRCW060328K0FKEA</t>
  </si>
  <si>
    <t>RES SMD 44.2 OHM 1% 1/10W 0603</t>
  </si>
  <si>
    <t>44.2</t>
  </si>
  <si>
    <t>CRCW060344R2FKEA</t>
  </si>
  <si>
    <t>RES SMD 143K OHM 1% 1/10W 0603</t>
  </si>
  <si>
    <t>143k</t>
  </si>
  <si>
    <t>CRCW0603143KFKEA</t>
  </si>
  <si>
    <t>RES SMD 2.67 OHM 1% 1/10W 0603</t>
  </si>
  <si>
    <t>2.67</t>
  </si>
  <si>
    <t>CRCW06032R67FKEA</t>
  </si>
  <si>
    <t>RES SMD 3.92M OHM 1% 1/10W 0603</t>
  </si>
  <si>
    <t>3.92M</t>
  </si>
  <si>
    <t>CRCW06033M92FKEA</t>
  </si>
  <si>
    <t>RES SMD 1.74 OHM 1% 1/10W 0603</t>
  </si>
  <si>
    <t>1.74</t>
  </si>
  <si>
    <t>CRCW06031R74FKEA</t>
  </si>
  <si>
    <t>CRCW06032K70FKEB</t>
  </si>
  <si>
    <t>RES SMD 768 OHM 1% 1/10W 0603</t>
  </si>
  <si>
    <t>768</t>
  </si>
  <si>
    <t>CRCW0603768RFKEA</t>
  </si>
  <si>
    <t>RES SMD 390K OHM 1% 1/10W 0603</t>
  </si>
  <si>
    <t>CRCW0603390KFKEA</t>
  </si>
  <si>
    <t>CRCW060344K2FKEB</t>
  </si>
  <si>
    <t>RES SMD 53.6 OHM 1% 1/10W 0603</t>
  </si>
  <si>
    <t>53.6</t>
  </si>
  <si>
    <t>CRCW060353R6FKEA</t>
  </si>
  <si>
    <t>RES SMD 10.7K OHM 1% 1/10W 0603</t>
  </si>
  <si>
    <t>CRCW060310K7FKEB</t>
  </si>
  <si>
    <t>RES SMD 464 OHM 1% 1/10W 0603</t>
  </si>
  <si>
    <t>CRCW0603464RFKEA</t>
  </si>
  <si>
    <t>RES SMD 7.32K OHM 1% 1/10W 0603</t>
  </si>
  <si>
    <t>7.32k</t>
  </si>
  <si>
    <t>CRCW06037K32FKEA</t>
  </si>
  <si>
    <t>RES SMD 4.53 OHM 1% 1/10W 0603</t>
  </si>
  <si>
    <t>4.53</t>
  </si>
  <si>
    <t>CRCW06034R53FKEA</t>
  </si>
  <si>
    <t>RES SMD 3.6 OHM 1% 1/10W 0603</t>
  </si>
  <si>
    <t>CRCW06033R60FKEA</t>
  </si>
  <si>
    <t>RES SMD 9.1M OHM 1% 1/10W 0603</t>
  </si>
  <si>
    <t>CRCW06039M10FKEA</t>
  </si>
  <si>
    <t>RES SMD 1.15K OHM 1% 1/10W 0603</t>
  </si>
  <si>
    <t>1.15k</t>
  </si>
  <si>
    <t>CRCW06031K15FKEA</t>
  </si>
  <si>
    <t>RES SMD 127 OHM 1% 1/10W 0603</t>
  </si>
  <si>
    <t>127</t>
  </si>
  <si>
    <t>CRCW0603127RFKEA</t>
  </si>
  <si>
    <t>CRCW06034K02FKEB</t>
  </si>
  <si>
    <t>RES SMD 768K OHM 1% 1/10W 0603</t>
  </si>
  <si>
    <t>768k</t>
  </si>
  <si>
    <t>CRCW0603768KFKEA</t>
  </si>
  <si>
    <t>RES SMD 8.87 OHM 1% 1/10W 0603</t>
  </si>
  <si>
    <t>8.87</t>
  </si>
  <si>
    <t>CRCW06038R87FKEA</t>
  </si>
  <si>
    <t>RES SMD 402K OHM 1% 1/10W 0603</t>
  </si>
  <si>
    <t>CRCW0603402KFKEA</t>
  </si>
  <si>
    <t>RES SMD 7.15 OHM 1% 1/10W 0603</t>
  </si>
  <si>
    <t>7.15</t>
  </si>
  <si>
    <t>CRCW06037R15FKEA</t>
  </si>
  <si>
    <t>RES SMD 1.58K OHM 1% 1/10W 0603</t>
  </si>
  <si>
    <t>CRCW06031K58FKEA</t>
  </si>
  <si>
    <t>RES SMD 11 OHM 1% 1/10W 0603</t>
  </si>
  <si>
    <t>CRCW060311R0FKEA</t>
  </si>
  <si>
    <t>RES SMD 1.13 OHM 1% 1/10W 0603</t>
  </si>
  <si>
    <t>1.13</t>
  </si>
  <si>
    <t>CRCW06031R13FKEA</t>
  </si>
  <si>
    <t>RES SMD 30.1K OHM 1% 1/10W 0603</t>
  </si>
  <si>
    <t>CRCW060330K1FKEA</t>
  </si>
  <si>
    <t>RES SMD 51.1 OHM 1% 1/10W 0603</t>
  </si>
  <si>
    <t>CRCW060351R1FKEB</t>
  </si>
  <si>
    <t>RES SMD 931K OHM 1% 1/10W 0603</t>
  </si>
  <si>
    <t>931k</t>
  </si>
  <si>
    <t>CRCW0603931KFKEA</t>
  </si>
  <si>
    <t>RES SMD 499 OHM 1% 1/10W 0603</t>
  </si>
  <si>
    <t>CRCW0603499RFKEA</t>
  </si>
  <si>
    <t>RES SMD 38.3 OHM 1% 1/10W 0603</t>
  </si>
  <si>
    <t>38.3</t>
  </si>
  <si>
    <t>CRCW060338R3FKEA</t>
  </si>
  <si>
    <t>RES SMD 61.9K OHM 1% 1/10W 0603</t>
  </si>
  <si>
    <t>61.9k</t>
  </si>
  <si>
    <t>CRCW060361K9FKEB</t>
  </si>
  <si>
    <t>RES SMD 432K OHM 1% 1/10W 0603</t>
  </si>
  <si>
    <t>432k</t>
  </si>
  <si>
    <t>CRCW0603432KFKEA</t>
  </si>
  <si>
    <t>CRCW06034K99FKEB</t>
  </si>
  <si>
    <t>RES SMD 2.37 OHM 1% 1/10W 0603</t>
  </si>
  <si>
    <t>2.37</t>
  </si>
  <si>
    <t>CRCW06032R37FKEA</t>
  </si>
  <si>
    <t>CRCW06033K00FKEB</t>
  </si>
  <si>
    <t>RES SMD 35.7 OHM 1% 1/10W 0603</t>
  </si>
  <si>
    <t>CRCW060335R7FKEA</t>
  </si>
  <si>
    <t>CRCW0603100KFKEC</t>
  </si>
  <si>
    <t>RES SMD 20 OHM 1% 1/10W 0603</t>
  </si>
  <si>
    <t>CRCW060320R0FKEB</t>
  </si>
  <si>
    <t>RES SMD 6.34K OHM 1% 1/10W 0603</t>
  </si>
  <si>
    <t>6.34k</t>
  </si>
  <si>
    <t>CRCW06036K34FKEA</t>
  </si>
  <si>
    <t>RES SMD 6.81 OHM 1% 1/10W 0603</t>
  </si>
  <si>
    <t>6.81</t>
  </si>
  <si>
    <t>CRCW06036R81FKEA</t>
  </si>
  <si>
    <t>RES SMD 287K OHM 1% 1/10W 0603</t>
  </si>
  <si>
    <t>287k</t>
  </si>
  <si>
    <t>CRCW0603287KFKEA</t>
  </si>
  <si>
    <t>RES SMD 3.3M OHM 1% 1/10W 0603</t>
  </si>
  <si>
    <t>CRCW06033M30FKEA</t>
  </si>
  <si>
    <t>RES SMD 5.23 OHM 1% 1/10W 0603</t>
  </si>
  <si>
    <t>5.23</t>
  </si>
  <si>
    <t>CRCW06035R23FKEA</t>
  </si>
  <si>
    <t>RES SMD 8.25 OHM 1% 1/10W 0603</t>
  </si>
  <si>
    <t>8.25</t>
  </si>
  <si>
    <t>CRCW06038R25FKEA</t>
  </si>
  <si>
    <t>RES SMD 4.42M OHM 1% 1/10W 0603</t>
  </si>
  <si>
    <t>4.42M</t>
  </si>
  <si>
    <t>CRCW06034M42FKEA</t>
  </si>
  <si>
    <t>CRCW0603120RFKEB</t>
  </si>
  <si>
    <t>CRCW06036K80FKEB</t>
  </si>
  <si>
    <t>RES SMD 21.5 OHM 1% 1/10W 0603</t>
  </si>
  <si>
    <t>21.5</t>
  </si>
  <si>
    <t>CRCW060321R5FKEA</t>
  </si>
  <si>
    <t>RES SMD 365K OHM 1% 1/10W 0603</t>
  </si>
  <si>
    <t>CRCW0603365KFKEA</t>
  </si>
  <si>
    <t>RES SMD 2.26 OHM 1% 1/10W 0603</t>
  </si>
  <si>
    <t>2.26</t>
  </si>
  <si>
    <t>CRCW06032R26FKEA</t>
  </si>
  <si>
    <t>CRCW0603100RFKTA</t>
  </si>
  <si>
    <t>RES SMD 2.61 OHM 1% 1/10W 0603</t>
  </si>
  <si>
    <t>2.61</t>
  </si>
  <si>
    <t>CRCW06032R61FKEA</t>
  </si>
  <si>
    <t>RES SMD 23.2 OHM 1% 1/10W 0603</t>
  </si>
  <si>
    <t>23.2</t>
  </si>
  <si>
    <t>CRCW060323R2FKEA</t>
  </si>
  <si>
    <t>CRCW06032K40FKEB</t>
  </si>
  <si>
    <t>RES SMD 39 OHM 1% 1/10W 0603</t>
  </si>
  <si>
    <t>CRCW060339R0FKEB</t>
  </si>
  <si>
    <t>RES SMD 1.91M OHM 1% 1/10W 0603</t>
  </si>
  <si>
    <t>1.91M</t>
  </si>
  <si>
    <t>CRCW06031M91FKEA</t>
  </si>
  <si>
    <t>RES SMD 32.4K OHM 1% 1/10W 0603</t>
  </si>
  <si>
    <t>CRCW060332K4FKEB</t>
  </si>
  <si>
    <t>RES SMD 46.4 OHM 1% 1/10W 0603</t>
  </si>
  <si>
    <t>46.4</t>
  </si>
  <si>
    <t>CRCW060346R4FKEA</t>
  </si>
  <si>
    <t>RES SMD 1.65M OHM 1% 1/10W 0603</t>
  </si>
  <si>
    <t>1.65M</t>
  </si>
  <si>
    <t>CRCW06031M65FKEA</t>
  </si>
  <si>
    <t>CRCW06034K75FKEB</t>
  </si>
  <si>
    <t>RES SMD 825 OHM 1% 1/10W 0603</t>
  </si>
  <si>
    <t>825</t>
  </si>
  <si>
    <t>CRCW0603825RFKEA</t>
  </si>
  <si>
    <t>RES SMD 11.5K OHM 1% 1/10W 0603</t>
  </si>
  <si>
    <t>CRCW060311K5FKEA</t>
  </si>
  <si>
    <t>RES SMD 174 OHM 1% 1/10W 0603</t>
  </si>
  <si>
    <t>174</t>
  </si>
  <si>
    <t>CRCW0603174RFKEA</t>
  </si>
  <si>
    <t>RES SMD 1.21 OHM 1% 1/10W 0603</t>
  </si>
  <si>
    <t>1.21</t>
  </si>
  <si>
    <t>CRCW06031R21FKEA</t>
  </si>
  <si>
    <t>RES SMD 392 OHM 1% 1/10W 0603</t>
  </si>
  <si>
    <t>CRCW0603392RFKEA</t>
  </si>
  <si>
    <t>RES SMD 48.7K OHM 1% 1/10W 0603</t>
  </si>
  <si>
    <t>48.7k</t>
  </si>
  <si>
    <t>CRCW060348K7FKEA</t>
  </si>
  <si>
    <t>RES SMD 88.7K OHM 1% 1/10W 0603</t>
  </si>
  <si>
    <t>88.7k</t>
  </si>
  <si>
    <t>CRCW060388K7FKEB</t>
  </si>
  <si>
    <t>RES SMD 442 OHM 1% 1/10W 0603</t>
  </si>
  <si>
    <t>CRCW0603442RFKEA</t>
  </si>
  <si>
    <t>RES SMD 25.5 OHM 1% 1/10W 0603</t>
  </si>
  <si>
    <t>25.5</t>
  </si>
  <si>
    <t>CRCW060325R5FKEA</t>
  </si>
  <si>
    <t>CRCW0603499KFKTA</t>
  </si>
  <si>
    <t>RES SMD 7.68M OHM 1% 1/10W 0603</t>
  </si>
  <si>
    <t>7.68M</t>
  </si>
  <si>
    <t>CRCW06037M68FKEA</t>
  </si>
  <si>
    <t>RES SMD 2.26M OHM 1% 1/10W 0603</t>
  </si>
  <si>
    <t>2.26M</t>
  </si>
  <si>
    <t>CRCW06032M26FKEA</t>
  </si>
  <si>
    <t>RES SMD 69.8 OHM 1% 1/10W 0603</t>
  </si>
  <si>
    <t>CRCW060369R8FKEA</t>
  </si>
  <si>
    <t>RES SMD 887 OHM 1% 1/10W 0603</t>
  </si>
  <si>
    <t>887</t>
  </si>
  <si>
    <t>CRCW0603887RFKEA</t>
  </si>
  <si>
    <t>CRCW060390K9FKEB</t>
  </si>
  <si>
    <t>CRCW0603100KFKTA</t>
  </si>
  <si>
    <t>CRCW060313K3FKEA</t>
  </si>
  <si>
    <t>CRCW060339R0FKEA</t>
  </si>
  <si>
    <t>RES SMD 1.78 OHM 1% 1/10W 0603</t>
  </si>
  <si>
    <t>1.78</t>
  </si>
  <si>
    <t>CRCW06031R78FKEA</t>
  </si>
  <si>
    <t>RES SMD 12.1K OHM 1% 1/10W 0603</t>
  </si>
  <si>
    <t>12.1k</t>
  </si>
  <si>
    <t>CRCW060312K1FKEA</t>
  </si>
  <si>
    <t>RES SMD 7.5 OHM 1% 1/10W 0603</t>
  </si>
  <si>
    <t>CRCW06037R50FKEA</t>
  </si>
  <si>
    <t>RES SMD 910K OHM 1% 1/10W 0603</t>
  </si>
  <si>
    <t>CRCW0603910KFKEA</t>
  </si>
  <si>
    <t>CRCW0603249KFKEA</t>
  </si>
  <si>
    <t>RES SMD 374K OHM 1% 1/10W 0603</t>
  </si>
  <si>
    <t>374k</t>
  </si>
  <si>
    <t>CRCW0603374KFKEA</t>
  </si>
  <si>
    <t>RES SMD 2.8M OHM 1% 1/10W 0603</t>
  </si>
  <si>
    <t>2.8M</t>
  </si>
  <si>
    <t>CRCW06032M80FKEA</t>
  </si>
  <si>
    <t>RES SMD 27K OHM 1% 1/10W 0603</t>
  </si>
  <si>
    <t>CRCW060327K0FKEA</t>
  </si>
  <si>
    <t>CRCW060312K1FKEB</t>
  </si>
  <si>
    <t>RES SMD 422 OHM 1% 1/10W 0603</t>
  </si>
  <si>
    <t>422</t>
  </si>
  <si>
    <t>CRCW0603422RFKEA</t>
  </si>
  <si>
    <t>RES SMD 976 OHM 1% 1/10W 0603</t>
  </si>
  <si>
    <t>CRCW0603976RFKEA</t>
  </si>
  <si>
    <t>RES SMD 620K OHM 1% 1/10W 0603</t>
  </si>
  <si>
    <t>CRCW0603620KFKEA</t>
  </si>
  <si>
    <t>CRCW06031M00FKEC</t>
  </si>
  <si>
    <t>RES SMD 63.4K OHM 1% 1/10W 0603</t>
  </si>
  <si>
    <t>CRCW060363K4FKEB</t>
  </si>
  <si>
    <t>RES SMD 187 OHM 1% 1/10W 0603</t>
  </si>
  <si>
    <t>CRCW0603187RFKEA</t>
  </si>
  <si>
    <t>RES SMD 133 OHM 1% 1/10W 0603</t>
  </si>
  <si>
    <t>133</t>
  </si>
  <si>
    <t>CRCW0603133RFKEA</t>
  </si>
  <si>
    <t>RES SMD 340 OHM 1% 1/10W 0603</t>
  </si>
  <si>
    <t>CRCW0603340RFKEA</t>
  </si>
  <si>
    <t>RES SMD 53.6K OHM 1% 1/10W 0603</t>
  </si>
  <si>
    <t>CRCW060353K6FKEA</t>
  </si>
  <si>
    <t>CRCW06032K49FKEB</t>
  </si>
  <si>
    <t>RES-00731</t>
  </si>
  <si>
    <t>RES-00732</t>
  </si>
  <si>
    <t>RES-00733</t>
  </si>
  <si>
    <t>RES-00734</t>
  </si>
  <si>
    <t>RES-00735</t>
  </si>
  <si>
    <t>RES-00736</t>
  </si>
  <si>
    <t>RES-00737</t>
  </si>
  <si>
    <t>RES-00738</t>
  </si>
  <si>
    <t>RES-00739</t>
  </si>
  <si>
    <t>RES-00740</t>
  </si>
  <si>
    <t>RES-00741</t>
  </si>
  <si>
    <t>RES-00742</t>
  </si>
  <si>
    <t>RES-00743</t>
  </si>
  <si>
    <t>RES-00744</t>
  </si>
  <si>
    <t>RES-00745</t>
  </si>
  <si>
    <t>RES-00746</t>
  </si>
  <si>
    <t>RES-00747</t>
  </si>
  <si>
    <t>RES-00748</t>
  </si>
  <si>
    <t>RES-00749</t>
  </si>
  <si>
    <t>RES-00750</t>
  </si>
  <si>
    <t>RES-00751</t>
  </si>
  <si>
    <t>RES-00752</t>
  </si>
  <si>
    <t>RES-00753</t>
  </si>
  <si>
    <t>RES-00754</t>
  </si>
  <si>
    <t>RES-00755</t>
  </si>
  <si>
    <t>RES-00756</t>
  </si>
  <si>
    <t>RES-00757</t>
  </si>
  <si>
    <t>RES-00758</t>
  </si>
  <si>
    <t>RES-00759</t>
  </si>
  <si>
    <t>RES-00760</t>
  </si>
  <si>
    <t>RES-00761</t>
  </si>
  <si>
    <t>RES-00762</t>
  </si>
  <si>
    <t>RES-00763</t>
  </si>
  <si>
    <t>RES-00764</t>
  </si>
  <si>
    <t>RES-00765</t>
  </si>
  <si>
    <t>RES-00766</t>
  </si>
  <si>
    <t>RES-00767</t>
  </si>
  <si>
    <t>RES-00768</t>
  </si>
  <si>
    <t>RES-00769</t>
  </si>
  <si>
    <t>RES-00770</t>
  </si>
  <si>
    <t>RES-00771</t>
  </si>
  <si>
    <t>RES-00772</t>
  </si>
  <si>
    <t>RES-00773</t>
  </si>
  <si>
    <t>RES-00774</t>
  </si>
  <si>
    <t>RES-00775</t>
  </si>
  <si>
    <t>RES-00776</t>
  </si>
  <si>
    <t>RES-00777</t>
  </si>
  <si>
    <t>RES-00778</t>
  </si>
  <si>
    <t>RES-00779</t>
  </si>
  <si>
    <t>RES-00780</t>
  </si>
  <si>
    <t>RES-00781</t>
  </si>
  <si>
    <t>RES-00782</t>
  </si>
  <si>
    <t>RES-00783</t>
  </si>
  <si>
    <t>RES-00784</t>
  </si>
  <si>
    <t>RES-00785</t>
  </si>
  <si>
    <t>RES-00786</t>
  </si>
  <si>
    <t>RES-00787</t>
  </si>
  <si>
    <t>RES-00788</t>
  </si>
  <si>
    <t>RES-00789</t>
  </si>
  <si>
    <t>RES-00790</t>
  </si>
  <si>
    <t>RES-00791</t>
  </si>
  <si>
    <t>RES-00792</t>
  </si>
  <si>
    <t>RES-00793</t>
  </si>
  <si>
    <t>RES-00794</t>
  </si>
  <si>
    <t>RES-00795</t>
  </si>
  <si>
    <t>RES-00796</t>
  </si>
  <si>
    <t>RES-00797</t>
  </si>
  <si>
    <t>RES-00798</t>
  </si>
  <si>
    <t>RES-00799</t>
  </si>
  <si>
    <t>RES-00800</t>
  </si>
  <si>
    <t>RES-00801</t>
  </si>
  <si>
    <t>RES-00802</t>
  </si>
  <si>
    <t>RES-00803</t>
  </si>
  <si>
    <t>RES-00804</t>
  </si>
  <si>
    <t>RES-00805</t>
  </si>
  <si>
    <t>RES-00806</t>
  </si>
  <si>
    <t>RES-00807</t>
  </si>
  <si>
    <t>RES-00808</t>
  </si>
  <si>
    <t>RES-00809</t>
  </si>
  <si>
    <t>RES-00810</t>
  </si>
  <si>
    <t>RES-00811</t>
  </si>
  <si>
    <t>RES-00812</t>
  </si>
  <si>
    <t>RES-00813</t>
  </si>
  <si>
    <t>RES-00814</t>
  </si>
  <si>
    <t>RES-00815</t>
  </si>
  <si>
    <t>RES-00816</t>
  </si>
  <si>
    <t>RES-00817</t>
  </si>
  <si>
    <t>RES-00818</t>
  </si>
  <si>
    <t>RES-00819</t>
  </si>
  <si>
    <t>RES-00820</t>
  </si>
  <si>
    <t>RES-00821</t>
  </si>
  <si>
    <t>RES-00822</t>
  </si>
  <si>
    <t>RES-00823</t>
  </si>
  <si>
    <t>RES-00824</t>
  </si>
  <si>
    <t>RES-00825</t>
  </si>
  <si>
    <t>RES-00826</t>
  </si>
  <si>
    <t>RES-00827</t>
  </si>
  <si>
    <t>RES-00828</t>
  </si>
  <si>
    <t>RES-00829</t>
  </si>
  <si>
    <t>RES-00830</t>
  </si>
  <si>
    <t>RES-00831</t>
  </si>
  <si>
    <t>RES-00832</t>
  </si>
  <si>
    <t>RES-00833</t>
  </si>
  <si>
    <t>RES-00834</t>
  </si>
  <si>
    <t>RES-00835</t>
  </si>
  <si>
    <t>RES-00836</t>
  </si>
  <si>
    <t>RES-00837</t>
  </si>
  <si>
    <t>RES-00838</t>
  </si>
  <si>
    <t>RES-00839</t>
  </si>
  <si>
    <t>RES-00840</t>
  </si>
  <si>
    <t>RES-00841</t>
  </si>
  <si>
    <t>RES-00842</t>
  </si>
  <si>
    <t>RES-00843</t>
  </si>
  <si>
    <t>RES-00844</t>
  </si>
  <si>
    <t>RES-00845</t>
  </si>
  <si>
    <t>RES-00846</t>
  </si>
  <si>
    <t>RES-00847</t>
  </si>
  <si>
    <t>RES-00848</t>
  </si>
  <si>
    <t>RES-00849</t>
  </si>
  <si>
    <t>RES-00850</t>
  </si>
  <si>
    <t>RES-00851</t>
  </si>
  <si>
    <t>RES-00852</t>
  </si>
  <si>
    <t>RES-00853</t>
  </si>
  <si>
    <t>RES-00854</t>
  </si>
  <si>
    <t>RES-00855</t>
  </si>
  <si>
    <t>RES-00856</t>
  </si>
  <si>
    <t>RES-00857</t>
  </si>
  <si>
    <t>RES-00858</t>
  </si>
  <si>
    <t>RES-00859</t>
  </si>
  <si>
    <t>RES-00860</t>
  </si>
  <si>
    <t>RES-00861</t>
  </si>
  <si>
    <t>RES-00862</t>
  </si>
  <si>
    <t>RES-00863</t>
  </si>
  <si>
    <t>RES-00864</t>
  </si>
  <si>
    <t>RES-00865</t>
  </si>
  <si>
    <t>RES-00866</t>
  </si>
  <si>
    <t>RES-00867</t>
  </si>
  <si>
    <t>RES-00868</t>
  </si>
  <si>
    <t>RES-00869</t>
  </si>
  <si>
    <t>RES-00870</t>
  </si>
  <si>
    <t>RES-00871</t>
  </si>
  <si>
    <t>RES-00872</t>
  </si>
  <si>
    <t>RES-00873</t>
  </si>
  <si>
    <t>RES-00874</t>
  </si>
  <si>
    <t>RES-00875</t>
  </si>
  <si>
    <t>RES-00876</t>
  </si>
  <si>
    <t>RES-00877</t>
  </si>
  <si>
    <t>RES-00878</t>
  </si>
  <si>
    <t>RES-00879</t>
  </si>
  <si>
    <t>RES-00880</t>
  </si>
  <si>
    <t>RES-00881</t>
  </si>
  <si>
    <t>RES-00882</t>
  </si>
  <si>
    <t>RES-00883</t>
  </si>
  <si>
    <t>RES-00884</t>
  </si>
  <si>
    <t>RES-00885</t>
  </si>
  <si>
    <t>RES-00886</t>
  </si>
  <si>
    <t>RES-00887</t>
  </si>
  <si>
    <t>RES-00888</t>
  </si>
  <si>
    <t>RES-00889</t>
  </si>
  <si>
    <t>RES-00890</t>
  </si>
  <si>
    <t>RES-00891</t>
  </si>
  <si>
    <t>RES-00892</t>
  </si>
  <si>
    <t>RES-00893</t>
  </si>
  <si>
    <t>RES-00894</t>
  </si>
  <si>
    <t>RES-00895</t>
  </si>
  <si>
    <t>RES-00896</t>
  </si>
  <si>
    <t>RES-00897</t>
  </si>
  <si>
    <t>RES-00898</t>
  </si>
  <si>
    <t>RES-00899</t>
  </si>
  <si>
    <t>RES-00900</t>
  </si>
  <si>
    <t>RES-00901</t>
  </si>
  <si>
    <t>RES-00902</t>
  </si>
  <si>
    <t>RES-00903</t>
  </si>
  <si>
    <t>RES-00904</t>
  </si>
  <si>
    <t>RES-00905</t>
  </si>
  <si>
    <t>RES-00906</t>
  </si>
  <si>
    <t>RES-00907</t>
  </si>
  <si>
    <t>RES-00908</t>
  </si>
  <si>
    <t>RES-00909</t>
  </si>
  <si>
    <t>RES-00910</t>
  </si>
  <si>
    <t>RES-00911</t>
  </si>
  <si>
    <t>RES-00912</t>
  </si>
  <si>
    <t>RES-00913</t>
  </si>
  <si>
    <t>RES-00914</t>
  </si>
  <si>
    <t>RES-00915</t>
  </si>
  <si>
    <t>RES-00916</t>
  </si>
  <si>
    <t>RES-00917</t>
  </si>
  <si>
    <t>RES-00918</t>
  </si>
  <si>
    <t>RES-00919</t>
  </si>
  <si>
    <t>RES-00920</t>
  </si>
  <si>
    <t>RES-00921</t>
  </si>
  <si>
    <t>RES-00922</t>
  </si>
  <si>
    <t>RES-00923</t>
  </si>
  <si>
    <t>RES-00924</t>
  </si>
  <si>
    <t>RES-00925</t>
  </si>
  <si>
    <t>RES-00926</t>
  </si>
  <si>
    <t>RES-00927</t>
  </si>
  <si>
    <t>RES-00928</t>
  </si>
  <si>
    <t>RES-00929</t>
  </si>
  <si>
    <t>RES-00930</t>
  </si>
  <si>
    <t>RES-00931</t>
  </si>
  <si>
    <t>RES-00932</t>
  </si>
  <si>
    <t>RES-00933</t>
  </si>
  <si>
    <t>RES-00934</t>
  </si>
  <si>
    <t>RES-00935</t>
  </si>
  <si>
    <t>RES-00936</t>
  </si>
  <si>
    <t>RES-00937</t>
  </si>
  <si>
    <t>RES-00938</t>
  </si>
  <si>
    <t>RES-00939</t>
  </si>
  <si>
    <t>RES-00940</t>
  </si>
  <si>
    <t>RES-00941</t>
  </si>
  <si>
    <t>RES-00942</t>
  </si>
  <si>
    <t>RES-00943</t>
  </si>
  <si>
    <t>RES-00944</t>
  </si>
  <si>
    <t>RES-00945</t>
  </si>
  <si>
    <t>RES-00946</t>
  </si>
  <si>
    <t>RES-00947</t>
  </si>
  <si>
    <t>RES-00948</t>
  </si>
  <si>
    <t>RES-00949</t>
  </si>
  <si>
    <t>RES-00950</t>
  </si>
  <si>
    <t>RES-00951</t>
  </si>
  <si>
    <t>RES-00952</t>
  </si>
  <si>
    <t>RES-00953</t>
  </si>
  <si>
    <t>RES-00954</t>
  </si>
  <si>
    <t>RES-00955</t>
  </si>
  <si>
    <t>RES-00956</t>
  </si>
  <si>
    <t>RES-00957</t>
  </si>
  <si>
    <t>RES-00958</t>
  </si>
  <si>
    <t>RES-00959</t>
  </si>
  <si>
    <t>RES-00960</t>
  </si>
  <si>
    <t>RES-00961</t>
  </si>
  <si>
    <t>RES-00962</t>
  </si>
  <si>
    <t>RES-00963</t>
  </si>
  <si>
    <t>RES-00964</t>
  </si>
  <si>
    <t>RES-00965</t>
  </si>
  <si>
    <t>RES-00966</t>
  </si>
  <si>
    <t>RES-00967</t>
  </si>
  <si>
    <t>RES-00968</t>
  </si>
  <si>
    <t>RES-00969</t>
  </si>
  <si>
    <t>RES-00970</t>
  </si>
  <si>
    <t>RES-00971</t>
  </si>
  <si>
    <t>RES-00972</t>
  </si>
  <si>
    <t>RES-00973</t>
  </si>
  <si>
    <t>RES-00974</t>
  </si>
  <si>
    <t>RES-00975</t>
  </si>
  <si>
    <t>RES-00976</t>
  </si>
  <si>
    <t>RES-00977</t>
  </si>
  <si>
    <t>RES-00978</t>
  </si>
  <si>
    <t>RES-00979</t>
  </si>
  <si>
    <t>RES-00980</t>
  </si>
  <si>
    <t>RES-00981</t>
  </si>
  <si>
    <t>RES-00982</t>
  </si>
  <si>
    <t>RES-00983</t>
  </si>
  <si>
    <t>RES-00984</t>
  </si>
  <si>
    <t>RES-00985</t>
  </si>
  <si>
    <t>RES-00986</t>
  </si>
  <si>
    <t>RES-00987</t>
  </si>
  <si>
    <t>RES-00988</t>
  </si>
  <si>
    <t>RES-00989</t>
  </si>
  <si>
    <t>RES-00990</t>
  </si>
  <si>
    <t>RES-00991</t>
  </si>
  <si>
    <t>RES-00992</t>
  </si>
  <si>
    <t>RES-00993</t>
  </si>
  <si>
    <t>RES-00994</t>
  </si>
  <si>
    <t>RES-00995</t>
  </si>
  <si>
    <t>RES-00996</t>
  </si>
  <si>
    <t>RES-00997</t>
  </si>
  <si>
    <t>RES-00998</t>
  </si>
  <si>
    <t>RES-00999</t>
  </si>
  <si>
    <t>RES-01000</t>
  </si>
  <si>
    <t>RES-01001</t>
  </si>
  <si>
    <t>RES-01002</t>
  </si>
  <si>
    <t>RES-01003</t>
  </si>
  <si>
    <t>RES-01004</t>
  </si>
  <si>
    <t>RES-01005</t>
  </si>
  <si>
    <t>RES-01006</t>
  </si>
  <si>
    <t>RES-01007</t>
  </si>
  <si>
    <t>RES-01008</t>
  </si>
  <si>
    <t>RES-01009</t>
  </si>
  <si>
    <t>RES-01010</t>
  </si>
  <si>
    <t>RES-01011</t>
  </si>
  <si>
    <t>RES-01012</t>
  </si>
  <si>
    <t>RES-01013</t>
  </si>
  <si>
    <t>RES-01014</t>
  </si>
  <si>
    <t>RES-01015</t>
  </si>
  <si>
    <t>RES-01016</t>
  </si>
  <si>
    <t>RES-01017</t>
  </si>
  <si>
    <t>RES-01018</t>
  </si>
  <si>
    <t>RES-01019</t>
  </si>
  <si>
    <t>RES-01020</t>
  </si>
  <si>
    <t>RES-01021</t>
  </si>
  <si>
    <t>RES-01022</t>
  </si>
  <si>
    <t>RES-01023</t>
  </si>
  <si>
    <t>RES-01024</t>
  </si>
  <si>
    <t>RES-01025</t>
  </si>
  <si>
    <t>RES-01026</t>
  </si>
  <si>
    <t>RES-01027</t>
  </si>
  <si>
    <t>RES-01028</t>
  </si>
  <si>
    <t>RES-01029</t>
  </si>
  <si>
    <t>RES-01030</t>
  </si>
  <si>
    <t>RES-01031</t>
  </si>
  <si>
    <t>RES-01032</t>
  </si>
  <si>
    <t>RES-01033</t>
  </si>
  <si>
    <t>RES-01034</t>
  </si>
  <si>
    <t>RES-01035</t>
  </si>
  <si>
    <t>RES-01036</t>
  </si>
  <si>
    <t>RES-01037</t>
  </si>
  <si>
    <t>RES-01038</t>
  </si>
  <si>
    <t>RES-01039</t>
  </si>
  <si>
    <t>RES-01040</t>
  </si>
  <si>
    <t>RES-01041</t>
  </si>
  <si>
    <t>RES-01042</t>
  </si>
  <si>
    <t>RES-01043</t>
  </si>
  <si>
    <t>RES-01044</t>
  </si>
  <si>
    <t>RES-01045</t>
  </si>
  <si>
    <t>RES-01046</t>
  </si>
  <si>
    <t>RES-01047</t>
  </si>
  <si>
    <t>RES-01048</t>
  </si>
  <si>
    <t>RES-01049</t>
  </si>
  <si>
    <t>RES-01050</t>
  </si>
  <si>
    <t>RES-01051</t>
  </si>
  <si>
    <t>RES-01052</t>
  </si>
  <si>
    <t>RES-01053</t>
  </si>
  <si>
    <t>RES-01054</t>
  </si>
  <si>
    <t>RES-01055</t>
  </si>
  <si>
    <t>RES-01056</t>
  </si>
  <si>
    <t>RES-01057</t>
  </si>
  <si>
    <t>RES-01058</t>
  </si>
  <si>
    <t>RES-01059</t>
  </si>
  <si>
    <t>RES-01060</t>
  </si>
  <si>
    <t>RES-01061</t>
  </si>
  <si>
    <t>RES-01062</t>
  </si>
  <si>
    <t>RES-01063</t>
  </si>
  <si>
    <t>RES-01064</t>
  </si>
  <si>
    <t>RES-01065</t>
  </si>
  <si>
    <t>RES-01066</t>
  </si>
  <si>
    <t>RES-01067</t>
  </si>
  <si>
    <t>RES-01068</t>
  </si>
  <si>
    <t>RES-01069</t>
  </si>
  <si>
    <t>RES-01070</t>
  </si>
  <si>
    <t>RES-01071</t>
  </si>
  <si>
    <t>RES-01072</t>
  </si>
  <si>
    <t>RES-01073</t>
  </si>
  <si>
    <t>RES-01074</t>
  </si>
  <si>
    <t>RES-01075</t>
  </si>
  <si>
    <t>RES-01076</t>
  </si>
  <si>
    <t>RES-01077</t>
  </si>
  <si>
    <t>RES-01078</t>
  </si>
  <si>
    <t>RES-01079</t>
  </si>
  <si>
    <t>RES-01080</t>
  </si>
  <si>
    <t>RES-01081</t>
  </si>
  <si>
    <t>RES-01082</t>
  </si>
  <si>
    <t>RES-01083</t>
  </si>
  <si>
    <t>RES-01084</t>
  </si>
  <si>
    <t>RES-01085</t>
  </si>
  <si>
    <t>RES-01086</t>
  </si>
  <si>
    <t>RES-01087</t>
  </si>
  <si>
    <t>RES-01088</t>
  </si>
  <si>
    <t>RES-01089</t>
  </si>
  <si>
    <t>RES-01090</t>
  </si>
  <si>
    <t>RES-01091</t>
  </si>
  <si>
    <t>RES-01092</t>
  </si>
  <si>
    <t>RES-01093</t>
  </si>
  <si>
    <t>RES-01094</t>
  </si>
  <si>
    <t>RES-01095</t>
  </si>
  <si>
    <t>RES-01096</t>
  </si>
  <si>
    <t>RES-01097</t>
  </si>
  <si>
    <t>RES-01098</t>
  </si>
  <si>
    <t>RES-01099</t>
  </si>
  <si>
    <t>RES-01100</t>
  </si>
  <si>
    <t>RES-01101</t>
  </si>
  <si>
    <t>RES-01102</t>
  </si>
  <si>
    <t>RES-01103</t>
  </si>
  <si>
    <t>RES-01104</t>
  </si>
  <si>
    <t>RES-01105</t>
  </si>
  <si>
    <t>RES-01106</t>
  </si>
  <si>
    <t>RES-01107</t>
  </si>
  <si>
    <t>RES-01108</t>
  </si>
  <si>
    <t>RES-01109</t>
  </si>
  <si>
    <t>RES-01110</t>
  </si>
  <si>
    <t>RES-01111</t>
  </si>
  <si>
    <t>RES-01112</t>
  </si>
  <si>
    <t>RES-01113</t>
  </si>
  <si>
    <t>RES-01114</t>
  </si>
  <si>
    <t>RES-01115</t>
  </si>
  <si>
    <t>RES-01116</t>
  </si>
  <si>
    <t>RES-01117</t>
  </si>
  <si>
    <t>RES-01118</t>
  </si>
  <si>
    <t>RES-01119</t>
  </si>
  <si>
    <t>RES-01120</t>
  </si>
  <si>
    <t>RES-01121</t>
  </si>
  <si>
    <t>RES-01122</t>
  </si>
  <si>
    <t>RES-01123</t>
  </si>
  <si>
    <t>RES-01124</t>
  </si>
  <si>
    <t>RES-01125</t>
  </si>
  <si>
    <t>RES-01126</t>
  </si>
  <si>
    <t>RES-01127</t>
  </si>
  <si>
    <t>RES-01128</t>
  </si>
  <si>
    <t>RES-01129</t>
  </si>
  <si>
    <t>RES-01130</t>
  </si>
  <si>
    <t>RES-01131</t>
  </si>
  <si>
    <t>RES-01132</t>
  </si>
  <si>
    <t>RES-01133</t>
  </si>
  <si>
    <t>RES-01134</t>
  </si>
  <si>
    <t>RES-01135</t>
  </si>
  <si>
    <t>RES-01136</t>
  </si>
  <si>
    <t>RES-01137</t>
  </si>
  <si>
    <t>RES-01138</t>
  </si>
  <si>
    <t>RES-01139</t>
  </si>
  <si>
    <t>RES-01140</t>
  </si>
  <si>
    <t>RES-01141</t>
  </si>
  <si>
    <t>RES-01142</t>
  </si>
  <si>
    <t>RES-01143</t>
  </si>
  <si>
    <t>RES-01144</t>
  </si>
  <si>
    <t>RES-01145</t>
  </si>
  <si>
    <t>RES-01146</t>
  </si>
  <si>
    <t>RES-01147</t>
  </si>
  <si>
    <t>RES-01148</t>
  </si>
  <si>
    <t>RES-01149</t>
  </si>
  <si>
    <t>RES-01150</t>
  </si>
  <si>
    <t>RES-01151</t>
  </si>
  <si>
    <t>RES-01152</t>
  </si>
  <si>
    <t>RES-01153</t>
  </si>
  <si>
    <t>RES-01154</t>
  </si>
  <si>
    <t>RES-01155</t>
  </si>
  <si>
    <t>RES-01156</t>
  </si>
  <si>
    <t>RES-01157</t>
  </si>
  <si>
    <t>RES-01158</t>
  </si>
  <si>
    <t>RES-01159</t>
  </si>
  <si>
    <t>RES-01160</t>
  </si>
  <si>
    <t>RES-01161</t>
  </si>
  <si>
    <t>RES-01162</t>
  </si>
  <si>
    <t>RES-01163</t>
  </si>
  <si>
    <t>RES-01164</t>
  </si>
  <si>
    <t>RES-01165</t>
  </si>
  <si>
    <t>RES-01166</t>
  </si>
  <si>
    <t>RES-01167</t>
  </si>
  <si>
    <t>RES-01168</t>
  </si>
  <si>
    <t>RES-01169</t>
  </si>
  <si>
    <t>RES-01170</t>
  </si>
  <si>
    <t>RES-01171</t>
  </si>
  <si>
    <t>RES-01172</t>
  </si>
  <si>
    <t>RES-01173</t>
  </si>
  <si>
    <t>RES-01174</t>
  </si>
  <si>
    <t>RES-01175</t>
  </si>
  <si>
    <t>RES-01176</t>
  </si>
  <si>
    <t>RES-01177</t>
  </si>
  <si>
    <t>RES-01178</t>
  </si>
  <si>
    <t>RES-01179</t>
  </si>
  <si>
    <t>RES-01180</t>
  </si>
  <si>
    <t>RES-01181</t>
  </si>
  <si>
    <t>RES-01182</t>
  </si>
  <si>
    <t>RES-01183</t>
  </si>
  <si>
    <t>RES-01184</t>
  </si>
  <si>
    <t>RES-01185</t>
  </si>
  <si>
    <t>RES-01186</t>
  </si>
  <si>
    <t>RES-01187</t>
  </si>
  <si>
    <t>RES-01188</t>
  </si>
  <si>
    <t>RES-01189</t>
  </si>
  <si>
    <t>RES-01190</t>
  </si>
  <si>
    <t>RES-01191</t>
  </si>
  <si>
    <t>RES-01192</t>
  </si>
  <si>
    <t>RES-01193</t>
  </si>
  <si>
    <t>RES-01194</t>
  </si>
  <si>
    <t>RES-01195</t>
  </si>
  <si>
    <t>RES-01196</t>
  </si>
  <si>
    <t>RES-01197</t>
  </si>
  <si>
    <t>RES-01198</t>
  </si>
  <si>
    <t>RES-01199</t>
  </si>
  <si>
    <t>RES-01200</t>
  </si>
  <si>
    <t>RES-01201</t>
  </si>
  <si>
    <t>RES-01202</t>
  </si>
  <si>
    <t>RES-01203</t>
  </si>
  <si>
    <t>RES-01204</t>
  </si>
  <si>
    <t>RES-01205</t>
  </si>
  <si>
    <t>RES-01206</t>
  </si>
  <si>
    <t>RES-01207</t>
  </si>
  <si>
    <t>RES-01208</t>
  </si>
  <si>
    <t>RES-01209</t>
  </si>
  <si>
    <t>RES-01210</t>
  </si>
  <si>
    <t>RES-01211</t>
  </si>
  <si>
    <t>RES-01212</t>
  </si>
  <si>
    <t>RES-01213</t>
  </si>
  <si>
    <t>RES-01214</t>
  </si>
  <si>
    <t>RES-01215</t>
  </si>
  <si>
    <t>RES-01216</t>
  </si>
  <si>
    <t>RES-01217</t>
  </si>
  <si>
    <t>RES-01218</t>
  </si>
  <si>
    <t>RES-01219</t>
  </si>
  <si>
    <t>RES-01220</t>
  </si>
  <si>
    <t>RES-01221</t>
  </si>
  <si>
    <t>RES-01222</t>
  </si>
  <si>
    <t>RES-01223</t>
  </si>
  <si>
    <t>RES-01224</t>
  </si>
  <si>
    <t>RES-01225</t>
  </si>
  <si>
    <t>RES-01226</t>
  </si>
  <si>
    <t>RES-01227</t>
  </si>
  <si>
    <t>RES-01228</t>
  </si>
  <si>
    <t>RES-01229</t>
  </si>
  <si>
    <t>RES-01230</t>
  </si>
  <si>
    <t>RES-01231</t>
  </si>
  <si>
    <t>CRCW060333K2FKEA</t>
  </si>
  <si>
    <t>RES SMD 33.2K OHM 1% 1/10W 0603</t>
  </si>
  <si>
    <t>https://www.digikey.com/en/products/detail/vishay-dale/CRCW060333K2FKEA/1174840</t>
  </si>
  <si>
    <t>MAG-00136</t>
  </si>
  <si>
    <t>SRP1265A-330M</t>
  </si>
  <si>
    <t>58mOhm</t>
  </si>
  <si>
    <t>Ind, 33uH, 8A (11A sat.), 0.058 Ohm, Bourns SRP1265A</t>
  </si>
  <si>
    <t>DIO-00090</t>
  </si>
  <si>
    <t>TVS, 28V, 45.5V@66A, 3kW 66A Peak, Bidirectional, DO-214AC</t>
  </si>
  <si>
    <t>SMC30J28CA</t>
  </si>
  <si>
    <t>66A</t>
  </si>
  <si>
    <t>3000W</t>
  </si>
  <si>
    <t>31.1V</t>
  </si>
  <si>
    <t>https://www.digikey.com/en/products/detail/stmicroelectronics/SMC30J28CA/2826980</t>
  </si>
  <si>
    <t>CAP-00591</t>
  </si>
  <si>
    <t>CP_RADIAL_D10.0_P5.0_H20.0</t>
  </si>
  <si>
    <t>UPW1J221MPD</t>
  </si>
  <si>
    <t>https://www.digikey.com/en/products/detail/nichicon/UPW1J221MPD/589683</t>
  </si>
  <si>
    <t>https://www.digikey.com/en/products/detail/mpd-memory-protection-devices/BU2032SM-JJ-GTR/1596664</t>
  </si>
  <si>
    <t>CAP-00592</t>
  </si>
  <si>
    <t>CL10B104KB8NNNL</t>
  </si>
  <si>
    <t>https://www.digikey.com/en/products/detail/samsung-electro-mechanics/CL10B104KB8NNNL/3894274</t>
  </si>
  <si>
    <t>https://www.digikey.com/en/products/detail/samsung-electro-mechanics/CL31B106KAHNNNE/3887462</t>
  </si>
  <si>
    <t>https://www.digikey.com/en/products/detail/murata-electronics/GRM21BR71C105KA01K/2546959</t>
  </si>
  <si>
    <t>https://www.digikey.com/en/products/detail/taiyo-yuden/LMK325B7476MM-TR/2573870</t>
  </si>
  <si>
    <t>LMK325B7476MM-TR</t>
  </si>
  <si>
    <t>CAP-00593</t>
  </si>
  <si>
    <t>https://www.digikey.com/en/products/detail/vishay-general-semiconductor-diodes-division/SS5P6-M3-86A/2048208</t>
  </si>
  <si>
    <t>https://www.digikey.com/en/products/detail/diodes-incorporated/DLPT05-7-F/808520</t>
  </si>
  <si>
    <t>https://www.digikey.com/en/products/detail/on-semiconductor/MBR140SFT1G/918583</t>
  </si>
  <si>
    <t>https://www.digikey.com/en/products/detail/kingbright/APT1608LVBC-D/5177434</t>
  </si>
  <si>
    <t>https://www.digikey.com/en/products/detail/eaton-electronics-division/PTS12066V050/2639136</t>
  </si>
  <si>
    <t>https://www.digikey.com/en/products/detail/littelfuse-inc/1210L150-16WR/3997172</t>
  </si>
  <si>
    <t>https://www.digikey.com/en/products/detail/te-connectivity-amp-connectors/1-1393644-6/2268175</t>
  </si>
  <si>
    <t>https://www.digikey.com/en/products/detail/te-connectivity-amp-connectors/3-1827253-6/2188003</t>
  </si>
  <si>
    <t>https://www.digikey.com/en/products/detail/pulse-electronics-network/J0G-0003NL/2264761</t>
  </si>
  <si>
    <t>https://www.digikey.com/en/products/detail/cnc-tech/1003-004-01010/3466939</t>
  </si>
  <si>
    <t>https://www.digikey.com/en/products/detail/cui-devices/UJ2-ADH-1-TH/6187916</t>
  </si>
  <si>
    <t>https://www.digikey.com/en/products/detail/amphenol-icc-fci/10029449-111RLF/2785386</t>
  </si>
  <si>
    <t>https://www.digikey.com/en/products/detail/molex/1040310811/2370379</t>
  </si>
  <si>
    <t>https://www.digikey.com/en/products/detail/amphenol-icc-commercial-products/RJMG1BD3B8K1ANR/5359794</t>
  </si>
  <si>
    <t>https://www.digikey.com/en/products/detail/te-connectivity-amp-connectors/1932638-3/4731612</t>
  </si>
  <si>
    <t>https://www.digikey.com/en/products/detail/vishay-dale/IHLP3232DZER100M01/2657466</t>
  </si>
  <si>
    <t>https://www.digikey.com/en/products/detail/murata-electronics/LQM21PN1R0MGHL/4864857</t>
  </si>
  <si>
    <t>LQM21PN1R0MGHL</t>
  </si>
  <si>
    <t>1.7A</t>
  </si>
  <si>
    <t>MAG-00137</t>
  </si>
  <si>
    <t>Ind, 1uH, 1.7A (1.1A sat.), 0.1 Ohm, 0805</t>
  </si>
  <si>
    <t>https://www.digikey.com/en/products/detail/bourns-inc/SRN5040-3R3M/4867711</t>
  </si>
  <si>
    <t>https://www.digikey.com/en/products/detail/pulse-electronics-network/PE-0805PFB600ST/5050552</t>
  </si>
  <si>
    <t>https://www.digikey.com/en/products/detail/texas-instruments/SN74LVC2G04DBVT/1592245</t>
  </si>
  <si>
    <t>https://www.digikey.com/en/products/detail/texas-instruments/TPD4E02B04DQAR/5880125</t>
  </si>
  <si>
    <t>https://www.digikey.com/en/products/detail/texas-instruments/SN74LVC1G126DBVR/385722</t>
  </si>
  <si>
    <t>https://www.digikey.com/en/products/detail/texas-instruments/SN74LVC1G11DBVR/637182</t>
  </si>
  <si>
    <t>https://www.digikey.com/en/products/detail/stmicroelectronics/USBLC6-2SC6Y/2819177</t>
  </si>
  <si>
    <t>https://www.digikey.com/en/products/detail/texas-instruments/TPS2066DGNR/684822</t>
  </si>
  <si>
    <t>https://www.digikey.com/en/products/detail/nichicon/UVR2A101MPD/588889</t>
  </si>
  <si>
    <t>https://www.digikey.com/en/products/detail/nichicon/UVR1V471MPD/588825</t>
  </si>
  <si>
    <t>https://www.digikey.com/en/products/detail/on-semiconductor/MM3Z16VST1G/1481864</t>
  </si>
  <si>
    <t>https://www.digikey.com/en/products/detail/on-semiconductor/FSV15150V/5306664?s=N4IgTCBcDaIGIGUBqBGArOgDEkBdAvkA</t>
  </si>
  <si>
    <t>https://www.digikey.com/en/products/detail/phoenix-contact/1991095/2527261?s=N4IgTCBcDaIIwE4FwAwIKwgLoF8g</t>
  </si>
  <si>
    <t>https://www.digikey.com/en/products/detail/vishay-dale/IHLP3232DZERR33M01/2657475?s=N4IgTCBcDaIJIAkAyAFAzGDARAWgUQCUC00BZABgEYQBdAXyA</t>
  </si>
  <si>
    <t>https://www.digikey.com/en/products/detail/vishay-siliconix/SUM90140E-GE3/6708888?s=N4IgTCBcDaIMoFUCyBOADARgCxoKIFoBxXAZhAF0BfIA</t>
  </si>
  <si>
    <t>https://www.digikey.com/en/products/detail/on-semiconductor/2SC6017-TL-E/2797038</t>
  </si>
  <si>
    <t>MAG-00138</t>
  </si>
  <si>
    <t>EPCOS</t>
  </si>
  <si>
    <t>B82559A7682A024</t>
  </si>
  <si>
    <t>EPCOS_B82559AXA024</t>
  </si>
  <si>
    <t>1.45mOhm</t>
  </si>
  <si>
    <t>Ind, 6.8uH, 35A (37.9A sat.), 1.45mOhm, EPCOS - TDK</t>
  </si>
  <si>
    <t>https://www.digikey.com/en/products/detail/epcos-tdk-electronics/B82559A7682A024/13165559</t>
  </si>
  <si>
    <t>RES-01232</t>
  </si>
  <si>
    <t>1.87k</t>
  </si>
  <si>
    <t>RC0603FR-071K87L</t>
  </si>
  <si>
    <t>https://www.digikey.com/en/products/detail/yageo/RC0603FR-071K87L/726876</t>
  </si>
  <si>
    <t>RES SMD 1.87K OHM 1% 1/10W 0603</t>
  </si>
  <si>
    <t>CAP-00594</t>
  </si>
  <si>
    <t>CL31B225KCHSNNE</t>
  </si>
  <si>
    <t>https://www.digikey.com/en/products/detail/samsung-electro-mechanics/CL31B225KCHSNNE/3888796</t>
  </si>
  <si>
    <t>CL32A476KOJNNNE</t>
  </si>
  <si>
    <t>CAP-00595</t>
  </si>
  <si>
    <t>https://www.digikey.com/en/products/detail/samsung-electro-mechanics/CL32A476KOJNNNE/3889034</t>
  </si>
  <si>
    <t>MAG-00139</t>
  </si>
  <si>
    <t>MAG-00140</t>
  </si>
  <si>
    <t>MAG-00141</t>
  </si>
  <si>
    <t>MAG-00142</t>
  </si>
  <si>
    <t>Ind, 2.2uH, 2.2A (3A sat.), 84mOhm, 1008</t>
  </si>
  <si>
    <t>84mOhm</t>
  </si>
  <si>
    <t>DFE252012P-2R2M=P2</t>
  </si>
  <si>
    <t>https://www.digikey.com/en/products/detail/murata-electronics/DFE252012P-2R2M=P2/5247260</t>
  </si>
  <si>
    <t>Ind, 1uH, 4.3A, 42mOhm, 1008</t>
  </si>
  <si>
    <t>4.3A</t>
  </si>
  <si>
    <t>42mOhm</t>
  </si>
  <si>
    <t>DFE252012P-1R0M=P2</t>
  </si>
  <si>
    <t>Ind, 3.3uH, 2.3A, 140mOhm, 1008</t>
  </si>
  <si>
    <t>140mOhm</t>
  </si>
  <si>
    <t>DFE252012P-3R3M=P2</t>
  </si>
  <si>
    <t>https://www.digikey.com/en/products/detail/murata-electronics/DFE252012P-3R3M=P2/5247261</t>
  </si>
  <si>
    <t>https://www.digikey.com/en/products/detail/murata-electronics/DFE252012P-1R0M=P2/5247258</t>
  </si>
  <si>
    <t>60mOhm</t>
  </si>
  <si>
    <t>DFE252012P-1R5M=P2</t>
  </si>
  <si>
    <t>https://www.digikey.com/en/products/detail/murata-electronics/DFE252012P-1R5M=P2/5247259</t>
  </si>
  <si>
    <t>Ind, 1.5uH, 3.5A, 60mOhm, 1008</t>
  </si>
  <si>
    <t>MAG-00143</t>
  </si>
  <si>
    <t>Ind, 4.7uH, 1.6A (1.9A sat.), 200mOhm, 1008</t>
  </si>
  <si>
    <t>1.6A</t>
  </si>
  <si>
    <t>200mOhm</t>
  </si>
  <si>
    <t>TFM252012ALVA4R7MTAA</t>
  </si>
  <si>
    <t>https://www.digikey.com/en/products/detail/tdk-corporation/TFM252012ALVA4R7MTAA/9842974</t>
  </si>
  <si>
    <t>TFM252012ALMA2R2MTAA</t>
  </si>
  <si>
    <t>2.6A</t>
  </si>
  <si>
    <t>MAG-00144</t>
  </si>
  <si>
    <t>Ind, 2.2uH, 2.6A (2.8A sat.), 84mOhm, 1008</t>
  </si>
  <si>
    <t>https://www.digikey.com/en/products/detail/tdk-corporation/TFM252012ALMA2R2MTAA/7795251</t>
  </si>
  <si>
    <t>CONN-00120</t>
  </si>
  <si>
    <t>USB Mini B, Vertical, Thru-Hole, Molex</t>
  </si>
  <si>
    <t>MOLEX_5000751517</t>
  </si>
  <si>
    <t>usb_mini_b</t>
  </si>
  <si>
    <t>https://www.digikey.com/en/products/detail/molex/5000751517/1643336</t>
  </si>
  <si>
    <t>https://www.digikey.com/en/products/detail/tdk-corporation/SPM10065VT-330M-D/12175283</t>
  </si>
  <si>
    <t>TDK_SPM10065VT-330M-D</t>
  </si>
  <si>
    <t>SPM10065VT-330M-D</t>
  </si>
  <si>
    <t>MAG-00145</t>
  </si>
  <si>
    <t>Ind, 33uH, 4.9A (8.8A sat.), 59mOhm, 10.5x10mm</t>
  </si>
  <si>
    <t>MISC-00064</t>
  </si>
  <si>
    <t>ADS7142</t>
  </si>
  <si>
    <t>PQFP-10</t>
  </si>
  <si>
    <t>ADS7142IRUGR</t>
  </si>
  <si>
    <t>https://www.digikey.com/en/products/detail/texas-instruments/ADS7142IRUGR/8038160</t>
  </si>
  <si>
    <t>IC, Nanopower Dual-Channel ADC, SAR, 12 or 16-bit</t>
  </si>
  <si>
    <t>XSTR-00051</t>
  </si>
  <si>
    <t>ADG902</t>
  </si>
  <si>
    <t>ADG902BRMZ</t>
  </si>
  <si>
    <t>IC, RF Switch SPST 2.5GHz Reflective, 8-MSOP</t>
  </si>
  <si>
    <t>https://www.digikey.com/en/products/detail/analog-devices-inc/ADG902BRMZ/997618</t>
  </si>
  <si>
    <t>n-mosfet-dual-gate-SDG2G1</t>
  </si>
  <si>
    <t>SOT-143-4</t>
  </si>
  <si>
    <t>BF998E6327HTSA1</t>
  </si>
  <si>
    <t>https://www.digikey.com/en/products/detail/infineon-technologies/BF998E6327HTSA1/506206</t>
  </si>
  <si>
    <t>XSTR, RF MOSFET N-Channel 12V 30mA</t>
  </si>
  <si>
    <t>ANLG-00084</t>
  </si>
  <si>
    <t>UCTRL-00013</t>
  </si>
  <si>
    <t>UQFN-20-4x4-EP</t>
  </si>
  <si>
    <t>PIC16F18346</t>
  </si>
  <si>
    <t>PIC16F18346T-I/GZ</t>
  </si>
  <si>
    <t>https://www.digikey.com/en/products/detail/microchip-technology/PIC16F18346T-I-GZ/6055526</t>
  </si>
  <si>
    <t>MCU, PIC XLP 16F, 8-bit, 32MHz, UQFN-20</t>
  </si>
  <si>
    <t>DIO-00091</t>
  </si>
  <si>
    <t>7V</t>
  </si>
  <si>
    <t>10mA</t>
  </si>
  <si>
    <t>0.5V</t>
  </si>
  <si>
    <t>diode-schottky-series_0</t>
  </si>
  <si>
    <t>MMBD353LT1G</t>
  </si>
  <si>
    <t>https://www.digikey.com/en/products/detail/on-semiconductor/MMBD353LT1G/919569</t>
  </si>
  <si>
    <t>Dio, RF Schottky, 1 Pair Series, Vr=7V, 225mW, SOT-23-3</t>
  </si>
  <si>
    <t>CONN-00121</t>
  </si>
  <si>
    <t>SMA Jack Female, 50 Ohm, Edge Launch, 20GHz</t>
  </si>
  <si>
    <t>conn-coax</t>
  </si>
  <si>
    <t>https://www.digikey.com/en/products/detail/samtec-inc/SMA-J-P-H-ST-EM1/2602450</t>
  </si>
  <si>
    <t>SAMTEC_SMA-J-P-H-ST-EM1</t>
  </si>
  <si>
    <t>SMA-J-P-H-ST-EM1</t>
  </si>
  <si>
    <t>DFN-6-2x2</t>
  </si>
  <si>
    <t>MAX17220</t>
  </si>
  <si>
    <t>https://www.digikey.com/en/products/detail/maxim-integrated/MAX17220ELT-T/7667862</t>
  </si>
  <si>
    <t>MAX17220ELT+T</t>
  </si>
  <si>
    <t>225mA</t>
  </si>
  <si>
    <t>1.8 ~ 5.5V</t>
  </si>
  <si>
    <t>0.4 ~ 5.5V</t>
  </si>
  <si>
    <t>PWREG-00073</t>
  </si>
  <si>
    <t>IC, nanoPower Synchronous Boost, 1.8V ~ 5.5V @ 225mA Output</t>
  </si>
  <si>
    <t>MAG-00146</t>
  </si>
  <si>
    <t>300mOhm</t>
  </si>
  <si>
    <t>LQM18PN2R2NC0L</t>
  </si>
  <si>
    <t>https://www.digikey.com/en/products/detail/murata-electronics/LQM18PN2R2NC0L/4905779</t>
  </si>
  <si>
    <t>CHIP_0603_IND</t>
  </si>
  <si>
    <t>MAG-00147</t>
  </si>
  <si>
    <t>MAG-00148</t>
  </si>
  <si>
    <t>MAG-00149</t>
  </si>
  <si>
    <t>MAG-00150</t>
  </si>
  <si>
    <t>MAG-00151</t>
  </si>
  <si>
    <t>MAG-00152</t>
  </si>
  <si>
    <t>MAG-00153</t>
  </si>
  <si>
    <t>MAG-00154</t>
  </si>
  <si>
    <t>LQM18FN100M00D</t>
  </si>
  <si>
    <t>1.17Ohm</t>
  </si>
  <si>
    <t>https://www.digikey.com/en/products/detail/murata-electronics/LQM18FN100M00D/1016184</t>
  </si>
  <si>
    <t>50mA</t>
  </si>
  <si>
    <t>6.8nH</t>
  </si>
  <si>
    <t>430mA</t>
  </si>
  <si>
    <t>250mOhm</t>
  </si>
  <si>
    <t>LQG18HN6N8J00D</t>
  </si>
  <si>
    <t>https://www.digikey.com/en/products/detail/murata-electronics/LQG18HN6N8J00D/584317</t>
  </si>
  <si>
    <t>DFE18SANR47MG0L</t>
  </si>
  <si>
    <t>54mOhm</t>
  </si>
  <si>
    <t>https://www.digikey.com/en/products/detail/murata-electronics/DFE18SANR47MG0L/7564146</t>
  </si>
  <si>
    <t>1.05A</t>
  </si>
  <si>
    <t>LQM18PN1R0MGHD</t>
  </si>
  <si>
    <t>https://www.digikey.com/en/products/detail/murata-electronics/LQM18PN1R0MGHD/6799059</t>
  </si>
  <si>
    <t>780mOhm</t>
  </si>
  <si>
    <t>LQM18FN4R7M00D</t>
  </si>
  <si>
    <t>https://www.digikey.com/en/products/detail/murata-electronics/LQM18FN4R7M00D/1016183</t>
  </si>
  <si>
    <t>LQM18PNR22NFRL</t>
  </si>
  <si>
    <t>https://www.digikey.com/en/products/detail/murata-electronics/LQM18PNR22NFRL/4359187</t>
  </si>
  <si>
    <t>138mOhm</t>
  </si>
  <si>
    <t>Ind, 220nH, 1.25A, 138mOhm, 0603, Murata</t>
  </si>
  <si>
    <t>Ind, 4.7uH, 80mA sat., 780mOhm, 0603, Murata</t>
  </si>
  <si>
    <t>Ind, 1uH, 1.05A (900mA sat.), 250mOhm, 0603, Murata</t>
  </si>
  <si>
    <t>Ind, 470nH, 2.6A (3.6A sat.), 54mOhm, 0603, Murata</t>
  </si>
  <si>
    <t>Ind, 6.8nH, 430mA, 250mOhm, 0603, Murata</t>
  </si>
  <si>
    <t>Ind, 10uH, 50mA sat., 1.17Ohm, 0603, Murata</t>
  </si>
  <si>
    <t>Ind, 2.2uH, 700mA, 300mOhm, 0603, Murata</t>
  </si>
  <si>
    <t>LQM18JNR10J00D</t>
  </si>
  <si>
    <t>513mOhm</t>
  </si>
  <si>
    <t>Ind, 100nH, 650mA, 513mOhm, 0603, Murata</t>
  </si>
  <si>
    <t>https://www.digikey.com/en/products/detail/murata-electronics/LQM18JNR10J00D/7564138</t>
  </si>
  <si>
    <t>LQW18AN16NG8ZD</t>
  </si>
  <si>
    <t>https://www.digikey.com/en/products/detail/murata-electronics/LQW18AN16NG8ZD/6799075</t>
  </si>
  <si>
    <t>75mOhm</t>
  </si>
  <si>
    <t>1.4A</t>
  </si>
  <si>
    <t>16nH</t>
  </si>
  <si>
    <t>Ind, 16nH, 1.4A, 75mOhm, 0603, Murata LQW18</t>
  </si>
  <si>
    <t>MAG-00155</t>
  </si>
  <si>
    <t>Ind, 5.6nH, 430mA, 200mOhm, 0603, Murata LQG18</t>
  </si>
  <si>
    <t>5.6nH</t>
  </si>
  <si>
    <t>LQG18HN5N6S00D</t>
  </si>
  <si>
    <t>https://www.digikey.com/en/products/detail/murata-electronics/LQG18HN5N6S00D/584316</t>
  </si>
  <si>
    <t>DIO-00092</t>
  </si>
  <si>
    <t>0.37V</t>
  </si>
  <si>
    <t>RB751V40T1G</t>
  </si>
  <si>
    <t>https://www.digikey.com/en/products/detail/on-semiconductor/RB751V40T1G/920294</t>
  </si>
  <si>
    <t>Dio, Schottky, 30V 30mA, 500nA Reverse Leakage, SOD-323</t>
  </si>
  <si>
    <t>GRM21BR60J476ME15L</t>
  </si>
  <si>
    <t>https://www.digikey.com/en/products/detail/murata-electronics/GRM21BR60J476ME15L/4905524</t>
  </si>
  <si>
    <t>CAP-00596</t>
  </si>
  <si>
    <t>ANLG-00085</t>
  </si>
  <si>
    <t>IC, 1uA Precision Voltage Reference, 2.048V 0.1%, 10mV dropout</t>
  </si>
  <si>
    <t>LT6656BIS6-2.048</t>
  </si>
  <si>
    <t>LT6656</t>
  </si>
  <si>
    <t>https://www.digikey.com/en/products/detail/analog-devices-inc/LT6656BIS6-2-048-TRMPBF/2342914</t>
  </si>
  <si>
    <t>RES-01233</t>
  </si>
  <si>
    <t>RES SMD 324K OHM 1% 1/10W 0603 VISHAY DALE CRCW</t>
  </si>
  <si>
    <t>324k</t>
  </si>
  <si>
    <t>CRCW0603324KFKEA</t>
  </si>
  <si>
    <t>https://www.digikey.com/en/products/detail/vishay-dale/CRCW0603324KFKEA/1174952</t>
  </si>
  <si>
    <t>CAP-00597</t>
  </si>
  <si>
    <t>GCM188R71C105KA64D</t>
  </si>
  <si>
    <t>https://www.digikey.com/en/products/detail/murata-electronics/GCM188R71C105KA64D/1979250</t>
  </si>
  <si>
    <t>CAP-00598</t>
  </si>
  <si>
    <t>GCJ188R71H103KA01D</t>
  </si>
  <si>
    <t>https://www.digikey.com/en/products/detail/murata-electronics/GCJ188R71H103KA01D/2782218</t>
  </si>
  <si>
    <t>CRCW0603536KFKEA</t>
  </si>
  <si>
    <t>https://www.digikey.com/en/products/detail/vishay-dale/CRCW0603536KFKEA/1174979</t>
  </si>
  <si>
    <t>RES-01234</t>
  </si>
  <si>
    <t>RES SMD 536K OHM 1% 1/10W 0603 VISHAY DALE CRCW</t>
  </si>
  <si>
    <t>VQFN-20-3.5x4.5-EP</t>
  </si>
  <si>
    <t>TXS0108ERGYR</t>
  </si>
  <si>
    <t>IFACE-00036</t>
  </si>
  <si>
    <t>IC, Bidirectional Level Shifter, TXS0108E, VQFN-20</t>
  </si>
  <si>
    <t>https://www.digikey.com/en/products/detail/texas-instruments/TXS0108ERGYR/1910182</t>
  </si>
  <si>
    <t>RES-01235</t>
  </si>
  <si>
    <t>https://www.digikey.com/en/products/detail/texas-instruments/TXS0108EPWR/1775302</t>
  </si>
  <si>
    <t>CRCW06030000Z0EA</t>
  </si>
  <si>
    <t>https://www.digikey.com/en/products/detail/vishay-dale/CRCW06030000Z0EA/1174156</t>
  </si>
  <si>
    <t>RES SMD 0 OHM 1/10W 0603 VISHAY DALE CRCW</t>
  </si>
  <si>
    <t>0</t>
  </si>
  <si>
    <t>PWREG-00074</t>
  </si>
  <si>
    <t>REG, Linear, Positive Adj 1.1A, LT3080, D2PAK-5</t>
  </si>
  <si>
    <t>0 ~ 36V</t>
  </si>
  <si>
    <t>1.6 ~ 36V</t>
  </si>
  <si>
    <t>1.1A</t>
  </si>
  <si>
    <t>LT3080EQ</t>
  </si>
  <si>
    <t>D2PAK-5</t>
  </si>
  <si>
    <t>LT3080Q</t>
  </si>
  <si>
    <t>https://www.digikey.com/en/products/detail/analog-devices-inc/LT3080EQ-TRPBF/2107732</t>
  </si>
  <si>
    <t>LOGIC-00047</t>
  </si>
  <si>
    <t>IC, LED Driver, 16-Channel Linear Shift Register Dimming, 24-SSOP</t>
  </si>
  <si>
    <t>TLC5926IDBQR</t>
  </si>
  <si>
    <t>SSOP-24</t>
  </si>
  <si>
    <t>TLC592x</t>
  </si>
  <si>
    <t>https://www.digikey.com/en/products/detail/texas-instruments/TLC5926IDBQR/1906422</t>
  </si>
  <si>
    <t>CONN-00122</t>
  </si>
  <si>
    <t>Turret Terminal, Single, 7.14mm, Tin Plated</t>
  </si>
  <si>
    <t>Turret Terminal</t>
  </si>
  <si>
    <t>1514-2</t>
  </si>
  <si>
    <t>KEYSTONE_1514-2</t>
  </si>
  <si>
    <t>https://www.digikey.com/en/products/detail/keystone-electronics/1514-2/318251</t>
  </si>
  <si>
    <t>RES-01236</t>
  </si>
  <si>
    <t>CRM2512-FX-1R00ELF</t>
  </si>
  <si>
    <t>https://www.digikey.com/en/products/detail/bourns-inc/CRM2512-FX-1R00ELF/2563906</t>
  </si>
  <si>
    <t>RES SMD 1 OHM 1% 2W 100ppm/°C 2512 BOURNS CRM2512</t>
  </si>
  <si>
    <t>RES-01237</t>
  </si>
  <si>
    <t>P260T-D1BS3CB100K</t>
  </si>
  <si>
    <t>TT_P260T</t>
  </si>
  <si>
    <t>https://www.digikey.com/en/products/detail/tt-electronics-bi/P260T-D1BS3CB100K/2408912</t>
  </si>
  <si>
    <t>RES POT 100K OHM 10% 1/2W THT PANEL MOUNT</t>
  </si>
  <si>
    <t>MISC-00065</t>
  </si>
  <si>
    <t>Display, 7-Segment with Decimal Point, Blue, Common Anode</t>
  </si>
  <si>
    <t>Inolux</t>
  </si>
  <si>
    <t>7-segment-display</t>
  </si>
  <si>
    <t>INND-TS56BAB</t>
  </si>
  <si>
    <t>INOLUX_INND-TS56</t>
  </si>
  <si>
    <t>https://www.digikey.com/en/products/detail/inolux/INND-TS56BAB/7604992</t>
  </si>
  <si>
    <t>50kHz-1MHz</t>
  </si>
  <si>
    <t>LM5088MHX-2</t>
  </si>
  <si>
    <t>CAP-00599</t>
  </si>
  <si>
    <t>UCD1J101MNL1GS</t>
  </si>
  <si>
    <t>https://www.digikey.com/en/products/detail/nichicon/UCD1J101MNL1GS/2549693</t>
  </si>
  <si>
    <t>RES-01238</t>
  </si>
  <si>
    <t>BOURNS_PTV09A-4</t>
  </si>
  <si>
    <t>PTV09A-4020U-B104</t>
  </si>
  <si>
    <t>1/20W</t>
  </si>
  <si>
    <t>RES POT 100K OHM 1% 1/20W THT VERTICAL</t>
  </si>
  <si>
    <t>https://www.digikey.com/en/products/detail/bourns-inc/PTV09A-4020U-B104/3781131</t>
  </si>
  <si>
    <t>UCTRL-00014</t>
  </si>
  <si>
    <t>STM32L432KBU6</t>
  </si>
  <si>
    <t>STM32L432KB</t>
  </si>
  <si>
    <t>UFQFPN-32-5x5-EP</t>
  </si>
  <si>
    <t>https://www.digikey.com/en/products/detail/stmicroelectronics/STM32L432KBU6/6132748</t>
  </si>
  <si>
    <t xml:space="preserve">MCU, 32-bit ARM Cortex-M4, 80-MHz, 128kB Flash, STM32L432 </t>
  </si>
  <si>
    <t>RES-01239</t>
  </si>
  <si>
    <t>CRCW08052M49FKEA</t>
  </si>
  <si>
    <t>https://www.digikey.com/en/products/detail/vishay-dale/CRCW08052M49FKEA/1176059</t>
  </si>
  <si>
    <t>RES SMD 2.49M OHM 1% 1/8W 0805 VISHAY DALE CRCW</t>
  </si>
  <si>
    <t>ANLG-00086</t>
  </si>
  <si>
    <t>Op Amp, Nanopower, High Accuracy, 1.5~5V CMOS, TSU111</t>
  </si>
  <si>
    <t>TSU111IQ1T</t>
  </si>
  <si>
    <t>TSU111</t>
  </si>
  <si>
    <t>https://www.digikey.com/en/products/detail/stmicroelectronics/TSU111IQ1T/6558535</t>
  </si>
  <si>
    <t>DFN-6-1.2x1.3</t>
  </si>
  <si>
    <t>ANLG-00087</t>
  </si>
  <si>
    <t>LM334S</t>
  </si>
  <si>
    <t>LM334S8</t>
  </si>
  <si>
    <t>https://www.digikey.com/en/products/detail/analog-devices-inc/LM334S8-PBF/961479</t>
  </si>
  <si>
    <t>IC, Current Source, Adjustable, 1uA~10mA, LM334, SOIC-8</t>
  </si>
  <si>
    <t>MISC-00066</t>
  </si>
  <si>
    <t>RFID Reader Module, 859~930MHz, M6E-NANO</t>
  </si>
  <si>
    <t>ThingMagic</t>
  </si>
  <si>
    <t>https://www.digikey.com/en/products/detail/thingmagic-a-jadak-brand/M6E-NANO/5251712?s=N4IgTCBcDaILYDYCmACAdgQzQexAXQF8g</t>
  </si>
  <si>
    <t>ANLG-00088</t>
  </si>
  <si>
    <t>Analog Switch, Dual, SPST, SN74LVC2G66, VSSOP-8</t>
  </si>
  <si>
    <t>SN74LVC2G66QDCUR</t>
  </si>
  <si>
    <t>https://www.digikey.com/en/products/detail/texas-instruments/SN74LVC2G66QDCURQ1/2687258</t>
  </si>
  <si>
    <t>DIO-00093</t>
  </si>
  <si>
    <t>Dio, Silicon, 100V 200mA, SOD-323</t>
  </si>
  <si>
    <t>BAS16HT1G</t>
  </si>
  <si>
    <t>https://www.digikey.com/en/products/detail/on-semiconductor/BAS16HT1G/918301</t>
  </si>
  <si>
    <t>RES-01240</t>
  </si>
  <si>
    <t>RES SMD 0.25 OHM 1% 2W 2010 VISHAY DALE WFM</t>
  </si>
  <si>
    <t>0.25</t>
  </si>
  <si>
    <t>WFMB2010R2500FEA</t>
  </si>
  <si>
    <t>chip_2010_cs</t>
  </si>
  <si>
    <t>https://www.digikey.com/en/products/detail/vishay-dale/WFMB2010R2500FEA/9972272</t>
  </si>
  <si>
    <t>BAS21AHT1G</t>
  </si>
  <si>
    <t>https://www.digikey.com/en/products/detail/on-semiconductor/BAS21AHT1G/1792156</t>
  </si>
  <si>
    <t>DIO-00094</t>
  </si>
  <si>
    <t>Dio, Silicon, 250V 200mA, Low Leakage, SOD-323</t>
  </si>
  <si>
    <t>PWREG-00075</t>
  </si>
  <si>
    <t>TPS78318DDC</t>
  </si>
  <si>
    <t>TPS783xx</t>
  </si>
  <si>
    <t>https://www.digikey.com/en/products/detail/texas-instruments/TPS78318DDCR/3877702</t>
  </si>
  <si>
    <t>150mA</t>
  </si>
  <si>
    <t>1.9 ~ 5.5V</t>
  </si>
  <si>
    <t>REG, Linear, 1.8V 150mA, Ultra-Low Quiescent Current (500nA)</t>
  </si>
  <si>
    <t>DFN-8-2x2</t>
  </si>
  <si>
    <t>TSU112</t>
  </si>
  <si>
    <t>TSU112IQ2T</t>
  </si>
  <si>
    <t>https://www.digikey.com/en/products/detail/stmicroelectronics/TSU112IQ2T/9586585</t>
  </si>
  <si>
    <t>ANLG-00089</t>
  </si>
  <si>
    <t>Op Amp, Dual, Nanopower, High Accuracy, 1.5~5V CMOS, TSU112</t>
  </si>
  <si>
    <t>MAG-00156</t>
  </si>
  <si>
    <t>560nH</t>
  </si>
  <si>
    <t>850mOhm</t>
  </si>
  <si>
    <t>LQB18NNR56J10D</t>
  </si>
  <si>
    <t>https://www.digikey.com/en/products/detail/murata-electronics/LQB18NNR56J10D/4905729</t>
  </si>
  <si>
    <t>Ind, 560nH, 300mA, 850mOhm, 0603, Murata LQB 18</t>
  </si>
  <si>
    <t>CAP-00600</t>
  </si>
  <si>
    <t>PANASONIC_ECQ-E4105KF</t>
  </si>
  <si>
    <t>ECQ-E4105KF</t>
  </si>
  <si>
    <t>https://www.digikey.com/en/products/detail/panasonic-electronic-components/ECQ-E4105KF/56603</t>
  </si>
  <si>
    <t>DIO-00095</t>
  </si>
  <si>
    <t>1N5242BTR</t>
  </si>
  <si>
    <t>Dio, Zener, 12V 500mW DO-35</t>
  </si>
  <si>
    <t>https://www.digikey.com/en/products/detail/on-semiconductor/1N5242BTR/977598</t>
  </si>
  <si>
    <t>T1610H-6T</t>
  </si>
  <si>
    <t>https://www.digikey.com/en/products/detail/stmicroelectronics/T1610H-6T/4384276</t>
  </si>
  <si>
    <t>AXIAL_DIO_0.4</t>
  </si>
  <si>
    <t>https://www.digikey.com/en/products/detail/on-semiconductor/1N4007RLG/918021</t>
  </si>
  <si>
    <t>1N4007RLG</t>
  </si>
  <si>
    <t>DIO-00096</t>
  </si>
  <si>
    <t>Dio, Silicon, 1000V 1A, General Purpose, 1N4007, DO-41</t>
  </si>
  <si>
    <t>DIO-00097</t>
  </si>
  <si>
    <t>Triac</t>
  </si>
  <si>
    <t>Triac, 600V 16A, 10mA Gate Trigger, TO-220 Vertical</t>
  </si>
  <si>
    <t>DIO-00098</t>
  </si>
  <si>
    <t>Triac, 600V 16A, 10mA Gate Trigger, Horizontal TO-220</t>
  </si>
  <si>
    <t>TO-220-H</t>
  </si>
  <si>
    <t>MISC-00067</t>
  </si>
  <si>
    <t>Test Point, Thru-Hole, 1mm Drill, 1.5mm Pad</t>
  </si>
  <si>
    <t>TP_1x1.5MM</t>
  </si>
  <si>
    <t>DIO-00099</t>
  </si>
  <si>
    <t>Dio, RF Schottky, 1 Pair Series, 2V Peak Reverse, 50mA, SOT-23-3</t>
  </si>
  <si>
    <t>Skyworks</t>
  </si>
  <si>
    <t>SMS7630-005LF</t>
  </si>
  <si>
    <t>https://www.digikey.com/en/products/detail/skyworks-solutions-inc/SMS7630-005LF/5396274</t>
  </si>
  <si>
    <t>M6E-NANO</t>
  </si>
  <si>
    <t>DIO-00100</t>
  </si>
  <si>
    <t>Dio, Zener, 12V 1W, SMA/DO-214AC</t>
  </si>
  <si>
    <t>SMAZ12-13-F</t>
  </si>
  <si>
    <t>https://www.digikey.com/en/products/detail/diodes-incorporated/SMAZ12-13-F/725035</t>
  </si>
  <si>
    <t>PWREG-00076</t>
  </si>
  <si>
    <t>REG, Synchronous Buck, 4.2V~65V, 1A, Simple Switcher</t>
  </si>
  <si>
    <t>4.2 ~ 65V</t>
  </si>
  <si>
    <t>1V ~ 28V</t>
  </si>
  <si>
    <t>LMR36510ADDAR</t>
  </si>
  <si>
    <t>LMR36510</t>
  </si>
  <si>
    <t>https://www.digikey.com/en/products/detail/texas-instruments/LMR36510ADDAR/11635685</t>
  </si>
  <si>
    <t>USB-A Receptacle x1, USB 2.0, Right-Angle, SMD</t>
  </si>
  <si>
    <t>87583-3010RPALF</t>
  </si>
  <si>
    <t>AMPHENOL_87583-3010RPALF</t>
  </si>
  <si>
    <t>https://www.digikey.com/en/products/detail/amphenol-icc-fci/87583-3010RPALF/4266975</t>
  </si>
  <si>
    <t>CONN-00123</t>
  </si>
  <si>
    <t>RES SMD 0.5mOHM 1% 5W</t>
  </si>
  <si>
    <t>0.0005</t>
  </si>
  <si>
    <t>CSS4J-4026R-L500F</t>
  </si>
  <si>
    <t>chip_4026_CS_BOURNS</t>
  </si>
  <si>
    <t>res_cs4term</t>
  </si>
  <si>
    <t>RES-01241</t>
  </si>
  <si>
    <t>https://www.digikey.com/en/products/detail/bourns-inc/CSS4J-4026R-L500F/6023762</t>
  </si>
  <si>
    <t>ADC, 16-bit, 4-channel, SPI, ADS1118, 10-XFQFN</t>
  </si>
  <si>
    <t>ADS1118IRUGR</t>
  </si>
  <si>
    <t>10-XFQFN</t>
  </si>
  <si>
    <t>ANLG-00090</t>
  </si>
  <si>
    <t>https://www.digikey.com/en/products/detail/texas-instruments/ADS1118IRUGR/3660058?s=N4IgTCBcDaIIIBEDKBGNAOAkgJQKoHFsQBdAXyA</t>
  </si>
  <si>
    <t>UCTRL-00015</t>
  </si>
  <si>
    <t>MCU, 32-bit ARM Cortex-M4, 80-MHz, 256kB Flash, STM32L432</t>
  </si>
  <si>
    <t>STM32L432KCU3</t>
  </si>
  <si>
    <t>https://www.digikey.com/en/products/detail/stmicroelectronics/STM32L432KCU3/8257912</t>
  </si>
  <si>
    <t>ANLG-00091</t>
  </si>
  <si>
    <t>IC, Current Monitor, High/Low-Side, SOT-23</t>
  </si>
  <si>
    <t>INA293A3QDBVRQ1</t>
  </si>
  <si>
    <t>INA293A</t>
  </si>
  <si>
    <t>https://www.digikey.com/en/products/detail/texas-instruments/INA293A3QDBVRQ1/13545350</t>
  </si>
  <si>
    <t>MAG-00157</t>
  </si>
  <si>
    <t>Ind, 100uH, 2.2A, 220mOhm</t>
  </si>
  <si>
    <t>220mOhm</t>
  </si>
  <si>
    <t>WURTH_74477020</t>
  </si>
  <si>
    <t>https://www.digikey.com/en/products/detail/w%C3%BCrth-elektronik/74477020/1638640</t>
  </si>
  <si>
    <t>MAG-00158</t>
  </si>
  <si>
    <t>Ind, 68uH, 540mA, 840mOhm</t>
  </si>
  <si>
    <t>540mA</t>
  </si>
  <si>
    <t>840mOhm</t>
  </si>
  <si>
    <t>WURTH_4X4</t>
  </si>
  <si>
    <t>https://www.digikey.com/en/products/detail/w%C3%BCrth-elektronik/74404042680/5353055</t>
  </si>
  <si>
    <t>XSTR-00052</t>
  </si>
  <si>
    <t>XSTR, MOSFET P-Channel 30V 5.8A SOIC-8</t>
  </si>
  <si>
    <t>5.8A</t>
  </si>
  <si>
    <t>IRF7406TRPBF</t>
  </si>
  <si>
    <t>https://www.digikey.com/en/products/detail/infineon-technologies/IRF7406TRPBF/827919</t>
  </si>
  <si>
    <t>XSTR-00053</t>
  </si>
  <si>
    <t>XSTR, NPN, 500mA, 45V, Vce 0.4V, SOT-23-3</t>
  </si>
  <si>
    <t>45V</t>
  </si>
  <si>
    <t>0.5A</t>
  </si>
  <si>
    <t>350mW</t>
  </si>
  <si>
    <t>MMBT100</t>
  </si>
  <si>
    <t>onsemi</t>
  </si>
  <si>
    <t>https://www.digikey.com/en/products/detail/onsemi/MMBT100/3504512</t>
  </si>
  <si>
    <t>DIO-00101</t>
  </si>
  <si>
    <t>Dio, Schottky, 30V 5A, Vf 510mV@5A, SOD-128</t>
  </si>
  <si>
    <t>0.51V</t>
  </si>
  <si>
    <t>RB080LAM-30TR</t>
  </si>
  <si>
    <t>sod128_0</t>
  </si>
  <si>
    <t>https://www.digikey.com/en/products/detail/rohm-semiconductor/RB080LAM-30TR/7318338</t>
  </si>
  <si>
    <t>RES-01242</t>
  </si>
  <si>
    <t>0.015</t>
  </si>
  <si>
    <t>RLP73V3AR015JTE</t>
  </si>
  <si>
    <t>https://www.digikey.com/en/products/detail/te-connectivity-passive-product/RLP73V3AR015JTE/4032246</t>
  </si>
  <si>
    <t>RES SMD 15mOhm 5% 2W 2512 TE CONN</t>
  </si>
  <si>
    <t>DIO-00102</t>
  </si>
  <si>
    <t>TVS, 20V, 30V@334A,22.5kW 334A peak, Unidirectional, DO-214AB</t>
  </si>
  <si>
    <t>22V</t>
  </si>
  <si>
    <t>LNBTVS4-222S</t>
  </si>
  <si>
    <t>https://www.digikey.com/en/products/detail/stmicroelectronics/LNBTVS4-222S/1007410</t>
  </si>
  <si>
    <t>ANLG-00092</t>
  </si>
  <si>
    <t>IC, High-Side Current Sense Amplifier, 76V, 60V/V,MAX4080</t>
  </si>
  <si>
    <t>MAX4080SAUA+</t>
  </si>
  <si>
    <t>MAX4080</t>
  </si>
  <si>
    <t>https://www.digikey.com/en/products/detail/maxim-integrated/MAX4080SAUA/1702357</t>
  </si>
  <si>
    <t>MSOP-8_MAXIM</t>
  </si>
  <si>
    <t>PWREG-00077</t>
  </si>
  <si>
    <t>REG, Buck, 5A, 4.5~42V Input, SIMPLE SWITCHER, TO-263-7 Thin</t>
  </si>
  <si>
    <t>4.2 ~ 42V</t>
  </si>
  <si>
    <t>LM22677</t>
  </si>
  <si>
    <t>TO-263-7-THIN</t>
  </si>
  <si>
    <t>LM22677TJ-ADJ/NOPB</t>
  </si>
  <si>
    <t>https://www.digikey.com/en/products/detail/texas-instruments/LM22677TJ-ADJ-NOPB/1951971</t>
  </si>
  <si>
    <t>CONN-00124</t>
  </si>
  <si>
    <t>PCIe x1 Socket, 36-Pos, SMD, Amphenol</t>
  </si>
  <si>
    <t>AMPHENOL_10061913</t>
  </si>
  <si>
    <t>conn_pcie_36</t>
  </si>
  <si>
    <t>https://www.digikey.com/en/products/detail/amphenol-icc-fci/10061913-100PLF/5200984</t>
  </si>
  <si>
    <t>PWREG-00078</t>
  </si>
  <si>
    <t>TPS54361DPRR</t>
  </si>
  <si>
    <t>REG, SW Buck Adj, 3A, 4.5-60V, 2.5MHz, TPS54361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</si>
</sst>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  <xf numFmtId="0" fontId="5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digikey.com/en/products/detail/stmicroelectronics/STM32L432KBU6/6132748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44"/>
  <sheetViews>
    <sheetView topLeftCell="A1212" workbookViewId="0">
      <selection activeCell="B1245" sqref="B1245"/>
    </sheetView>
  </sheetViews>
  <sheetFormatPr defaultRowHeight="15" x14ac:dyDescent="0.25"/>
  <cols>
    <col min="1" max="1" width="12.28515625" bestFit="1" customWidth="1"/>
    <col min="2" max="2" width="38.5703125" customWidth="1"/>
    <col min="3" max="3" width="10.42578125" style="1" bestFit="1" customWidth="1"/>
    <col min="4" max="4" width="9.7109375" style="2" bestFit="1" customWidth="1"/>
    <col min="5" max="5" width="12.7109375" bestFit="1" customWidth="1"/>
    <col min="6" max="6" width="13.140625" bestFit="1" customWidth="1"/>
    <col min="7" max="7" width="21.140625" bestFit="1" customWidth="1"/>
    <col min="8" max="8" width="25" customWidth="1"/>
    <col min="9" max="9" width="14.28515625" customWidth="1"/>
    <col min="10" max="10" width="8.85546875" style="8"/>
  </cols>
  <sheetData>
    <row r="1" spans="1:11" x14ac:dyDescent="0.25">
      <c r="A1" t="s">
        <v>0</v>
      </c>
      <c r="B1" t="s">
        <v>1</v>
      </c>
      <c r="C1" s="7" t="s">
        <v>921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4494</v>
      </c>
      <c r="K1" t="s">
        <v>7172</v>
      </c>
    </row>
    <row r="2" spans="1:11" x14ac:dyDescent="0.25">
      <c r="A2" t="s">
        <v>8</v>
      </c>
      <c r="B2" t="s">
        <v>3369</v>
      </c>
      <c r="C2" s="2">
        <v>1E-4</v>
      </c>
      <c r="D2" t="s">
        <v>922</v>
      </c>
      <c r="E2" t="s">
        <v>2299</v>
      </c>
      <c r="F2" t="s">
        <v>2300</v>
      </c>
      <c r="G2" t="s">
        <v>2301</v>
      </c>
      <c r="H2" t="s">
        <v>2302</v>
      </c>
      <c r="I2" t="s">
        <v>12</v>
      </c>
      <c r="J2" s="9"/>
    </row>
    <row r="3" spans="1:11" x14ac:dyDescent="0.25">
      <c r="A3" t="s">
        <v>13</v>
      </c>
      <c r="B3" t="s">
        <v>2441</v>
      </c>
      <c r="C3" s="2">
        <v>1E-3</v>
      </c>
      <c r="D3" t="s">
        <v>922</v>
      </c>
      <c r="E3" t="s">
        <v>2433</v>
      </c>
      <c r="F3" t="s">
        <v>2439</v>
      </c>
      <c r="G3" t="s">
        <v>2438</v>
      </c>
      <c r="H3" t="s">
        <v>2440</v>
      </c>
      <c r="I3" t="s">
        <v>12</v>
      </c>
    </row>
    <row r="4" spans="1:11" x14ac:dyDescent="0.25">
      <c r="A4" t="s">
        <v>14</v>
      </c>
      <c r="B4" t="s">
        <v>3370</v>
      </c>
      <c r="C4" s="2">
        <v>1E-3</v>
      </c>
      <c r="D4" t="s">
        <v>922</v>
      </c>
      <c r="E4" t="s">
        <v>2610</v>
      </c>
      <c r="F4" t="s">
        <v>2611</v>
      </c>
      <c r="G4" t="s">
        <v>2612</v>
      </c>
      <c r="H4" t="s">
        <v>2440</v>
      </c>
      <c r="I4" t="s">
        <v>12</v>
      </c>
    </row>
    <row r="5" spans="1:11" x14ac:dyDescent="0.25">
      <c r="A5" t="s">
        <v>283</v>
      </c>
      <c r="B5" t="s">
        <v>2375</v>
      </c>
      <c r="C5" s="2">
        <v>4.0000000000000001E-3</v>
      </c>
      <c r="D5" t="s">
        <v>922</v>
      </c>
      <c r="E5" t="s">
        <v>2374</v>
      </c>
      <c r="F5" t="s">
        <v>10</v>
      </c>
      <c r="G5" t="s">
        <v>2372</v>
      </c>
      <c r="H5" t="s">
        <v>2440</v>
      </c>
      <c r="I5" t="s">
        <v>12</v>
      </c>
    </row>
    <row r="6" spans="1:11" x14ac:dyDescent="0.25">
      <c r="A6" t="s">
        <v>284</v>
      </c>
      <c r="B6" t="s">
        <v>3371</v>
      </c>
      <c r="C6" s="2">
        <v>1.0999999999999999E-2</v>
      </c>
      <c r="D6" t="s">
        <v>922</v>
      </c>
      <c r="E6" t="s">
        <v>1467</v>
      </c>
      <c r="F6" t="s">
        <v>10</v>
      </c>
      <c r="G6" t="s">
        <v>1472</v>
      </c>
      <c r="H6" t="s">
        <v>11</v>
      </c>
      <c r="I6" t="s">
        <v>12</v>
      </c>
    </row>
    <row r="7" spans="1:11" x14ac:dyDescent="0.25">
      <c r="A7" t="s">
        <v>285</v>
      </c>
      <c r="B7" t="s">
        <v>3372</v>
      </c>
      <c r="C7" s="2">
        <v>1.0999999999999999E-2</v>
      </c>
      <c r="D7" t="s">
        <v>922</v>
      </c>
      <c r="E7" t="s">
        <v>1468</v>
      </c>
      <c r="F7" t="s">
        <v>10</v>
      </c>
      <c r="G7" t="s">
        <v>1473</v>
      </c>
      <c r="H7" t="s">
        <v>1471</v>
      </c>
      <c r="I7" t="s">
        <v>12</v>
      </c>
    </row>
    <row r="8" spans="1:11" x14ac:dyDescent="0.25">
      <c r="A8" t="s">
        <v>286</v>
      </c>
      <c r="B8" t="s">
        <v>3373</v>
      </c>
      <c r="C8" s="2">
        <v>1.2E-2</v>
      </c>
      <c r="D8" t="s">
        <v>922</v>
      </c>
      <c r="E8" t="s">
        <v>1467</v>
      </c>
      <c r="F8" t="s">
        <v>10</v>
      </c>
      <c r="G8" t="s">
        <v>1474</v>
      </c>
      <c r="H8" t="s">
        <v>11</v>
      </c>
      <c r="I8" t="s">
        <v>12</v>
      </c>
    </row>
    <row r="9" spans="1:11" x14ac:dyDescent="0.25">
      <c r="A9" t="s">
        <v>287</v>
      </c>
      <c r="B9" t="s">
        <v>3374</v>
      </c>
      <c r="C9" s="2">
        <v>1.2E-2</v>
      </c>
      <c r="D9" t="s">
        <v>922</v>
      </c>
      <c r="E9" t="s">
        <v>1468</v>
      </c>
      <c r="F9" t="s">
        <v>10</v>
      </c>
      <c r="G9" t="s">
        <v>1475</v>
      </c>
      <c r="H9" t="s">
        <v>1471</v>
      </c>
      <c r="I9" t="s">
        <v>12</v>
      </c>
    </row>
    <row r="10" spans="1:11" x14ac:dyDescent="0.25">
      <c r="A10" t="s">
        <v>288</v>
      </c>
      <c r="B10" t="s">
        <v>3375</v>
      </c>
      <c r="C10" s="2">
        <v>1.2999999999999999E-2</v>
      </c>
      <c r="D10" t="s">
        <v>922</v>
      </c>
      <c r="E10" t="s">
        <v>1467</v>
      </c>
      <c r="F10" t="s">
        <v>10</v>
      </c>
      <c r="G10" t="s">
        <v>1476</v>
      </c>
      <c r="H10" t="s">
        <v>11</v>
      </c>
      <c r="I10" t="s">
        <v>12</v>
      </c>
    </row>
    <row r="11" spans="1:11" x14ac:dyDescent="0.25">
      <c r="A11" t="s">
        <v>289</v>
      </c>
      <c r="B11" t="s">
        <v>3376</v>
      </c>
      <c r="C11" s="2">
        <v>1.2999999999999999E-2</v>
      </c>
      <c r="D11" t="s">
        <v>922</v>
      </c>
      <c r="E11" t="s">
        <v>1468</v>
      </c>
      <c r="F11" t="s">
        <v>10</v>
      </c>
      <c r="G11" t="s">
        <v>1477</v>
      </c>
      <c r="H11" t="s">
        <v>1471</v>
      </c>
      <c r="I11" t="s">
        <v>12</v>
      </c>
    </row>
    <row r="12" spans="1:11" x14ac:dyDescent="0.25">
      <c r="A12" t="s">
        <v>290</v>
      </c>
      <c r="B12" t="s">
        <v>3377</v>
      </c>
      <c r="C12" s="2">
        <v>1.4999999999999999E-2</v>
      </c>
      <c r="D12" t="s">
        <v>922</v>
      </c>
      <c r="E12" t="s">
        <v>1467</v>
      </c>
      <c r="F12" t="s">
        <v>10</v>
      </c>
      <c r="G12" t="s">
        <v>1478</v>
      </c>
      <c r="H12" t="s">
        <v>11</v>
      </c>
      <c r="I12" t="s">
        <v>12</v>
      </c>
    </row>
    <row r="13" spans="1:11" x14ac:dyDescent="0.25">
      <c r="A13" t="s">
        <v>291</v>
      </c>
      <c r="B13" t="s">
        <v>3378</v>
      </c>
      <c r="C13" s="2">
        <v>1.4999999999999999E-2</v>
      </c>
      <c r="D13" t="s">
        <v>922</v>
      </c>
      <c r="E13" t="s">
        <v>1468</v>
      </c>
      <c r="F13" t="s">
        <v>10</v>
      </c>
      <c r="G13" t="s">
        <v>1479</v>
      </c>
      <c r="H13" t="s">
        <v>1471</v>
      </c>
      <c r="I13" t="s">
        <v>12</v>
      </c>
    </row>
    <row r="14" spans="1:11" x14ac:dyDescent="0.25">
      <c r="A14" t="s">
        <v>292</v>
      </c>
      <c r="B14" t="s">
        <v>3379</v>
      </c>
      <c r="C14" s="2">
        <v>1.6E-2</v>
      </c>
      <c r="D14" t="s">
        <v>922</v>
      </c>
      <c r="E14" t="s">
        <v>1467</v>
      </c>
      <c r="F14" t="s">
        <v>10</v>
      </c>
      <c r="G14" t="s">
        <v>1480</v>
      </c>
      <c r="H14" t="s">
        <v>11</v>
      </c>
      <c r="I14" t="s">
        <v>12</v>
      </c>
    </row>
    <row r="15" spans="1:11" x14ac:dyDescent="0.25">
      <c r="A15" t="s">
        <v>293</v>
      </c>
      <c r="B15" t="s">
        <v>3380</v>
      </c>
      <c r="C15" s="2">
        <v>1.6E-2</v>
      </c>
      <c r="D15" t="s">
        <v>922</v>
      </c>
      <c r="E15" t="s">
        <v>1468</v>
      </c>
      <c r="F15" t="s">
        <v>10</v>
      </c>
      <c r="G15" t="s">
        <v>1481</v>
      </c>
      <c r="H15" t="s">
        <v>1471</v>
      </c>
      <c r="I15" t="s">
        <v>12</v>
      </c>
    </row>
    <row r="16" spans="1:11" x14ac:dyDescent="0.25">
      <c r="A16" t="s">
        <v>294</v>
      </c>
      <c r="B16" t="s">
        <v>3381</v>
      </c>
      <c r="C16" s="2">
        <v>1.7999999999999999E-2</v>
      </c>
      <c r="D16" t="s">
        <v>922</v>
      </c>
      <c r="E16" t="s">
        <v>1468</v>
      </c>
      <c r="F16" t="s">
        <v>10</v>
      </c>
      <c r="G16" t="s">
        <v>1482</v>
      </c>
      <c r="H16" t="s">
        <v>1471</v>
      </c>
      <c r="I16" t="s">
        <v>12</v>
      </c>
    </row>
    <row r="17" spans="1:9" x14ac:dyDescent="0.25">
      <c r="A17" t="s">
        <v>295</v>
      </c>
      <c r="B17" t="s">
        <v>3382</v>
      </c>
      <c r="C17" s="2">
        <v>1.7999999999999999E-2</v>
      </c>
      <c r="D17" t="s">
        <v>922</v>
      </c>
      <c r="E17" t="s">
        <v>1467</v>
      </c>
      <c r="F17" t="s">
        <v>10</v>
      </c>
      <c r="G17" t="s">
        <v>1483</v>
      </c>
      <c r="H17" t="s">
        <v>11</v>
      </c>
      <c r="I17" t="s">
        <v>12</v>
      </c>
    </row>
    <row r="18" spans="1:9" x14ac:dyDescent="0.25">
      <c r="A18" t="s">
        <v>296</v>
      </c>
      <c r="B18" t="s">
        <v>3383</v>
      </c>
      <c r="C18" s="2">
        <v>0.02</v>
      </c>
      <c r="D18" t="s">
        <v>922</v>
      </c>
      <c r="E18" t="s">
        <v>1468</v>
      </c>
      <c r="F18" t="s">
        <v>10</v>
      </c>
      <c r="G18" t="s">
        <v>1484</v>
      </c>
      <c r="H18" t="s">
        <v>1471</v>
      </c>
      <c r="I18" t="s">
        <v>12</v>
      </c>
    </row>
    <row r="19" spans="1:9" x14ac:dyDescent="0.25">
      <c r="A19" t="s">
        <v>297</v>
      </c>
      <c r="B19" t="s">
        <v>3384</v>
      </c>
      <c r="C19" s="2">
        <v>0.02</v>
      </c>
      <c r="D19" t="s">
        <v>922</v>
      </c>
      <c r="E19" t="s">
        <v>1467</v>
      </c>
      <c r="F19" t="s">
        <v>10</v>
      </c>
      <c r="G19" t="s">
        <v>1485</v>
      </c>
      <c r="H19" t="s">
        <v>11</v>
      </c>
      <c r="I19" t="s">
        <v>12</v>
      </c>
    </row>
    <row r="20" spans="1:9" x14ac:dyDescent="0.25">
      <c r="A20" t="s">
        <v>298</v>
      </c>
      <c r="B20" t="s">
        <v>3385</v>
      </c>
      <c r="C20" s="2">
        <v>0.02</v>
      </c>
      <c r="D20" t="s">
        <v>922</v>
      </c>
      <c r="E20" t="s">
        <v>1469</v>
      </c>
      <c r="F20" t="s">
        <v>10</v>
      </c>
      <c r="G20" t="s">
        <v>1486</v>
      </c>
      <c r="H20" t="s">
        <v>35</v>
      </c>
      <c r="I20" t="s">
        <v>12</v>
      </c>
    </row>
    <row r="21" spans="1:9" x14ac:dyDescent="0.25">
      <c r="A21" t="s">
        <v>299</v>
      </c>
      <c r="B21" t="s">
        <v>3386</v>
      </c>
      <c r="C21" s="2">
        <v>2.1999999999999999E-2</v>
      </c>
      <c r="D21" t="s">
        <v>922</v>
      </c>
      <c r="E21" t="s">
        <v>1467</v>
      </c>
      <c r="F21" t="s">
        <v>10</v>
      </c>
      <c r="G21" t="s">
        <v>1487</v>
      </c>
      <c r="H21" t="s">
        <v>11</v>
      </c>
      <c r="I21" t="s">
        <v>12</v>
      </c>
    </row>
    <row r="22" spans="1:9" x14ac:dyDescent="0.25">
      <c r="A22" t="s">
        <v>300</v>
      </c>
      <c r="B22" t="s">
        <v>3387</v>
      </c>
      <c r="C22" s="2">
        <v>2.1999999999999999E-2</v>
      </c>
      <c r="D22" t="s">
        <v>922</v>
      </c>
      <c r="E22" t="s">
        <v>1469</v>
      </c>
      <c r="F22" t="s">
        <v>10</v>
      </c>
      <c r="G22" t="s">
        <v>1488</v>
      </c>
      <c r="H22" t="s">
        <v>35</v>
      </c>
      <c r="I22" t="s">
        <v>12</v>
      </c>
    </row>
    <row r="23" spans="1:9" x14ac:dyDescent="0.25">
      <c r="A23" t="s">
        <v>301</v>
      </c>
      <c r="B23" t="s">
        <v>3388</v>
      </c>
      <c r="C23" s="2">
        <v>2.1999999999999999E-2</v>
      </c>
      <c r="D23" t="s">
        <v>922</v>
      </c>
      <c r="E23" t="s">
        <v>1468</v>
      </c>
      <c r="F23" t="s">
        <v>10</v>
      </c>
      <c r="G23" t="s">
        <v>1489</v>
      </c>
      <c r="H23" t="s">
        <v>1471</v>
      </c>
      <c r="I23" t="s">
        <v>12</v>
      </c>
    </row>
    <row r="24" spans="1:9" x14ac:dyDescent="0.25">
      <c r="A24" t="s">
        <v>302</v>
      </c>
      <c r="B24" t="s">
        <v>3389</v>
      </c>
      <c r="C24" s="2">
        <v>2.4E-2</v>
      </c>
      <c r="D24" t="s">
        <v>922</v>
      </c>
      <c r="E24" t="s">
        <v>1469</v>
      </c>
      <c r="F24" t="s">
        <v>10</v>
      </c>
      <c r="G24" t="s">
        <v>1490</v>
      </c>
      <c r="H24" t="s">
        <v>35</v>
      </c>
      <c r="I24" t="s">
        <v>12</v>
      </c>
    </row>
    <row r="25" spans="1:9" x14ac:dyDescent="0.25">
      <c r="A25" t="s">
        <v>303</v>
      </c>
      <c r="B25" t="s">
        <v>3390</v>
      </c>
      <c r="C25" s="2">
        <v>2.4E-2</v>
      </c>
      <c r="D25" t="s">
        <v>922</v>
      </c>
      <c r="E25" t="s">
        <v>1468</v>
      </c>
      <c r="F25" t="s">
        <v>10</v>
      </c>
      <c r="G25" t="s">
        <v>1491</v>
      </c>
      <c r="H25" t="s">
        <v>1471</v>
      </c>
      <c r="I25" t="s">
        <v>12</v>
      </c>
    </row>
    <row r="26" spans="1:9" x14ac:dyDescent="0.25">
      <c r="A26" t="s">
        <v>304</v>
      </c>
      <c r="B26" t="s">
        <v>3391</v>
      </c>
      <c r="C26" s="2">
        <v>2.5000000000000001E-2</v>
      </c>
      <c r="D26" t="s">
        <v>922</v>
      </c>
      <c r="E26" t="s">
        <v>1467</v>
      </c>
      <c r="F26" t="s">
        <v>10</v>
      </c>
      <c r="G26" t="s">
        <v>1492</v>
      </c>
      <c r="H26" t="s">
        <v>11</v>
      </c>
      <c r="I26" t="s">
        <v>12</v>
      </c>
    </row>
    <row r="27" spans="1:9" x14ac:dyDescent="0.25">
      <c r="A27" t="s">
        <v>305</v>
      </c>
      <c r="B27" t="s">
        <v>3392</v>
      </c>
      <c r="C27" s="2">
        <v>2.7E-2</v>
      </c>
      <c r="D27" t="s">
        <v>922</v>
      </c>
      <c r="E27" t="s">
        <v>1467</v>
      </c>
      <c r="F27" t="s">
        <v>10</v>
      </c>
      <c r="G27" t="s">
        <v>1493</v>
      </c>
      <c r="H27" t="s">
        <v>11</v>
      </c>
      <c r="I27" t="s">
        <v>12</v>
      </c>
    </row>
    <row r="28" spans="1:9" x14ac:dyDescent="0.25">
      <c r="A28" t="s">
        <v>306</v>
      </c>
      <c r="B28" t="s">
        <v>3393</v>
      </c>
      <c r="C28" s="2">
        <v>2.7E-2</v>
      </c>
      <c r="D28" t="s">
        <v>922</v>
      </c>
      <c r="E28" t="s">
        <v>1468</v>
      </c>
      <c r="F28" t="s">
        <v>10</v>
      </c>
      <c r="G28" t="s">
        <v>1494</v>
      </c>
      <c r="H28" t="s">
        <v>1471</v>
      </c>
      <c r="I28" t="s">
        <v>12</v>
      </c>
    </row>
    <row r="29" spans="1:9" x14ac:dyDescent="0.25">
      <c r="A29" t="s">
        <v>307</v>
      </c>
      <c r="B29" t="s">
        <v>3394</v>
      </c>
      <c r="C29" s="2">
        <v>2.7E-2</v>
      </c>
      <c r="D29" t="s">
        <v>922</v>
      </c>
      <c r="E29" t="s">
        <v>1469</v>
      </c>
      <c r="F29" t="s">
        <v>10</v>
      </c>
      <c r="G29" t="s">
        <v>1495</v>
      </c>
      <c r="H29" t="s">
        <v>35</v>
      </c>
      <c r="I29" t="s">
        <v>12</v>
      </c>
    </row>
    <row r="30" spans="1:9" x14ac:dyDescent="0.25">
      <c r="A30" t="s">
        <v>308</v>
      </c>
      <c r="B30" t="s">
        <v>3395</v>
      </c>
      <c r="C30" s="2">
        <v>0.03</v>
      </c>
      <c r="D30" t="s">
        <v>922</v>
      </c>
      <c r="E30" t="s">
        <v>1468</v>
      </c>
      <c r="F30" t="s">
        <v>10</v>
      </c>
      <c r="G30" t="s">
        <v>1496</v>
      </c>
      <c r="H30" t="s">
        <v>1471</v>
      </c>
      <c r="I30" t="s">
        <v>12</v>
      </c>
    </row>
    <row r="31" spans="1:9" x14ac:dyDescent="0.25">
      <c r="A31" t="s">
        <v>309</v>
      </c>
      <c r="B31" t="s">
        <v>3396</v>
      </c>
      <c r="C31" s="2">
        <v>0.03</v>
      </c>
      <c r="D31" t="s">
        <v>922</v>
      </c>
      <c r="E31" t="s">
        <v>1467</v>
      </c>
      <c r="F31" t="s">
        <v>10</v>
      </c>
      <c r="G31" t="s">
        <v>1497</v>
      </c>
      <c r="H31" t="s">
        <v>11</v>
      </c>
      <c r="I31" t="s">
        <v>12</v>
      </c>
    </row>
    <row r="32" spans="1:9" x14ac:dyDescent="0.25">
      <c r="A32" t="s">
        <v>310</v>
      </c>
      <c r="B32" t="s">
        <v>3397</v>
      </c>
      <c r="C32" s="2">
        <v>0.03</v>
      </c>
      <c r="D32" t="s">
        <v>922</v>
      </c>
      <c r="E32" t="s">
        <v>1469</v>
      </c>
      <c r="F32" t="s">
        <v>10</v>
      </c>
      <c r="G32" t="s">
        <v>1498</v>
      </c>
      <c r="H32" t="s">
        <v>35</v>
      </c>
      <c r="I32" t="s">
        <v>12</v>
      </c>
    </row>
    <row r="33" spans="1:9" x14ac:dyDescent="0.25">
      <c r="A33" t="s">
        <v>311</v>
      </c>
      <c r="B33" t="s">
        <v>3398</v>
      </c>
      <c r="C33" s="2">
        <v>3.3000000000000002E-2</v>
      </c>
      <c r="D33" t="s">
        <v>922</v>
      </c>
      <c r="E33" t="s">
        <v>1469</v>
      </c>
      <c r="F33" t="s">
        <v>10</v>
      </c>
      <c r="G33" t="s">
        <v>1499</v>
      </c>
      <c r="H33" t="s">
        <v>35</v>
      </c>
      <c r="I33" t="s">
        <v>12</v>
      </c>
    </row>
    <row r="34" spans="1:9" x14ac:dyDescent="0.25">
      <c r="A34" t="s">
        <v>312</v>
      </c>
      <c r="B34" t="s">
        <v>3399</v>
      </c>
      <c r="C34" s="2">
        <v>3.3000000000000002E-2</v>
      </c>
      <c r="D34" t="s">
        <v>922</v>
      </c>
      <c r="E34" t="s">
        <v>1468</v>
      </c>
      <c r="F34" t="s">
        <v>10</v>
      </c>
      <c r="G34" t="s">
        <v>1500</v>
      </c>
      <c r="H34" t="s">
        <v>1471</v>
      </c>
      <c r="I34" t="s">
        <v>12</v>
      </c>
    </row>
    <row r="35" spans="1:9" x14ac:dyDescent="0.25">
      <c r="A35" t="s">
        <v>313</v>
      </c>
      <c r="B35" t="s">
        <v>3400</v>
      </c>
      <c r="C35" s="2">
        <v>3.3000000000000002E-2</v>
      </c>
      <c r="D35" t="s">
        <v>922</v>
      </c>
      <c r="E35" t="s">
        <v>1467</v>
      </c>
      <c r="F35" t="s">
        <v>10</v>
      </c>
      <c r="G35" t="s">
        <v>1501</v>
      </c>
      <c r="H35" t="s">
        <v>11</v>
      </c>
      <c r="I35" t="s">
        <v>12</v>
      </c>
    </row>
    <row r="36" spans="1:9" x14ac:dyDescent="0.25">
      <c r="A36" t="s">
        <v>314</v>
      </c>
      <c r="B36" t="s">
        <v>3401</v>
      </c>
      <c r="C36" s="2">
        <v>3.5999999999999997E-2</v>
      </c>
      <c r="D36" t="s">
        <v>922</v>
      </c>
      <c r="E36" t="s">
        <v>1467</v>
      </c>
      <c r="F36" t="s">
        <v>10</v>
      </c>
      <c r="G36" t="s">
        <v>1502</v>
      </c>
      <c r="H36" t="s">
        <v>11</v>
      </c>
      <c r="I36" t="s">
        <v>12</v>
      </c>
    </row>
    <row r="37" spans="1:9" x14ac:dyDescent="0.25">
      <c r="A37" t="s">
        <v>315</v>
      </c>
      <c r="B37" t="s">
        <v>3402</v>
      </c>
      <c r="C37" s="2">
        <v>3.5999999999999997E-2</v>
      </c>
      <c r="D37" t="s">
        <v>922</v>
      </c>
      <c r="E37" t="s">
        <v>1469</v>
      </c>
      <c r="F37" t="s">
        <v>10</v>
      </c>
      <c r="G37" t="s">
        <v>1503</v>
      </c>
      <c r="H37" t="s">
        <v>35</v>
      </c>
      <c r="I37" t="s">
        <v>12</v>
      </c>
    </row>
    <row r="38" spans="1:9" x14ac:dyDescent="0.25">
      <c r="A38" t="s">
        <v>316</v>
      </c>
      <c r="B38" t="s">
        <v>3403</v>
      </c>
      <c r="C38" s="2">
        <v>3.5999999999999997E-2</v>
      </c>
      <c r="D38" t="s">
        <v>922</v>
      </c>
      <c r="E38" t="s">
        <v>1468</v>
      </c>
      <c r="F38" t="s">
        <v>10</v>
      </c>
      <c r="G38" t="s">
        <v>1504</v>
      </c>
      <c r="H38" t="s">
        <v>1471</v>
      </c>
      <c r="I38" t="s">
        <v>12</v>
      </c>
    </row>
    <row r="39" spans="1:9" x14ac:dyDescent="0.25">
      <c r="A39" t="s">
        <v>317</v>
      </c>
      <c r="B39" t="s">
        <v>3404</v>
      </c>
      <c r="C39" s="2">
        <v>3.9E-2</v>
      </c>
      <c r="D39" t="s">
        <v>922</v>
      </c>
      <c r="E39" t="s">
        <v>1467</v>
      </c>
      <c r="F39" t="s">
        <v>10</v>
      </c>
      <c r="G39" t="s">
        <v>1505</v>
      </c>
      <c r="H39" t="s">
        <v>11</v>
      </c>
      <c r="I39" t="s">
        <v>12</v>
      </c>
    </row>
    <row r="40" spans="1:9" x14ac:dyDescent="0.25">
      <c r="A40" t="s">
        <v>318</v>
      </c>
      <c r="B40" t="s">
        <v>3405</v>
      </c>
      <c r="C40" s="2">
        <v>3.9E-2</v>
      </c>
      <c r="D40" t="s">
        <v>922</v>
      </c>
      <c r="E40" t="s">
        <v>1468</v>
      </c>
      <c r="F40" t="s">
        <v>10</v>
      </c>
      <c r="G40" t="s">
        <v>1506</v>
      </c>
      <c r="H40" t="s">
        <v>1471</v>
      </c>
      <c r="I40" t="s">
        <v>12</v>
      </c>
    </row>
    <row r="41" spans="1:9" x14ac:dyDescent="0.25">
      <c r="A41" t="s">
        <v>319</v>
      </c>
      <c r="B41" t="s">
        <v>3406</v>
      </c>
      <c r="C41" s="2">
        <v>3.9E-2</v>
      </c>
      <c r="D41" t="s">
        <v>922</v>
      </c>
      <c r="E41" t="s">
        <v>1469</v>
      </c>
      <c r="F41" t="s">
        <v>10</v>
      </c>
      <c r="G41" t="s">
        <v>1507</v>
      </c>
      <c r="H41" t="s">
        <v>35</v>
      </c>
      <c r="I41" t="s">
        <v>12</v>
      </c>
    </row>
    <row r="42" spans="1:9" x14ac:dyDescent="0.25">
      <c r="A42" t="s">
        <v>320</v>
      </c>
      <c r="B42" t="s">
        <v>3407</v>
      </c>
      <c r="C42" s="2">
        <v>4.2999999999999997E-2</v>
      </c>
      <c r="D42" t="s">
        <v>922</v>
      </c>
      <c r="E42" t="s">
        <v>1467</v>
      </c>
      <c r="F42" t="s">
        <v>10</v>
      </c>
      <c r="G42" t="s">
        <v>1508</v>
      </c>
      <c r="H42" t="s">
        <v>11</v>
      </c>
      <c r="I42" t="s">
        <v>12</v>
      </c>
    </row>
    <row r="43" spans="1:9" x14ac:dyDescent="0.25">
      <c r="A43" t="s">
        <v>321</v>
      </c>
      <c r="B43" t="s">
        <v>3408</v>
      </c>
      <c r="C43" s="2">
        <v>4.2999999999999997E-2</v>
      </c>
      <c r="D43" t="s">
        <v>922</v>
      </c>
      <c r="E43" t="s">
        <v>1468</v>
      </c>
      <c r="F43" t="s">
        <v>10</v>
      </c>
      <c r="G43" t="s">
        <v>1509</v>
      </c>
      <c r="H43" t="s">
        <v>1471</v>
      </c>
      <c r="I43" t="s">
        <v>12</v>
      </c>
    </row>
    <row r="44" spans="1:9" x14ac:dyDescent="0.25">
      <c r="A44" t="s">
        <v>322</v>
      </c>
      <c r="B44" t="s">
        <v>3409</v>
      </c>
      <c r="C44" s="2">
        <v>4.2999999999999997E-2</v>
      </c>
      <c r="D44" t="s">
        <v>922</v>
      </c>
      <c r="E44" t="s">
        <v>1469</v>
      </c>
      <c r="F44" t="s">
        <v>10</v>
      </c>
      <c r="G44" t="s">
        <v>1510</v>
      </c>
      <c r="H44" t="s">
        <v>35</v>
      </c>
      <c r="I44" t="s">
        <v>12</v>
      </c>
    </row>
    <row r="45" spans="1:9" x14ac:dyDescent="0.25">
      <c r="A45" t="s">
        <v>323</v>
      </c>
      <c r="B45" t="s">
        <v>3410</v>
      </c>
      <c r="C45" s="2">
        <v>4.7E-2</v>
      </c>
      <c r="D45" t="s">
        <v>922</v>
      </c>
      <c r="E45" t="s">
        <v>1468</v>
      </c>
      <c r="F45" t="s">
        <v>10</v>
      </c>
      <c r="G45" t="s">
        <v>1511</v>
      </c>
      <c r="H45" t="s">
        <v>1471</v>
      </c>
      <c r="I45" t="s">
        <v>12</v>
      </c>
    </row>
    <row r="46" spans="1:9" x14ac:dyDescent="0.25">
      <c r="A46" t="s">
        <v>324</v>
      </c>
      <c r="B46" t="s">
        <v>3411</v>
      </c>
      <c r="C46" s="2">
        <v>4.7E-2</v>
      </c>
      <c r="D46" t="s">
        <v>922</v>
      </c>
      <c r="E46" t="s">
        <v>1467</v>
      </c>
      <c r="F46" t="s">
        <v>10</v>
      </c>
      <c r="G46" t="s">
        <v>1512</v>
      </c>
      <c r="H46" t="s">
        <v>11</v>
      </c>
      <c r="I46" t="s">
        <v>12</v>
      </c>
    </row>
    <row r="47" spans="1:9" x14ac:dyDescent="0.25">
      <c r="A47" t="s">
        <v>325</v>
      </c>
      <c r="B47" t="s">
        <v>3412</v>
      </c>
      <c r="C47" s="2">
        <v>4.7E-2</v>
      </c>
      <c r="D47" t="s">
        <v>922</v>
      </c>
      <c r="E47" t="s">
        <v>1469</v>
      </c>
      <c r="F47" t="s">
        <v>10</v>
      </c>
      <c r="G47" t="s">
        <v>1513</v>
      </c>
      <c r="H47" t="s">
        <v>35</v>
      </c>
      <c r="I47" t="s">
        <v>12</v>
      </c>
    </row>
    <row r="48" spans="1:9" x14ac:dyDescent="0.25">
      <c r="A48" t="s">
        <v>326</v>
      </c>
      <c r="B48" t="s">
        <v>3413</v>
      </c>
      <c r="C48" s="2">
        <v>0.05</v>
      </c>
      <c r="D48" t="s">
        <v>922</v>
      </c>
      <c r="E48" t="s">
        <v>1467</v>
      </c>
      <c r="F48" t="s">
        <v>10</v>
      </c>
      <c r="G48" t="s">
        <v>1514</v>
      </c>
      <c r="H48" t="s">
        <v>11</v>
      </c>
      <c r="I48" t="s">
        <v>12</v>
      </c>
    </row>
    <row r="49" spans="1:9" x14ac:dyDescent="0.25">
      <c r="A49" t="s">
        <v>327</v>
      </c>
      <c r="B49" t="s">
        <v>3414</v>
      </c>
      <c r="C49" s="2">
        <v>5.0999999999999997E-2</v>
      </c>
      <c r="D49" t="s">
        <v>922</v>
      </c>
      <c r="E49" t="s">
        <v>1469</v>
      </c>
      <c r="F49" t="s">
        <v>10</v>
      </c>
      <c r="G49" t="s">
        <v>1515</v>
      </c>
      <c r="H49" t="s">
        <v>35</v>
      </c>
      <c r="I49" t="s">
        <v>12</v>
      </c>
    </row>
    <row r="50" spans="1:9" x14ac:dyDescent="0.25">
      <c r="A50" t="s">
        <v>328</v>
      </c>
      <c r="B50" t="s">
        <v>3415</v>
      </c>
      <c r="C50" s="2">
        <v>5.0999999999999997E-2</v>
      </c>
      <c r="D50" t="s">
        <v>922</v>
      </c>
      <c r="E50" t="s">
        <v>1468</v>
      </c>
      <c r="F50" t="s">
        <v>10</v>
      </c>
      <c r="G50" t="s">
        <v>1516</v>
      </c>
      <c r="H50" t="s">
        <v>1471</v>
      </c>
      <c r="I50" t="s">
        <v>12</v>
      </c>
    </row>
    <row r="51" spans="1:9" x14ac:dyDescent="0.25">
      <c r="A51" t="s">
        <v>329</v>
      </c>
      <c r="B51" t="s">
        <v>3416</v>
      </c>
      <c r="C51" s="2">
        <v>5.0999999999999997E-2</v>
      </c>
      <c r="D51" t="s">
        <v>922</v>
      </c>
      <c r="E51" t="s">
        <v>1467</v>
      </c>
      <c r="F51" t="s">
        <v>10</v>
      </c>
      <c r="G51" t="s">
        <v>1517</v>
      </c>
      <c r="H51" t="s">
        <v>11</v>
      </c>
      <c r="I51" t="s">
        <v>12</v>
      </c>
    </row>
    <row r="52" spans="1:9" x14ac:dyDescent="0.25">
      <c r="A52" t="s">
        <v>330</v>
      </c>
      <c r="B52" t="s">
        <v>3417</v>
      </c>
      <c r="C52" s="2">
        <v>5.6000000000000001E-2</v>
      </c>
      <c r="D52" t="s">
        <v>922</v>
      </c>
      <c r="E52" t="s">
        <v>1469</v>
      </c>
      <c r="F52" t="s">
        <v>10</v>
      </c>
      <c r="G52" t="s">
        <v>1518</v>
      </c>
      <c r="H52" t="s">
        <v>35</v>
      </c>
      <c r="I52" t="s">
        <v>12</v>
      </c>
    </row>
    <row r="53" spans="1:9" x14ac:dyDescent="0.25">
      <c r="A53" t="s">
        <v>331</v>
      </c>
      <c r="B53" t="s">
        <v>3418</v>
      </c>
      <c r="C53" s="2">
        <v>5.6000000000000001E-2</v>
      </c>
      <c r="D53" t="s">
        <v>922</v>
      </c>
      <c r="E53" t="s">
        <v>1467</v>
      </c>
      <c r="F53" t="s">
        <v>10</v>
      </c>
      <c r="G53" t="s">
        <v>1519</v>
      </c>
      <c r="H53" t="s">
        <v>11</v>
      </c>
      <c r="I53" t="s">
        <v>12</v>
      </c>
    </row>
    <row r="54" spans="1:9" x14ac:dyDescent="0.25">
      <c r="A54" t="s">
        <v>332</v>
      </c>
      <c r="B54" t="s">
        <v>3419</v>
      </c>
      <c r="C54" s="2">
        <v>5.6000000000000001E-2</v>
      </c>
      <c r="D54" t="s">
        <v>922</v>
      </c>
      <c r="E54" t="s">
        <v>1468</v>
      </c>
      <c r="F54" t="s">
        <v>10</v>
      </c>
      <c r="G54" t="s">
        <v>1520</v>
      </c>
      <c r="H54" t="s">
        <v>1471</v>
      </c>
      <c r="I54" t="s">
        <v>12</v>
      </c>
    </row>
    <row r="55" spans="1:9" x14ac:dyDescent="0.25">
      <c r="A55" t="s">
        <v>333</v>
      </c>
      <c r="B55" t="s">
        <v>3420</v>
      </c>
      <c r="C55" s="2">
        <v>6.2E-2</v>
      </c>
      <c r="D55" t="s">
        <v>922</v>
      </c>
      <c r="E55" t="s">
        <v>1469</v>
      </c>
      <c r="F55" t="s">
        <v>10</v>
      </c>
      <c r="G55" t="s">
        <v>1521</v>
      </c>
      <c r="H55" t="s">
        <v>35</v>
      </c>
      <c r="I55" t="s">
        <v>12</v>
      </c>
    </row>
    <row r="56" spans="1:9" x14ac:dyDescent="0.25">
      <c r="A56" t="s">
        <v>334</v>
      </c>
      <c r="B56" t="s">
        <v>3421</v>
      </c>
      <c r="C56" s="2">
        <v>6.2E-2</v>
      </c>
      <c r="D56" t="s">
        <v>922</v>
      </c>
      <c r="E56" t="s">
        <v>1468</v>
      </c>
      <c r="F56" t="s">
        <v>10</v>
      </c>
      <c r="G56" t="s">
        <v>1522</v>
      </c>
      <c r="H56" t="s">
        <v>1471</v>
      </c>
      <c r="I56" t="s">
        <v>12</v>
      </c>
    </row>
    <row r="57" spans="1:9" x14ac:dyDescent="0.25">
      <c r="A57" t="s">
        <v>335</v>
      </c>
      <c r="B57" t="s">
        <v>3422</v>
      </c>
      <c r="C57" s="2">
        <v>6.2E-2</v>
      </c>
      <c r="D57" t="s">
        <v>922</v>
      </c>
      <c r="E57" t="s">
        <v>1467</v>
      </c>
      <c r="F57" t="s">
        <v>10</v>
      </c>
      <c r="G57" t="s">
        <v>1523</v>
      </c>
      <c r="H57" t="s">
        <v>11</v>
      </c>
      <c r="I57" t="s">
        <v>12</v>
      </c>
    </row>
    <row r="58" spans="1:9" x14ac:dyDescent="0.25">
      <c r="A58" t="s">
        <v>336</v>
      </c>
      <c r="B58" t="s">
        <v>3423</v>
      </c>
      <c r="C58" s="2">
        <v>6.8000000000000005E-2</v>
      </c>
      <c r="D58" t="s">
        <v>922</v>
      </c>
      <c r="E58" t="s">
        <v>1469</v>
      </c>
      <c r="F58" t="s">
        <v>10</v>
      </c>
      <c r="G58" t="s">
        <v>1524</v>
      </c>
      <c r="H58" t="s">
        <v>35</v>
      </c>
      <c r="I58" t="s">
        <v>12</v>
      </c>
    </row>
    <row r="59" spans="1:9" x14ac:dyDescent="0.25">
      <c r="A59" t="s">
        <v>337</v>
      </c>
      <c r="B59" t="s">
        <v>3424</v>
      </c>
      <c r="C59" s="2">
        <v>6.8000000000000005E-2</v>
      </c>
      <c r="D59" t="s">
        <v>922</v>
      </c>
      <c r="E59" t="s">
        <v>9</v>
      </c>
      <c r="F59" t="s">
        <v>10</v>
      </c>
      <c r="G59" t="s">
        <v>1525</v>
      </c>
      <c r="H59" t="s">
        <v>1296</v>
      </c>
      <c r="I59" t="s">
        <v>12</v>
      </c>
    </row>
    <row r="60" spans="1:9" x14ac:dyDescent="0.25">
      <c r="A60" t="s">
        <v>338</v>
      </c>
      <c r="B60" t="s">
        <v>3425</v>
      </c>
      <c r="C60" s="2">
        <v>6.8000000000000005E-2</v>
      </c>
      <c r="D60" t="s">
        <v>922</v>
      </c>
      <c r="E60" t="s">
        <v>1467</v>
      </c>
      <c r="F60" t="s">
        <v>10</v>
      </c>
      <c r="G60" t="s">
        <v>1526</v>
      </c>
      <c r="H60" t="s">
        <v>11</v>
      </c>
      <c r="I60" t="s">
        <v>12</v>
      </c>
    </row>
    <row r="61" spans="1:9" x14ac:dyDescent="0.25">
      <c r="A61" t="s">
        <v>339</v>
      </c>
      <c r="B61" t="s">
        <v>3426</v>
      </c>
      <c r="C61" s="2">
        <v>6.8000000000000005E-2</v>
      </c>
      <c r="D61" t="s">
        <v>922</v>
      </c>
      <c r="E61" t="s">
        <v>1468</v>
      </c>
      <c r="F61" t="s">
        <v>10</v>
      </c>
      <c r="G61" t="s">
        <v>1527</v>
      </c>
      <c r="H61" t="s">
        <v>1471</v>
      </c>
      <c r="I61" t="s">
        <v>12</v>
      </c>
    </row>
    <row r="62" spans="1:9" x14ac:dyDescent="0.25">
      <c r="A62" t="s">
        <v>340</v>
      </c>
      <c r="B62" t="s">
        <v>3427</v>
      </c>
      <c r="C62" s="2">
        <v>7.4999999999999997E-2</v>
      </c>
      <c r="D62" t="s">
        <v>922</v>
      </c>
      <c r="E62" t="s">
        <v>1469</v>
      </c>
      <c r="F62" t="s">
        <v>10</v>
      </c>
      <c r="G62" t="s">
        <v>1528</v>
      </c>
      <c r="H62" t="s">
        <v>35</v>
      </c>
      <c r="I62" t="s">
        <v>12</v>
      </c>
    </row>
    <row r="63" spans="1:9" x14ac:dyDescent="0.25">
      <c r="A63" t="s">
        <v>341</v>
      </c>
      <c r="B63" t="s">
        <v>3428</v>
      </c>
      <c r="C63" s="2">
        <v>7.4999999999999997E-2</v>
      </c>
      <c r="D63" t="s">
        <v>922</v>
      </c>
      <c r="E63" t="s">
        <v>1467</v>
      </c>
      <c r="F63" t="s">
        <v>10</v>
      </c>
      <c r="G63" t="s">
        <v>1529</v>
      </c>
      <c r="H63" t="s">
        <v>11</v>
      </c>
      <c r="I63" t="s">
        <v>12</v>
      </c>
    </row>
    <row r="64" spans="1:9" x14ac:dyDescent="0.25">
      <c r="A64" t="s">
        <v>342</v>
      </c>
      <c r="B64" t="s">
        <v>3429</v>
      </c>
      <c r="C64" s="2">
        <v>7.4999999999999997E-2</v>
      </c>
      <c r="D64" t="s">
        <v>922</v>
      </c>
      <c r="E64" t="s">
        <v>1468</v>
      </c>
      <c r="F64" t="s">
        <v>10</v>
      </c>
      <c r="G64" t="s">
        <v>1530</v>
      </c>
      <c r="H64" t="s">
        <v>1471</v>
      </c>
      <c r="I64" t="s">
        <v>12</v>
      </c>
    </row>
    <row r="65" spans="1:9" x14ac:dyDescent="0.25">
      <c r="A65" t="s">
        <v>343</v>
      </c>
      <c r="B65" t="s">
        <v>3430</v>
      </c>
      <c r="C65" s="2">
        <v>8.2000000000000003E-2</v>
      </c>
      <c r="D65" t="s">
        <v>922</v>
      </c>
      <c r="E65" t="s">
        <v>1469</v>
      </c>
      <c r="F65" t="s">
        <v>10</v>
      </c>
      <c r="G65" t="s">
        <v>1531</v>
      </c>
      <c r="H65" t="s">
        <v>35</v>
      </c>
      <c r="I65" t="s">
        <v>12</v>
      </c>
    </row>
    <row r="66" spans="1:9" x14ac:dyDescent="0.25">
      <c r="A66" t="s">
        <v>344</v>
      </c>
      <c r="B66" t="s">
        <v>3431</v>
      </c>
      <c r="C66" s="2">
        <v>8.2000000000000003E-2</v>
      </c>
      <c r="D66" t="s">
        <v>922</v>
      </c>
      <c r="E66" t="s">
        <v>1467</v>
      </c>
      <c r="F66" t="s">
        <v>10</v>
      </c>
      <c r="G66" t="s">
        <v>1532</v>
      </c>
      <c r="H66" t="s">
        <v>11</v>
      </c>
      <c r="I66" t="s">
        <v>12</v>
      </c>
    </row>
    <row r="67" spans="1:9" x14ac:dyDescent="0.25">
      <c r="A67" t="s">
        <v>345</v>
      </c>
      <c r="B67" t="s">
        <v>3432</v>
      </c>
      <c r="C67" s="2">
        <v>8.2000000000000003E-2</v>
      </c>
      <c r="D67" t="s">
        <v>922</v>
      </c>
      <c r="E67" t="s">
        <v>1468</v>
      </c>
      <c r="F67" t="s">
        <v>10</v>
      </c>
      <c r="G67" t="s">
        <v>1533</v>
      </c>
      <c r="H67" t="s">
        <v>1471</v>
      </c>
      <c r="I67" t="s">
        <v>12</v>
      </c>
    </row>
    <row r="68" spans="1:9" x14ac:dyDescent="0.25">
      <c r="A68" t="s">
        <v>346</v>
      </c>
      <c r="B68" t="s">
        <v>3433</v>
      </c>
      <c r="C68" s="2">
        <v>9.0999999999999998E-2</v>
      </c>
      <c r="D68" t="s">
        <v>922</v>
      </c>
      <c r="E68" t="s">
        <v>1467</v>
      </c>
      <c r="F68" t="s">
        <v>10</v>
      </c>
      <c r="G68" t="s">
        <v>1534</v>
      </c>
      <c r="H68" t="s">
        <v>11</v>
      </c>
      <c r="I68" t="s">
        <v>12</v>
      </c>
    </row>
    <row r="69" spans="1:9" x14ac:dyDescent="0.25">
      <c r="A69" t="s">
        <v>347</v>
      </c>
      <c r="B69" t="s">
        <v>3434</v>
      </c>
      <c r="C69" s="2">
        <v>9.0999999999999998E-2</v>
      </c>
      <c r="D69" t="s">
        <v>922</v>
      </c>
      <c r="E69" t="s">
        <v>1468</v>
      </c>
      <c r="F69" t="s">
        <v>10</v>
      </c>
      <c r="G69" t="s">
        <v>1535</v>
      </c>
      <c r="H69" t="s">
        <v>1471</v>
      </c>
      <c r="I69" t="s">
        <v>12</v>
      </c>
    </row>
    <row r="70" spans="1:9" x14ac:dyDescent="0.25">
      <c r="A70" t="s">
        <v>348</v>
      </c>
      <c r="B70" t="s">
        <v>3435</v>
      </c>
      <c r="C70" s="2">
        <v>9.0999999999999998E-2</v>
      </c>
      <c r="D70" t="s">
        <v>922</v>
      </c>
      <c r="E70" t="s">
        <v>1469</v>
      </c>
      <c r="F70" t="s">
        <v>10</v>
      </c>
      <c r="G70" t="s">
        <v>1536</v>
      </c>
      <c r="H70" t="s">
        <v>35</v>
      </c>
      <c r="I70" t="s">
        <v>12</v>
      </c>
    </row>
    <row r="71" spans="1:9" x14ac:dyDescent="0.25">
      <c r="A71" t="s">
        <v>349</v>
      </c>
      <c r="B71" t="s">
        <v>3436</v>
      </c>
      <c r="C71" s="2">
        <v>0.1</v>
      </c>
      <c r="D71" t="s">
        <v>922</v>
      </c>
      <c r="E71" t="s">
        <v>1469</v>
      </c>
      <c r="F71" t="s">
        <v>10</v>
      </c>
      <c r="G71" t="s">
        <v>1537</v>
      </c>
      <c r="H71" t="s">
        <v>35</v>
      </c>
      <c r="I71" t="s">
        <v>12</v>
      </c>
    </row>
    <row r="72" spans="1:9" x14ac:dyDescent="0.25">
      <c r="A72" t="s">
        <v>350</v>
      </c>
      <c r="B72" t="s">
        <v>3437</v>
      </c>
      <c r="C72" s="2">
        <v>0.1</v>
      </c>
      <c r="D72" t="s">
        <v>922</v>
      </c>
      <c r="E72" t="s">
        <v>1467</v>
      </c>
      <c r="F72" t="s">
        <v>10</v>
      </c>
      <c r="G72" t="s">
        <v>1538</v>
      </c>
      <c r="H72" t="s">
        <v>11</v>
      </c>
      <c r="I72" t="s">
        <v>12</v>
      </c>
    </row>
    <row r="73" spans="1:9" x14ac:dyDescent="0.25">
      <c r="A73" t="s">
        <v>351</v>
      </c>
      <c r="B73" t="s">
        <v>3438</v>
      </c>
      <c r="C73" s="2">
        <v>0.1</v>
      </c>
      <c r="D73" t="s">
        <v>922</v>
      </c>
      <c r="E73" t="s">
        <v>1468</v>
      </c>
      <c r="F73" t="s">
        <v>10</v>
      </c>
      <c r="G73" t="s">
        <v>1539</v>
      </c>
      <c r="H73" t="s">
        <v>1471</v>
      </c>
      <c r="I73" t="s">
        <v>12</v>
      </c>
    </row>
    <row r="74" spans="1:9" x14ac:dyDescent="0.25">
      <c r="A74" t="s">
        <v>352</v>
      </c>
      <c r="B74" t="s">
        <v>3439</v>
      </c>
      <c r="C74" s="2">
        <v>0.11</v>
      </c>
      <c r="D74" t="s">
        <v>922</v>
      </c>
      <c r="E74" t="s">
        <v>1469</v>
      </c>
      <c r="F74" t="s">
        <v>10</v>
      </c>
      <c r="G74" t="s">
        <v>1540</v>
      </c>
      <c r="H74" t="s">
        <v>35</v>
      </c>
      <c r="I74" t="s">
        <v>12</v>
      </c>
    </row>
    <row r="75" spans="1:9" x14ac:dyDescent="0.25">
      <c r="A75" t="s">
        <v>353</v>
      </c>
      <c r="B75" t="s">
        <v>3440</v>
      </c>
      <c r="C75" s="2">
        <v>0.12</v>
      </c>
      <c r="D75" t="s">
        <v>922</v>
      </c>
      <c r="E75" t="s">
        <v>1469</v>
      </c>
      <c r="F75" t="s">
        <v>10</v>
      </c>
      <c r="G75" t="s">
        <v>1541</v>
      </c>
      <c r="H75" t="s">
        <v>35</v>
      </c>
      <c r="I75" t="s">
        <v>12</v>
      </c>
    </row>
    <row r="76" spans="1:9" x14ac:dyDescent="0.25">
      <c r="A76" t="s">
        <v>354</v>
      </c>
      <c r="B76" t="s">
        <v>3441</v>
      </c>
      <c r="C76" s="2">
        <v>0.15</v>
      </c>
      <c r="D76" t="s">
        <v>922</v>
      </c>
      <c r="E76" t="s">
        <v>1469</v>
      </c>
      <c r="F76" t="s">
        <v>10</v>
      </c>
      <c r="G76" t="s">
        <v>1542</v>
      </c>
      <c r="H76" t="s">
        <v>35</v>
      </c>
      <c r="I76" t="s">
        <v>12</v>
      </c>
    </row>
    <row r="77" spans="1:9" x14ac:dyDescent="0.25">
      <c r="A77" t="s">
        <v>355</v>
      </c>
      <c r="B77" t="s">
        <v>3442</v>
      </c>
      <c r="C77" s="2">
        <v>0.16</v>
      </c>
      <c r="D77" t="s">
        <v>922</v>
      </c>
      <c r="E77" t="s">
        <v>1469</v>
      </c>
      <c r="F77" t="s">
        <v>10</v>
      </c>
      <c r="G77" t="s">
        <v>1543</v>
      </c>
      <c r="H77" t="s">
        <v>35</v>
      </c>
      <c r="I77" t="s">
        <v>12</v>
      </c>
    </row>
    <row r="78" spans="1:9" x14ac:dyDescent="0.25">
      <c r="A78" t="s">
        <v>356</v>
      </c>
      <c r="B78" t="s">
        <v>3443</v>
      </c>
      <c r="C78" s="2">
        <v>0.18</v>
      </c>
      <c r="D78" t="s">
        <v>922</v>
      </c>
      <c r="E78" t="s">
        <v>1469</v>
      </c>
      <c r="F78" t="s">
        <v>10</v>
      </c>
      <c r="G78" t="s">
        <v>1544</v>
      </c>
      <c r="H78" t="s">
        <v>35</v>
      </c>
      <c r="I78" t="s">
        <v>12</v>
      </c>
    </row>
    <row r="79" spans="1:9" x14ac:dyDescent="0.25">
      <c r="A79" t="s">
        <v>357</v>
      </c>
      <c r="B79" t="s">
        <v>3444</v>
      </c>
      <c r="C79" s="2">
        <v>0.2</v>
      </c>
      <c r="D79" t="s">
        <v>922</v>
      </c>
      <c r="E79" t="s">
        <v>1469</v>
      </c>
      <c r="F79" t="s">
        <v>10</v>
      </c>
      <c r="G79" t="s">
        <v>1545</v>
      </c>
      <c r="H79" t="s">
        <v>35</v>
      </c>
      <c r="I79" t="s">
        <v>12</v>
      </c>
    </row>
    <row r="80" spans="1:9" x14ac:dyDescent="0.25">
      <c r="A80" t="s">
        <v>358</v>
      </c>
      <c r="B80" t="s">
        <v>3445</v>
      </c>
      <c r="C80" s="2">
        <v>0.27</v>
      </c>
      <c r="D80" t="s">
        <v>922</v>
      </c>
      <c r="E80" t="s">
        <v>1470</v>
      </c>
      <c r="F80" t="s">
        <v>10</v>
      </c>
      <c r="G80" t="s">
        <v>1546</v>
      </c>
      <c r="H80" t="s">
        <v>35</v>
      </c>
      <c r="I80" t="s">
        <v>12</v>
      </c>
    </row>
    <row r="81" spans="1:9" x14ac:dyDescent="0.25">
      <c r="A81" t="s">
        <v>359</v>
      </c>
      <c r="B81" t="s">
        <v>3446</v>
      </c>
      <c r="C81" s="2">
        <v>0.3</v>
      </c>
      <c r="D81" t="s">
        <v>922</v>
      </c>
      <c r="E81" t="s">
        <v>1470</v>
      </c>
      <c r="F81" t="s">
        <v>10</v>
      </c>
      <c r="G81" t="s">
        <v>1547</v>
      </c>
      <c r="H81" t="s">
        <v>35</v>
      </c>
      <c r="I81" t="s">
        <v>12</v>
      </c>
    </row>
    <row r="82" spans="1:9" x14ac:dyDescent="0.25">
      <c r="A82" t="s">
        <v>360</v>
      </c>
      <c r="B82" t="s">
        <v>3447</v>
      </c>
      <c r="C82" s="2">
        <v>0.33</v>
      </c>
      <c r="D82" t="s">
        <v>922</v>
      </c>
      <c r="E82" t="s">
        <v>1470</v>
      </c>
      <c r="F82" t="s">
        <v>10</v>
      </c>
      <c r="G82" t="s">
        <v>1548</v>
      </c>
      <c r="H82" t="s">
        <v>35</v>
      </c>
      <c r="I82" t="s">
        <v>12</v>
      </c>
    </row>
    <row r="83" spans="1:9" x14ac:dyDescent="0.25">
      <c r="A83" t="s">
        <v>361</v>
      </c>
      <c r="B83" t="s">
        <v>3448</v>
      </c>
      <c r="C83" s="2">
        <v>0.36</v>
      </c>
      <c r="D83" t="s">
        <v>922</v>
      </c>
      <c r="E83" t="s">
        <v>1470</v>
      </c>
      <c r="F83" t="s">
        <v>10</v>
      </c>
      <c r="G83" t="s">
        <v>1549</v>
      </c>
      <c r="H83" t="s">
        <v>35</v>
      </c>
      <c r="I83" t="s">
        <v>12</v>
      </c>
    </row>
    <row r="84" spans="1:9" x14ac:dyDescent="0.25">
      <c r="A84" t="s">
        <v>362</v>
      </c>
      <c r="B84" t="s">
        <v>3449</v>
      </c>
      <c r="C84" s="2">
        <v>0.39</v>
      </c>
      <c r="D84" t="s">
        <v>922</v>
      </c>
      <c r="E84" t="s">
        <v>1470</v>
      </c>
      <c r="F84" t="s">
        <v>10</v>
      </c>
      <c r="G84" t="s">
        <v>1550</v>
      </c>
      <c r="H84" t="s">
        <v>35</v>
      </c>
      <c r="I84" t="s">
        <v>12</v>
      </c>
    </row>
    <row r="85" spans="1:9" x14ac:dyDescent="0.25">
      <c r="A85" t="s">
        <v>363</v>
      </c>
      <c r="B85" t="s">
        <v>3450</v>
      </c>
      <c r="C85" s="2">
        <v>0.47</v>
      </c>
      <c r="D85" t="s">
        <v>922</v>
      </c>
      <c r="E85" t="s">
        <v>1470</v>
      </c>
      <c r="F85" t="s">
        <v>10</v>
      </c>
      <c r="G85" t="s">
        <v>1551</v>
      </c>
      <c r="H85" t="s">
        <v>35</v>
      </c>
      <c r="I85" t="s">
        <v>12</v>
      </c>
    </row>
    <row r="86" spans="1:9" x14ac:dyDescent="0.25">
      <c r="A86" t="s">
        <v>364</v>
      </c>
      <c r="B86" t="s">
        <v>3451</v>
      </c>
      <c r="C86" s="2">
        <v>0.51</v>
      </c>
      <c r="D86" t="s">
        <v>922</v>
      </c>
      <c r="E86" t="s">
        <v>1470</v>
      </c>
      <c r="F86" t="s">
        <v>10</v>
      </c>
      <c r="G86" t="s">
        <v>1552</v>
      </c>
      <c r="H86" t="s">
        <v>35</v>
      </c>
      <c r="I86" t="s">
        <v>12</v>
      </c>
    </row>
    <row r="87" spans="1:9" x14ac:dyDescent="0.25">
      <c r="A87" t="s">
        <v>365</v>
      </c>
      <c r="B87" t="s">
        <v>3452</v>
      </c>
      <c r="C87" s="2">
        <v>0.68</v>
      </c>
      <c r="D87" t="s">
        <v>922</v>
      </c>
      <c r="E87" t="s">
        <v>1470</v>
      </c>
      <c r="F87" t="s">
        <v>10</v>
      </c>
      <c r="G87" t="s">
        <v>1553</v>
      </c>
      <c r="H87" t="s">
        <v>35</v>
      </c>
      <c r="I87" t="s">
        <v>12</v>
      </c>
    </row>
    <row r="88" spans="1:9" x14ac:dyDescent="0.25">
      <c r="A88" t="s">
        <v>366</v>
      </c>
      <c r="B88" t="s">
        <v>3453</v>
      </c>
      <c r="C88" s="2">
        <v>0.91</v>
      </c>
      <c r="D88" t="s">
        <v>922</v>
      </c>
      <c r="E88" t="s">
        <v>1470</v>
      </c>
      <c r="F88" t="s">
        <v>10</v>
      </c>
      <c r="G88" t="s">
        <v>1554</v>
      </c>
      <c r="H88" t="s">
        <v>35</v>
      </c>
      <c r="I88" t="s">
        <v>12</v>
      </c>
    </row>
    <row r="89" spans="1:9" x14ac:dyDescent="0.25">
      <c r="A89" t="s">
        <v>367</v>
      </c>
      <c r="B89" t="s">
        <v>2987</v>
      </c>
      <c r="C89" s="2">
        <v>1</v>
      </c>
      <c r="D89">
        <v>0.01</v>
      </c>
      <c r="E89" t="s">
        <v>2989</v>
      </c>
      <c r="F89" t="s">
        <v>10</v>
      </c>
      <c r="G89" t="s">
        <v>2991</v>
      </c>
      <c r="H89" t="s">
        <v>11</v>
      </c>
      <c r="I89" t="s">
        <v>12</v>
      </c>
    </row>
    <row r="90" spans="1:9" x14ac:dyDescent="0.25">
      <c r="A90" t="s">
        <v>368</v>
      </c>
      <c r="B90" t="s">
        <v>3291</v>
      </c>
      <c r="C90" s="2" t="s">
        <v>2988</v>
      </c>
      <c r="D90" t="s">
        <v>922</v>
      </c>
      <c r="E90" t="s">
        <v>2996</v>
      </c>
      <c r="F90" t="s">
        <v>2367</v>
      </c>
      <c r="G90" t="s">
        <v>3292</v>
      </c>
      <c r="H90" t="s">
        <v>35</v>
      </c>
      <c r="I90" t="s">
        <v>12</v>
      </c>
    </row>
    <row r="91" spans="1:9" x14ac:dyDescent="0.25">
      <c r="A91" t="s">
        <v>369</v>
      </c>
      <c r="B91" t="s">
        <v>2987</v>
      </c>
      <c r="C91" s="2" t="s">
        <v>2988</v>
      </c>
      <c r="D91" t="s">
        <v>922</v>
      </c>
      <c r="E91" t="s">
        <v>2989</v>
      </c>
      <c r="F91" t="s">
        <v>2990</v>
      </c>
      <c r="G91" t="s">
        <v>2991</v>
      </c>
      <c r="H91" t="s">
        <v>11</v>
      </c>
      <c r="I91" t="s">
        <v>12</v>
      </c>
    </row>
    <row r="92" spans="1:9" x14ac:dyDescent="0.25">
      <c r="A92" t="s">
        <v>370</v>
      </c>
      <c r="B92" t="s">
        <v>3142</v>
      </c>
      <c r="C92" s="2" t="s">
        <v>3143</v>
      </c>
      <c r="D92" t="s">
        <v>922</v>
      </c>
      <c r="E92" t="s">
        <v>2996</v>
      </c>
      <c r="F92" t="s">
        <v>2367</v>
      </c>
      <c r="G92" t="s">
        <v>3144</v>
      </c>
      <c r="H92" t="s">
        <v>35</v>
      </c>
      <c r="I92" t="s">
        <v>12</v>
      </c>
    </row>
    <row r="93" spans="1:9" x14ac:dyDescent="0.25">
      <c r="A93" t="s">
        <v>371</v>
      </c>
      <c r="B93" t="s">
        <v>3014</v>
      </c>
      <c r="C93" s="2" t="s">
        <v>3015</v>
      </c>
      <c r="D93" t="s">
        <v>922</v>
      </c>
      <c r="E93" t="s">
        <v>2996</v>
      </c>
      <c r="F93" t="s">
        <v>2367</v>
      </c>
      <c r="G93" t="s">
        <v>3016</v>
      </c>
      <c r="H93" t="s">
        <v>35</v>
      </c>
      <c r="I93" t="s">
        <v>12</v>
      </c>
    </row>
    <row r="94" spans="1:9" x14ac:dyDescent="0.25">
      <c r="A94" t="s">
        <v>372</v>
      </c>
      <c r="B94" t="s">
        <v>3346</v>
      </c>
      <c r="C94" s="2" t="s">
        <v>3347</v>
      </c>
      <c r="D94" t="s">
        <v>922</v>
      </c>
      <c r="E94" t="s">
        <v>2996</v>
      </c>
      <c r="F94" t="s">
        <v>2367</v>
      </c>
      <c r="G94" t="s">
        <v>3348</v>
      </c>
      <c r="H94" t="s">
        <v>35</v>
      </c>
      <c r="I94" t="s">
        <v>12</v>
      </c>
    </row>
    <row r="95" spans="1:9" x14ac:dyDescent="0.25">
      <c r="A95" t="s">
        <v>373</v>
      </c>
      <c r="B95" t="s">
        <v>3145</v>
      </c>
      <c r="C95" s="2" t="s">
        <v>3146</v>
      </c>
      <c r="D95" t="s">
        <v>922</v>
      </c>
      <c r="E95" t="s">
        <v>2996</v>
      </c>
      <c r="F95" t="s">
        <v>2367</v>
      </c>
      <c r="G95" t="s">
        <v>3147</v>
      </c>
      <c r="H95" t="s">
        <v>35</v>
      </c>
      <c r="I95" t="s">
        <v>12</v>
      </c>
    </row>
    <row r="96" spans="1:9" x14ac:dyDescent="0.25">
      <c r="A96" t="s">
        <v>374</v>
      </c>
      <c r="B96" t="s">
        <v>3293</v>
      </c>
      <c r="C96" s="2" t="s">
        <v>3294</v>
      </c>
      <c r="D96" t="s">
        <v>922</v>
      </c>
      <c r="E96" t="s">
        <v>2996</v>
      </c>
      <c r="F96" t="s">
        <v>2367</v>
      </c>
      <c r="G96" t="s">
        <v>3295</v>
      </c>
      <c r="H96" t="s">
        <v>35</v>
      </c>
      <c r="I96" t="s">
        <v>12</v>
      </c>
    </row>
    <row r="97" spans="1:9" x14ac:dyDescent="0.25">
      <c r="A97" t="s">
        <v>375</v>
      </c>
      <c r="B97" t="s">
        <v>3026</v>
      </c>
      <c r="C97" s="2" t="s">
        <v>3027</v>
      </c>
      <c r="D97" t="s">
        <v>922</v>
      </c>
      <c r="E97" t="s">
        <v>2996</v>
      </c>
      <c r="F97" t="s">
        <v>2367</v>
      </c>
      <c r="G97" t="s">
        <v>3028</v>
      </c>
      <c r="H97" t="s">
        <v>35</v>
      </c>
      <c r="I97" t="s">
        <v>12</v>
      </c>
    </row>
    <row r="98" spans="1:9" x14ac:dyDescent="0.25">
      <c r="A98" t="s">
        <v>376</v>
      </c>
      <c r="B98" t="s">
        <v>3000</v>
      </c>
      <c r="C98" s="2" t="s">
        <v>3001</v>
      </c>
      <c r="D98" t="s">
        <v>922</v>
      </c>
      <c r="E98" t="s">
        <v>2996</v>
      </c>
      <c r="F98" t="s">
        <v>2367</v>
      </c>
      <c r="G98" t="s">
        <v>3002</v>
      </c>
      <c r="H98" t="s">
        <v>35</v>
      </c>
      <c r="I98" t="s">
        <v>12</v>
      </c>
    </row>
    <row r="99" spans="1:9" x14ac:dyDescent="0.25">
      <c r="A99" t="s">
        <v>377</v>
      </c>
      <c r="B99" t="s">
        <v>3296</v>
      </c>
      <c r="C99" s="2" t="s">
        <v>3297</v>
      </c>
      <c r="D99" t="s">
        <v>922</v>
      </c>
      <c r="E99" t="s">
        <v>2996</v>
      </c>
      <c r="F99" t="s">
        <v>2367</v>
      </c>
      <c r="G99" t="s">
        <v>3298</v>
      </c>
      <c r="H99" t="s">
        <v>35</v>
      </c>
      <c r="I99" t="s">
        <v>12</v>
      </c>
    </row>
    <row r="100" spans="1:9" x14ac:dyDescent="0.25">
      <c r="A100" t="s">
        <v>378</v>
      </c>
      <c r="B100" t="s">
        <v>3349</v>
      </c>
      <c r="C100" s="2" t="s">
        <v>3350</v>
      </c>
      <c r="D100" t="s">
        <v>922</v>
      </c>
      <c r="E100" t="s">
        <v>2996</v>
      </c>
      <c r="F100" t="s">
        <v>2367</v>
      </c>
      <c r="G100" t="s">
        <v>3351</v>
      </c>
      <c r="H100" t="s">
        <v>35</v>
      </c>
      <c r="I100" t="s">
        <v>12</v>
      </c>
    </row>
    <row r="101" spans="1:9" x14ac:dyDescent="0.25">
      <c r="A101" t="s">
        <v>379</v>
      </c>
      <c r="B101" t="s">
        <v>3003</v>
      </c>
      <c r="C101" s="2" t="s">
        <v>3004</v>
      </c>
      <c r="D101" t="s">
        <v>922</v>
      </c>
      <c r="E101" t="s">
        <v>2996</v>
      </c>
      <c r="F101" t="s">
        <v>2367</v>
      </c>
      <c r="G101" t="s">
        <v>3005</v>
      </c>
      <c r="H101" t="s">
        <v>35</v>
      </c>
      <c r="I101" t="s">
        <v>12</v>
      </c>
    </row>
    <row r="102" spans="1:9" x14ac:dyDescent="0.25">
      <c r="A102" t="s">
        <v>380</v>
      </c>
      <c r="B102" t="s">
        <v>3017</v>
      </c>
      <c r="C102" s="2" t="s">
        <v>3018</v>
      </c>
      <c r="D102" t="s">
        <v>922</v>
      </c>
      <c r="E102" t="s">
        <v>2996</v>
      </c>
      <c r="F102" t="s">
        <v>2367</v>
      </c>
      <c r="G102" t="s">
        <v>3019</v>
      </c>
      <c r="H102" t="s">
        <v>35</v>
      </c>
      <c r="I102" t="s">
        <v>12</v>
      </c>
    </row>
    <row r="103" spans="1:9" x14ac:dyDescent="0.25">
      <c r="A103" t="s">
        <v>381</v>
      </c>
      <c r="B103" t="s">
        <v>3023</v>
      </c>
      <c r="C103" s="2" t="s">
        <v>3024</v>
      </c>
      <c r="D103" t="s">
        <v>922</v>
      </c>
      <c r="E103" t="s">
        <v>2996</v>
      </c>
      <c r="F103" t="s">
        <v>2367</v>
      </c>
      <c r="G103" t="s">
        <v>3025</v>
      </c>
      <c r="H103" t="s">
        <v>35</v>
      </c>
      <c r="I103" t="s">
        <v>12</v>
      </c>
    </row>
    <row r="104" spans="1:9" x14ac:dyDescent="0.25">
      <c r="A104" t="s">
        <v>382</v>
      </c>
      <c r="B104" t="s">
        <v>3352</v>
      </c>
      <c r="C104" s="2" t="s">
        <v>3353</v>
      </c>
      <c r="D104" t="s">
        <v>922</v>
      </c>
      <c r="E104" t="s">
        <v>2996</v>
      </c>
      <c r="F104" t="s">
        <v>2367</v>
      </c>
      <c r="G104" t="s">
        <v>3354</v>
      </c>
      <c r="H104" t="s">
        <v>35</v>
      </c>
      <c r="I104" t="s">
        <v>12</v>
      </c>
    </row>
    <row r="105" spans="1:9" x14ac:dyDescent="0.25">
      <c r="A105" t="s">
        <v>383</v>
      </c>
      <c r="B105" t="s">
        <v>3148</v>
      </c>
      <c r="C105" s="2" t="s">
        <v>3149</v>
      </c>
      <c r="D105" t="s">
        <v>922</v>
      </c>
      <c r="E105" t="s">
        <v>2996</v>
      </c>
      <c r="F105" t="s">
        <v>2367</v>
      </c>
      <c r="G105" t="s">
        <v>3150</v>
      </c>
      <c r="H105" t="s">
        <v>35</v>
      </c>
      <c r="I105" t="s">
        <v>12</v>
      </c>
    </row>
    <row r="106" spans="1:9" x14ac:dyDescent="0.25">
      <c r="A106" t="s">
        <v>384</v>
      </c>
      <c r="B106" t="s">
        <v>3011</v>
      </c>
      <c r="C106" s="2" t="s">
        <v>3012</v>
      </c>
      <c r="D106" t="s">
        <v>922</v>
      </c>
      <c r="E106" t="s">
        <v>2996</v>
      </c>
      <c r="F106" t="s">
        <v>2367</v>
      </c>
      <c r="G106" t="s">
        <v>3013</v>
      </c>
      <c r="H106" t="s">
        <v>35</v>
      </c>
      <c r="I106" t="s">
        <v>12</v>
      </c>
    </row>
    <row r="107" spans="1:9" x14ac:dyDescent="0.25">
      <c r="A107" t="s">
        <v>385</v>
      </c>
      <c r="B107" t="s">
        <v>2992</v>
      </c>
      <c r="C107" s="2">
        <v>4.7</v>
      </c>
      <c r="D107">
        <v>0.01</v>
      </c>
      <c r="E107" t="s">
        <v>2989</v>
      </c>
      <c r="F107" t="s">
        <v>10</v>
      </c>
      <c r="G107" t="s">
        <v>2994</v>
      </c>
      <c r="H107" t="s">
        <v>11</v>
      </c>
      <c r="I107" t="s">
        <v>12</v>
      </c>
    </row>
    <row r="108" spans="1:9" x14ac:dyDescent="0.25">
      <c r="A108" t="s">
        <v>386</v>
      </c>
      <c r="B108" t="s">
        <v>3299</v>
      </c>
      <c r="C108" s="2" t="s">
        <v>2993</v>
      </c>
      <c r="D108" t="s">
        <v>922</v>
      </c>
      <c r="E108" t="s">
        <v>2996</v>
      </c>
      <c r="F108" t="s">
        <v>2367</v>
      </c>
      <c r="G108" t="s">
        <v>3300</v>
      </c>
      <c r="H108" t="s">
        <v>35</v>
      </c>
      <c r="I108" t="s">
        <v>12</v>
      </c>
    </row>
    <row r="109" spans="1:9" x14ac:dyDescent="0.25">
      <c r="A109" t="s">
        <v>387</v>
      </c>
      <c r="B109" t="s">
        <v>2992</v>
      </c>
      <c r="C109" s="2" t="s">
        <v>2993</v>
      </c>
      <c r="D109" t="s">
        <v>922</v>
      </c>
      <c r="E109" t="s">
        <v>2989</v>
      </c>
      <c r="F109" t="s">
        <v>2990</v>
      </c>
      <c r="G109" t="s">
        <v>2994</v>
      </c>
      <c r="H109" t="s">
        <v>11</v>
      </c>
      <c r="I109" t="s">
        <v>12</v>
      </c>
    </row>
    <row r="110" spans="1:9" x14ac:dyDescent="0.25">
      <c r="A110" t="s">
        <v>388</v>
      </c>
      <c r="B110" t="s">
        <v>3301</v>
      </c>
      <c r="C110" s="2" t="s">
        <v>3302</v>
      </c>
      <c r="D110" t="s">
        <v>922</v>
      </c>
      <c r="E110" t="s">
        <v>2996</v>
      </c>
      <c r="F110" t="s">
        <v>2367</v>
      </c>
      <c r="G110" t="s">
        <v>3303</v>
      </c>
      <c r="H110" t="s">
        <v>35</v>
      </c>
      <c r="I110" t="s">
        <v>12</v>
      </c>
    </row>
    <row r="111" spans="1:9" x14ac:dyDescent="0.25">
      <c r="A111" t="s">
        <v>389</v>
      </c>
      <c r="B111" t="s">
        <v>3454</v>
      </c>
      <c r="C111" s="2" t="s">
        <v>3302</v>
      </c>
      <c r="D111" t="s">
        <v>922</v>
      </c>
      <c r="E111" t="s">
        <v>2989</v>
      </c>
      <c r="F111" t="s">
        <v>2990</v>
      </c>
      <c r="G111" t="s">
        <v>3455</v>
      </c>
      <c r="H111" t="s">
        <v>11</v>
      </c>
      <c r="I111" t="s">
        <v>12</v>
      </c>
    </row>
    <row r="112" spans="1:9" x14ac:dyDescent="0.25">
      <c r="A112" t="s">
        <v>390</v>
      </c>
      <c r="B112" t="s">
        <v>3032</v>
      </c>
      <c r="C112" s="2" t="s">
        <v>3033</v>
      </c>
      <c r="D112" t="s">
        <v>922</v>
      </c>
      <c r="E112" t="s">
        <v>2996</v>
      </c>
      <c r="F112" t="s">
        <v>2367</v>
      </c>
      <c r="G112" t="s">
        <v>3034</v>
      </c>
      <c r="H112" t="s">
        <v>35</v>
      </c>
      <c r="I112" t="s">
        <v>12</v>
      </c>
    </row>
    <row r="113" spans="1:9" x14ac:dyDescent="0.25">
      <c r="A113" t="s">
        <v>391</v>
      </c>
      <c r="B113" t="s">
        <v>3029</v>
      </c>
      <c r="C113" s="2" t="s">
        <v>3030</v>
      </c>
      <c r="D113" t="s">
        <v>922</v>
      </c>
      <c r="E113" t="s">
        <v>2996</v>
      </c>
      <c r="F113" t="s">
        <v>2367</v>
      </c>
      <c r="G113" t="s">
        <v>3031</v>
      </c>
      <c r="H113" t="s">
        <v>35</v>
      </c>
      <c r="I113" t="s">
        <v>12</v>
      </c>
    </row>
    <row r="114" spans="1:9" x14ac:dyDescent="0.25">
      <c r="A114" t="s">
        <v>392</v>
      </c>
      <c r="B114" t="s">
        <v>3020</v>
      </c>
      <c r="C114" s="2" t="s">
        <v>3021</v>
      </c>
      <c r="D114" t="s">
        <v>922</v>
      </c>
      <c r="E114" t="s">
        <v>2996</v>
      </c>
      <c r="F114" t="s">
        <v>2367</v>
      </c>
      <c r="G114" t="s">
        <v>3022</v>
      </c>
      <c r="H114" t="s">
        <v>35</v>
      </c>
      <c r="I114" t="s">
        <v>12</v>
      </c>
    </row>
    <row r="115" spans="1:9" x14ac:dyDescent="0.25">
      <c r="A115" t="s">
        <v>393</v>
      </c>
      <c r="B115" t="s">
        <v>3304</v>
      </c>
      <c r="C115" s="2" t="s">
        <v>3305</v>
      </c>
      <c r="D115" t="s">
        <v>922</v>
      </c>
      <c r="E115" t="s">
        <v>2996</v>
      </c>
      <c r="F115" t="s">
        <v>2367</v>
      </c>
      <c r="G115" t="s">
        <v>3306</v>
      </c>
      <c r="H115" t="s">
        <v>35</v>
      </c>
      <c r="I115" t="s">
        <v>12</v>
      </c>
    </row>
    <row r="116" spans="1:9" x14ac:dyDescent="0.25">
      <c r="A116" t="s">
        <v>394</v>
      </c>
      <c r="B116" t="s">
        <v>3139</v>
      </c>
      <c r="C116" s="2" t="s">
        <v>3140</v>
      </c>
      <c r="D116" t="s">
        <v>922</v>
      </c>
      <c r="E116" t="s">
        <v>2996</v>
      </c>
      <c r="F116" t="s">
        <v>2367</v>
      </c>
      <c r="G116" t="s">
        <v>3141</v>
      </c>
      <c r="H116" t="s">
        <v>35</v>
      </c>
      <c r="I116" t="s">
        <v>12</v>
      </c>
    </row>
    <row r="117" spans="1:9" x14ac:dyDescent="0.25">
      <c r="A117" t="s">
        <v>395</v>
      </c>
      <c r="B117" t="s">
        <v>3355</v>
      </c>
      <c r="C117" s="2" t="s">
        <v>3356</v>
      </c>
      <c r="D117" t="s">
        <v>922</v>
      </c>
      <c r="E117" t="s">
        <v>2996</v>
      </c>
      <c r="F117" t="s">
        <v>2367</v>
      </c>
      <c r="G117" t="s">
        <v>3357</v>
      </c>
      <c r="H117" t="s">
        <v>35</v>
      </c>
      <c r="I117" t="s">
        <v>12</v>
      </c>
    </row>
    <row r="118" spans="1:9" x14ac:dyDescent="0.25">
      <c r="A118" t="s">
        <v>396</v>
      </c>
      <c r="B118" t="s">
        <v>3162</v>
      </c>
      <c r="C118" s="2" t="s">
        <v>3163</v>
      </c>
      <c r="D118" t="s">
        <v>922</v>
      </c>
      <c r="E118" t="s">
        <v>2996</v>
      </c>
      <c r="F118" t="s">
        <v>2367</v>
      </c>
      <c r="G118" t="s">
        <v>3164</v>
      </c>
      <c r="H118" t="s">
        <v>35</v>
      </c>
      <c r="I118" t="s">
        <v>12</v>
      </c>
    </row>
    <row r="119" spans="1:9" x14ac:dyDescent="0.25">
      <c r="A119" t="s">
        <v>397</v>
      </c>
      <c r="B119" t="s">
        <v>3456</v>
      </c>
      <c r="C119" s="2" t="s">
        <v>3163</v>
      </c>
      <c r="D119" t="s">
        <v>922</v>
      </c>
      <c r="E119" t="s">
        <v>2989</v>
      </c>
      <c r="F119" t="s">
        <v>2990</v>
      </c>
      <c r="G119" t="s">
        <v>3457</v>
      </c>
      <c r="H119" t="s">
        <v>11</v>
      </c>
      <c r="I119" t="s">
        <v>12</v>
      </c>
    </row>
    <row r="120" spans="1:9" x14ac:dyDescent="0.25">
      <c r="A120" t="s">
        <v>398</v>
      </c>
      <c r="B120" t="s">
        <v>3309</v>
      </c>
      <c r="C120" s="2" t="s">
        <v>3310</v>
      </c>
      <c r="D120" t="s">
        <v>922</v>
      </c>
      <c r="E120" t="s">
        <v>2996</v>
      </c>
      <c r="F120" t="s">
        <v>2367</v>
      </c>
      <c r="G120" t="s">
        <v>3311</v>
      </c>
      <c r="H120" t="s">
        <v>35</v>
      </c>
      <c r="I120" t="s">
        <v>12</v>
      </c>
    </row>
    <row r="121" spans="1:9" x14ac:dyDescent="0.25">
      <c r="A121" t="s">
        <v>399</v>
      </c>
      <c r="B121" t="s">
        <v>3458</v>
      </c>
      <c r="C121" s="2" t="s">
        <v>3310</v>
      </c>
      <c r="D121" t="s">
        <v>922</v>
      </c>
      <c r="E121" t="s">
        <v>2989</v>
      </c>
      <c r="F121" t="s">
        <v>2990</v>
      </c>
      <c r="G121" t="s">
        <v>3459</v>
      </c>
      <c r="H121" t="s">
        <v>11</v>
      </c>
      <c r="I121" t="s">
        <v>12</v>
      </c>
    </row>
    <row r="122" spans="1:9" x14ac:dyDescent="0.25">
      <c r="A122" t="s">
        <v>400</v>
      </c>
      <c r="B122" t="s">
        <v>3173</v>
      </c>
      <c r="C122" s="2" t="s">
        <v>3174</v>
      </c>
      <c r="D122" t="s">
        <v>922</v>
      </c>
      <c r="E122" t="s">
        <v>2996</v>
      </c>
      <c r="F122" t="s">
        <v>2367</v>
      </c>
      <c r="G122" t="s">
        <v>3175</v>
      </c>
      <c r="H122" t="s">
        <v>35</v>
      </c>
      <c r="I122" t="s">
        <v>12</v>
      </c>
    </row>
    <row r="123" spans="1:9" x14ac:dyDescent="0.25">
      <c r="A123" t="s">
        <v>401</v>
      </c>
      <c r="B123" t="s">
        <v>3460</v>
      </c>
      <c r="C123" s="2" t="s">
        <v>3174</v>
      </c>
      <c r="D123" t="s">
        <v>922</v>
      </c>
      <c r="E123" t="s">
        <v>2989</v>
      </c>
      <c r="F123" t="s">
        <v>2990</v>
      </c>
      <c r="G123" t="s">
        <v>3461</v>
      </c>
      <c r="H123" t="s">
        <v>11</v>
      </c>
      <c r="I123" t="s">
        <v>12</v>
      </c>
    </row>
    <row r="124" spans="1:9" x14ac:dyDescent="0.25">
      <c r="A124" t="s">
        <v>402</v>
      </c>
      <c r="B124" t="s">
        <v>3078</v>
      </c>
      <c r="C124" s="2" t="s">
        <v>3079</v>
      </c>
      <c r="D124" t="s">
        <v>922</v>
      </c>
      <c r="E124" t="s">
        <v>2996</v>
      </c>
      <c r="F124" t="s">
        <v>2367</v>
      </c>
      <c r="G124" t="s">
        <v>3080</v>
      </c>
      <c r="H124" t="s">
        <v>35</v>
      </c>
      <c r="I124" t="s">
        <v>12</v>
      </c>
    </row>
    <row r="125" spans="1:9" x14ac:dyDescent="0.25">
      <c r="A125" t="s">
        <v>403</v>
      </c>
      <c r="B125" t="s">
        <v>3462</v>
      </c>
      <c r="C125" s="2" t="s">
        <v>3463</v>
      </c>
      <c r="D125" t="s">
        <v>922</v>
      </c>
      <c r="E125" t="s">
        <v>2989</v>
      </c>
      <c r="F125" t="s">
        <v>2990</v>
      </c>
      <c r="G125" t="s">
        <v>3464</v>
      </c>
      <c r="H125" t="s">
        <v>11</v>
      </c>
      <c r="I125" t="s">
        <v>12</v>
      </c>
    </row>
    <row r="126" spans="1:9" x14ac:dyDescent="0.25">
      <c r="A126" t="s">
        <v>404</v>
      </c>
      <c r="B126" t="s">
        <v>3193</v>
      </c>
      <c r="C126" s="2" t="s">
        <v>3194</v>
      </c>
      <c r="D126" t="s">
        <v>922</v>
      </c>
      <c r="E126" t="s">
        <v>2996</v>
      </c>
      <c r="F126" t="s">
        <v>2367</v>
      </c>
      <c r="G126" t="s">
        <v>3195</v>
      </c>
      <c r="H126" t="s">
        <v>35</v>
      </c>
      <c r="I126" t="s">
        <v>12</v>
      </c>
    </row>
    <row r="127" spans="1:9" x14ac:dyDescent="0.25">
      <c r="A127" t="s">
        <v>405</v>
      </c>
      <c r="B127" t="s">
        <v>3465</v>
      </c>
      <c r="C127" s="2" t="s">
        <v>3194</v>
      </c>
      <c r="D127" t="s">
        <v>922</v>
      </c>
      <c r="E127" t="s">
        <v>2989</v>
      </c>
      <c r="F127" t="s">
        <v>2990</v>
      </c>
      <c r="G127" t="s">
        <v>3466</v>
      </c>
      <c r="H127" t="s">
        <v>11</v>
      </c>
      <c r="I127" t="s">
        <v>12</v>
      </c>
    </row>
    <row r="128" spans="1:9" x14ac:dyDescent="0.25">
      <c r="A128" t="s">
        <v>406</v>
      </c>
      <c r="B128" t="s">
        <v>3199</v>
      </c>
      <c r="C128" s="2" t="s">
        <v>3200</v>
      </c>
      <c r="D128" t="s">
        <v>922</v>
      </c>
      <c r="E128" t="s">
        <v>2996</v>
      </c>
      <c r="F128" t="s">
        <v>2367</v>
      </c>
      <c r="G128" t="s">
        <v>3201</v>
      </c>
      <c r="H128" t="s">
        <v>35</v>
      </c>
      <c r="I128" t="s">
        <v>12</v>
      </c>
    </row>
    <row r="129" spans="1:9" x14ac:dyDescent="0.25">
      <c r="A129" t="s">
        <v>407</v>
      </c>
      <c r="B129" t="s">
        <v>3467</v>
      </c>
      <c r="C129" s="2" t="s">
        <v>3468</v>
      </c>
      <c r="D129" t="s">
        <v>922</v>
      </c>
      <c r="E129" t="s">
        <v>2989</v>
      </c>
      <c r="F129" t="s">
        <v>2990</v>
      </c>
      <c r="G129" t="s">
        <v>3469</v>
      </c>
      <c r="H129" t="s">
        <v>11</v>
      </c>
      <c r="I129" t="s">
        <v>12</v>
      </c>
    </row>
    <row r="130" spans="1:9" x14ac:dyDescent="0.25">
      <c r="A130" t="s">
        <v>408</v>
      </c>
      <c r="B130" t="s">
        <v>3321</v>
      </c>
      <c r="C130" s="2" t="s">
        <v>3322</v>
      </c>
      <c r="D130" t="s">
        <v>922</v>
      </c>
      <c r="E130" t="s">
        <v>2996</v>
      </c>
      <c r="F130" t="s">
        <v>2367</v>
      </c>
      <c r="G130" t="s">
        <v>3323</v>
      </c>
      <c r="H130" t="s">
        <v>35</v>
      </c>
      <c r="I130" t="s">
        <v>12</v>
      </c>
    </row>
    <row r="131" spans="1:9" x14ac:dyDescent="0.25">
      <c r="A131" t="s">
        <v>409</v>
      </c>
      <c r="B131" t="s">
        <v>3213</v>
      </c>
      <c r="C131" s="2" t="s">
        <v>3214</v>
      </c>
      <c r="D131" t="s">
        <v>922</v>
      </c>
      <c r="E131" t="s">
        <v>2996</v>
      </c>
      <c r="F131" t="s">
        <v>2367</v>
      </c>
      <c r="G131" t="s">
        <v>3215</v>
      </c>
      <c r="H131" t="s">
        <v>35</v>
      </c>
      <c r="I131" t="s">
        <v>12</v>
      </c>
    </row>
    <row r="132" spans="1:9" x14ac:dyDescent="0.25">
      <c r="A132" t="s">
        <v>410</v>
      </c>
      <c r="B132" t="s">
        <v>3470</v>
      </c>
      <c r="C132" s="2" t="s">
        <v>3214</v>
      </c>
      <c r="D132" t="s">
        <v>922</v>
      </c>
      <c r="E132" t="s">
        <v>2989</v>
      </c>
      <c r="F132" t="s">
        <v>2990</v>
      </c>
      <c r="G132" t="s">
        <v>3471</v>
      </c>
      <c r="H132" t="s">
        <v>11</v>
      </c>
      <c r="I132" t="s">
        <v>12</v>
      </c>
    </row>
    <row r="133" spans="1:9" x14ac:dyDescent="0.25">
      <c r="A133" t="s">
        <v>411</v>
      </c>
      <c r="B133" t="s">
        <v>3472</v>
      </c>
      <c r="C133" s="2" t="s">
        <v>3473</v>
      </c>
      <c r="D133" t="s">
        <v>922</v>
      </c>
      <c r="E133" t="s">
        <v>2989</v>
      </c>
      <c r="F133" t="s">
        <v>2990</v>
      </c>
      <c r="G133" t="s">
        <v>3474</v>
      </c>
      <c r="H133" t="s">
        <v>11</v>
      </c>
      <c r="I133" t="s">
        <v>12</v>
      </c>
    </row>
    <row r="134" spans="1:9" x14ac:dyDescent="0.25">
      <c r="A134" t="s">
        <v>412</v>
      </c>
      <c r="B134" t="s">
        <v>3221</v>
      </c>
      <c r="C134" s="2" t="s">
        <v>3222</v>
      </c>
      <c r="D134" t="s">
        <v>922</v>
      </c>
      <c r="E134" t="s">
        <v>2996</v>
      </c>
      <c r="F134" t="s">
        <v>2367</v>
      </c>
      <c r="G134" t="s">
        <v>3223</v>
      </c>
      <c r="H134" t="s">
        <v>35</v>
      </c>
      <c r="I134" t="s">
        <v>12</v>
      </c>
    </row>
    <row r="135" spans="1:9" x14ac:dyDescent="0.25">
      <c r="A135" t="s">
        <v>413</v>
      </c>
      <c r="B135" t="s">
        <v>3475</v>
      </c>
      <c r="C135" s="2" t="s">
        <v>3222</v>
      </c>
      <c r="D135" t="s">
        <v>922</v>
      </c>
      <c r="E135" t="s">
        <v>2989</v>
      </c>
      <c r="F135" t="s">
        <v>2990</v>
      </c>
      <c r="G135" t="s">
        <v>3476</v>
      </c>
      <c r="H135" t="s">
        <v>11</v>
      </c>
      <c r="I135" t="s">
        <v>12</v>
      </c>
    </row>
    <row r="136" spans="1:9" x14ac:dyDescent="0.25">
      <c r="A136" t="s">
        <v>414</v>
      </c>
      <c r="B136" t="s">
        <v>3477</v>
      </c>
      <c r="C136" s="2" t="s">
        <v>3478</v>
      </c>
      <c r="D136" t="s">
        <v>922</v>
      </c>
      <c r="E136" t="s">
        <v>2989</v>
      </c>
      <c r="F136" t="s">
        <v>2990</v>
      </c>
      <c r="G136" t="s">
        <v>3479</v>
      </c>
      <c r="H136" t="s">
        <v>11</v>
      </c>
      <c r="I136" t="s">
        <v>12</v>
      </c>
    </row>
    <row r="137" spans="1:9" x14ac:dyDescent="0.25">
      <c r="A137" t="s">
        <v>415</v>
      </c>
      <c r="B137" t="s">
        <v>3224</v>
      </c>
      <c r="C137" s="2" t="s">
        <v>3225</v>
      </c>
      <c r="D137" t="s">
        <v>922</v>
      </c>
      <c r="E137" t="s">
        <v>2996</v>
      </c>
      <c r="F137" t="s">
        <v>2367</v>
      </c>
      <c r="G137" t="s">
        <v>3226</v>
      </c>
      <c r="H137" t="s">
        <v>35</v>
      </c>
      <c r="I137" t="s">
        <v>12</v>
      </c>
    </row>
    <row r="138" spans="1:9" x14ac:dyDescent="0.25">
      <c r="A138" t="s">
        <v>416</v>
      </c>
      <c r="B138" t="s">
        <v>3480</v>
      </c>
      <c r="C138" s="2" t="s">
        <v>3225</v>
      </c>
      <c r="D138" t="s">
        <v>922</v>
      </c>
      <c r="E138" t="s">
        <v>2989</v>
      </c>
      <c r="F138" t="s">
        <v>2990</v>
      </c>
      <c r="G138" t="s">
        <v>3481</v>
      </c>
      <c r="H138" t="s">
        <v>11</v>
      </c>
      <c r="I138" t="s">
        <v>12</v>
      </c>
    </row>
    <row r="139" spans="1:9" x14ac:dyDescent="0.25">
      <c r="A139" t="s">
        <v>417</v>
      </c>
      <c r="B139" t="s">
        <v>3482</v>
      </c>
      <c r="C139" s="2" t="s">
        <v>3483</v>
      </c>
      <c r="D139" t="s">
        <v>922</v>
      </c>
      <c r="E139" t="s">
        <v>2989</v>
      </c>
      <c r="F139" t="s">
        <v>2990</v>
      </c>
      <c r="G139" t="s">
        <v>3484</v>
      </c>
      <c r="H139" t="s">
        <v>11</v>
      </c>
      <c r="I139" t="s">
        <v>12</v>
      </c>
    </row>
    <row r="140" spans="1:9" x14ac:dyDescent="0.25">
      <c r="A140" t="s">
        <v>418</v>
      </c>
      <c r="B140" t="s">
        <v>3230</v>
      </c>
      <c r="C140" s="2" t="s">
        <v>3231</v>
      </c>
      <c r="D140" t="s">
        <v>922</v>
      </c>
      <c r="E140" t="s">
        <v>2996</v>
      </c>
      <c r="F140" t="s">
        <v>2367</v>
      </c>
      <c r="G140" t="s">
        <v>3232</v>
      </c>
      <c r="H140" t="s">
        <v>35</v>
      </c>
      <c r="I140" t="s">
        <v>12</v>
      </c>
    </row>
    <row r="141" spans="1:9" x14ac:dyDescent="0.25">
      <c r="A141" t="s">
        <v>419</v>
      </c>
      <c r="B141" t="s">
        <v>3485</v>
      </c>
      <c r="C141" s="2" t="s">
        <v>3486</v>
      </c>
      <c r="D141" t="s">
        <v>922</v>
      </c>
      <c r="E141" t="s">
        <v>2989</v>
      </c>
      <c r="F141" t="s">
        <v>2990</v>
      </c>
      <c r="G141" t="s">
        <v>3487</v>
      </c>
      <c r="H141" t="s">
        <v>11</v>
      </c>
      <c r="I141" t="s">
        <v>12</v>
      </c>
    </row>
    <row r="142" spans="1:9" x14ac:dyDescent="0.25">
      <c r="A142" t="s">
        <v>420</v>
      </c>
      <c r="B142" t="s">
        <v>3488</v>
      </c>
      <c r="C142" s="2" t="s">
        <v>3489</v>
      </c>
      <c r="D142" t="s">
        <v>922</v>
      </c>
      <c r="E142" t="s">
        <v>2989</v>
      </c>
      <c r="F142" t="s">
        <v>2990</v>
      </c>
      <c r="G142" t="s">
        <v>3490</v>
      </c>
      <c r="H142" t="s">
        <v>11</v>
      </c>
      <c r="I142" t="s">
        <v>12</v>
      </c>
    </row>
    <row r="143" spans="1:9" x14ac:dyDescent="0.25">
      <c r="A143" t="s">
        <v>421</v>
      </c>
      <c r="B143" t="s">
        <v>3240</v>
      </c>
      <c r="C143" s="2" t="s">
        <v>3241</v>
      </c>
      <c r="D143" t="s">
        <v>922</v>
      </c>
      <c r="E143" t="s">
        <v>2996</v>
      </c>
      <c r="F143" t="s">
        <v>2367</v>
      </c>
      <c r="G143" t="s">
        <v>3242</v>
      </c>
      <c r="H143" t="s">
        <v>35</v>
      </c>
      <c r="I143" t="s">
        <v>12</v>
      </c>
    </row>
    <row r="144" spans="1:9" x14ac:dyDescent="0.25">
      <c r="A144" t="s">
        <v>422</v>
      </c>
      <c r="B144" t="s">
        <v>3491</v>
      </c>
      <c r="C144" s="2" t="s">
        <v>3492</v>
      </c>
      <c r="D144" t="s">
        <v>922</v>
      </c>
      <c r="E144" t="s">
        <v>2989</v>
      </c>
      <c r="F144" t="s">
        <v>2990</v>
      </c>
      <c r="G144" t="s">
        <v>3493</v>
      </c>
      <c r="H144" t="s">
        <v>11</v>
      </c>
      <c r="I144" t="s">
        <v>12</v>
      </c>
    </row>
    <row r="145" spans="1:9" x14ac:dyDescent="0.25">
      <c r="A145" t="s">
        <v>423</v>
      </c>
      <c r="B145" t="s">
        <v>3494</v>
      </c>
      <c r="C145" s="2" t="s">
        <v>3495</v>
      </c>
      <c r="D145" t="s">
        <v>922</v>
      </c>
      <c r="E145" t="s">
        <v>2989</v>
      </c>
      <c r="F145" t="s">
        <v>2990</v>
      </c>
      <c r="G145" t="s">
        <v>3496</v>
      </c>
      <c r="H145" t="s">
        <v>11</v>
      </c>
      <c r="I145" t="s">
        <v>12</v>
      </c>
    </row>
    <row r="146" spans="1:9" x14ac:dyDescent="0.25">
      <c r="A146" t="s">
        <v>424</v>
      </c>
      <c r="B146" t="s">
        <v>3006</v>
      </c>
      <c r="C146" s="2" t="s">
        <v>3007</v>
      </c>
      <c r="D146" t="s">
        <v>922</v>
      </c>
      <c r="E146" t="s">
        <v>2996</v>
      </c>
      <c r="F146" t="s">
        <v>2367</v>
      </c>
      <c r="G146" t="s">
        <v>3008</v>
      </c>
      <c r="H146" t="s">
        <v>35</v>
      </c>
      <c r="I146" t="s">
        <v>12</v>
      </c>
    </row>
    <row r="147" spans="1:9" x14ac:dyDescent="0.25">
      <c r="A147" t="s">
        <v>425</v>
      </c>
      <c r="B147" t="s">
        <v>3497</v>
      </c>
      <c r="C147" s="2" t="s">
        <v>3007</v>
      </c>
      <c r="D147" t="s">
        <v>922</v>
      </c>
      <c r="E147" t="s">
        <v>2989</v>
      </c>
      <c r="F147" t="s">
        <v>2990</v>
      </c>
      <c r="G147" t="s">
        <v>3498</v>
      </c>
      <c r="H147" t="s">
        <v>11</v>
      </c>
      <c r="I147" t="s">
        <v>12</v>
      </c>
    </row>
    <row r="148" spans="1:9" x14ac:dyDescent="0.25">
      <c r="A148" t="s">
        <v>426</v>
      </c>
      <c r="B148" t="s">
        <v>3499</v>
      </c>
      <c r="C148" s="2" t="s">
        <v>3500</v>
      </c>
      <c r="D148" t="s">
        <v>922</v>
      </c>
      <c r="E148" t="s">
        <v>2989</v>
      </c>
      <c r="F148" t="s">
        <v>2990</v>
      </c>
      <c r="G148" t="s">
        <v>3501</v>
      </c>
      <c r="H148" t="s">
        <v>11</v>
      </c>
      <c r="I148" t="s">
        <v>12</v>
      </c>
    </row>
    <row r="149" spans="1:9" x14ac:dyDescent="0.25">
      <c r="A149" t="s">
        <v>427</v>
      </c>
      <c r="B149" t="s">
        <v>3502</v>
      </c>
      <c r="C149" s="2" t="s">
        <v>3503</v>
      </c>
      <c r="D149" t="s">
        <v>922</v>
      </c>
      <c r="E149" t="s">
        <v>2989</v>
      </c>
      <c r="F149" t="s">
        <v>2990</v>
      </c>
      <c r="G149" t="s">
        <v>3504</v>
      </c>
      <c r="H149" t="s">
        <v>11</v>
      </c>
      <c r="I149" t="s">
        <v>12</v>
      </c>
    </row>
    <row r="150" spans="1:9" x14ac:dyDescent="0.25">
      <c r="A150" t="s">
        <v>428</v>
      </c>
      <c r="B150" t="s">
        <v>3329</v>
      </c>
      <c r="C150" s="2" t="s">
        <v>3330</v>
      </c>
      <c r="D150" t="s">
        <v>922</v>
      </c>
      <c r="E150" t="s">
        <v>2996</v>
      </c>
      <c r="F150" t="s">
        <v>2367</v>
      </c>
      <c r="G150" t="s">
        <v>3331</v>
      </c>
      <c r="H150" t="s">
        <v>35</v>
      </c>
      <c r="I150" t="s">
        <v>12</v>
      </c>
    </row>
    <row r="151" spans="1:9" x14ac:dyDescent="0.25">
      <c r="A151" t="s">
        <v>429</v>
      </c>
      <c r="B151" t="s">
        <v>3332</v>
      </c>
      <c r="C151" s="2" t="s">
        <v>3333</v>
      </c>
      <c r="D151" t="s">
        <v>922</v>
      </c>
      <c r="E151" t="s">
        <v>2996</v>
      </c>
      <c r="F151" t="s">
        <v>2367</v>
      </c>
      <c r="G151" t="s">
        <v>3334</v>
      </c>
      <c r="H151" t="s">
        <v>35</v>
      </c>
      <c r="I151" t="s">
        <v>12</v>
      </c>
    </row>
    <row r="152" spans="1:9" x14ac:dyDescent="0.25">
      <c r="A152" t="s">
        <v>430</v>
      </c>
      <c r="B152" t="s">
        <v>3505</v>
      </c>
      <c r="C152" s="2" t="s">
        <v>3333</v>
      </c>
      <c r="D152" t="s">
        <v>922</v>
      </c>
      <c r="E152" t="s">
        <v>2989</v>
      </c>
      <c r="F152" t="s">
        <v>2990</v>
      </c>
      <c r="G152" t="s">
        <v>3506</v>
      </c>
      <c r="H152" t="s">
        <v>11</v>
      </c>
      <c r="I152" t="s">
        <v>12</v>
      </c>
    </row>
    <row r="153" spans="1:9" x14ac:dyDescent="0.25">
      <c r="A153" t="s">
        <v>431</v>
      </c>
      <c r="B153" t="s">
        <v>3507</v>
      </c>
      <c r="C153" s="2" t="s">
        <v>3508</v>
      </c>
      <c r="D153" t="s">
        <v>922</v>
      </c>
      <c r="E153" t="s">
        <v>2989</v>
      </c>
      <c r="F153" t="s">
        <v>2990</v>
      </c>
      <c r="G153" t="s">
        <v>3509</v>
      </c>
      <c r="H153" t="s">
        <v>11</v>
      </c>
      <c r="I153" t="s">
        <v>12</v>
      </c>
    </row>
    <row r="154" spans="1:9" x14ac:dyDescent="0.25">
      <c r="A154" t="s">
        <v>432</v>
      </c>
      <c r="B154" t="s">
        <v>3107</v>
      </c>
      <c r="C154" s="2" t="s">
        <v>3108</v>
      </c>
      <c r="D154" t="s">
        <v>922</v>
      </c>
      <c r="E154" t="s">
        <v>2996</v>
      </c>
      <c r="F154" t="s">
        <v>2367</v>
      </c>
      <c r="G154" t="s">
        <v>3109</v>
      </c>
      <c r="H154" t="s">
        <v>35</v>
      </c>
      <c r="I154" t="s">
        <v>12</v>
      </c>
    </row>
    <row r="155" spans="1:9" x14ac:dyDescent="0.25">
      <c r="A155" t="s">
        <v>433</v>
      </c>
      <c r="B155" t="s">
        <v>3254</v>
      </c>
      <c r="C155" s="2" t="s">
        <v>3255</v>
      </c>
      <c r="D155" t="s">
        <v>922</v>
      </c>
      <c r="E155" t="s">
        <v>2996</v>
      </c>
      <c r="F155" t="s">
        <v>2367</v>
      </c>
      <c r="G155" t="s">
        <v>3256</v>
      </c>
      <c r="H155" t="s">
        <v>35</v>
      </c>
      <c r="I155" t="s">
        <v>12</v>
      </c>
    </row>
    <row r="156" spans="1:9" x14ac:dyDescent="0.25">
      <c r="A156" t="s">
        <v>434</v>
      </c>
      <c r="B156" t="s">
        <v>3510</v>
      </c>
      <c r="C156" s="2" t="s">
        <v>3255</v>
      </c>
      <c r="D156" t="s">
        <v>922</v>
      </c>
      <c r="E156" t="s">
        <v>2989</v>
      </c>
      <c r="F156" t="s">
        <v>2990</v>
      </c>
      <c r="G156" t="s">
        <v>3511</v>
      </c>
      <c r="H156" t="s">
        <v>11</v>
      </c>
      <c r="I156" t="s">
        <v>12</v>
      </c>
    </row>
    <row r="157" spans="1:9" x14ac:dyDescent="0.25">
      <c r="A157" t="s">
        <v>435</v>
      </c>
      <c r="B157" t="s">
        <v>3512</v>
      </c>
      <c r="C157" s="2" t="s">
        <v>3513</v>
      </c>
      <c r="D157" t="s">
        <v>922</v>
      </c>
      <c r="E157" t="s">
        <v>2989</v>
      </c>
      <c r="F157" t="s">
        <v>2990</v>
      </c>
      <c r="G157" t="s">
        <v>3514</v>
      </c>
      <c r="H157" t="s">
        <v>11</v>
      </c>
      <c r="I157" t="s">
        <v>12</v>
      </c>
    </row>
    <row r="158" spans="1:9" x14ac:dyDescent="0.25">
      <c r="A158" t="s">
        <v>436</v>
      </c>
      <c r="B158" t="s">
        <v>3262</v>
      </c>
      <c r="C158" s="2" t="s">
        <v>3263</v>
      </c>
      <c r="D158" t="s">
        <v>922</v>
      </c>
      <c r="E158" t="s">
        <v>2996</v>
      </c>
      <c r="F158" t="s">
        <v>2367</v>
      </c>
      <c r="G158" t="s">
        <v>3264</v>
      </c>
      <c r="H158" t="s">
        <v>35</v>
      </c>
      <c r="I158" t="s">
        <v>12</v>
      </c>
    </row>
    <row r="159" spans="1:9" x14ac:dyDescent="0.25">
      <c r="A159" t="s">
        <v>437</v>
      </c>
      <c r="B159" t="s">
        <v>3515</v>
      </c>
      <c r="C159" s="2" t="s">
        <v>3263</v>
      </c>
      <c r="D159" t="s">
        <v>922</v>
      </c>
      <c r="E159" t="s">
        <v>2989</v>
      </c>
      <c r="F159" t="s">
        <v>2990</v>
      </c>
      <c r="G159" t="s">
        <v>3516</v>
      </c>
      <c r="H159" t="s">
        <v>11</v>
      </c>
      <c r="I159" t="s">
        <v>12</v>
      </c>
    </row>
    <row r="160" spans="1:9" x14ac:dyDescent="0.25">
      <c r="A160" t="s">
        <v>438</v>
      </c>
      <c r="B160" t="s">
        <v>3517</v>
      </c>
      <c r="C160" s="2" t="s">
        <v>3518</v>
      </c>
      <c r="D160" t="s">
        <v>922</v>
      </c>
      <c r="E160" t="s">
        <v>2989</v>
      </c>
      <c r="F160" t="s">
        <v>2990</v>
      </c>
      <c r="G160" t="s">
        <v>3519</v>
      </c>
      <c r="H160" t="s">
        <v>11</v>
      </c>
      <c r="I160" t="s">
        <v>12</v>
      </c>
    </row>
    <row r="161" spans="1:9" x14ac:dyDescent="0.25">
      <c r="A161" t="s">
        <v>439</v>
      </c>
      <c r="B161" t="s">
        <v>3270</v>
      </c>
      <c r="C161" s="2" t="s">
        <v>3271</v>
      </c>
      <c r="D161" t="s">
        <v>922</v>
      </c>
      <c r="E161" t="s">
        <v>2996</v>
      </c>
      <c r="F161" t="s">
        <v>2367</v>
      </c>
      <c r="G161" t="s">
        <v>3272</v>
      </c>
      <c r="H161" t="s">
        <v>35</v>
      </c>
      <c r="I161" t="s">
        <v>12</v>
      </c>
    </row>
    <row r="162" spans="1:9" x14ac:dyDescent="0.25">
      <c r="A162" t="s">
        <v>440</v>
      </c>
      <c r="B162" t="s">
        <v>3520</v>
      </c>
      <c r="C162" s="2" t="s">
        <v>3271</v>
      </c>
      <c r="D162" t="s">
        <v>922</v>
      </c>
      <c r="E162" t="s">
        <v>2989</v>
      </c>
      <c r="F162" t="s">
        <v>2990</v>
      </c>
      <c r="G162" t="s">
        <v>3521</v>
      </c>
      <c r="H162" t="s">
        <v>11</v>
      </c>
      <c r="I162" t="s">
        <v>12</v>
      </c>
    </row>
    <row r="163" spans="1:9" x14ac:dyDescent="0.25">
      <c r="A163" t="s">
        <v>441</v>
      </c>
      <c r="B163" t="s">
        <v>3522</v>
      </c>
      <c r="C163" s="2" t="s">
        <v>3523</v>
      </c>
      <c r="D163" t="s">
        <v>922</v>
      </c>
      <c r="E163" t="s">
        <v>2989</v>
      </c>
      <c r="F163" t="s">
        <v>2990</v>
      </c>
      <c r="G163" t="s">
        <v>3524</v>
      </c>
      <c r="H163" t="s">
        <v>11</v>
      </c>
      <c r="I163" t="s">
        <v>12</v>
      </c>
    </row>
    <row r="164" spans="1:9" x14ac:dyDescent="0.25">
      <c r="A164" t="s">
        <v>442</v>
      </c>
      <c r="B164" t="s">
        <v>3273</v>
      </c>
      <c r="C164" s="2" t="s">
        <v>3274</v>
      </c>
      <c r="D164" t="s">
        <v>922</v>
      </c>
      <c r="E164" t="s">
        <v>2996</v>
      </c>
      <c r="F164" t="s">
        <v>2367</v>
      </c>
      <c r="G164" t="s">
        <v>3275</v>
      </c>
      <c r="H164" t="s">
        <v>35</v>
      </c>
      <c r="I164" t="s">
        <v>12</v>
      </c>
    </row>
    <row r="165" spans="1:9" x14ac:dyDescent="0.25">
      <c r="A165" t="s">
        <v>443</v>
      </c>
      <c r="B165" t="s">
        <v>3525</v>
      </c>
      <c r="C165" s="2" t="s">
        <v>3274</v>
      </c>
      <c r="D165" t="s">
        <v>922</v>
      </c>
      <c r="E165" t="s">
        <v>2989</v>
      </c>
      <c r="F165" t="s">
        <v>2990</v>
      </c>
      <c r="G165" t="s">
        <v>3526</v>
      </c>
      <c r="H165" t="s">
        <v>11</v>
      </c>
      <c r="I165" t="s">
        <v>12</v>
      </c>
    </row>
    <row r="166" spans="1:9" x14ac:dyDescent="0.25">
      <c r="A166" t="s">
        <v>444</v>
      </c>
      <c r="B166" t="s">
        <v>3527</v>
      </c>
      <c r="C166" s="2" t="s">
        <v>3528</v>
      </c>
      <c r="D166" t="s">
        <v>922</v>
      </c>
      <c r="E166" t="s">
        <v>2989</v>
      </c>
      <c r="F166" t="s">
        <v>2990</v>
      </c>
      <c r="G166" t="s">
        <v>3529</v>
      </c>
      <c r="H166" t="s">
        <v>11</v>
      </c>
      <c r="I166" t="s">
        <v>12</v>
      </c>
    </row>
    <row r="167" spans="1:9" x14ac:dyDescent="0.25">
      <c r="A167" t="s">
        <v>445</v>
      </c>
      <c r="B167" t="s">
        <v>3276</v>
      </c>
      <c r="C167" s="2" t="s">
        <v>3277</v>
      </c>
      <c r="D167" t="s">
        <v>922</v>
      </c>
      <c r="E167" t="s">
        <v>2996</v>
      </c>
      <c r="F167" t="s">
        <v>2367</v>
      </c>
      <c r="G167" t="s">
        <v>3278</v>
      </c>
      <c r="H167" t="s">
        <v>35</v>
      </c>
      <c r="I167" t="s">
        <v>12</v>
      </c>
    </row>
    <row r="168" spans="1:9" x14ac:dyDescent="0.25">
      <c r="A168" t="s">
        <v>446</v>
      </c>
      <c r="B168" t="s">
        <v>3530</v>
      </c>
      <c r="C168" s="2" t="s">
        <v>3277</v>
      </c>
      <c r="D168" t="s">
        <v>922</v>
      </c>
      <c r="E168" t="s">
        <v>2989</v>
      </c>
      <c r="F168" t="s">
        <v>2990</v>
      </c>
      <c r="G168" t="s">
        <v>3531</v>
      </c>
      <c r="H168" t="s">
        <v>11</v>
      </c>
      <c r="I168" t="s">
        <v>12</v>
      </c>
    </row>
    <row r="169" spans="1:9" x14ac:dyDescent="0.25">
      <c r="A169" t="s">
        <v>447</v>
      </c>
      <c r="B169" t="s">
        <v>3532</v>
      </c>
      <c r="C169" s="2" t="s">
        <v>3533</v>
      </c>
      <c r="D169" t="s">
        <v>922</v>
      </c>
      <c r="E169" t="s">
        <v>2989</v>
      </c>
      <c r="F169" t="s">
        <v>2990</v>
      </c>
      <c r="G169" t="s">
        <v>3534</v>
      </c>
      <c r="H169" t="s">
        <v>11</v>
      </c>
      <c r="I169" t="s">
        <v>12</v>
      </c>
    </row>
    <row r="170" spans="1:9" x14ac:dyDescent="0.25">
      <c r="A170" t="s">
        <v>448</v>
      </c>
      <c r="B170" t="s">
        <v>3535</v>
      </c>
      <c r="C170" s="2" t="s">
        <v>3536</v>
      </c>
      <c r="D170" t="s">
        <v>922</v>
      </c>
      <c r="E170" t="s">
        <v>2989</v>
      </c>
      <c r="F170" t="s">
        <v>2990</v>
      </c>
      <c r="G170" t="s">
        <v>3537</v>
      </c>
      <c r="H170" t="s">
        <v>11</v>
      </c>
      <c r="I170" t="s">
        <v>12</v>
      </c>
    </row>
    <row r="171" spans="1:9" x14ac:dyDescent="0.25">
      <c r="A171" t="s">
        <v>449</v>
      </c>
      <c r="B171" t="s">
        <v>3282</v>
      </c>
      <c r="C171" s="2" t="s">
        <v>3283</v>
      </c>
      <c r="D171" t="s">
        <v>922</v>
      </c>
      <c r="E171" t="s">
        <v>2996</v>
      </c>
      <c r="F171" t="s">
        <v>2367</v>
      </c>
      <c r="G171" t="s">
        <v>3284</v>
      </c>
      <c r="H171" t="s">
        <v>35</v>
      </c>
      <c r="I171" t="s">
        <v>12</v>
      </c>
    </row>
    <row r="172" spans="1:9" x14ac:dyDescent="0.25">
      <c r="A172" t="s">
        <v>450</v>
      </c>
      <c r="B172" t="s">
        <v>3538</v>
      </c>
      <c r="C172" s="2" t="s">
        <v>3283</v>
      </c>
      <c r="D172" t="s">
        <v>922</v>
      </c>
      <c r="E172" t="s">
        <v>2989</v>
      </c>
      <c r="F172" t="s">
        <v>2990</v>
      </c>
      <c r="G172" t="s">
        <v>3539</v>
      </c>
      <c r="H172" t="s">
        <v>11</v>
      </c>
      <c r="I172" t="s">
        <v>12</v>
      </c>
    </row>
    <row r="173" spans="1:9" x14ac:dyDescent="0.25">
      <c r="A173" t="s">
        <v>451</v>
      </c>
      <c r="B173" t="s">
        <v>3540</v>
      </c>
      <c r="C173" s="2" t="s">
        <v>3541</v>
      </c>
      <c r="D173" t="s">
        <v>922</v>
      </c>
      <c r="E173" t="s">
        <v>2989</v>
      </c>
      <c r="F173" t="s">
        <v>2990</v>
      </c>
      <c r="G173" t="s">
        <v>3542</v>
      </c>
      <c r="H173" t="s">
        <v>11</v>
      </c>
      <c r="I173" t="s">
        <v>12</v>
      </c>
    </row>
    <row r="174" spans="1:9" x14ac:dyDescent="0.25">
      <c r="A174" t="s">
        <v>452</v>
      </c>
      <c r="B174" t="s">
        <v>3285</v>
      </c>
      <c r="C174" s="2" t="s">
        <v>3286</v>
      </c>
      <c r="D174" t="s">
        <v>922</v>
      </c>
      <c r="E174" t="s">
        <v>2996</v>
      </c>
      <c r="F174" t="s">
        <v>2367</v>
      </c>
      <c r="G174" t="s">
        <v>3287</v>
      </c>
      <c r="H174" t="s">
        <v>35</v>
      </c>
      <c r="I174" t="s">
        <v>12</v>
      </c>
    </row>
    <row r="175" spans="1:9" x14ac:dyDescent="0.25">
      <c r="A175" t="s">
        <v>453</v>
      </c>
      <c r="B175" t="s">
        <v>3543</v>
      </c>
      <c r="C175" s="2" t="s">
        <v>3286</v>
      </c>
      <c r="D175" t="s">
        <v>922</v>
      </c>
      <c r="E175" t="s">
        <v>2989</v>
      </c>
      <c r="F175" t="s">
        <v>2990</v>
      </c>
      <c r="G175" t="s">
        <v>3544</v>
      </c>
      <c r="H175" t="s">
        <v>11</v>
      </c>
      <c r="I175" t="s">
        <v>12</v>
      </c>
    </row>
    <row r="176" spans="1:9" x14ac:dyDescent="0.25">
      <c r="A176" t="s">
        <v>454</v>
      </c>
      <c r="B176" t="s">
        <v>3545</v>
      </c>
      <c r="C176" s="2" t="s">
        <v>3546</v>
      </c>
      <c r="D176" t="s">
        <v>922</v>
      </c>
      <c r="E176" t="s">
        <v>2989</v>
      </c>
      <c r="F176" t="s">
        <v>2990</v>
      </c>
      <c r="G176" t="s">
        <v>3547</v>
      </c>
      <c r="H176" t="s">
        <v>11</v>
      </c>
      <c r="I176" t="s">
        <v>12</v>
      </c>
    </row>
    <row r="177" spans="1:9" x14ac:dyDescent="0.25">
      <c r="A177" t="s">
        <v>455</v>
      </c>
      <c r="B177" t="s">
        <v>3548</v>
      </c>
      <c r="C177" s="2" t="s">
        <v>3549</v>
      </c>
      <c r="D177" t="s">
        <v>922</v>
      </c>
      <c r="E177" t="s">
        <v>2989</v>
      </c>
      <c r="F177" t="s">
        <v>2990</v>
      </c>
      <c r="G177" t="s">
        <v>3550</v>
      </c>
      <c r="H177" t="s">
        <v>11</v>
      </c>
      <c r="I177" t="s">
        <v>12</v>
      </c>
    </row>
    <row r="178" spans="1:9" x14ac:dyDescent="0.25">
      <c r="A178" t="s">
        <v>456</v>
      </c>
      <c r="B178" t="s">
        <v>3288</v>
      </c>
      <c r="C178" s="2" t="s">
        <v>3289</v>
      </c>
      <c r="D178" t="s">
        <v>922</v>
      </c>
      <c r="E178" t="s">
        <v>2996</v>
      </c>
      <c r="F178" t="s">
        <v>2367</v>
      </c>
      <c r="G178" t="s">
        <v>3290</v>
      </c>
      <c r="H178" t="s">
        <v>35</v>
      </c>
      <c r="I178" t="s">
        <v>12</v>
      </c>
    </row>
    <row r="179" spans="1:9" x14ac:dyDescent="0.25">
      <c r="A179" t="s">
        <v>457</v>
      </c>
      <c r="B179" t="s">
        <v>3551</v>
      </c>
      <c r="C179" s="2" t="s">
        <v>3289</v>
      </c>
      <c r="D179" t="s">
        <v>922</v>
      </c>
      <c r="E179" t="s">
        <v>2989</v>
      </c>
      <c r="F179" t="s">
        <v>2990</v>
      </c>
      <c r="G179" t="s">
        <v>3552</v>
      </c>
      <c r="H179" t="s">
        <v>11</v>
      </c>
      <c r="I179" t="s">
        <v>12</v>
      </c>
    </row>
    <row r="180" spans="1:9" x14ac:dyDescent="0.25">
      <c r="A180" t="s">
        <v>458</v>
      </c>
      <c r="B180" t="s">
        <v>3151</v>
      </c>
      <c r="C180" s="2" t="s">
        <v>3152</v>
      </c>
      <c r="D180" t="s">
        <v>922</v>
      </c>
      <c r="E180" t="s">
        <v>2996</v>
      </c>
      <c r="F180" t="s">
        <v>2367</v>
      </c>
      <c r="G180" t="s">
        <v>3153</v>
      </c>
      <c r="H180" t="s">
        <v>35</v>
      </c>
      <c r="I180" t="s">
        <v>12</v>
      </c>
    </row>
    <row r="181" spans="1:9" x14ac:dyDescent="0.25">
      <c r="A181" t="s">
        <v>459</v>
      </c>
      <c r="B181" t="s">
        <v>3553</v>
      </c>
      <c r="C181" s="2" t="s">
        <v>3152</v>
      </c>
      <c r="D181" t="s">
        <v>922</v>
      </c>
      <c r="E181" t="s">
        <v>2989</v>
      </c>
      <c r="F181" t="s">
        <v>2990</v>
      </c>
      <c r="G181" t="s">
        <v>3554</v>
      </c>
      <c r="H181" t="s">
        <v>11</v>
      </c>
      <c r="I181" t="s">
        <v>12</v>
      </c>
    </row>
    <row r="182" spans="1:9" x14ac:dyDescent="0.25">
      <c r="A182" t="s">
        <v>460</v>
      </c>
      <c r="B182" t="s">
        <v>3165</v>
      </c>
      <c r="C182" s="2" t="s">
        <v>3166</v>
      </c>
      <c r="D182" t="s">
        <v>922</v>
      </c>
      <c r="E182" t="s">
        <v>2996</v>
      </c>
      <c r="F182" t="s">
        <v>2367</v>
      </c>
      <c r="G182" t="s">
        <v>3167</v>
      </c>
      <c r="H182" t="s">
        <v>35</v>
      </c>
      <c r="I182" t="s">
        <v>12</v>
      </c>
    </row>
    <row r="183" spans="1:9" x14ac:dyDescent="0.25">
      <c r="A183" t="s">
        <v>461</v>
      </c>
      <c r="B183" t="s">
        <v>3555</v>
      </c>
      <c r="C183" s="2" t="s">
        <v>3166</v>
      </c>
      <c r="D183" t="s">
        <v>922</v>
      </c>
      <c r="E183" t="s">
        <v>2989</v>
      </c>
      <c r="F183" t="s">
        <v>2990</v>
      </c>
      <c r="G183" t="s">
        <v>3556</v>
      </c>
      <c r="H183" t="s">
        <v>11</v>
      </c>
      <c r="I183" t="s">
        <v>12</v>
      </c>
    </row>
    <row r="184" spans="1:9" x14ac:dyDescent="0.25">
      <c r="A184" t="s">
        <v>462</v>
      </c>
      <c r="B184" t="s">
        <v>3168</v>
      </c>
      <c r="C184" s="2" t="s">
        <v>3169</v>
      </c>
      <c r="D184" t="s">
        <v>922</v>
      </c>
      <c r="E184" t="s">
        <v>2996</v>
      </c>
      <c r="F184" t="s">
        <v>2367</v>
      </c>
      <c r="G184" t="s">
        <v>3170</v>
      </c>
      <c r="H184" t="s">
        <v>35</v>
      </c>
      <c r="I184" t="s">
        <v>12</v>
      </c>
    </row>
    <row r="185" spans="1:9" x14ac:dyDescent="0.25">
      <c r="A185" t="s">
        <v>463</v>
      </c>
      <c r="B185" t="s">
        <v>3557</v>
      </c>
      <c r="C185" s="2" t="s">
        <v>3169</v>
      </c>
      <c r="D185" t="s">
        <v>922</v>
      </c>
      <c r="E185" t="s">
        <v>2989</v>
      </c>
      <c r="F185" t="s">
        <v>2990</v>
      </c>
      <c r="G185" t="s">
        <v>3558</v>
      </c>
      <c r="H185" t="s">
        <v>11</v>
      </c>
      <c r="I185" t="s">
        <v>12</v>
      </c>
    </row>
    <row r="186" spans="1:9" x14ac:dyDescent="0.25">
      <c r="A186" t="s">
        <v>464</v>
      </c>
      <c r="B186" t="s">
        <v>3559</v>
      </c>
      <c r="C186" s="2" t="s">
        <v>3560</v>
      </c>
      <c r="D186" t="s">
        <v>922</v>
      </c>
      <c r="E186" t="s">
        <v>2989</v>
      </c>
      <c r="F186" t="s">
        <v>2990</v>
      </c>
      <c r="G186" t="s">
        <v>3561</v>
      </c>
      <c r="H186" t="s">
        <v>11</v>
      </c>
      <c r="I186" t="s">
        <v>12</v>
      </c>
    </row>
    <row r="187" spans="1:9" x14ac:dyDescent="0.25">
      <c r="A187" t="s">
        <v>465</v>
      </c>
      <c r="B187" t="s">
        <v>3176</v>
      </c>
      <c r="C187" s="2" t="s">
        <v>3177</v>
      </c>
      <c r="D187" t="s">
        <v>922</v>
      </c>
      <c r="E187" t="s">
        <v>2996</v>
      </c>
      <c r="F187" t="s">
        <v>2367</v>
      </c>
      <c r="G187" t="s">
        <v>3178</v>
      </c>
      <c r="H187" t="s">
        <v>35</v>
      </c>
      <c r="I187" t="s">
        <v>12</v>
      </c>
    </row>
    <row r="188" spans="1:9" x14ac:dyDescent="0.25">
      <c r="A188" t="s">
        <v>466</v>
      </c>
      <c r="B188" t="s">
        <v>3562</v>
      </c>
      <c r="C188" s="2" t="s">
        <v>3177</v>
      </c>
      <c r="D188" t="s">
        <v>922</v>
      </c>
      <c r="E188" t="s">
        <v>2989</v>
      </c>
      <c r="F188" t="s">
        <v>2990</v>
      </c>
      <c r="G188" t="s">
        <v>3563</v>
      </c>
      <c r="H188" t="s">
        <v>11</v>
      </c>
      <c r="I188" t="s">
        <v>12</v>
      </c>
    </row>
    <row r="189" spans="1:9" x14ac:dyDescent="0.25">
      <c r="A189" t="s">
        <v>467</v>
      </c>
      <c r="B189" t="s">
        <v>3564</v>
      </c>
      <c r="C189" s="2" t="s">
        <v>3565</v>
      </c>
      <c r="D189" t="s">
        <v>922</v>
      </c>
      <c r="E189" t="s">
        <v>2989</v>
      </c>
      <c r="F189" t="s">
        <v>2990</v>
      </c>
      <c r="G189" t="s">
        <v>3566</v>
      </c>
      <c r="H189" t="s">
        <v>11</v>
      </c>
      <c r="I189" t="s">
        <v>12</v>
      </c>
    </row>
    <row r="190" spans="1:9" x14ac:dyDescent="0.25">
      <c r="A190" t="s">
        <v>468</v>
      </c>
      <c r="B190" t="s">
        <v>3185</v>
      </c>
      <c r="C190" s="2" t="s">
        <v>3186</v>
      </c>
      <c r="D190" t="s">
        <v>922</v>
      </c>
      <c r="E190" t="s">
        <v>2996</v>
      </c>
      <c r="F190" t="s">
        <v>2367</v>
      </c>
      <c r="G190" t="s">
        <v>3187</v>
      </c>
      <c r="H190" t="s">
        <v>35</v>
      </c>
      <c r="I190" t="s">
        <v>12</v>
      </c>
    </row>
    <row r="191" spans="1:9" x14ac:dyDescent="0.25">
      <c r="A191" t="s">
        <v>469</v>
      </c>
      <c r="B191" t="s">
        <v>3567</v>
      </c>
      <c r="C191" s="2" t="s">
        <v>3186</v>
      </c>
      <c r="D191" t="s">
        <v>922</v>
      </c>
      <c r="E191" t="s">
        <v>2989</v>
      </c>
      <c r="F191" t="s">
        <v>2990</v>
      </c>
      <c r="G191" t="s">
        <v>3568</v>
      </c>
      <c r="H191" t="s">
        <v>11</v>
      </c>
      <c r="I191" t="s">
        <v>12</v>
      </c>
    </row>
    <row r="192" spans="1:9" x14ac:dyDescent="0.25">
      <c r="A192" t="s">
        <v>470</v>
      </c>
      <c r="B192" t="s">
        <v>3196</v>
      </c>
      <c r="C192" s="2" t="s">
        <v>3197</v>
      </c>
      <c r="D192" t="s">
        <v>922</v>
      </c>
      <c r="E192" t="s">
        <v>2996</v>
      </c>
      <c r="F192" t="s">
        <v>2367</v>
      </c>
      <c r="G192" t="s">
        <v>3198</v>
      </c>
      <c r="H192" t="s">
        <v>35</v>
      </c>
      <c r="I192" t="s">
        <v>12</v>
      </c>
    </row>
    <row r="193" spans="1:9" x14ac:dyDescent="0.25">
      <c r="A193" t="s">
        <v>471</v>
      </c>
      <c r="B193" t="s">
        <v>3569</v>
      </c>
      <c r="C193" s="2" t="s">
        <v>3570</v>
      </c>
      <c r="D193" t="s">
        <v>922</v>
      </c>
      <c r="E193" t="s">
        <v>2989</v>
      </c>
      <c r="F193" t="s">
        <v>2990</v>
      </c>
      <c r="G193" t="s">
        <v>3571</v>
      </c>
      <c r="H193" t="s">
        <v>11</v>
      </c>
      <c r="I193" t="s">
        <v>12</v>
      </c>
    </row>
    <row r="194" spans="1:9" x14ac:dyDescent="0.25">
      <c r="A194" t="s">
        <v>472</v>
      </c>
      <c r="B194" t="s">
        <v>3572</v>
      </c>
      <c r="C194" s="2" t="s">
        <v>3573</v>
      </c>
      <c r="D194" t="s">
        <v>922</v>
      </c>
      <c r="E194" t="s">
        <v>2989</v>
      </c>
      <c r="F194" t="s">
        <v>2990</v>
      </c>
      <c r="G194" t="s">
        <v>3574</v>
      </c>
      <c r="H194" t="s">
        <v>11</v>
      </c>
      <c r="I194" t="s">
        <v>12</v>
      </c>
    </row>
    <row r="195" spans="1:9" x14ac:dyDescent="0.25">
      <c r="A195" t="s">
        <v>473</v>
      </c>
      <c r="B195" t="s">
        <v>3318</v>
      </c>
      <c r="C195" s="2" t="s">
        <v>3319</v>
      </c>
      <c r="D195" t="s">
        <v>922</v>
      </c>
      <c r="E195" t="s">
        <v>2996</v>
      </c>
      <c r="F195" t="s">
        <v>2367</v>
      </c>
      <c r="G195" t="s">
        <v>3320</v>
      </c>
      <c r="H195" t="s">
        <v>35</v>
      </c>
      <c r="I195" t="s">
        <v>12</v>
      </c>
    </row>
    <row r="196" spans="1:9" x14ac:dyDescent="0.25">
      <c r="A196" t="s">
        <v>474</v>
      </c>
      <c r="B196" t="s">
        <v>3575</v>
      </c>
      <c r="C196" s="2" t="s">
        <v>3319</v>
      </c>
      <c r="D196" t="s">
        <v>922</v>
      </c>
      <c r="E196" t="s">
        <v>2989</v>
      </c>
      <c r="F196" t="s">
        <v>2990</v>
      </c>
      <c r="G196" t="s">
        <v>3576</v>
      </c>
      <c r="H196" t="s">
        <v>11</v>
      </c>
      <c r="I196" t="s">
        <v>12</v>
      </c>
    </row>
    <row r="197" spans="1:9" x14ac:dyDescent="0.25">
      <c r="A197" t="s">
        <v>475</v>
      </c>
      <c r="B197" t="s">
        <v>3577</v>
      </c>
      <c r="C197" s="2" t="s">
        <v>3578</v>
      </c>
      <c r="D197" t="s">
        <v>922</v>
      </c>
      <c r="E197" t="s">
        <v>2989</v>
      </c>
      <c r="F197" t="s">
        <v>2990</v>
      </c>
      <c r="G197" t="s">
        <v>3579</v>
      </c>
      <c r="H197" t="s">
        <v>11</v>
      </c>
      <c r="I197" t="s">
        <v>12</v>
      </c>
    </row>
    <row r="198" spans="1:9" x14ac:dyDescent="0.25">
      <c r="A198" t="s">
        <v>476</v>
      </c>
      <c r="B198" t="s">
        <v>3204</v>
      </c>
      <c r="C198" s="2" t="s">
        <v>3205</v>
      </c>
      <c r="D198" t="s">
        <v>922</v>
      </c>
      <c r="E198" t="s">
        <v>2996</v>
      </c>
      <c r="F198" t="s">
        <v>2367</v>
      </c>
      <c r="G198" t="s">
        <v>3206</v>
      </c>
      <c r="H198" t="s">
        <v>35</v>
      </c>
      <c r="I198" t="s">
        <v>12</v>
      </c>
    </row>
    <row r="199" spans="1:9" x14ac:dyDescent="0.25">
      <c r="A199" t="s">
        <v>477</v>
      </c>
      <c r="B199" t="s">
        <v>3580</v>
      </c>
      <c r="C199" s="2" t="s">
        <v>3205</v>
      </c>
      <c r="D199" t="s">
        <v>922</v>
      </c>
      <c r="E199" t="s">
        <v>2989</v>
      </c>
      <c r="F199" t="s">
        <v>2990</v>
      </c>
      <c r="G199" t="s">
        <v>3581</v>
      </c>
      <c r="H199" t="s">
        <v>11</v>
      </c>
      <c r="I199" t="s">
        <v>12</v>
      </c>
    </row>
    <row r="200" spans="1:9" x14ac:dyDescent="0.25">
      <c r="A200" t="s">
        <v>478</v>
      </c>
      <c r="B200" t="s">
        <v>3582</v>
      </c>
      <c r="C200" s="2" t="s">
        <v>3583</v>
      </c>
      <c r="D200" t="s">
        <v>922</v>
      </c>
      <c r="E200" t="s">
        <v>2989</v>
      </c>
      <c r="F200" t="s">
        <v>2990</v>
      </c>
      <c r="G200" t="s">
        <v>3584</v>
      </c>
      <c r="H200" t="s">
        <v>11</v>
      </c>
      <c r="I200" t="s">
        <v>12</v>
      </c>
    </row>
    <row r="201" spans="1:9" x14ac:dyDescent="0.25">
      <c r="A201" t="s">
        <v>479</v>
      </c>
      <c r="B201" t="s">
        <v>3585</v>
      </c>
      <c r="C201" s="2" t="s">
        <v>3586</v>
      </c>
      <c r="D201" t="s">
        <v>922</v>
      </c>
      <c r="E201" t="s">
        <v>2989</v>
      </c>
      <c r="F201" t="s">
        <v>2990</v>
      </c>
      <c r="G201" t="s">
        <v>3587</v>
      </c>
      <c r="H201" t="s">
        <v>11</v>
      </c>
      <c r="I201" t="s">
        <v>12</v>
      </c>
    </row>
    <row r="202" spans="1:9" x14ac:dyDescent="0.25">
      <c r="A202" t="s">
        <v>480</v>
      </c>
      <c r="B202" t="s">
        <v>3588</v>
      </c>
      <c r="C202" s="2" t="s">
        <v>3589</v>
      </c>
      <c r="D202" t="s">
        <v>922</v>
      </c>
      <c r="E202" t="s">
        <v>2989</v>
      </c>
      <c r="F202" t="s">
        <v>2990</v>
      </c>
      <c r="G202" t="s">
        <v>3590</v>
      </c>
      <c r="H202" t="s">
        <v>11</v>
      </c>
      <c r="I202" t="s">
        <v>12</v>
      </c>
    </row>
    <row r="203" spans="1:9" x14ac:dyDescent="0.25">
      <c r="A203" t="s">
        <v>481</v>
      </c>
      <c r="B203" t="s">
        <v>3216</v>
      </c>
      <c r="C203" s="2" t="s">
        <v>3217</v>
      </c>
      <c r="D203" t="s">
        <v>922</v>
      </c>
      <c r="E203" t="s">
        <v>2996</v>
      </c>
      <c r="F203" t="s">
        <v>2367</v>
      </c>
      <c r="G203" t="s">
        <v>3218</v>
      </c>
      <c r="H203" t="s">
        <v>35</v>
      </c>
      <c r="I203" t="s">
        <v>12</v>
      </c>
    </row>
    <row r="204" spans="1:9" x14ac:dyDescent="0.25">
      <c r="A204" t="s">
        <v>482</v>
      </c>
      <c r="B204" t="s">
        <v>3591</v>
      </c>
      <c r="C204" s="2" t="s">
        <v>3217</v>
      </c>
      <c r="D204" t="s">
        <v>922</v>
      </c>
      <c r="E204" t="s">
        <v>2989</v>
      </c>
      <c r="F204" t="s">
        <v>2990</v>
      </c>
      <c r="G204" t="s">
        <v>3592</v>
      </c>
      <c r="H204" t="s">
        <v>11</v>
      </c>
      <c r="I204" t="s">
        <v>12</v>
      </c>
    </row>
    <row r="205" spans="1:9" x14ac:dyDescent="0.25">
      <c r="A205" t="s">
        <v>483</v>
      </c>
      <c r="B205" t="s">
        <v>3593</v>
      </c>
      <c r="C205" s="2" t="s">
        <v>3594</v>
      </c>
      <c r="D205" t="s">
        <v>922</v>
      </c>
      <c r="E205" t="s">
        <v>2989</v>
      </c>
      <c r="F205" t="s">
        <v>2990</v>
      </c>
      <c r="G205" t="s">
        <v>3595</v>
      </c>
      <c r="H205" t="s">
        <v>11</v>
      </c>
      <c r="I205" t="s">
        <v>12</v>
      </c>
    </row>
    <row r="206" spans="1:9" x14ac:dyDescent="0.25">
      <c r="A206" t="s">
        <v>484</v>
      </c>
      <c r="B206" t="s">
        <v>3130</v>
      </c>
      <c r="C206" s="2" t="s">
        <v>3131</v>
      </c>
      <c r="D206" t="s">
        <v>922</v>
      </c>
      <c r="E206" t="s">
        <v>2996</v>
      </c>
      <c r="F206" t="s">
        <v>2367</v>
      </c>
      <c r="G206" t="s">
        <v>3132</v>
      </c>
      <c r="H206" t="s">
        <v>35</v>
      </c>
      <c r="I206" t="s">
        <v>12</v>
      </c>
    </row>
    <row r="207" spans="1:9" x14ac:dyDescent="0.25">
      <c r="A207" t="s">
        <v>485</v>
      </c>
      <c r="B207" t="s">
        <v>3596</v>
      </c>
      <c r="C207" s="2" t="s">
        <v>3131</v>
      </c>
      <c r="D207" t="s">
        <v>922</v>
      </c>
      <c r="E207" t="s">
        <v>2989</v>
      </c>
      <c r="F207" t="s">
        <v>2990</v>
      </c>
      <c r="G207" t="s">
        <v>3597</v>
      </c>
      <c r="H207" t="s">
        <v>11</v>
      </c>
      <c r="I207" t="s">
        <v>12</v>
      </c>
    </row>
    <row r="208" spans="1:9" x14ac:dyDescent="0.25">
      <c r="A208" t="s">
        <v>486</v>
      </c>
      <c r="B208" t="s">
        <v>3598</v>
      </c>
      <c r="C208" s="2" t="s">
        <v>3599</v>
      </c>
      <c r="D208" t="s">
        <v>922</v>
      </c>
      <c r="E208" t="s">
        <v>2989</v>
      </c>
      <c r="F208" t="s">
        <v>2990</v>
      </c>
      <c r="G208" t="s">
        <v>3600</v>
      </c>
      <c r="H208" t="s">
        <v>11</v>
      </c>
      <c r="I208" t="s">
        <v>12</v>
      </c>
    </row>
    <row r="209" spans="1:9" x14ac:dyDescent="0.25">
      <c r="A209" t="s">
        <v>487</v>
      </c>
      <c r="B209" t="s">
        <v>3601</v>
      </c>
      <c r="C209" s="2" t="s">
        <v>3602</v>
      </c>
      <c r="D209" t="s">
        <v>922</v>
      </c>
      <c r="E209" t="s">
        <v>2989</v>
      </c>
      <c r="F209" t="s">
        <v>2990</v>
      </c>
      <c r="G209" t="s">
        <v>3603</v>
      </c>
      <c r="H209" t="s">
        <v>11</v>
      </c>
      <c r="I209" t="s">
        <v>12</v>
      </c>
    </row>
    <row r="210" spans="1:9" x14ac:dyDescent="0.25">
      <c r="A210" t="s">
        <v>488</v>
      </c>
      <c r="B210" t="s">
        <v>3604</v>
      </c>
      <c r="C210" s="2" t="s">
        <v>3605</v>
      </c>
      <c r="D210" t="s">
        <v>922</v>
      </c>
      <c r="E210" t="s">
        <v>2989</v>
      </c>
      <c r="F210" t="s">
        <v>2990</v>
      </c>
      <c r="G210" t="s">
        <v>3606</v>
      </c>
      <c r="H210" t="s">
        <v>11</v>
      </c>
      <c r="I210" t="s">
        <v>12</v>
      </c>
    </row>
    <row r="211" spans="1:9" x14ac:dyDescent="0.25">
      <c r="A211" t="s">
        <v>489</v>
      </c>
      <c r="B211" t="s">
        <v>3607</v>
      </c>
      <c r="C211" s="2" t="s">
        <v>3608</v>
      </c>
      <c r="D211" t="s">
        <v>922</v>
      </c>
      <c r="E211" t="s">
        <v>2989</v>
      </c>
      <c r="F211" t="s">
        <v>2990</v>
      </c>
      <c r="G211" t="s">
        <v>3609</v>
      </c>
      <c r="H211" t="s">
        <v>11</v>
      </c>
      <c r="I211" t="s">
        <v>12</v>
      </c>
    </row>
    <row r="212" spans="1:9" x14ac:dyDescent="0.25">
      <c r="A212" t="s">
        <v>490</v>
      </c>
      <c r="B212" t="s">
        <v>3227</v>
      </c>
      <c r="C212" s="2" t="s">
        <v>3228</v>
      </c>
      <c r="D212" t="s">
        <v>922</v>
      </c>
      <c r="E212" t="s">
        <v>2996</v>
      </c>
      <c r="F212" t="s">
        <v>2367</v>
      </c>
      <c r="G212" t="s">
        <v>3229</v>
      </c>
      <c r="H212" t="s">
        <v>35</v>
      </c>
      <c r="I212" t="s">
        <v>12</v>
      </c>
    </row>
    <row r="213" spans="1:9" x14ac:dyDescent="0.25">
      <c r="A213" t="s">
        <v>491</v>
      </c>
      <c r="B213" t="s">
        <v>3610</v>
      </c>
      <c r="C213" s="2" t="s">
        <v>3228</v>
      </c>
      <c r="D213" t="s">
        <v>922</v>
      </c>
      <c r="E213" t="s">
        <v>2989</v>
      </c>
      <c r="F213" t="s">
        <v>2990</v>
      </c>
      <c r="G213" t="s">
        <v>3611</v>
      </c>
      <c r="H213" t="s">
        <v>11</v>
      </c>
      <c r="I213" t="s">
        <v>12</v>
      </c>
    </row>
    <row r="214" spans="1:9" x14ac:dyDescent="0.25">
      <c r="A214" t="s">
        <v>492</v>
      </c>
      <c r="B214" t="s">
        <v>3612</v>
      </c>
      <c r="C214" s="2" t="s">
        <v>3613</v>
      </c>
      <c r="D214" t="s">
        <v>922</v>
      </c>
      <c r="E214" t="s">
        <v>2989</v>
      </c>
      <c r="F214" t="s">
        <v>2990</v>
      </c>
      <c r="G214" t="s">
        <v>3614</v>
      </c>
      <c r="H214" t="s">
        <v>11</v>
      </c>
      <c r="I214" t="s">
        <v>12</v>
      </c>
    </row>
    <row r="215" spans="1:9" x14ac:dyDescent="0.25">
      <c r="A215" t="s">
        <v>493</v>
      </c>
      <c r="B215" t="s">
        <v>3615</v>
      </c>
      <c r="C215" s="2" t="s">
        <v>3616</v>
      </c>
      <c r="D215" t="s">
        <v>922</v>
      </c>
      <c r="E215" t="s">
        <v>2989</v>
      </c>
      <c r="F215" t="s">
        <v>2990</v>
      </c>
      <c r="G215" t="s">
        <v>3617</v>
      </c>
      <c r="H215" t="s">
        <v>11</v>
      </c>
      <c r="I215" t="s">
        <v>12</v>
      </c>
    </row>
    <row r="216" spans="1:9" x14ac:dyDescent="0.25">
      <c r="A216" t="s">
        <v>494</v>
      </c>
      <c r="B216" t="s">
        <v>3618</v>
      </c>
      <c r="C216" s="2" t="s">
        <v>3619</v>
      </c>
      <c r="D216" t="s">
        <v>922</v>
      </c>
      <c r="E216" t="s">
        <v>2989</v>
      </c>
      <c r="F216" t="s">
        <v>2990</v>
      </c>
      <c r="G216" t="s">
        <v>3620</v>
      </c>
      <c r="H216" t="s">
        <v>11</v>
      </c>
      <c r="I216" t="s">
        <v>12</v>
      </c>
    </row>
    <row r="217" spans="1:9" x14ac:dyDescent="0.25">
      <c r="A217" t="s">
        <v>495</v>
      </c>
      <c r="B217" t="s">
        <v>3621</v>
      </c>
      <c r="C217" s="2" t="s">
        <v>3622</v>
      </c>
      <c r="D217" t="s">
        <v>922</v>
      </c>
      <c r="E217" t="s">
        <v>2989</v>
      </c>
      <c r="F217" t="s">
        <v>2990</v>
      </c>
      <c r="G217" t="s">
        <v>3623</v>
      </c>
      <c r="H217" t="s">
        <v>11</v>
      </c>
      <c r="I217" t="s">
        <v>12</v>
      </c>
    </row>
    <row r="218" spans="1:9" x14ac:dyDescent="0.25">
      <c r="A218" t="s">
        <v>496</v>
      </c>
      <c r="B218" t="s">
        <v>3233</v>
      </c>
      <c r="C218" s="2" t="s">
        <v>3234</v>
      </c>
      <c r="D218" t="s">
        <v>922</v>
      </c>
      <c r="E218" t="s">
        <v>2996</v>
      </c>
      <c r="F218" t="s">
        <v>2367</v>
      </c>
      <c r="G218" t="s">
        <v>3235</v>
      </c>
      <c r="H218" t="s">
        <v>35</v>
      </c>
      <c r="I218" t="s">
        <v>12</v>
      </c>
    </row>
    <row r="219" spans="1:9" x14ac:dyDescent="0.25">
      <c r="A219" t="s">
        <v>497</v>
      </c>
      <c r="B219" t="s">
        <v>3624</v>
      </c>
      <c r="C219" s="2" t="s">
        <v>3234</v>
      </c>
      <c r="D219" t="s">
        <v>922</v>
      </c>
      <c r="E219" t="s">
        <v>2989</v>
      </c>
      <c r="F219" t="s">
        <v>2990</v>
      </c>
      <c r="G219" t="s">
        <v>3625</v>
      </c>
      <c r="H219" t="s">
        <v>11</v>
      </c>
      <c r="I219" t="s">
        <v>12</v>
      </c>
    </row>
    <row r="220" spans="1:9" x14ac:dyDescent="0.25">
      <c r="A220" t="s">
        <v>498</v>
      </c>
      <c r="B220" t="s">
        <v>3626</v>
      </c>
      <c r="C220" s="2" t="s">
        <v>3627</v>
      </c>
      <c r="D220" t="s">
        <v>922</v>
      </c>
      <c r="E220" t="s">
        <v>2989</v>
      </c>
      <c r="F220" t="s">
        <v>2990</v>
      </c>
      <c r="G220" t="s">
        <v>3628</v>
      </c>
      <c r="H220" t="s">
        <v>11</v>
      </c>
      <c r="I220" t="s">
        <v>12</v>
      </c>
    </row>
    <row r="221" spans="1:9" x14ac:dyDescent="0.25">
      <c r="A221" t="s">
        <v>499</v>
      </c>
      <c r="B221" t="s">
        <v>3629</v>
      </c>
      <c r="C221" s="2" t="s">
        <v>3630</v>
      </c>
      <c r="D221" t="s">
        <v>922</v>
      </c>
      <c r="E221" t="s">
        <v>2989</v>
      </c>
      <c r="F221" t="s">
        <v>2990</v>
      </c>
      <c r="G221" t="s">
        <v>3631</v>
      </c>
      <c r="H221" t="s">
        <v>11</v>
      </c>
      <c r="I221" t="s">
        <v>12</v>
      </c>
    </row>
    <row r="222" spans="1:9" x14ac:dyDescent="0.25">
      <c r="A222" t="s">
        <v>500</v>
      </c>
      <c r="B222" t="s">
        <v>3632</v>
      </c>
      <c r="C222" s="2" t="s">
        <v>3633</v>
      </c>
      <c r="D222" t="s">
        <v>922</v>
      </c>
      <c r="E222" t="s">
        <v>2989</v>
      </c>
      <c r="F222" t="s">
        <v>2990</v>
      </c>
      <c r="G222" t="s">
        <v>3634</v>
      </c>
      <c r="H222" t="s">
        <v>11</v>
      </c>
      <c r="I222" t="s">
        <v>12</v>
      </c>
    </row>
    <row r="223" spans="1:9" x14ac:dyDescent="0.25">
      <c r="A223" t="s">
        <v>501</v>
      </c>
      <c r="B223" t="s">
        <v>3243</v>
      </c>
      <c r="C223" s="2" t="s">
        <v>3244</v>
      </c>
      <c r="D223" t="s">
        <v>922</v>
      </c>
      <c r="E223" t="s">
        <v>2996</v>
      </c>
      <c r="F223" t="s">
        <v>2367</v>
      </c>
      <c r="G223" t="s">
        <v>3245</v>
      </c>
      <c r="H223" t="s">
        <v>35</v>
      </c>
      <c r="I223" t="s">
        <v>12</v>
      </c>
    </row>
    <row r="224" spans="1:9" x14ac:dyDescent="0.25">
      <c r="A224" t="s">
        <v>502</v>
      </c>
      <c r="B224" t="s">
        <v>3635</v>
      </c>
      <c r="C224" s="2" t="s">
        <v>3244</v>
      </c>
      <c r="D224" t="s">
        <v>922</v>
      </c>
      <c r="E224" t="s">
        <v>2989</v>
      </c>
      <c r="F224" t="s">
        <v>2990</v>
      </c>
      <c r="G224" t="s">
        <v>3636</v>
      </c>
      <c r="H224" t="s">
        <v>11</v>
      </c>
      <c r="I224" t="s">
        <v>12</v>
      </c>
    </row>
    <row r="225" spans="1:9" x14ac:dyDescent="0.25">
      <c r="A225" t="s">
        <v>503</v>
      </c>
      <c r="B225" t="s">
        <v>3637</v>
      </c>
      <c r="C225" s="2" t="s">
        <v>3638</v>
      </c>
      <c r="D225" t="s">
        <v>922</v>
      </c>
      <c r="E225" t="s">
        <v>2989</v>
      </c>
      <c r="F225" t="s">
        <v>2990</v>
      </c>
      <c r="G225" t="s">
        <v>3639</v>
      </c>
      <c r="H225" t="s">
        <v>11</v>
      </c>
      <c r="I225" t="s">
        <v>12</v>
      </c>
    </row>
    <row r="226" spans="1:9" x14ac:dyDescent="0.25">
      <c r="A226" t="s">
        <v>504</v>
      </c>
      <c r="B226" t="s">
        <v>3640</v>
      </c>
      <c r="C226" s="2" t="s">
        <v>3641</v>
      </c>
      <c r="D226" t="s">
        <v>922</v>
      </c>
      <c r="E226" t="s">
        <v>2989</v>
      </c>
      <c r="F226" t="s">
        <v>2990</v>
      </c>
      <c r="G226" t="s">
        <v>3642</v>
      </c>
      <c r="H226" t="s">
        <v>11</v>
      </c>
      <c r="I226" t="s">
        <v>12</v>
      </c>
    </row>
    <row r="227" spans="1:9" x14ac:dyDescent="0.25">
      <c r="A227" t="s">
        <v>505</v>
      </c>
      <c r="B227" t="s">
        <v>3326</v>
      </c>
      <c r="C227" s="2" t="s">
        <v>3327</v>
      </c>
      <c r="D227" t="s">
        <v>922</v>
      </c>
      <c r="E227" t="s">
        <v>2996</v>
      </c>
      <c r="F227" t="s">
        <v>2367</v>
      </c>
      <c r="G227" t="s">
        <v>3328</v>
      </c>
      <c r="H227" t="s">
        <v>35</v>
      </c>
      <c r="I227" t="s">
        <v>12</v>
      </c>
    </row>
    <row r="228" spans="1:9" x14ac:dyDescent="0.25">
      <c r="A228" t="s">
        <v>506</v>
      </c>
      <c r="B228" t="s">
        <v>3643</v>
      </c>
      <c r="C228" s="2" t="s">
        <v>3327</v>
      </c>
      <c r="D228" t="s">
        <v>922</v>
      </c>
      <c r="E228" t="s">
        <v>2989</v>
      </c>
      <c r="F228" t="s">
        <v>2990</v>
      </c>
      <c r="G228" t="s">
        <v>3644</v>
      </c>
      <c r="H228" t="s">
        <v>11</v>
      </c>
      <c r="I228" t="s">
        <v>12</v>
      </c>
    </row>
    <row r="229" spans="1:9" x14ac:dyDescent="0.25">
      <c r="A229" t="s">
        <v>507</v>
      </c>
      <c r="B229" t="s">
        <v>3039</v>
      </c>
      <c r="C229" s="2" t="s">
        <v>3040</v>
      </c>
      <c r="D229" t="s">
        <v>922</v>
      </c>
      <c r="E229" t="s">
        <v>2996</v>
      </c>
      <c r="F229" t="s">
        <v>2367</v>
      </c>
      <c r="G229" t="s">
        <v>3041</v>
      </c>
      <c r="H229" t="s">
        <v>35</v>
      </c>
      <c r="I229" t="s">
        <v>12</v>
      </c>
    </row>
    <row r="230" spans="1:9" x14ac:dyDescent="0.25">
      <c r="A230" t="s">
        <v>508</v>
      </c>
      <c r="B230" t="s">
        <v>3645</v>
      </c>
      <c r="C230" s="2" t="s">
        <v>3040</v>
      </c>
      <c r="D230" t="s">
        <v>922</v>
      </c>
      <c r="E230" t="s">
        <v>2989</v>
      </c>
      <c r="F230" t="s">
        <v>2990</v>
      </c>
      <c r="G230" t="s">
        <v>3646</v>
      </c>
      <c r="H230" t="s">
        <v>11</v>
      </c>
      <c r="I230" t="s">
        <v>12</v>
      </c>
    </row>
    <row r="231" spans="1:9" x14ac:dyDescent="0.25">
      <c r="A231" t="s">
        <v>509</v>
      </c>
      <c r="B231" t="s">
        <v>3647</v>
      </c>
      <c r="C231" s="2" t="s">
        <v>3648</v>
      </c>
      <c r="D231" t="s">
        <v>922</v>
      </c>
      <c r="E231" t="s">
        <v>2989</v>
      </c>
      <c r="F231" t="s">
        <v>2990</v>
      </c>
      <c r="G231" t="s">
        <v>3649</v>
      </c>
      <c r="H231" t="s">
        <v>11</v>
      </c>
      <c r="I231" t="s">
        <v>12</v>
      </c>
    </row>
    <row r="232" spans="1:9" x14ac:dyDescent="0.25">
      <c r="A232" t="s">
        <v>510</v>
      </c>
      <c r="B232" t="s">
        <v>3650</v>
      </c>
      <c r="C232" s="2" t="s">
        <v>3651</v>
      </c>
      <c r="D232" t="s">
        <v>922</v>
      </c>
      <c r="E232" t="s">
        <v>2989</v>
      </c>
      <c r="F232" t="s">
        <v>2990</v>
      </c>
      <c r="G232" t="s">
        <v>3652</v>
      </c>
      <c r="H232" t="s">
        <v>11</v>
      </c>
      <c r="I232" t="s">
        <v>12</v>
      </c>
    </row>
    <row r="233" spans="1:9" x14ac:dyDescent="0.25">
      <c r="A233" t="s">
        <v>511</v>
      </c>
      <c r="B233" t="s">
        <v>3044</v>
      </c>
      <c r="C233" s="2" t="s">
        <v>3045</v>
      </c>
      <c r="D233" t="s">
        <v>922</v>
      </c>
      <c r="E233" t="s">
        <v>2996</v>
      </c>
      <c r="F233" t="s">
        <v>2367</v>
      </c>
      <c r="G233" t="s">
        <v>3046</v>
      </c>
      <c r="H233" t="s">
        <v>35</v>
      </c>
      <c r="I233" t="s">
        <v>12</v>
      </c>
    </row>
    <row r="234" spans="1:9" x14ac:dyDescent="0.25">
      <c r="A234" t="s">
        <v>512</v>
      </c>
      <c r="B234" t="s">
        <v>3653</v>
      </c>
      <c r="C234" s="2" t="s">
        <v>3045</v>
      </c>
      <c r="D234" t="s">
        <v>922</v>
      </c>
      <c r="E234" t="s">
        <v>2989</v>
      </c>
      <c r="F234" t="s">
        <v>2990</v>
      </c>
      <c r="G234" t="s">
        <v>3654</v>
      </c>
      <c r="H234" t="s">
        <v>11</v>
      </c>
      <c r="I234" t="s">
        <v>12</v>
      </c>
    </row>
    <row r="235" spans="1:9" x14ac:dyDescent="0.25">
      <c r="A235" t="s">
        <v>513</v>
      </c>
      <c r="B235" t="s">
        <v>3655</v>
      </c>
      <c r="C235" s="2" t="s">
        <v>3656</v>
      </c>
      <c r="D235" t="s">
        <v>922</v>
      </c>
      <c r="E235" t="s">
        <v>2989</v>
      </c>
      <c r="F235" t="s">
        <v>2990</v>
      </c>
      <c r="G235" t="s">
        <v>3657</v>
      </c>
      <c r="H235" t="s">
        <v>11</v>
      </c>
      <c r="I235" t="s">
        <v>12</v>
      </c>
    </row>
    <row r="236" spans="1:9" x14ac:dyDescent="0.25">
      <c r="A236" t="s">
        <v>514</v>
      </c>
      <c r="B236" t="s">
        <v>3658</v>
      </c>
      <c r="C236" s="2" t="s">
        <v>3659</v>
      </c>
      <c r="D236" t="s">
        <v>922</v>
      </c>
      <c r="E236" t="s">
        <v>2989</v>
      </c>
      <c r="F236" t="s">
        <v>2990</v>
      </c>
      <c r="G236" t="s">
        <v>3660</v>
      </c>
      <c r="H236" t="s">
        <v>11</v>
      </c>
      <c r="I236" t="s">
        <v>12</v>
      </c>
    </row>
    <row r="237" spans="1:9" x14ac:dyDescent="0.25">
      <c r="A237" t="s">
        <v>515</v>
      </c>
      <c r="B237" t="s">
        <v>3661</v>
      </c>
      <c r="C237" s="2" t="s">
        <v>3662</v>
      </c>
      <c r="D237" t="s">
        <v>922</v>
      </c>
      <c r="E237" t="s">
        <v>2989</v>
      </c>
      <c r="F237" t="s">
        <v>2990</v>
      </c>
      <c r="G237" t="s">
        <v>3663</v>
      </c>
      <c r="H237" t="s">
        <v>11</v>
      </c>
      <c r="I237" t="s">
        <v>12</v>
      </c>
    </row>
    <row r="238" spans="1:9" x14ac:dyDescent="0.25">
      <c r="A238" t="s">
        <v>516</v>
      </c>
      <c r="B238" t="s">
        <v>3057</v>
      </c>
      <c r="C238" s="2" t="s">
        <v>3058</v>
      </c>
      <c r="D238" t="s">
        <v>922</v>
      </c>
      <c r="E238" t="s">
        <v>2996</v>
      </c>
      <c r="F238" t="s">
        <v>2367</v>
      </c>
      <c r="G238" t="s">
        <v>3059</v>
      </c>
      <c r="H238" t="s">
        <v>35</v>
      </c>
      <c r="I238" t="s">
        <v>12</v>
      </c>
    </row>
    <row r="239" spans="1:9" x14ac:dyDescent="0.25">
      <c r="A239" t="s">
        <v>517</v>
      </c>
      <c r="B239" t="s">
        <v>3664</v>
      </c>
      <c r="C239" s="2" t="s">
        <v>3058</v>
      </c>
      <c r="D239" t="s">
        <v>922</v>
      </c>
      <c r="E239" t="s">
        <v>2989</v>
      </c>
      <c r="F239" t="s">
        <v>2990</v>
      </c>
      <c r="G239" t="s">
        <v>3665</v>
      </c>
      <c r="H239" t="s">
        <v>11</v>
      </c>
      <c r="I239" t="s">
        <v>12</v>
      </c>
    </row>
    <row r="240" spans="1:9" x14ac:dyDescent="0.25">
      <c r="A240" t="s">
        <v>518</v>
      </c>
      <c r="B240" t="s">
        <v>3666</v>
      </c>
      <c r="C240" s="2" t="s">
        <v>3667</v>
      </c>
      <c r="D240" t="s">
        <v>922</v>
      </c>
      <c r="E240" t="s">
        <v>2989</v>
      </c>
      <c r="F240" t="s">
        <v>2990</v>
      </c>
      <c r="G240" t="s">
        <v>3668</v>
      </c>
      <c r="H240" t="s">
        <v>11</v>
      </c>
      <c r="I240" t="s">
        <v>12</v>
      </c>
    </row>
    <row r="241" spans="1:9" x14ac:dyDescent="0.25">
      <c r="A241" t="s">
        <v>519</v>
      </c>
      <c r="B241" t="s">
        <v>3257</v>
      </c>
      <c r="C241" s="2" t="s">
        <v>3258</v>
      </c>
      <c r="D241" t="s">
        <v>922</v>
      </c>
      <c r="E241" t="s">
        <v>2996</v>
      </c>
      <c r="F241" t="s">
        <v>2367</v>
      </c>
      <c r="G241" t="s">
        <v>3259</v>
      </c>
      <c r="H241" t="s">
        <v>35</v>
      </c>
      <c r="I241" t="s">
        <v>12</v>
      </c>
    </row>
    <row r="242" spans="1:9" x14ac:dyDescent="0.25">
      <c r="A242" t="s">
        <v>520</v>
      </c>
      <c r="B242" t="s">
        <v>3669</v>
      </c>
      <c r="C242" s="2" t="s">
        <v>3258</v>
      </c>
      <c r="D242" t="s">
        <v>922</v>
      </c>
      <c r="E242" t="s">
        <v>2989</v>
      </c>
      <c r="F242" t="s">
        <v>2990</v>
      </c>
      <c r="G242" t="s">
        <v>3670</v>
      </c>
      <c r="H242" t="s">
        <v>11</v>
      </c>
      <c r="I242" t="s">
        <v>12</v>
      </c>
    </row>
    <row r="243" spans="1:9" x14ac:dyDescent="0.25">
      <c r="A243" t="s">
        <v>521</v>
      </c>
      <c r="B243" t="s">
        <v>3671</v>
      </c>
      <c r="C243" s="2" t="s">
        <v>3672</v>
      </c>
      <c r="D243" t="s">
        <v>922</v>
      </c>
      <c r="E243" t="s">
        <v>2989</v>
      </c>
      <c r="F243" t="s">
        <v>2990</v>
      </c>
      <c r="G243" t="s">
        <v>3673</v>
      </c>
      <c r="H243" t="s">
        <v>11</v>
      </c>
      <c r="I243" t="s">
        <v>12</v>
      </c>
    </row>
    <row r="244" spans="1:9" x14ac:dyDescent="0.25">
      <c r="A244" t="s">
        <v>522</v>
      </c>
      <c r="B244" t="s">
        <v>3674</v>
      </c>
      <c r="C244" s="2" t="s">
        <v>3675</v>
      </c>
      <c r="D244" t="s">
        <v>922</v>
      </c>
      <c r="E244" t="s">
        <v>2989</v>
      </c>
      <c r="F244" t="s">
        <v>2990</v>
      </c>
      <c r="G244" t="s">
        <v>3676</v>
      </c>
      <c r="H244" t="s">
        <v>11</v>
      </c>
      <c r="I244" t="s">
        <v>12</v>
      </c>
    </row>
    <row r="245" spans="1:9" x14ac:dyDescent="0.25">
      <c r="A245" t="s">
        <v>523</v>
      </c>
      <c r="B245" t="s">
        <v>3265</v>
      </c>
      <c r="C245" s="2" t="s">
        <v>3266</v>
      </c>
      <c r="D245" t="s">
        <v>922</v>
      </c>
      <c r="E245" t="s">
        <v>2996</v>
      </c>
      <c r="F245" t="s">
        <v>2367</v>
      </c>
      <c r="G245" t="s">
        <v>3267</v>
      </c>
      <c r="H245" t="s">
        <v>35</v>
      </c>
      <c r="I245" t="s">
        <v>12</v>
      </c>
    </row>
    <row r="246" spans="1:9" x14ac:dyDescent="0.25">
      <c r="A246" t="s">
        <v>524</v>
      </c>
      <c r="B246" t="s">
        <v>3677</v>
      </c>
      <c r="C246" s="2" t="s">
        <v>3678</v>
      </c>
      <c r="D246" t="s">
        <v>922</v>
      </c>
      <c r="E246" t="s">
        <v>2989</v>
      </c>
      <c r="F246" t="s">
        <v>2990</v>
      </c>
      <c r="G246" t="s">
        <v>3679</v>
      </c>
      <c r="H246" t="s">
        <v>11</v>
      </c>
      <c r="I246" t="s">
        <v>12</v>
      </c>
    </row>
    <row r="247" spans="1:9" x14ac:dyDescent="0.25">
      <c r="A247" t="s">
        <v>525</v>
      </c>
      <c r="B247" t="s">
        <v>3680</v>
      </c>
      <c r="C247" s="2" t="s">
        <v>3681</v>
      </c>
      <c r="D247" t="s">
        <v>922</v>
      </c>
      <c r="E247" t="s">
        <v>2989</v>
      </c>
      <c r="F247" t="s">
        <v>2990</v>
      </c>
      <c r="G247" t="s">
        <v>3682</v>
      </c>
      <c r="H247" t="s">
        <v>11</v>
      </c>
      <c r="I247" t="s">
        <v>12</v>
      </c>
    </row>
    <row r="248" spans="1:9" x14ac:dyDescent="0.25">
      <c r="A248" t="s">
        <v>526</v>
      </c>
      <c r="B248" t="s">
        <v>3335</v>
      </c>
      <c r="C248" s="2" t="s">
        <v>3336</v>
      </c>
      <c r="D248" t="s">
        <v>922</v>
      </c>
      <c r="E248" t="s">
        <v>2996</v>
      </c>
      <c r="F248" t="s">
        <v>2367</v>
      </c>
      <c r="G248" t="s">
        <v>3337</v>
      </c>
      <c r="H248" t="s">
        <v>35</v>
      </c>
      <c r="I248" t="s">
        <v>12</v>
      </c>
    </row>
    <row r="249" spans="1:9" x14ac:dyDescent="0.25">
      <c r="A249" t="s">
        <v>527</v>
      </c>
      <c r="B249" t="s">
        <v>3683</v>
      </c>
      <c r="C249" s="2" t="s">
        <v>3336</v>
      </c>
      <c r="D249" t="s">
        <v>922</v>
      </c>
      <c r="E249" t="s">
        <v>2989</v>
      </c>
      <c r="F249" t="s">
        <v>2990</v>
      </c>
      <c r="G249" t="s">
        <v>3684</v>
      </c>
      <c r="H249" t="s">
        <v>11</v>
      </c>
      <c r="I249" t="s">
        <v>12</v>
      </c>
    </row>
    <row r="250" spans="1:9" x14ac:dyDescent="0.25">
      <c r="A250" t="s">
        <v>528</v>
      </c>
      <c r="B250" t="s">
        <v>3685</v>
      </c>
      <c r="C250" s="2" t="s">
        <v>3686</v>
      </c>
      <c r="D250" t="s">
        <v>922</v>
      </c>
      <c r="E250" t="s">
        <v>2989</v>
      </c>
      <c r="F250" t="s">
        <v>2990</v>
      </c>
      <c r="G250" t="s">
        <v>3687</v>
      </c>
      <c r="H250" t="s">
        <v>11</v>
      </c>
      <c r="I250" t="s">
        <v>12</v>
      </c>
    </row>
    <row r="251" spans="1:9" x14ac:dyDescent="0.25">
      <c r="A251" t="s">
        <v>529</v>
      </c>
      <c r="B251" t="s">
        <v>3338</v>
      </c>
      <c r="C251" s="2" t="s">
        <v>3339</v>
      </c>
      <c r="D251" t="s">
        <v>922</v>
      </c>
      <c r="E251" t="s">
        <v>2996</v>
      </c>
      <c r="F251" t="s">
        <v>2367</v>
      </c>
      <c r="G251" t="s">
        <v>3340</v>
      </c>
      <c r="H251" t="s">
        <v>35</v>
      </c>
      <c r="I251" t="s">
        <v>12</v>
      </c>
    </row>
    <row r="252" spans="1:9" x14ac:dyDescent="0.25">
      <c r="A252" t="s">
        <v>530</v>
      </c>
      <c r="B252" t="s">
        <v>3688</v>
      </c>
      <c r="C252" s="2" t="s">
        <v>3339</v>
      </c>
      <c r="D252" t="s">
        <v>922</v>
      </c>
      <c r="E252" t="s">
        <v>2989</v>
      </c>
      <c r="F252" t="s">
        <v>2990</v>
      </c>
      <c r="G252" t="s">
        <v>3689</v>
      </c>
      <c r="H252" t="s">
        <v>11</v>
      </c>
      <c r="I252" t="s">
        <v>12</v>
      </c>
    </row>
    <row r="253" spans="1:9" x14ac:dyDescent="0.25">
      <c r="A253" t="s">
        <v>531</v>
      </c>
      <c r="B253" t="s">
        <v>3690</v>
      </c>
      <c r="C253" s="2" t="s">
        <v>3691</v>
      </c>
      <c r="D253" t="s">
        <v>922</v>
      </c>
      <c r="E253" t="s">
        <v>2989</v>
      </c>
      <c r="F253" t="s">
        <v>2990</v>
      </c>
      <c r="G253" t="s">
        <v>3692</v>
      </c>
      <c r="H253" t="s">
        <v>11</v>
      </c>
      <c r="I253" t="s">
        <v>12</v>
      </c>
    </row>
    <row r="254" spans="1:9" x14ac:dyDescent="0.25">
      <c r="A254" t="s">
        <v>532</v>
      </c>
      <c r="B254" t="s">
        <v>3693</v>
      </c>
      <c r="C254" s="2" t="s">
        <v>3694</v>
      </c>
      <c r="D254" t="s">
        <v>922</v>
      </c>
      <c r="E254" t="s">
        <v>2989</v>
      </c>
      <c r="F254" t="s">
        <v>2990</v>
      </c>
      <c r="G254" t="s">
        <v>3695</v>
      </c>
      <c r="H254" t="s">
        <v>11</v>
      </c>
      <c r="I254" t="s">
        <v>12</v>
      </c>
    </row>
    <row r="255" spans="1:9" x14ac:dyDescent="0.25">
      <c r="A255" t="s">
        <v>533</v>
      </c>
      <c r="B255" t="s">
        <v>3696</v>
      </c>
      <c r="C255" s="2" t="s">
        <v>3697</v>
      </c>
      <c r="D255" t="s">
        <v>922</v>
      </c>
      <c r="E255" t="s">
        <v>2989</v>
      </c>
      <c r="F255" t="s">
        <v>2990</v>
      </c>
      <c r="G255" t="s">
        <v>3698</v>
      </c>
      <c r="H255" t="s">
        <v>11</v>
      </c>
      <c r="I255" t="s">
        <v>12</v>
      </c>
    </row>
    <row r="256" spans="1:9" x14ac:dyDescent="0.25">
      <c r="A256" t="s">
        <v>534</v>
      </c>
      <c r="B256" t="s">
        <v>3279</v>
      </c>
      <c r="C256" s="2" t="s">
        <v>3280</v>
      </c>
      <c r="D256" t="s">
        <v>922</v>
      </c>
      <c r="E256" t="s">
        <v>2996</v>
      </c>
      <c r="F256" t="s">
        <v>2367</v>
      </c>
      <c r="G256" t="s">
        <v>3281</v>
      </c>
      <c r="H256" t="s">
        <v>35</v>
      </c>
      <c r="I256" t="s">
        <v>12</v>
      </c>
    </row>
    <row r="257" spans="1:9" x14ac:dyDescent="0.25">
      <c r="A257" t="s">
        <v>535</v>
      </c>
      <c r="B257" t="s">
        <v>3699</v>
      </c>
      <c r="C257" s="2" t="s">
        <v>3700</v>
      </c>
      <c r="D257" t="s">
        <v>922</v>
      </c>
      <c r="E257" t="s">
        <v>2989</v>
      </c>
      <c r="F257" t="s">
        <v>2990</v>
      </c>
      <c r="G257" t="s">
        <v>3701</v>
      </c>
      <c r="H257" t="s">
        <v>11</v>
      </c>
      <c r="I257" t="s">
        <v>12</v>
      </c>
    </row>
    <row r="258" spans="1:9" x14ac:dyDescent="0.25">
      <c r="A258" t="s">
        <v>536</v>
      </c>
      <c r="B258" t="s">
        <v>3343</v>
      </c>
      <c r="C258" s="2" t="s">
        <v>3344</v>
      </c>
      <c r="D258" t="s">
        <v>922</v>
      </c>
      <c r="E258" t="s">
        <v>2996</v>
      </c>
      <c r="F258" t="s">
        <v>2367</v>
      </c>
      <c r="G258" t="s">
        <v>3345</v>
      </c>
      <c r="H258" t="s">
        <v>35</v>
      </c>
      <c r="I258" t="s">
        <v>12</v>
      </c>
    </row>
    <row r="259" spans="1:9" x14ac:dyDescent="0.25">
      <c r="A259" t="s">
        <v>537</v>
      </c>
      <c r="B259" t="s">
        <v>3702</v>
      </c>
      <c r="C259" s="2" t="s">
        <v>3344</v>
      </c>
      <c r="D259" t="s">
        <v>922</v>
      </c>
      <c r="E259" t="s">
        <v>2989</v>
      </c>
      <c r="F259" t="s">
        <v>2990</v>
      </c>
      <c r="G259" t="s">
        <v>3703</v>
      </c>
      <c r="H259" t="s">
        <v>11</v>
      </c>
      <c r="I259" t="s">
        <v>12</v>
      </c>
    </row>
    <row r="260" spans="1:9" x14ac:dyDescent="0.25">
      <c r="A260" t="s">
        <v>538</v>
      </c>
      <c r="B260" t="s">
        <v>3704</v>
      </c>
      <c r="C260" s="2" t="s">
        <v>3705</v>
      </c>
      <c r="D260" t="s">
        <v>922</v>
      </c>
      <c r="E260" t="s">
        <v>2989</v>
      </c>
      <c r="F260" t="s">
        <v>2990</v>
      </c>
      <c r="G260" t="s">
        <v>3706</v>
      </c>
      <c r="H260" t="s">
        <v>11</v>
      </c>
      <c r="I260" t="s">
        <v>12</v>
      </c>
    </row>
    <row r="261" spans="1:9" x14ac:dyDescent="0.25">
      <c r="A261" t="s">
        <v>539</v>
      </c>
      <c r="B261" t="s">
        <v>3707</v>
      </c>
      <c r="C261" s="2" t="s">
        <v>3708</v>
      </c>
      <c r="D261" t="s">
        <v>922</v>
      </c>
      <c r="E261" t="s">
        <v>2989</v>
      </c>
      <c r="F261" t="s">
        <v>2990</v>
      </c>
      <c r="G261" t="s">
        <v>3709</v>
      </c>
      <c r="H261" t="s">
        <v>11</v>
      </c>
      <c r="I261" t="s">
        <v>12</v>
      </c>
    </row>
    <row r="262" spans="1:9" x14ac:dyDescent="0.25">
      <c r="A262" t="s">
        <v>540</v>
      </c>
      <c r="B262" t="s">
        <v>3060</v>
      </c>
      <c r="C262" s="2" t="s">
        <v>3061</v>
      </c>
      <c r="D262" t="s">
        <v>922</v>
      </c>
      <c r="E262" t="s">
        <v>2996</v>
      </c>
      <c r="F262" t="s">
        <v>2367</v>
      </c>
      <c r="G262" t="s">
        <v>3062</v>
      </c>
      <c r="H262" t="s">
        <v>35</v>
      </c>
      <c r="I262" t="s">
        <v>12</v>
      </c>
    </row>
    <row r="263" spans="1:9" x14ac:dyDescent="0.25">
      <c r="A263" t="s">
        <v>541</v>
      </c>
      <c r="B263" t="s">
        <v>3710</v>
      </c>
      <c r="C263" s="2" t="s">
        <v>3061</v>
      </c>
      <c r="D263" t="s">
        <v>922</v>
      </c>
      <c r="E263" t="s">
        <v>2989</v>
      </c>
      <c r="F263" t="s">
        <v>2990</v>
      </c>
      <c r="G263" t="s">
        <v>3711</v>
      </c>
      <c r="H263" t="s">
        <v>11</v>
      </c>
      <c r="I263" t="s">
        <v>12</v>
      </c>
    </row>
    <row r="264" spans="1:9" x14ac:dyDescent="0.25">
      <c r="A264" t="s">
        <v>542</v>
      </c>
      <c r="B264" t="s">
        <v>3712</v>
      </c>
      <c r="C264" s="2" t="s">
        <v>3713</v>
      </c>
      <c r="D264" t="s">
        <v>922</v>
      </c>
      <c r="E264" t="s">
        <v>2989</v>
      </c>
      <c r="F264" t="s">
        <v>2990</v>
      </c>
      <c r="G264" t="s">
        <v>3714</v>
      </c>
      <c r="H264" t="s">
        <v>11</v>
      </c>
      <c r="I264" t="s">
        <v>12</v>
      </c>
    </row>
    <row r="265" spans="1:9" x14ac:dyDescent="0.25">
      <c r="A265" t="s">
        <v>543</v>
      </c>
      <c r="B265" t="s">
        <v>3715</v>
      </c>
      <c r="C265" s="2" t="s">
        <v>132</v>
      </c>
      <c r="D265" t="s">
        <v>922</v>
      </c>
      <c r="E265" t="s">
        <v>2989</v>
      </c>
      <c r="F265" t="s">
        <v>2990</v>
      </c>
      <c r="G265" t="s">
        <v>3716</v>
      </c>
      <c r="H265" t="s">
        <v>11</v>
      </c>
      <c r="I265" t="s">
        <v>12</v>
      </c>
    </row>
    <row r="266" spans="1:9" x14ac:dyDescent="0.25">
      <c r="A266" t="s">
        <v>544</v>
      </c>
      <c r="B266" t="s">
        <v>3099</v>
      </c>
      <c r="C266" s="2" t="s">
        <v>882</v>
      </c>
      <c r="D266" t="s">
        <v>922</v>
      </c>
      <c r="E266" t="s">
        <v>2996</v>
      </c>
      <c r="F266" t="s">
        <v>2367</v>
      </c>
      <c r="G266" t="s">
        <v>3100</v>
      </c>
      <c r="H266" t="s">
        <v>35</v>
      </c>
      <c r="I266" t="s">
        <v>12</v>
      </c>
    </row>
    <row r="267" spans="1:9" x14ac:dyDescent="0.25">
      <c r="A267" t="s">
        <v>545</v>
      </c>
      <c r="B267" t="s">
        <v>3717</v>
      </c>
      <c r="C267" s="2" t="s">
        <v>882</v>
      </c>
      <c r="D267" t="s">
        <v>922</v>
      </c>
      <c r="E267" t="s">
        <v>2989</v>
      </c>
      <c r="F267" t="s">
        <v>2990</v>
      </c>
      <c r="G267" t="s">
        <v>3718</v>
      </c>
      <c r="H267" t="s">
        <v>11</v>
      </c>
      <c r="I267" t="s">
        <v>12</v>
      </c>
    </row>
    <row r="268" spans="1:9" x14ac:dyDescent="0.25">
      <c r="A268" t="s">
        <v>546</v>
      </c>
      <c r="B268" t="s">
        <v>3719</v>
      </c>
      <c r="C268" s="2" t="s">
        <v>791</v>
      </c>
      <c r="D268" t="s">
        <v>922</v>
      </c>
      <c r="E268" t="s">
        <v>2989</v>
      </c>
      <c r="F268" t="s">
        <v>2990</v>
      </c>
      <c r="G268" t="s">
        <v>3720</v>
      </c>
      <c r="H268" t="s">
        <v>11</v>
      </c>
      <c r="I268" t="s">
        <v>12</v>
      </c>
    </row>
    <row r="269" spans="1:9" x14ac:dyDescent="0.25">
      <c r="A269" t="s">
        <v>547</v>
      </c>
      <c r="B269" t="s">
        <v>3721</v>
      </c>
      <c r="C269" s="2" t="s">
        <v>135</v>
      </c>
      <c r="D269" t="s">
        <v>922</v>
      </c>
      <c r="E269" t="s">
        <v>2989</v>
      </c>
      <c r="F269" t="s">
        <v>2990</v>
      </c>
      <c r="G269" t="s">
        <v>3722</v>
      </c>
      <c r="H269" t="s">
        <v>11</v>
      </c>
      <c r="I269" t="s">
        <v>12</v>
      </c>
    </row>
    <row r="270" spans="1:9" x14ac:dyDescent="0.25">
      <c r="A270" t="s">
        <v>548</v>
      </c>
      <c r="B270" t="s">
        <v>3171</v>
      </c>
      <c r="C270" s="2" t="s">
        <v>883</v>
      </c>
      <c r="D270" t="s">
        <v>922</v>
      </c>
      <c r="E270" t="s">
        <v>2996</v>
      </c>
      <c r="F270" t="s">
        <v>2367</v>
      </c>
      <c r="G270" t="s">
        <v>3172</v>
      </c>
      <c r="H270" t="s">
        <v>35</v>
      </c>
      <c r="I270" t="s">
        <v>12</v>
      </c>
    </row>
    <row r="271" spans="1:9" x14ac:dyDescent="0.25">
      <c r="A271" t="s">
        <v>549</v>
      </c>
      <c r="B271" t="s">
        <v>3723</v>
      </c>
      <c r="C271" s="2" t="s">
        <v>883</v>
      </c>
      <c r="D271" t="s">
        <v>922</v>
      </c>
      <c r="E271" t="s">
        <v>2989</v>
      </c>
      <c r="F271" t="s">
        <v>2990</v>
      </c>
      <c r="G271" t="s">
        <v>3724</v>
      </c>
      <c r="H271" t="s">
        <v>11</v>
      </c>
      <c r="I271" t="s">
        <v>12</v>
      </c>
    </row>
    <row r="272" spans="1:9" x14ac:dyDescent="0.25">
      <c r="A272" t="s">
        <v>550</v>
      </c>
      <c r="B272" t="s">
        <v>3725</v>
      </c>
      <c r="C272" s="2" t="s">
        <v>274</v>
      </c>
      <c r="D272" t="s">
        <v>922</v>
      </c>
      <c r="E272" t="s">
        <v>2989</v>
      </c>
      <c r="F272" t="s">
        <v>2990</v>
      </c>
      <c r="G272" t="s">
        <v>3726</v>
      </c>
      <c r="H272" t="s">
        <v>11</v>
      </c>
      <c r="I272" t="s">
        <v>12</v>
      </c>
    </row>
    <row r="273" spans="1:9" x14ac:dyDescent="0.25">
      <c r="A273" t="s">
        <v>551</v>
      </c>
      <c r="B273" t="s">
        <v>3727</v>
      </c>
      <c r="C273" s="2" t="s">
        <v>214</v>
      </c>
      <c r="D273" t="s">
        <v>922</v>
      </c>
      <c r="E273" t="s">
        <v>2989</v>
      </c>
      <c r="F273" t="s">
        <v>2990</v>
      </c>
      <c r="G273" t="s">
        <v>3728</v>
      </c>
      <c r="H273" t="s">
        <v>11</v>
      </c>
      <c r="I273" t="s">
        <v>12</v>
      </c>
    </row>
    <row r="274" spans="1:9" x14ac:dyDescent="0.25">
      <c r="A274" t="s">
        <v>552</v>
      </c>
      <c r="B274" t="s">
        <v>3729</v>
      </c>
      <c r="C274" s="2" t="s">
        <v>103</v>
      </c>
      <c r="D274" t="s">
        <v>922</v>
      </c>
      <c r="E274" t="s">
        <v>2989</v>
      </c>
      <c r="F274" t="s">
        <v>2990</v>
      </c>
      <c r="G274" t="s">
        <v>3730</v>
      </c>
      <c r="H274" t="s">
        <v>11</v>
      </c>
      <c r="I274" t="s">
        <v>12</v>
      </c>
    </row>
    <row r="275" spans="1:9" x14ac:dyDescent="0.25">
      <c r="A275" t="s">
        <v>553</v>
      </c>
      <c r="B275" t="s">
        <v>3731</v>
      </c>
      <c r="C275" s="2" t="s">
        <v>140</v>
      </c>
      <c r="D275" t="s">
        <v>922</v>
      </c>
      <c r="E275" t="s">
        <v>2989</v>
      </c>
      <c r="F275" t="s">
        <v>2990</v>
      </c>
      <c r="G275" t="s">
        <v>3732</v>
      </c>
      <c r="H275" t="s">
        <v>11</v>
      </c>
      <c r="I275" t="s">
        <v>12</v>
      </c>
    </row>
    <row r="276" spans="1:9" x14ac:dyDescent="0.25">
      <c r="A276" t="s">
        <v>554</v>
      </c>
      <c r="B276" t="s">
        <v>3179</v>
      </c>
      <c r="C276" s="2" t="s">
        <v>137</v>
      </c>
      <c r="D276" t="s">
        <v>922</v>
      </c>
      <c r="E276" t="s">
        <v>2996</v>
      </c>
      <c r="F276" t="s">
        <v>2367</v>
      </c>
      <c r="G276" t="s">
        <v>3180</v>
      </c>
      <c r="H276" t="s">
        <v>35</v>
      </c>
      <c r="I276" t="s">
        <v>12</v>
      </c>
    </row>
    <row r="277" spans="1:9" x14ac:dyDescent="0.25">
      <c r="A277" t="s">
        <v>555</v>
      </c>
      <c r="B277" t="s">
        <v>3733</v>
      </c>
      <c r="C277" s="2" t="s">
        <v>137</v>
      </c>
      <c r="D277" t="s">
        <v>922</v>
      </c>
      <c r="E277" t="s">
        <v>2989</v>
      </c>
      <c r="F277" t="s">
        <v>2990</v>
      </c>
      <c r="G277" t="s">
        <v>3734</v>
      </c>
      <c r="H277" t="s">
        <v>11</v>
      </c>
      <c r="I277" t="s">
        <v>12</v>
      </c>
    </row>
    <row r="278" spans="1:9" x14ac:dyDescent="0.25">
      <c r="A278" t="s">
        <v>556</v>
      </c>
      <c r="B278" t="s">
        <v>3735</v>
      </c>
      <c r="C278" s="2" t="s">
        <v>139</v>
      </c>
      <c r="D278" t="s">
        <v>922</v>
      </c>
      <c r="E278" t="s">
        <v>2989</v>
      </c>
      <c r="F278" t="s">
        <v>2990</v>
      </c>
      <c r="G278" t="s">
        <v>3736</v>
      </c>
      <c r="H278" t="s">
        <v>11</v>
      </c>
      <c r="I278" t="s">
        <v>12</v>
      </c>
    </row>
    <row r="279" spans="1:9" x14ac:dyDescent="0.25">
      <c r="A279" t="s">
        <v>557</v>
      </c>
      <c r="B279" t="s">
        <v>3737</v>
      </c>
      <c r="C279" s="2" t="s">
        <v>884</v>
      </c>
      <c r="D279" t="s">
        <v>922</v>
      </c>
      <c r="E279" t="s">
        <v>2989</v>
      </c>
      <c r="F279" t="s">
        <v>2990</v>
      </c>
      <c r="G279" t="s">
        <v>3738</v>
      </c>
      <c r="H279" t="s">
        <v>11</v>
      </c>
      <c r="I279" t="s">
        <v>12</v>
      </c>
    </row>
    <row r="280" spans="1:9" x14ac:dyDescent="0.25">
      <c r="A280" t="s">
        <v>558</v>
      </c>
      <c r="B280" t="s">
        <v>3739</v>
      </c>
      <c r="C280" s="2" t="s">
        <v>96</v>
      </c>
      <c r="D280" t="s">
        <v>922</v>
      </c>
      <c r="E280" t="s">
        <v>2989</v>
      </c>
      <c r="F280" t="s">
        <v>2990</v>
      </c>
      <c r="G280" t="s">
        <v>3740</v>
      </c>
      <c r="H280" t="s">
        <v>11</v>
      </c>
      <c r="I280" t="s">
        <v>12</v>
      </c>
    </row>
    <row r="281" spans="1:9" x14ac:dyDescent="0.25">
      <c r="A281" t="s">
        <v>559</v>
      </c>
      <c r="B281" t="s">
        <v>3741</v>
      </c>
      <c r="C281" s="2" t="s">
        <v>216</v>
      </c>
      <c r="D281" t="s">
        <v>922</v>
      </c>
      <c r="E281" t="s">
        <v>2989</v>
      </c>
      <c r="F281" t="s">
        <v>2990</v>
      </c>
      <c r="G281" t="s">
        <v>3742</v>
      </c>
      <c r="H281" t="s">
        <v>11</v>
      </c>
      <c r="I281" t="s">
        <v>12</v>
      </c>
    </row>
    <row r="282" spans="1:9" x14ac:dyDescent="0.25">
      <c r="A282" t="s">
        <v>560</v>
      </c>
      <c r="B282" t="s">
        <v>3743</v>
      </c>
      <c r="C282" s="2" t="s">
        <v>217</v>
      </c>
      <c r="D282" t="s">
        <v>922</v>
      </c>
      <c r="E282" t="s">
        <v>2989</v>
      </c>
      <c r="F282" t="s">
        <v>2990</v>
      </c>
      <c r="G282" t="s">
        <v>3744</v>
      </c>
      <c r="H282" t="s">
        <v>11</v>
      </c>
      <c r="I282" t="s">
        <v>12</v>
      </c>
    </row>
    <row r="283" spans="1:9" x14ac:dyDescent="0.25">
      <c r="A283" t="s">
        <v>561</v>
      </c>
      <c r="B283" t="s">
        <v>3745</v>
      </c>
      <c r="C283" s="2" t="s">
        <v>218</v>
      </c>
      <c r="D283" t="s">
        <v>922</v>
      </c>
      <c r="E283" t="s">
        <v>2989</v>
      </c>
      <c r="F283" t="s">
        <v>2990</v>
      </c>
      <c r="G283" t="s">
        <v>3746</v>
      </c>
      <c r="H283" t="s">
        <v>11</v>
      </c>
      <c r="I283" t="s">
        <v>12</v>
      </c>
    </row>
    <row r="284" spans="1:9" x14ac:dyDescent="0.25">
      <c r="A284" t="s">
        <v>562</v>
      </c>
      <c r="B284" t="s">
        <v>3747</v>
      </c>
      <c r="C284" s="2" t="s">
        <v>219</v>
      </c>
      <c r="D284" t="s">
        <v>922</v>
      </c>
      <c r="E284" t="s">
        <v>2989</v>
      </c>
      <c r="F284" t="s">
        <v>2990</v>
      </c>
      <c r="G284" t="s">
        <v>3748</v>
      </c>
      <c r="H284" t="s">
        <v>11</v>
      </c>
      <c r="I284" t="s">
        <v>12</v>
      </c>
    </row>
    <row r="285" spans="1:9" x14ac:dyDescent="0.25">
      <c r="A285" t="s">
        <v>563</v>
      </c>
      <c r="B285" t="s">
        <v>3749</v>
      </c>
      <c r="C285" s="2" t="s">
        <v>3750</v>
      </c>
      <c r="D285" t="s">
        <v>922</v>
      </c>
      <c r="E285" t="s">
        <v>2989</v>
      </c>
      <c r="F285" t="s">
        <v>2990</v>
      </c>
      <c r="G285" t="s">
        <v>3751</v>
      </c>
      <c r="H285" t="s">
        <v>11</v>
      </c>
      <c r="I285" t="s">
        <v>12</v>
      </c>
    </row>
    <row r="286" spans="1:9" x14ac:dyDescent="0.25">
      <c r="A286" t="s">
        <v>564</v>
      </c>
      <c r="B286" t="s">
        <v>3188</v>
      </c>
      <c r="C286" s="2" t="s">
        <v>94</v>
      </c>
      <c r="D286" t="s">
        <v>922</v>
      </c>
      <c r="E286" t="s">
        <v>2996</v>
      </c>
      <c r="F286" t="s">
        <v>2367</v>
      </c>
      <c r="G286" t="s">
        <v>3189</v>
      </c>
      <c r="H286" t="s">
        <v>35</v>
      </c>
      <c r="I286" t="s">
        <v>12</v>
      </c>
    </row>
    <row r="287" spans="1:9" x14ac:dyDescent="0.25">
      <c r="A287" t="s">
        <v>565</v>
      </c>
      <c r="B287" t="s">
        <v>3752</v>
      </c>
      <c r="C287" s="2" t="s">
        <v>94</v>
      </c>
      <c r="D287" t="s">
        <v>922</v>
      </c>
      <c r="E287" t="s">
        <v>2989</v>
      </c>
      <c r="F287" t="s">
        <v>2990</v>
      </c>
      <c r="G287" t="s">
        <v>3753</v>
      </c>
      <c r="H287" t="s">
        <v>11</v>
      </c>
      <c r="I287" t="s">
        <v>12</v>
      </c>
    </row>
    <row r="288" spans="1:9" x14ac:dyDescent="0.25">
      <c r="A288" t="s">
        <v>566</v>
      </c>
      <c r="B288" t="s">
        <v>3754</v>
      </c>
      <c r="C288" s="2" t="s">
        <v>146</v>
      </c>
      <c r="D288" t="s">
        <v>922</v>
      </c>
      <c r="E288" t="s">
        <v>2989</v>
      </c>
      <c r="F288" t="s">
        <v>2990</v>
      </c>
      <c r="G288" t="s">
        <v>3755</v>
      </c>
      <c r="H288" t="s">
        <v>11</v>
      </c>
      <c r="I288" t="s">
        <v>12</v>
      </c>
    </row>
    <row r="289" spans="1:9" x14ac:dyDescent="0.25">
      <c r="A289" t="s">
        <v>567</v>
      </c>
      <c r="B289" t="s">
        <v>3756</v>
      </c>
      <c r="C289" s="2" t="s">
        <v>95</v>
      </c>
      <c r="D289" t="s">
        <v>922</v>
      </c>
      <c r="E289" t="s">
        <v>2989</v>
      </c>
      <c r="F289" t="s">
        <v>2990</v>
      </c>
      <c r="G289" t="s">
        <v>3757</v>
      </c>
      <c r="H289" t="s">
        <v>11</v>
      </c>
      <c r="I289" t="s">
        <v>12</v>
      </c>
    </row>
    <row r="290" spans="1:9" x14ac:dyDescent="0.25">
      <c r="A290" t="s">
        <v>568</v>
      </c>
      <c r="B290" t="s">
        <v>3758</v>
      </c>
      <c r="C290" s="2" t="s">
        <v>885</v>
      </c>
      <c r="D290" t="s">
        <v>922</v>
      </c>
      <c r="E290" t="s">
        <v>2989</v>
      </c>
      <c r="F290" t="s">
        <v>2990</v>
      </c>
      <c r="G290" t="s">
        <v>3759</v>
      </c>
      <c r="H290" t="s">
        <v>11</v>
      </c>
      <c r="I290" t="s">
        <v>12</v>
      </c>
    </row>
    <row r="291" spans="1:9" x14ac:dyDescent="0.25">
      <c r="A291" t="s">
        <v>569</v>
      </c>
      <c r="B291" t="s">
        <v>3760</v>
      </c>
      <c r="C291" s="2" t="s">
        <v>221</v>
      </c>
      <c r="D291" t="s">
        <v>922</v>
      </c>
      <c r="E291" t="s">
        <v>2989</v>
      </c>
      <c r="F291" t="s">
        <v>2990</v>
      </c>
      <c r="G291" t="s">
        <v>3761</v>
      </c>
      <c r="H291" t="s">
        <v>11</v>
      </c>
      <c r="I291" t="s">
        <v>12</v>
      </c>
    </row>
    <row r="292" spans="1:9" x14ac:dyDescent="0.25">
      <c r="A292" t="s">
        <v>570</v>
      </c>
      <c r="B292" t="s">
        <v>3762</v>
      </c>
      <c r="C292" s="2" t="s">
        <v>222</v>
      </c>
      <c r="D292" t="s">
        <v>922</v>
      </c>
      <c r="E292" t="s">
        <v>2989</v>
      </c>
      <c r="F292" t="s">
        <v>2990</v>
      </c>
      <c r="G292" t="s">
        <v>3763</v>
      </c>
      <c r="H292" t="s">
        <v>11</v>
      </c>
      <c r="I292" t="s">
        <v>12</v>
      </c>
    </row>
    <row r="293" spans="1:9" x14ac:dyDescent="0.25">
      <c r="A293" t="s">
        <v>571</v>
      </c>
      <c r="B293" t="s">
        <v>3314</v>
      </c>
      <c r="C293" s="2" t="s">
        <v>123</v>
      </c>
      <c r="D293" t="s">
        <v>922</v>
      </c>
      <c r="E293" t="s">
        <v>2996</v>
      </c>
      <c r="F293" t="s">
        <v>2367</v>
      </c>
      <c r="G293" t="s">
        <v>3315</v>
      </c>
      <c r="H293" t="s">
        <v>35</v>
      </c>
      <c r="I293" t="s">
        <v>12</v>
      </c>
    </row>
    <row r="294" spans="1:9" x14ac:dyDescent="0.25">
      <c r="A294" t="s">
        <v>572</v>
      </c>
      <c r="B294" t="s">
        <v>3764</v>
      </c>
      <c r="C294" s="2" t="s">
        <v>123</v>
      </c>
      <c r="D294" t="s">
        <v>922</v>
      </c>
      <c r="E294" t="s">
        <v>2989</v>
      </c>
      <c r="F294" t="s">
        <v>2990</v>
      </c>
      <c r="G294" t="s">
        <v>3765</v>
      </c>
      <c r="H294" t="s">
        <v>11</v>
      </c>
      <c r="I294" t="s">
        <v>12</v>
      </c>
    </row>
    <row r="295" spans="1:9" x14ac:dyDescent="0.25">
      <c r="A295" t="s">
        <v>573</v>
      </c>
      <c r="B295" t="s">
        <v>3766</v>
      </c>
      <c r="C295" s="2" t="s">
        <v>3767</v>
      </c>
      <c r="D295" t="s">
        <v>922</v>
      </c>
      <c r="E295" t="s">
        <v>2989</v>
      </c>
      <c r="F295" t="s">
        <v>2990</v>
      </c>
      <c r="G295" t="s">
        <v>3768</v>
      </c>
      <c r="H295" t="s">
        <v>11</v>
      </c>
      <c r="I295" t="s">
        <v>12</v>
      </c>
    </row>
    <row r="296" spans="1:9" x14ac:dyDescent="0.25">
      <c r="A296" t="s">
        <v>574</v>
      </c>
      <c r="B296" t="s">
        <v>3769</v>
      </c>
      <c r="C296" s="2" t="s">
        <v>223</v>
      </c>
      <c r="D296" t="s">
        <v>922</v>
      </c>
      <c r="E296" t="s">
        <v>2989</v>
      </c>
      <c r="F296" t="s">
        <v>2990</v>
      </c>
      <c r="G296" t="s">
        <v>3770</v>
      </c>
      <c r="H296" t="s">
        <v>11</v>
      </c>
      <c r="I296" t="s">
        <v>12</v>
      </c>
    </row>
    <row r="297" spans="1:9" x14ac:dyDescent="0.25">
      <c r="A297" t="s">
        <v>575</v>
      </c>
      <c r="B297" t="s">
        <v>3122</v>
      </c>
      <c r="C297" s="2" t="s">
        <v>886</v>
      </c>
      <c r="D297" t="s">
        <v>922</v>
      </c>
      <c r="E297" t="s">
        <v>2996</v>
      </c>
      <c r="F297" t="s">
        <v>2367</v>
      </c>
      <c r="G297" t="s">
        <v>3123</v>
      </c>
      <c r="H297" t="s">
        <v>35</v>
      </c>
      <c r="I297" t="s">
        <v>12</v>
      </c>
    </row>
    <row r="298" spans="1:9" x14ac:dyDescent="0.25">
      <c r="A298" t="s">
        <v>576</v>
      </c>
      <c r="B298" t="s">
        <v>3771</v>
      </c>
      <c r="C298" s="2" t="s">
        <v>886</v>
      </c>
      <c r="D298" t="s">
        <v>922</v>
      </c>
      <c r="E298" t="s">
        <v>2989</v>
      </c>
      <c r="F298" t="s">
        <v>2990</v>
      </c>
      <c r="G298" t="s">
        <v>3772</v>
      </c>
      <c r="H298" t="s">
        <v>11</v>
      </c>
      <c r="I298" t="s">
        <v>12</v>
      </c>
    </row>
    <row r="299" spans="1:9" x14ac:dyDescent="0.25">
      <c r="A299" t="s">
        <v>577</v>
      </c>
      <c r="B299" t="s">
        <v>3773</v>
      </c>
      <c r="C299" s="2" t="s">
        <v>225</v>
      </c>
      <c r="D299" t="s">
        <v>922</v>
      </c>
      <c r="E299" t="s">
        <v>2989</v>
      </c>
      <c r="F299" t="s">
        <v>2990</v>
      </c>
      <c r="G299" t="s">
        <v>3774</v>
      </c>
      <c r="H299" t="s">
        <v>11</v>
      </c>
      <c r="I299" t="s">
        <v>12</v>
      </c>
    </row>
    <row r="300" spans="1:9" x14ac:dyDescent="0.25">
      <c r="A300" t="s">
        <v>578</v>
      </c>
      <c r="B300" t="s">
        <v>3775</v>
      </c>
      <c r="C300" s="2" t="s">
        <v>226</v>
      </c>
      <c r="D300" t="s">
        <v>922</v>
      </c>
      <c r="E300" t="s">
        <v>2989</v>
      </c>
      <c r="F300" t="s">
        <v>2990</v>
      </c>
      <c r="G300" t="s">
        <v>3776</v>
      </c>
      <c r="H300" t="s">
        <v>11</v>
      </c>
      <c r="I300" t="s">
        <v>12</v>
      </c>
    </row>
    <row r="301" spans="1:9" x14ac:dyDescent="0.25">
      <c r="A301" t="s">
        <v>579</v>
      </c>
      <c r="B301" t="s">
        <v>3777</v>
      </c>
      <c r="C301" s="2" t="s">
        <v>901</v>
      </c>
      <c r="D301" t="s">
        <v>922</v>
      </c>
      <c r="E301" t="s">
        <v>2989</v>
      </c>
      <c r="F301" t="s">
        <v>2990</v>
      </c>
      <c r="G301" t="s">
        <v>3778</v>
      </c>
      <c r="H301" t="s">
        <v>11</v>
      </c>
      <c r="I301" t="s">
        <v>12</v>
      </c>
    </row>
    <row r="302" spans="1:9" x14ac:dyDescent="0.25">
      <c r="A302" t="s">
        <v>580</v>
      </c>
      <c r="B302" t="s">
        <v>3779</v>
      </c>
      <c r="C302" s="2" t="s">
        <v>269</v>
      </c>
      <c r="D302" t="s">
        <v>922</v>
      </c>
      <c r="E302" t="s">
        <v>2989</v>
      </c>
      <c r="F302" t="s">
        <v>2990</v>
      </c>
      <c r="G302" t="s">
        <v>3780</v>
      </c>
      <c r="H302" t="s">
        <v>11</v>
      </c>
      <c r="I302" t="s">
        <v>12</v>
      </c>
    </row>
    <row r="303" spans="1:9" x14ac:dyDescent="0.25">
      <c r="A303" t="s">
        <v>581</v>
      </c>
      <c r="B303" t="s">
        <v>3158</v>
      </c>
      <c r="C303" s="2" t="s">
        <v>90</v>
      </c>
      <c r="D303" t="s">
        <v>922</v>
      </c>
      <c r="E303" t="s">
        <v>2996</v>
      </c>
      <c r="F303" t="s">
        <v>2367</v>
      </c>
      <c r="G303" t="s">
        <v>3159</v>
      </c>
      <c r="H303" t="s">
        <v>35</v>
      </c>
      <c r="I303" t="s">
        <v>12</v>
      </c>
    </row>
    <row r="304" spans="1:9" x14ac:dyDescent="0.25">
      <c r="A304" t="s">
        <v>582</v>
      </c>
      <c r="B304" t="s">
        <v>3781</v>
      </c>
      <c r="C304" s="2" t="s">
        <v>90</v>
      </c>
      <c r="D304" t="s">
        <v>922</v>
      </c>
      <c r="E304" t="s">
        <v>2989</v>
      </c>
      <c r="F304" t="s">
        <v>2990</v>
      </c>
      <c r="G304" t="s">
        <v>3782</v>
      </c>
      <c r="H304" t="s">
        <v>11</v>
      </c>
      <c r="I304" t="s">
        <v>12</v>
      </c>
    </row>
    <row r="305" spans="1:10" x14ac:dyDescent="0.25">
      <c r="A305" t="s">
        <v>583</v>
      </c>
      <c r="B305" t="s">
        <v>3783</v>
      </c>
      <c r="C305" s="2" t="s">
        <v>131</v>
      </c>
      <c r="D305" t="s">
        <v>922</v>
      </c>
      <c r="E305" t="s">
        <v>2989</v>
      </c>
      <c r="F305" t="s">
        <v>2990</v>
      </c>
      <c r="G305" t="s">
        <v>3784</v>
      </c>
      <c r="H305" t="s">
        <v>11</v>
      </c>
      <c r="I305" t="s">
        <v>12</v>
      </c>
    </row>
    <row r="306" spans="1:10" x14ac:dyDescent="0.25">
      <c r="A306" t="s">
        <v>584</v>
      </c>
      <c r="B306" t="s">
        <v>2339</v>
      </c>
      <c r="C306" s="2" t="s">
        <v>2340</v>
      </c>
      <c r="D306" t="s">
        <v>1283</v>
      </c>
      <c r="E306" t="s">
        <v>1469</v>
      </c>
      <c r="F306" t="s">
        <v>2341</v>
      </c>
      <c r="G306" t="s">
        <v>2342</v>
      </c>
      <c r="H306" t="s">
        <v>2344</v>
      </c>
      <c r="I306" t="s">
        <v>2343</v>
      </c>
    </row>
    <row r="307" spans="1:10" x14ac:dyDescent="0.25">
      <c r="A307" t="s">
        <v>585</v>
      </c>
      <c r="B307" t="s">
        <v>2492</v>
      </c>
      <c r="C307" s="2" t="s">
        <v>2340</v>
      </c>
      <c r="D307" t="s">
        <v>1283</v>
      </c>
      <c r="E307" t="s">
        <v>1469</v>
      </c>
      <c r="F307" t="s">
        <v>2341</v>
      </c>
      <c r="G307" t="s">
        <v>2491</v>
      </c>
      <c r="H307" t="s">
        <v>2490</v>
      </c>
      <c r="I307" t="s">
        <v>2343</v>
      </c>
    </row>
    <row r="308" spans="1:10" x14ac:dyDescent="0.25">
      <c r="A308" t="s">
        <v>586</v>
      </c>
      <c r="B308" t="s">
        <v>3156</v>
      </c>
      <c r="C308" s="2" t="s">
        <v>900</v>
      </c>
      <c r="D308" t="s">
        <v>922</v>
      </c>
      <c r="E308" t="s">
        <v>2996</v>
      </c>
      <c r="F308" t="s">
        <v>2367</v>
      </c>
      <c r="G308" t="s">
        <v>3157</v>
      </c>
      <c r="H308" t="s">
        <v>35</v>
      </c>
      <c r="I308" t="s">
        <v>12</v>
      </c>
      <c r="J308" s="8">
        <v>0.14399999999999999</v>
      </c>
    </row>
    <row r="309" spans="1:10" x14ac:dyDescent="0.25">
      <c r="A309" t="s">
        <v>587</v>
      </c>
      <c r="B309" t="s">
        <v>3785</v>
      </c>
      <c r="C309" s="2" t="s">
        <v>900</v>
      </c>
      <c r="D309" t="s">
        <v>922</v>
      </c>
      <c r="E309" t="s">
        <v>2989</v>
      </c>
      <c r="F309" t="s">
        <v>2990</v>
      </c>
      <c r="G309" t="s">
        <v>3786</v>
      </c>
      <c r="H309" t="s">
        <v>11</v>
      </c>
      <c r="I309" t="s">
        <v>12</v>
      </c>
    </row>
    <row r="310" spans="1:10" x14ac:dyDescent="0.25">
      <c r="A310" t="s">
        <v>588</v>
      </c>
      <c r="B310" t="s">
        <v>3787</v>
      </c>
      <c r="C310" s="2" t="s">
        <v>3788</v>
      </c>
      <c r="D310" t="s">
        <v>922</v>
      </c>
      <c r="E310" t="s">
        <v>2989</v>
      </c>
      <c r="F310" t="s">
        <v>2990</v>
      </c>
      <c r="G310" t="s">
        <v>3789</v>
      </c>
      <c r="H310" t="s">
        <v>11</v>
      </c>
      <c r="I310" t="s">
        <v>12</v>
      </c>
    </row>
    <row r="311" spans="1:10" x14ac:dyDescent="0.25">
      <c r="A311" t="s">
        <v>589</v>
      </c>
      <c r="B311" t="s">
        <v>3790</v>
      </c>
      <c r="C311" s="2" t="s">
        <v>211</v>
      </c>
      <c r="D311" t="s">
        <v>922</v>
      </c>
      <c r="E311" t="s">
        <v>2989</v>
      </c>
      <c r="F311" t="s">
        <v>2990</v>
      </c>
      <c r="G311" t="s">
        <v>3791</v>
      </c>
      <c r="H311" t="s">
        <v>11</v>
      </c>
      <c r="I311" t="s">
        <v>12</v>
      </c>
    </row>
    <row r="312" spans="1:10" x14ac:dyDescent="0.25">
      <c r="A312" t="s">
        <v>590</v>
      </c>
      <c r="B312" t="s">
        <v>3307</v>
      </c>
      <c r="C312" s="2" t="s">
        <v>915</v>
      </c>
      <c r="D312" t="s">
        <v>922</v>
      </c>
      <c r="E312" t="s">
        <v>2996</v>
      </c>
      <c r="F312" t="s">
        <v>2367</v>
      </c>
      <c r="G312" t="s">
        <v>3308</v>
      </c>
      <c r="H312" t="s">
        <v>35</v>
      </c>
      <c r="I312" t="s">
        <v>12</v>
      </c>
    </row>
    <row r="313" spans="1:10" x14ac:dyDescent="0.25">
      <c r="A313" t="s">
        <v>591</v>
      </c>
      <c r="B313" t="s">
        <v>3792</v>
      </c>
      <c r="C313" s="2" t="s">
        <v>915</v>
      </c>
      <c r="D313" t="s">
        <v>922</v>
      </c>
      <c r="E313" t="s">
        <v>2989</v>
      </c>
      <c r="F313" t="s">
        <v>2990</v>
      </c>
      <c r="G313" t="s">
        <v>3793</v>
      </c>
      <c r="H313" t="s">
        <v>11</v>
      </c>
      <c r="I313" t="s">
        <v>12</v>
      </c>
    </row>
    <row r="314" spans="1:10" x14ac:dyDescent="0.25">
      <c r="A314" t="s">
        <v>592</v>
      </c>
      <c r="B314" t="s">
        <v>3794</v>
      </c>
      <c r="C314" s="2" t="s">
        <v>212</v>
      </c>
      <c r="D314" t="s">
        <v>922</v>
      </c>
      <c r="E314" t="s">
        <v>2989</v>
      </c>
      <c r="F314" t="s">
        <v>2990</v>
      </c>
      <c r="G314" t="s">
        <v>3795</v>
      </c>
      <c r="H314" t="s">
        <v>11</v>
      </c>
      <c r="I314" t="s">
        <v>12</v>
      </c>
    </row>
    <row r="315" spans="1:10" x14ac:dyDescent="0.25">
      <c r="A315" t="s">
        <v>593</v>
      </c>
      <c r="B315" t="s">
        <v>3796</v>
      </c>
      <c r="C315" s="2" t="s">
        <v>213</v>
      </c>
      <c r="D315" t="s">
        <v>922</v>
      </c>
      <c r="E315" t="s">
        <v>2989</v>
      </c>
      <c r="F315" t="s">
        <v>2990</v>
      </c>
      <c r="G315" t="s">
        <v>3797</v>
      </c>
      <c r="H315" t="s">
        <v>11</v>
      </c>
      <c r="I315" t="s">
        <v>12</v>
      </c>
    </row>
    <row r="316" spans="1:10" x14ac:dyDescent="0.25">
      <c r="A316" t="s">
        <v>594</v>
      </c>
      <c r="B316" t="s">
        <v>3089</v>
      </c>
      <c r="C316" s="2" t="s">
        <v>133</v>
      </c>
      <c r="D316" t="s">
        <v>922</v>
      </c>
      <c r="E316" t="s">
        <v>2996</v>
      </c>
      <c r="F316" t="s">
        <v>2367</v>
      </c>
      <c r="G316" t="s">
        <v>3090</v>
      </c>
      <c r="H316" t="s">
        <v>35</v>
      </c>
      <c r="I316" t="s">
        <v>12</v>
      </c>
    </row>
    <row r="317" spans="1:10" x14ac:dyDescent="0.25">
      <c r="A317" t="s">
        <v>595</v>
      </c>
      <c r="B317" t="s">
        <v>3798</v>
      </c>
      <c r="C317" s="2" t="s">
        <v>133</v>
      </c>
      <c r="D317" t="s">
        <v>922</v>
      </c>
      <c r="E317" t="s">
        <v>2989</v>
      </c>
      <c r="F317" t="s">
        <v>2990</v>
      </c>
      <c r="G317" t="s">
        <v>3799</v>
      </c>
      <c r="H317" t="s">
        <v>11</v>
      </c>
      <c r="I317" t="s">
        <v>12</v>
      </c>
    </row>
    <row r="318" spans="1:10" x14ac:dyDescent="0.25">
      <c r="A318" t="s">
        <v>596</v>
      </c>
      <c r="B318" t="s">
        <v>3800</v>
      </c>
      <c r="C318" s="2" t="s">
        <v>279</v>
      </c>
      <c r="D318" t="s">
        <v>922</v>
      </c>
      <c r="E318" t="s">
        <v>2989</v>
      </c>
      <c r="F318" t="s">
        <v>2990</v>
      </c>
      <c r="G318" t="s">
        <v>3801</v>
      </c>
      <c r="H318" t="s">
        <v>11</v>
      </c>
      <c r="I318" t="s">
        <v>12</v>
      </c>
    </row>
    <row r="319" spans="1:10" x14ac:dyDescent="0.25">
      <c r="A319" t="s">
        <v>597</v>
      </c>
      <c r="B319" t="s">
        <v>3802</v>
      </c>
      <c r="C319" s="2" t="s">
        <v>136</v>
      </c>
      <c r="D319" t="s">
        <v>922</v>
      </c>
      <c r="E319" t="s">
        <v>2989</v>
      </c>
      <c r="F319" t="s">
        <v>2990</v>
      </c>
      <c r="G319" t="s">
        <v>3803</v>
      </c>
      <c r="H319" t="s">
        <v>11</v>
      </c>
      <c r="I319" t="s">
        <v>12</v>
      </c>
    </row>
    <row r="320" spans="1:10" x14ac:dyDescent="0.25">
      <c r="A320" t="s">
        <v>598</v>
      </c>
      <c r="B320" t="s">
        <v>3312</v>
      </c>
      <c r="C320" s="2" t="s">
        <v>916</v>
      </c>
      <c r="D320" t="s">
        <v>922</v>
      </c>
      <c r="E320" t="s">
        <v>2996</v>
      </c>
      <c r="F320" t="s">
        <v>2367</v>
      </c>
      <c r="G320" t="s">
        <v>3313</v>
      </c>
      <c r="H320" t="s">
        <v>35</v>
      </c>
      <c r="I320" t="s">
        <v>12</v>
      </c>
    </row>
    <row r="321" spans="1:9" x14ac:dyDescent="0.25">
      <c r="A321" t="s">
        <v>599</v>
      </c>
      <c r="B321" t="s">
        <v>3804</v>
      </c>
      <c r="C321" s="2" t="s">
        <v>916</v>
      </c>
      <c r="D321" t="s">
        <v>922</v>
      </c>
      <c r="E321" t="s">
        <v>2989</v>
      </c>
      <c r="F321" t="s">
        <v>2990</v>
      </c>
      <c r="G321" t="s">
        <v>3805</v>
      </c>
      <c r="H321" t="s">
        <v>11</v>
      </c>
      <c r="I321" t="s">
        <v>12</v>
      </c>
    </row>
    <row r="322" spans="1:9" x14ac:dyDescent="0.25">
      <c r="A322" t="s">
        <v>600</v>
      </c>
      <c r="B322" t="s">
        <v>3806</v>
      </c>
      <c r="C322" s="2" t="s">
        <v>917</v>
      </c>
      <c r="D322" t="s">
        <v>922</v>
      </c>
      <c r="E322" t="s">
        <v>2989</v>
      </c>
      <c r="F322" t="s">
        <v>2990</v>
      </c>
      <c r="G322" t="s">
        <v>3807</v>
      </c>
      <c r="H322" t="s">
        <v>11</v>
      </c>
      <c r="I322" t="s">
        <v>12</v>
      </c>
    </row>
    <row r="323" spans="1:9" x14ac:dyDescent="0.25">
      <c r="A323" t="s">
        <v>601</v>
      </c>
      <c r="B323" t="s">
        <v>3808</v>
      </c>
      <c r="C323" s="2" t="s">
        <v>134</v>
      </c>
      <c r="D323" t="s">
        <v>922</v>
      </c>
      <c r="E323" t="s">
        <v>2989</v>
      </c>
      <c r="F323" t="s">
        <v>2990</v>
      </c>
      <c r="G323" t="s">
        <v>3809</v>
      </c>
      <c r="H323" t="s">
        <v>11</v>
      </c>
      <c r="I323" t="s">
        <v>12</v>
      </c>
    </row>
    <row r="324" spans="1:9" x14ac:dyDescent="0.25">
      <c r="A324" t="s">
        <v>602</v>
      </c>
      <c r="B324" t="s">
        <v>3810</v>
      </c>
      <c r="C324" s="2" t="s">
        <v>918</v>
      </c>
      <c r="D324" t="s">
        <v>922</v>
      </c>
      <c r="E324" t="s">
        <v>2989</v>
      </c>
      <c r="F324" t="s">
        <v>2990</v>
      </c>
      <c r="G324" t="s">
        <v>3811</v>
      </c>
      <c r="H324" t="s">
        <v>11</v>
      </c>
      <c r="I324" t="s">
        <v>12</v>
      </c>
    </row>
    <row r="325" spans="1:9" x14ac:dyDescent="0.25">
      <c r="A325" t="s">
        <v>603</v>
      </c>
      <c r="B325" t="s">
        <v>3083</v>
      </c>
      <c r="C325" s="2" t="s">
        <v>902</v>
      </c>
      <c r="D325" t="s">
        <v>922</v>
      </c>
      <c r="E325" t="s">
        <v>2996</v>
      </c>
      <c r="F325" t="s">
        <v>2367</v>
      </c>
      <c r="G325" t="s">
        <v>3084</v>
      </c>
      <c r="H325" t="s">
        <v>35</v>
      </c>
      <c r="I325" t="s">
        <v>12</v>
      </c>
    </row>
    <row r="326" spans="1:9" x14ac:dyDescent="0.25">
      <c r="A326" t="s">
        <v>604</v>
      </c>
      <c r="B326" t="s">
        <v>3812</v>
      </c>
      <c r="C326" s="2" t="s">
        <v>902</v>
      </c>
      <c r="D326" t="s">
        <v>922</v>
      </c>
      <c r="E326" t="s">
        <v>2989</v>
      </c>
      <c r="F326" t="s">
        <v>2990</v>
      </c>
      <c r="G326" t="s">
        <v>3813</v>
      </c>
      <c r="H326" t="s">
        <v>11</v>
      </c>
      <c r="I326" t="s">
        <v>12</v>
      </c>
    </row>
    <row r="327" spans="1:9" x14ac:dyDescent="0.25">
      <c r="A327" t="s">
        <v>605</v>
      </c>
      <c r="B327" t="s">
        <v>3814</v>
      </c>
      <c r="C327" s="2" t="s">
        <v>903</v>
      </c>
      <c r="D327" t="s">
        <v>922</v>
      </c>
      <c r="E327" t="s">
        <v>2989</v>
      </c>
      <c r="F327" t="s">
        <v>2990</v>
      </c>
      <c r="G327" t="s">
        <v>3815</v>
      </c>
      <c r="H327" t="s">
        <v>11</v>
      </c>
      <c r="I327" t="s">
        <v>12</v>
      </c>
    </row>
    <row r="328" spans="1:9" x14ac:dyDescent="0.25">
      <c r="A328" t="s">
        <v>606</v>
      </c>
      <c r="B328" t="s">
        <v>3816</v>
      </c>
      <c r="C328" s="2" t="s">
        <v>215</v>
      </c>
      <c r="D328" t="s">
        <v>922</v>
      </c>
      <c r="E328" t="s">
        <v>2989</v>
      </c>
      <c r="F328" t="s">
        <v>2990</v>
      </c>
      <c r="G328" t="s">
        <v>3817</v>
      </c>
      <c r="H328" t="s">
        <v>11</v>
      </c>
      <c r="I328" t="s">
        <v>12</v>
      </c>
    </row>
    <row r="329" spans="1:9" x14ac:dyDescent="0.25">
      <c r="A329" t="s">
        <v>607</v>
      </c>
      <c r="B329" t="s">
        <v>3183</v>
      </c>
      <c r="C329" s="2" t="s">
        <v>281</v>
      </c>
      <c r="D329" t="s">
        <v>922</v>
      </c>
      <c r="E329" t="s">
        <v>2996</v>
      </c>
      <c r="F329" t="s">
        <v>2367</v>
      </c>
      <c r="G329" t="s">
        <v>3184</v>
      </c>
      <c r="H329" t="s">
        <v>35</v>
      </c>
      <c r="I329" t="s">
        <v>12</v>
      </c>
    </row>
    <row r="330" spans="1:9" x14ac:dyDescent="0.25">
      <c r="A330" t="s">
        <v>608</v>
      </c>
      <c r="B330" t="s">
        <v>3818</v>
      </c>
      <c r="C330" s="2" t="s">
        <v>281</v>
      </c>
      <c r="D330" t="s">
        <v>922</v>
      </c>
      <c r="E330" t="s">
        <v>2989</v>
      </c>
      <c r="F330" t="s">
        <v>2990</v>
      </c>
      <c r="G330" t="s">
        <v>3819</v>
      </c>
      <c r="H330" t="s">
        <v>11</v>
      </c>
      <c r="I330" t="s">
        <v>12</v>
      </c>
    </row>
    <row r="331" spans="1:9" x14ac:dyDescent="0.25">
      <c r="A331" t="s">
        <v>609</v>
      </c>
      <c r="B331" t="s">
        <v>3820</v>
      </c>
      <c r="C331" s="2" t="s">
        <v>97</v>
      </c>
      <c r="D331" t="s">
        <v>922</v>
      </c>
      <c r="E331" t="s">
        <v>2989</v>
      </c>
      <c r="F331" t="s">
        <v>2990</v>
      </c>
      <c r="G331" t="s">
        <v>3821</v>
      </c>
      <c r="H331" t="s">
        <v>11</v>
      </c>
      <c r="I331" t="s">
        <v>12</v>
      </c>
    </row>
    <row r="332" spans="1:9" x14ac:dyDescent="0.25">
      <c r="A332" t="s">
        <v>610</v>
      </c>
      <c r="B332" t="s">
        <v>3822</v>
      </c>
      <c r="C332" s="2" t="s">
        <v>141</v>
      </c>
      <c r="D332" t="s">
        <v>922</v>
      </c>
      <c r="E332" t="s">
        <v>2989</v>
      </c>
      <c r="F332" t="s">
        <v>2990</v>
      </c>
      <c r="G332" t="s">
        <v>3823</v>
      </c>
      <c r="H332" t="s">
        <v>11</v>
      </c>
      <c r="I332" t="s">
        <v>12</v>
      </c>
    </row>
    <row r="333" spans="1:9" x14ac:dyDescent="0.25">
      <c r="A333" t="s">
        <v>611</v>
      </c>
      <c r="B333" t="s">
        <v>3181</v>
      </c>
      <c r="C333" s="2" t="s">
        <v>138</v>
      </c>
      <c r="D333" t="s">
        <v>922</v>
      </c>
      <c r="E333" t="s">
        <v>2996</v>
      </c>
      <c r="F333" t="s">
        <v>2367</v>
      </c>
      <c r="G333" t="s">
        <v>3182</v>
      </c>
      <c r="H333" t="s">
        <v>35</v>
      </c>
      <c r="I333" t="s">
        <v>12</v>
      </c>
    </row>
    <row r="334" spans="1:9" x14ac:dyDescent="0.25">
      <c r="A334" t="s">
        <v>612</v>
      </c>
      <c r="B334" t="s">
        <v>3824</v>
      </c>
      <c r="C334" s="2" t="s">
        <v>144</v>
      </c>
      <c r="D334" t="s">
        <v>922</v>
      </c>
      <c r="E334" t="s">
        <v>2989</v>
      </c>
      <c r="F334" t="s">
        <v>2990</v>
      </c>
      <c r="G334" t="s">
        <v>3825</v>
      </c>
      <c r="H334" t="s">
        <v>11</v>
      </c>
      <c r="I334" t="s">
        <v>12</v>
      </c>
    </row>
    <row r="335" spans="1:9" x14ac:dyDescent="0.25">
      <c r="A335" t="s">
        <v>613</v>
      </c>
      <c r="B335" t="s">
        <v>3826</v>
      </c>
      <c r="C335" s="2" t="s">
        <v>145</v>
      </c>
      <c r="D335" t="s">
        <v>922</v>
      </c>
      <c r="E335" t="s">
        <v>2989</v>
      </c>
      <c r="F335" t="s">
        <v>2990</v>
      </c>
      <c r="G335" t="s">
        <v>3827</v>
      </c>
      <c r="H335" t="s">
        <v>11</v>
      </c>
      <c r="I335" t="s">
        <v>12</v>
      </c>
    </row>
    <row r="336" spans="1:9" x14ac:dyDescent="0.25">
      <c r="A336" t="s">
        <v>614</v>
      </c>
      <c r="B336" t="s">
        <v>3828</v>
      </c>
      <c r="C336" s="2" t="s">
        <v>143</v>
      </c>
      <c r="D336" t="s">
        <v>922</v>
      </c>
      <c r="E336" t="s">
        <v>2989</v>
      </c>
      <c r="F336" t="s">
        <v>2990</v>
      </c>
      <c r="G336" t="s">
        <v>3829</v>
      </c>
      <c r="H336" t="s">
        <v>11</v>
      </c>
      <c r="I336" t="s">
        <v>12</v>
      </c>
    </row>
    <row r="337" spans="1:9" x14ac:dyDescent="0.25">
      <c r="A337" t="s">
        <v>615</v>
      </c>
      <c r="B337" t="s">
        <v>3830</v>
      </c>
      <c r="C337" s="2" t="s">
        <v>142</v>
      </c>
      <c r="D337" t="s">
        <v>922</v>
      </c>
      <c r="E337" t="s">
        <v>2989</v>
      </c>
      <c r="F337" t="s">
        <v>2990</v>
      </c>
      <c r="G337" t="s">
        <v>3831</v>
      </c>
      <c r="H337" t="s">
        <v>11</v>
      </c>
      <c r="I337" t="s">
        <v>12</v>
      </c>
    </row>
    <row r="338" spans="1:9" x14ac:dyDescent="0.25">
      <c r="A338" t="s">
        <v>616</v>
      </c>
      <c r="B338" t="s">
        <v>3832</v>
      </c>
      <c r="C338" s="2" t="s">
        <v>147</v>
      </c>
      <c r="D338" t="s">
        <v>922</v>
      </c>
      <c r="E338" t="s">
        <v>2989</v>
      </c>
      <c r="F338" t="s">
        <v>2990</v>
      </c>
      <c r="G338" t="s">
        <v>3833</v>
      </c>
      <c r="H338" t="s">
        <v>11</v>
      </c>
      <c r="I338" t="s">
        <v>12</v>
      </c>
    </row>
    <row r="339" spans="1:9" x14ac:dyDescent="0.25">
      <c r="A339" t="s">
        <v>617</v>
      </c>
      <c r="B339" t="s">
        <v>3834</v>
      </c>
      <c r="C339" s="2" t="s">
        <v>220</v>
      </c>
      <c r="D339" t="s">
        <v>922</v>
      </c>
      <c r="E339" t="s">
        <v>2989</v>
      </c>
      <c r="F339" t="s">
        <v>2990</v>
      </c>
      <c r="G339" t="s">
        <v>3835</v>
      </c>
      <c r="H339" t="s">
        <v>11</v>
      </c>
      <c r="I339" t="s">
        <v>12</v>
      </c>
    </row>
    <row r="340" spans="1:9" x14ac:dyDescent="0.25">
      <c r="A340" t="s">
        <v>618</v>
      </c>
      <c r="B340" t="s">
        <v>3035</v>
      </c>
      <c r="C340" s="2" t="s">
        <v>122</v>
      </c>
      <c r="D340" t="s">
        <v>922</v>
      </c>
      <c r="E340" t="s">
        <v>2996</v>
      </c>
      <c r="F340" t="s">
        <v>2367</v>
      </c>
      <c r="G340" t="s">
        <v>3036</v>
      </c>
      <c r="H340" t="s">
        <v>35</v>
      </c>
      <c r="I340" t="s">
        <v>12</v>
      </c>
    </row>
    <row r="341" spans="1:9" x14ac:dyDescent="0.25">
      <c r="A341" t="s">
        <v>619</v>
      </c>
      <c r="B341" t="s">
        <v>3836</v>
      </c>
      <c r="C341" s="2" t="s">
        <v>122</v>
      </c>
      <c r="D341" t="s">
        <v>922</v>
      </c>
      <c r="E341" t="s">
        <v>2989</v>
      </c>
      <c r="F341" t="s">
        <v>2990</v>
      </c>
      <c r="G341" t="s">
        <v>3837</v>
      </c>
      <c r="H341" t="s">
        <v>11</v>
      </c>
      <c r="I341" t="s">
        <v>12</v>
      </c>
    </row>
    <row r="342" spans="1:9" x14ac:dyDescent="0.25">
      <c r="A342" t="s">
        <v>620</v>
      </c>
      <c r="B342" t="s">
        <v>3838</v>
      </c>
      <c r="C342" s="2" t="s">
        <v>919</v>
      </c>
      <c r="D342" t="s">
        <v>922</v>
      </c>
      <c r="E342" t="s">
        <v>2989</v>
      </c>
      <c r="F342" t="s">
        <v>2990</v>
      </c>
      <c r="G342" t="s">
        <v>3839</v>
      </c>
      <c r="H342" t="s">
        <v>11</v>
      </c>
      <c r="I342" t="s">
        <v>12</v>
      </c>
    </row>
    <row r="343" spans="1:9" x14ac:dyDescent="0.25">
      <c r="A343" t="s">
        <v>621</v>
      </c>
      <c r="B343" t="s">
        <v>3190</v>
      </c>
      <c r="C343" s="2" t="s">
        <v>3191</v>
      </c>
      <c r="D343" t="s">
        <v>922</v>
      </c>
      <c r="E343" t="s">
        <v>2996</v>
      </c>
      <c r="F343" t="s">
        <v>2367</v>
      </c>
      <c r="G343" t="s">
        <v>3192</v>
      </c>
      <c r="H343" t="s">
        <v>35</v>
      </c>
      <c r="I343" t="s">
        <v>12</v>
      </c>
    </row>
    <row r="344" spans="1:9" x14ac:dyDescent="0.25">
      <c r="A344" t="s">
        <v>622</v>
      </c>
      <c r="B344" t="s">
        <v>3840</v>
      </c>
      <c r="C344" s="2" t="s">
        <v>3191</v>
      </c>
      <c r="D344" t="s">
        <v>922</v>
      </c>
      <c r="E344" t="s">
        <v>2989</v>
      </c>
      <c r="F344" t="s">
        <v>2990</v>
      </c>
      <c r="G344" t="s">
        <v>3841</v>
      </c>
      <c r="H344" t="s">
        <v>11</v>
      </c>
      <c r="I344" t="s">
        <v>12</v>
      </c>
    </row>
    <row r="345" spans="1:9" x14ac:dyDescent="0.25">
      <c r="A345" t="s">
        <v>623</v>
      </c>
      <c r="B345" t="s">
        <v>3842</v>
      </c>
      <c r="C345" s="2" t="s">
        <v>149</v>
      </c>
      <c r="D345" t="s">
        <v>922</v>
      </c>
      <c r="E345" t="s">
        <v>2989</v>
      </c>
      <c r="F345" t="s">
        <v>2990</v>
      </c>
      <c r="G345" t="s">
        <v>3843</v>
      </c>
      <c r="H345" t="s">
        <v>11</v>
      </c>
      <c r="I345" t="s">
        <v>12</v>
      </c>
    </row>
    <row r="346" spans="1:9" x14ac:dyDescent="0.25">
      <c r="A346" t="s">
        <v>624</v>
      </c>
      <c r="B346" t="s">
        <v>3844</v>
      </c>
      <c r="C346" s="2" t="s">
        <v>151</v>
      </c>
      <c r="D346" t="s">
        <v>922</v>
      </c>
      <c r="E346" t="s">
        <v>2989</v>
      </c>
      <c r="F346" t="s">
        <v>2990</v>
      </c>
      <c r="G346" t="s">
        <v>3845</v>
      </c>
      <c r="H346" t="s">
        <v>11</v>
      </c>
      <c r="I346" t="s">
        <v>12</v>
      </c>
    </row>
    <row r="347" spans="1:9" x14ac:dyDescent="0.25">
      <c r="A347" t="s">
        <v>625</v>
      </c>
      <c r="B347" t="s">
        <v>3110</v>
      </c>
      <c r="C347" s="2" t="s">
        <v>920</v>
      </c>
      <c r="D347" t="s">
        <v>922</v>
      </c>
      <c r="E347" t="s">
        <v>2996</v>
      </c>
      <c r="F347" t="s">
        <v>2367</v>
      </c>
      <c r="G347" t="s">
        <v>3111</v>
      </c>
      <c r="H347" t="s">
        <v>35</v>
      </c>
      <c r="I347" t="s">
        <v>12</v>
      </c>
    </row>
    <row r="348" spans="1:9" x14ac:dyDescent="0.25">
      <c r="A348" t="s">
        <v>626</v>
      </c>
      <c r="B348" t="s">
        <v>3846</v>
      </c>
      <c r="C348" s="2" t="s">
        <v>920</v>
      </c>
      <c r="D348" t="s">
        <v>922</v>
      </c>
      <c r="E348" t="s">
        <v>2989</v>
      </c>
      <c r="F348" t="s">
        <v>2990</v>
      </c>
      <c r="G348" t="s">
        <v>3847</v>
      </c>
      <c r="H348" t="s">
        <v>11</v>
      </c>
      <c r="I348" t="s">
        <v>12</v>
      </c>
    </row>
    <row r="349" spans="1:9" x14ac:dyDescent="0.25">
      <c r="A349" t="s">
        <v>627</v>
      </c>
      <c r="B349" t="s">
        <v>3848</v>
      </c>
      <c r="C349" s="2" t="s">
        <v>150</v>
      </c>
      <c r="D349" t="s">
        <v>922</v>
      </c>
      <c r="E349" t="s">
        <v>2989</v>
      </c>
      <c r="F349" t="s">
        <v>2990</v>
      </c>
      <c r="G349" t="s">
        <v>3849</v>
      </c>
      <c r="H349" t="s">
        <v>11</v>
      </c>
      <c r="I349" t="s">
        <v>12</v>
      </c>
    </row>
    <row r="350" spans="1:9" x14ac:dyDescent="0.25">
      <c r="A350" t="s">
        <v>628</v>
      </c>
      <c r="B350" t="s">
        <v>3316</v>
      </c>
      <c r="C350" s="2" t="s">
        <v>148</v>
      </c>
      <c r="D350" t="s">
        <v>922</v>
      </c>
      <c r="E350" t="s">
        <v>2996</v>
      </c>
      <c r="F350" t="s">
        <v>2367</v>
      </c>
      <c r="G350" t="s">
        <v>3317</v>
      </c>
      <c r="H350" t="s">
        <v>35</v>
      </c>
      <c r="I350" t="s">
        <v>12</v>
      </c>
    </row>
    <row r="351" spans="1:9" x14ac:dyDescent="0.25">
      <c r="A351" t="s">
        <v>629</v>
      </c>
      <c r="B351" t="s">
        <v>3850</v>
      </c>
      <c r="C351" s="2" t="s">
        <v>152</v>
      </c>
      <c r="D351" t="s">
        <v>922</v>
      </c>
      <c r="E351" t="s">
        <v>2989</v>
      </c>
      <c r="F351" t="s">
        <v>2990</v>
      </c>
      <c r="G351" t="s">
        <v>3851</v>
      </c>
      <c r="H351" t="s">
        <v>11</v>
      </c>
      <c r="I351" t="s">
        <v>12</v>
      </c>
    </row>
    <row r="352" spans="1:9" x14ac:dyDescent="0.25">
      <c r="A352" t="s">
        <v>630</v>
      </c>
      <c r="B352" t="s">
        <v>3852</v>
      </c>
      <c r="C352" s="2" t="s">
        <v>224</v>
      </c>
      <c r="D352" t="s">
        <v>922</v>
      </c>
      <c r="E352" t="s">
        <v>2989</v>
      </c>
      <c r="F352" t="s">
        <v>2990</v>
      </c>
      <c r="G352" t="s">
        <v>3853</v>
      </c>
      <c r="H352" t="s">
        <v>11</v>
      </c>
      <c r="I352" t="s">
        <v>12</v>
      </c>
    </row>
    <row r="353" spans="1:9" x14ac:dyDescent="0.25">
      <c r="A353" t="s">
        <v>631</v>
      </c>
      <c r="B353" t="s">
        <v>3854</v>
      </c>
      <c r="C353" s="2" t="s">
        <v>153</v>
      </c>
      <c r="D353" t="s">
        <v>922</v>
      </c>
      <c r="E353" t="s">
        <v>2989</v>
      </c>
      <c r="F353" t="s">
        <v>2990</v>
      </c>
      <c r="G353" t="s">
        <v>3855</v>
      </c>
      <c r="H353" t="s">
        <v>11</v>
      </c>
      <c r="I353" t="s">
        <v>12</v>
      </c>
    </row>
    <row r="354" spans="1:9" x14ac:dyDescent="0.25">
      <c r="A354" t="s">
        <v>632</v>
      </c>
      <c r="B354" t="s">
        <v>3856</v>
      </c>
      <c r="C354" s="2" t="s">
        <v>154</v>
      </c>
      <c r="D354" t="s">
        <v>922</v>
      </c>
      <c r="E354" t="s">
        <v>2989</v>
      </c>
      <c r="F354" t="s">
        <v>2990</v>
      </c>
      <c r="G354" t="s">
        <v>3857</v>
      </c>
      <c r="H354" t="s">
        <v>11</v>
      </c>
      <c r="I354" t="s">
        <v>12</v>
      </c>
    </row>
    <row r="355" spans="1:9" x14ac:dyDescent="0.25">
      <c r="A355" t="s">
        <v>633</v>
      </c>
      <c r="B355" t="s">
        <v>3202</v>
      </c>
      <c r="C355" s="2" t="s">
        <v>278</v>
      </c>
      <c r="D355" t="s">
        <v>922</v>
      </c>
      <c r="E355" t="s">
        <v>2996</v>
      </c>
      <c r="F355" t="s">
        <v>2367</v>
      </c>
      <c r="G355" t="s">
        <v>3203</v>
      </c>
      <c r="H355" t="s">
        <v>35</v>
      </c>
      <c r="I355" t="s">
        <v>12</v>
      </c>
    </row>
    <row r="356" spans="1:9" x14ac:dyDescent="0.25">
      <c r="A356" t="s">
        <v>634</v>
      </c>
      <c r="B356" t="s">
        <v>3858</v>
      </c>
      <c r="C356" s="2" t="s">
        <v>278</v>
      </c>
      <c r="D356" t="s">
        <v>922</v>
      </c>
      <c r="E356" t="s">
        <v>2989</v>
      </c>
      <c r="F356" t="s">
        <v>2990</v>
      </c>
      <c r="G356" t="s">
        <v>3859</v>
      </c>
      <c r="H356" t="s">
        <v>11</v>
      </c>
      <c r="I356" t="s">
        <v>12</v>
      </c>
    </row>
    <row r="357" spans="1:9" x14ac:dyDescent="0.25">
      <c r="A357" t="s">
        <v>635</v>
      </c>
      <c r="B357" t="s">
        <v>3860</v>
      </c>
      <c r="C357" s="2" t="s">
        <v>155</v>
      </c>
      <c r="D357" t="s">
        <v>922</v>
      </c>
      <c r="E357" t="s">
        <v>2989</v>
      </c>
      <c r="F357" t="s">
        <v>2990</v>
      </c>
      <c r="G357" t="s">
        <v>3861</v>
      </c>
      <c r="H357" t="s">
        <v>11</v>
      </c>
      <c r="I357" t="s">
        <v>12</v>
      </c>
    </row>
    <row r="358" spans="1:9" x14ac:dyDescent="0.25">
      <c r="A358" t="s">
        <v>636</v>
      </c>
      <c r="B358" t="s">
        <v>3137</v>
      </c>
      <c r="C358" s="2" t="s">
        <v>113</v>
      </c>
      <c r="D358" t="s">
        <v>922</v>
      </c>
      <c r="E358" t="s">
        <v>2996</v>
      </c>
      <c r="F358" t="s">
        <v>2367</v>
      </c>
      <c r="G358" t="s">
        <v>3138</v>
      </c>
      <c r="H358" t="s">
        <v>35</v>
      </c>
      <c r="I358" t="s">
        <v>12</v>
      </c>
    </row>
    <row r="359" spans="1:9" x14ac:dyDescent="0.25">
      <c r="A359" t="s">
        <v>637</v>
      </c>
      <c r="B359" t="s">
        <v>3862</v>
      </c>
      <c r="C359" s="2" t="s">
        <v>113</v>
      </c>
      <c r="D359" t="s">
        <v>922</v>
      </c>
      <c r="E359" t="s">
        <v>2989</v>
      </c>
      <c r="F359" t="s">
        <v>2990</v>
      </c>
      <c r="G359" t="s">
        <v>3863</v>
      </c>
      <c r="H359" t="s">
        <v>11</v>
      </c>
      <c r="I359" t="s">
        <v>12</v>
      </c>
    </row>
    <row r="360" spans="1:9" x14ac:dyDescent="0.25">
      <c r="A360" t="s">
        <v>638</v>
      </c>
      <c r="B360" t="s">
        <v>3864</v>
      </c>
      <c r="C360" s="2" t="s">
        <v>227</v>
      </c>
      <c r="D360" t="s">
        <v>922</v>
      </c>
      <c r="E360" t="s">
        <v>2989</v>
      </c>
      <c r="F360" t="s">
        <v>2990</v>
      </c>
      <c r="G360" t="s">
        <v>3865</v>
      </c>
      <c r="H360" t="s">
        <v>11</v>
      </c>
      <c r="I360" t="s">
        <v>12</v>
      </c>
    </row>
    <row r="361" spans="1:9" x14ac:dyDescent="0.25">
      <c r="A361" t="s">
        <v>639</v>
      </c>
      <c r="B361" t="s">
        <v>3866</v>
      </c>
      <c r="C361" s="2" t="s">
        <v>228</v>
      </c>
      <c r="D361" t="s">
        <v>922</v>
      </c>
      <c r="E361" t="s">
        <v>2989</v>
      </c>
      <c r="F361" t="s">
        <v>2990</v>
      </c>
      <c r="G361" t="s">
        <v>3867</v>
      </c>
      <c r="H361" t="s">
        <v>11</v>
      </c>
      <c r="I361" t="s">
        <v>12</v>
      </c>
    </row>
    <row r="362" spans="1:9" x14ac:dyDescent="0.25">
      <c r="A362" t="s">
        <v>640</v>
      </c>
      <c r="B362" t="s">
        <v>3154</v>
      </c>
      <c r="C362" s="2" t="s">
        <v>881</v>
      </c>
      <c r="D362" t="s">
        <v>922</v>
      </c>
      <c r="E362" t="s">
        <v>2996</v>
      </c>
      <c r="F362" t="s">
        <v>2367</v>
      </c>
      <c r="G362" t="s">
        <v>3155</v>
      </c>
      <c r="H362" t="s">
        <v>35</v>
      </c>
      <c r="I362" t="s">
        <v>12</v>
      </c>
    </row>
    <row r="363" spans="1:9" x14ac:dyDescent="0.25">
      <c r="A363" t="s">
        <v>641</v>
      </c>
      <c r="B363" t="s">
        <v>3868</v>
      </c>
      <c r="C363" s="2" t="s">
        <v>881</v>
      </c>
      <c r="D363" t="s">
        <v>922</v>
      </c>
      <c r="E363" t="s">
        <v>2989</v>
      </c>
      <c r="F363" t="s">
        <v>2990</v>
      </c>
      <c r="G363" t="s">
        <v>3869</v>
      </c>
      <c r="H363" t="s">
        <v>11</v>
      </c>
      <c r="I363" t="s">
        <v>12</v>
      </c>
    </row>
    <row r="364" spans="1:9" x14ac:dyDescent="0.25">
      <c r="A364" t="s">
        <v>642</v>
      </c>
      <c r="B364" t="s">
        <v>3160</v>
      </c>
      <c r="C364" s="2" t="s">
        <v>790</v>
      </c>
      <c r="D364" t="s">
        <v>922</v>
      </c>
      <c r="E364" t="s">
        <v>2996</v>
      </c>
      <c r="F364" t="s">
        <v>2367</v>
      </c>
      <c r="G364" t="s">
        <v>3161</v>
      </c>
      <c r="H364" t="s">
        <v>35</v>
      </c>
      <c r="I364" t="s">
        <v>12</v>
      </c>
    </row>
    <row r="365" spans="1:9" x14ac:dyDescent="0.25">
      <c r="A365" t="s">
        <v>643</v>
      </c>
      <c r="B365" t="s">
        <v>3870</v>
      </c>
      <c r="C365" s="2" t="s">
        <v>790</v>
      </c>
      <c r="D365" t="s">
        <v>922</v>
      </c>
      <c r="E365" t="s">
        <v>2989</v>
      </c>
      <c r="F365" t="s">
        <v>2990</v>
      </c>
      <c r="G365" t="s">
        <v>3871</v>
      </c>
      <c r="H365" t="s">
        <v>11</v>
      </c>
      <c r="I365" t="s">
        <v>12</v>
      </c>
    </row>
    <row r="366" spans="1:9" x14ac:dyDescent="0.25">
      <c r="A366" t="s">
        <v>644</v>
      </c>
      <c r="B366" t="s">
        <v>3872</v>
      </c>
      <c r="C366" s="2" t="s">
        <v>232</v>
      </c>
      <c r="D366" t="s">
        <v>922</v>
      </c>
      <c r="E366" t="s">
        <v>2989</v>
      </c>
      <c r="F366" t="s">
        <v>2990</v>
      </c>
      <c r="G366" t="s">
        <v>3873</v>
      </c>
      <c r="H366" t="s">
        <v>11</v>
      </c>
      <c r="I366" t="s">
        <v>12</v>
      </c>
    </row>
    <row r="367" spans="1:9" x14ac:dyDescent="0.25">
      <c r="A367" t="s">
        <v>645</v>
      </c>
      <c r="B367" t="s">
        <v>3219</v>
      </c>
      <c r="C367" s="2" t="s">
        <v>887</v>
      </c>
      <c r="D367" t="s">
        <v>922</v>
      </c>
      <c r="E367" t="s">
        <v>2996</v>
      </c>
      <c r="F367" t="s">
        <v>2367</v>
      </c>
      <c r="G367" t="s">
        <v>3220</v>
      </c>
      <c r="H367" t="s">
        <v>35</v>
      </c>
      <c r="I367" t="s">
        <v>12</v>
      </c>
    </row>
    <row r="368" spans="1:9" x14ac:dyDescent="0.25">
      <c r="A368" t="s">
        <v>646</v>
      </c>
      <c r="B368" t="s">
        <v>3874</v>
      </c>
      <c r="C368" s="2" t="s">
        <v>887</v>
      </c>
      <c r="D368" t="s">
        <v>922</v>
      </c>
      <c r="E368" t="s">
        <v>2989</v>
      </c>
      <c r="F368" t="s">
        <v>2990</v>
      </c>
      <c r="G368" t="s">
        <v>3875</v>
      </c>
      <c r="H368" t="s">
        <v>11</v>
      </c>
      <c r="I368" t="s">
        <v>12</v>
      </c>
    </row>
    <row r="369" spans="1:9" x14ac:dyDescent="0.25">
      <c r="A369" t="s">
        <v>647</v>
      </c>
      <c r="B369" t="s">
        <v>3876</v>
      </c>
      <c r="C369" s="2" t="s">
        <v>277</v>
      </c>
      <c r="D369" t="s">
        <v>922</v>
      </c>
      <c r="E369" t="s">
        <v>2989</v>
      </c>
      <c r="F369" t="s">
        <v>2990</v>
      </c>
      <c r="G369" t="s">
        <v>3877</v>
      </c>
      <c r="H369" t="s">
        <v>11</v>
      </c>
      <c r="I369" t="s">
        <v>12</v>
      </c>
    </row>
    <row r="370" spans="1:9" x14ac:dyDescent="0.25">
      <c r="A370" t="s">
        <v>648</v>
      </c>
      <c r="B370" t="s">
        <v>3878</v>
      </c>
      <c r="C370" s="2" t="s">
        <v>235</v>
      </c>
      <c r="D370" t="s">
        <v>922</v>
      </c>
      <c r="E370" t="s">
        <v>2989</v>
      </c>
      <c r="F370" t="s">
        <v>2990</v>
      </c>
      <c r="G370" t="s">
        <v>3879</v>
      </c>
      <c r="H370" t="s">
        <v>11</v>
      </c>
      <c r="I370" t="s">
        <v>12</v>
      </c>
    </row>
    <row r="371" spans="1:9" x14ac:dyDescent="0.25">
      <c r="A371" t="s">
        <v>649</v>
      </c>
      <c r="B371" t="s">
        <v>3880</v>
      </c>
      <c r="C371" s="2" t="s">
        <v>162</v>
      </c>
      <c r="D371" t="s">
        <v>922</v>
      </c>
      <c r="E371" t="s">
        <v>2989</v>
      </c>
      <c r="F371" t="s">
        <v>2990</v>
      </c>
      <c r="G371" t="s">
        <v>3881</v>
      </c>
      <c r="H371" t="s">
        <v>11</v>
      </c>
      <c r="I371" t="s">
        <v>12</v>
      </c>
    </row>
    <row r="372" spans="1:9" x14ac:dyDescent="0.25">
      <c r="A372" t="s">
        <v>650</v>
      </c>
      <c r="B372" t="s">
        <v>3072</v>
      </c>
      <c r="C372" s="2" t="s">
        <v>124</v>
      </c>
      <c r="D372" t="s">
        <v>922</v>
      </c>
      <c r="E372" t="s">
        <v>2996</v>
      </c>
      <c r="F372" t="s">
        <v>2367</v>
      </c>
      <c r="G372" t="s">
        <v>3073</v>
      </c>
      <c r="H372" t="s">
        <v>35</v>
      </c>
      <c r="I372" t="s">
        <v>12</v>
      </c>
    </row>
    <row r="373" spans="1:9" x14ac:dyDescent="0.25">
      <c r="A373" t="s">
        <v>651</v>
      </c>
      <c r="B373" t="s">
        <v>3882</v>
      </c>
      <c r="C373" s="2" t="s">
        <v>124</v>
      </c>
      <c r="D373" t="s">
        <v>922</v>
      </c>
      <c r="E373" t="s">
        <v>2989</v>
      </c>
      <c r="F373" t="s">
        <v>2990</v>
      </c>
      <c r="G373" t="s">
        <v>3883</v>
      </c>
      <c r="H373" t="s">
        <v>11</v>
      </c>
      <c r="I373" t="s">
        <v>12</v>
      </c>
    </row>
    <row r="374" spans="1:9" x14ac:dyDescent="0.25">
      <c r="A374" t="s">
        <v>652</v>
      </c>
      <c r="B374" t="s">
        <v>3884</v>
      </c>
      <c r="C374" s="2" t="s">
        <v>888</v>
      </c>
      <c r="D374" t="s">
        <v>922</v>
      </c>
      <c r="E374" t="s">
        <v>2989</v>
      </c>
      <c r="F374" t="s">
        <v>2990</v>
      </c>
      <c r="G374" t="s">
        <v>3885</v>
      </c>
      <c r="H374" t="s">
        <v>11</v>
      </c>
      <c r="I374" t="s">
        <v>12</v>
      </c>
    </row>
    <row r="375" spans="1:9" x14ac:dyDescent="0.25">
      <c r="A375" t="s">
        <v>653</v>
      </c>
      <c r="B375" t="s">
        <v>3886</v>
      </c>
      <c r="C375" s="2" t="s">
        <v>237</v>
      </c>
      <c r="D375" t="s">
        <v>922</v>
      </c>
      <c r="E375" t="s">
        <v>2989</v>
      </c>
      <c r="F375" t="s">
        <v>2990</v>
      </c>
      <c r="G375" t="s">
        <v>3887</v>
      </c>
      <c r="H375" t="s">
        <v>11</v>
      </c>
      <c r="I375" t="s">
        <v>12</v>
      </c>
    </row>
    <row r="376" spans="1:9" x14ac:dyDescent="0.25">
      <c r="A376" t="s">
        <v>654</v>
      </c>
      <c r="B376" t="s">
        <v>3081</v>
      </c>
      <c r="C376" s="2" t="s">
        <v>101</v>
      </c>
      <c r="D376" t="s">
        <v>922</v>
      </c>
      <c r="E376" t="s">
        <v>2996</v>
      </c>
      <c r="F376" t="s">
        <v>2367</v>
      </c>
      <c r="G376" t="s">
        <v>3082</v>
      </c>
      <c r="H376" t="s">
        <v>35</v>
      </c>
      <c r="I376" t="s">
        <v>12</v>
      </c>
    </row>
    <row r="377" spans="1:9" x14ac:dyDescent="0.25">
      <c r="A377" t="s">
        <v>655</v>
      </c>
      <c r="B377" t="s">
        <v>3888</v>
      </c>
      <c r="C377" s="2" t="s">
        <v>238</v>
      </c>
      <c r="D377" t="s">
        <v>922</v>
      </c>
      <c r="E377" t="s">
        <v>2989</v>
      </c>
      <c r="F377" t="s">
        <v>2990</v>
      </c>
      <c r="G377" t="s">
        <v>3889</v>
      </c>
      <c r="H377" t="s">
        <v>11</v>
      </c>
      <c r="I377" t="s">
        <v>12</v>
      </c>
    </row>
    <row r="378" spans="1:9" x14ac:dyDescent="0.25">
      <c r="A378" t="s">
        <v>656</v>
      </c>
      <c r="B378" t="s">
        <v>3890</v>
      </c>
      <c r="C378" s="2" t="s">
        <v>157</v>
      </c>
      <c r="D378" t="s">
        <v>922</v>
      </c>
      <c r="E378" t="s">
        <v>2989</v>
      </c>
      <c r="F378" t="s">
        <v>2990</v>
      </c>
      <c r="G378" t="s">
        <v>3891</v>
      </c>
      <c r="H378" t="s">
        <v>11</v>
      </c>
      <c r="I378" t="s">
        <v>12</v>
      </c>
    </row>
    <row r="379" spans="1:9" x14ac:dyDescent="0.25">
      <c r="A379" t="s">
        <v>657</v>
      </c>
      <c r="B379" t="s">
        <v>3211</v>
      </c>
      <c r="C379" s="2" t="s">
        <v>119</v>
      </c>
      <c r="D379" t="s">
        <v>922</v>
      </c>
      <c r="E379" t="s">
        <v>2996</v>
      </c>
      <c r="F379" t="s">
        <v>2367</v>
      </c>
      <c r="G379" t="s">
        <v>3212</v>
      </c>
      <c r="H379" t="s">
        <v>35</v>
      </c>
      <c r="I379" t="s">
        <v>12</v>
      </c>
    </row>
    <row r="380" spans="1:9" x14ac:dyDescent="0.25">
      <c r="A380" t="s">
        <v>658</v>
      </c>
      <c r="B380" t="s">
        <v>3892</v>
      </c>
      <c r="C380" s="2" t="s">
        <v>119</v>
      </c>
      <c r="D380" t="s">
        <v>922</v>
      </c>
      <c r="E380" t="s">
        <v>2989</v>
      </c>
      <c r="F380" t="s">
        <v>2990</v>
      </c>
      <c r="G380" t="s">
        <v>3893</v>
      </c>
      <c r="H380" t="s">
        <v>11</v>
      </c>
      <c r="I380" t="s">
        <v>12</v>
      </c>
    </row>
    <row r="381" spans="1:9" x14ac:dyDescent="0.25">
      <c r="A381" t="s">
        <v>659</v>
      </c>
      <c r="B381" t="s">
        <v>3894</v>
      </c>
      <c r="C381" s="2" t="s">
        <v>229</v>
      </c>
      <c r="D381" t="s">
        <v>922</v>
      </c>
      <c r="E381" t="s">
        <v>2989</v>
      </c>
      <c r="F381" t="s">
        <v>2990</v>
      </c>
      <c r="G381" t="s">
        <v>3895</v>
      </c>
      <c r="H381" t="s">
        <v>11</v>
      </c>
      <c r="I381" t="s">
        <v>12</v>
      </c>
    </row>
    <row r="382" spans="1:9" x14ac:dyDescent="0.25">
      <c r="A382" t="s">
        <v>660</v>
      </c>
      <c r="B382" t="s">
        <v>3209</v>
      </c>
      <c r="C382" s="2" t="s">
        <v>93</v>
      </c>
      <c r="D382" t="s">
        <v>922</v>
      </c>
      <c r="E382" t="s">
        <v>2996</v>
      </c>
      <c r="F382" t="s">
        <v>2367</v>
      </c>
      <c r="G382" t="s">
        <v>3210</v>
      </c>
      <c r="H382" t="s">
        <v>35</v>
      </c>
      <c r="I382" t="s">
        <v>12</v>
      </c>
    </row>
    <row r="383" spans="1:9" x14ac:dyDescent="0.25">
      <c r="A383" t="s">
        <v>661</v>
      </c>
      <c r="B383" t="s">
        <v>3896</v>
      </c>
      <c r="C383" s="2" t="s">
        <v>93</v>
      </c>
      <c r="D383" t="s">
        <v>922</v>
      </c>
      <c r="E383" t="s">
        <v>2989</v>
      </c>
      <c r="F383" t="s">
        <v>2990</v>
      </c>
      <c r="G383" t="s">
        <v>3897</v>
      </c>
      <c r="H383" t="s">
        <v>11</v>
      </c>
      <c r="I383" t="s">
        <v>12</v>
      </c>
    </row>
    <row r="384" spans="1:9" x14ac:dyDescent="0.25">
      <c r="A384" t="s">
        <v>662</v>
      </c>
      <c r="B384" t="s">
        <v>3898</v>
      </c>
      <c r="C384" s="2" t="s">
        <v>231</v>
      </c>
      <c r="D384" t="s">
        <v>922</v>
      </c>
      <c r="E384" t="s">
        <v>2989</v>
      </c>
      <c r="F384" t="s">
        <v>2990</v>
      </c>
      <c r="G384" t="s">
        <v>3899</v>
      </c>
      <c r="H384" t="s">
        <v>11</v>
      </c>
      <c r="I384" t="s">
        <v>12</v>
      </c>
    </row>
    <row r="385" spans="1:9" x14ac:dyDescent="0.25">
      <c r="A385" t="s">
        <v>663</v>
      </c>
      <c r="B385" t="s">
        <v>3900</v>
      </c>
      <c r="C385" s="2" t="s">
        <v>158</v>
      </c>
      <c r="D385" t="s">
        <v>922</v>
      </c>
      <c r="E385" t="s">
        <v>2989</v>
      </c>
      <c r="F385" t="s">
        <v>2990</v>
      </c>
      <c r="G385" t="s">
        <v>3901</v>
      </c>
      <c r="H385" t="s">
        <v>11</v>
      </c>
      <c r="I385" t="s">
        <v>12</v>
      </c>
    </row>
    <row r="386" spans="1:9" x14ac:dyDescent="0.25">
      <c r="A386" t="s">
        <v>664</v>
      </c>
      <c r="B386" t="s">
        <v>3902</v>
      </c>
      <c r="C386" s="2" t="s">
        <v>230</v>
      </c>
      <c r="D386" t="s">
        <v>922</v>
      </c>
      <c r="E386" t="s">
        <v>2989</v>
      </c>
      <c r="F386" t="s">
        <v>2990</v>
      </c>
      <c r="G386" t="s">
        <v>3903</v>
      </c>
      <c r="H386" t="s">
        <v>11</v>
      </c>
      <c r="I386" t="s">
        <v>12</v>
      </c>
    </row>
    <row r="387" spans="1:9" x14ac:dyDescent="0.25">
      <c r="A387" t="s">
        <v>665</v>
      </c>
      <c r="B387" t="s">
        <v>3904</v>
      </c>
      <c r="C387" s="2" t="s">
        <v>160</v>
      </c>
      <c r="D387" t="s">
        <v>922</v>
      </c>
      <c r="E387" t="s">
        <v>2989</v>
      </c>
      <c r="F387" t="s">
        <v>2990</v>
      </c>
      <c r="G387" t="s">
        <v>3905</v>
      </c>
      <c r="H387" t="s">
        <v>11</v>
      </c>
      <c r="I387" t="s">
        <v>12</v>
      </c>
    </row>
    <row r="388" spans="1:9" x14ac:dyDescent="0.25">
      <c r="A388" t="s">
        <v>666</v>
      </c>
      <c r="B388" t="s">
        <v>3906</v>
      </c>
      <c r="C388" s="2" t="s">
        <v>233</v>
      </c>
      <c r="D388" t="s">
        <v>922</v>
      </c>
      <c r="E388" t="s">
        <v>2989</v>
      </c>
      <c r="F388" t="s">
        <v>2990</v>
      </c>
      <c r="G388" t="s">
        <v>3907</v>
      </c>
      <c r="H388" t="s">
        <v>11</v>
      </c>
      <c r="I388" t="s">
        <v>12</v>
      </c>
    </row>
    <row r="389" spans="1:9" x14ac:dyDescent="0.25">
      <c r="A389" t="s">
        <v>667</v>
      </c>
      <c r="B389" t="s">
        <v>3120</v>
      </c>
      <c r="C389" s="2" t="s">
        <v>159</v>
      </c>
      <c r="D389" t="s">
        <v>922</v>
      </c>
      <c r="E389" t="s">
        <v>2996</v>
      </c>
      <c r="F389" t="s">
        <v>2367</v>
      </c>
      <c r="G389" t="s">
        <v>3121</v>
      </c>
      <c r="H389" t="s">
        <v>35</v>
      </c>
      <c r="I389" t="s">
        <v>12</v>
      </c>
    </row>
    <row r="390" spans="1:9" x14ac:dyDescent="0.25">
      <c r="A390" t="s">
        <v>668</v>
      </c>
      <c r="B390" t="s">
        <v>3908</v>
      </c>
      <c r="C390" s="2" t="s">
        <v>159</v>
      </c>
      <c r="D390" t="s">
        <v>922</v>
      </c>
      <c r="E390" t="s">
        <v>2989</v>
      </c>
      <c r="F390" t="s">
        <v>2990</v>
      </c>
      <c r="G390" t="s">
        <v>3909</v>
      </c>
      <c r="H390" t="s">
        <v>11</v>
      </c>
      <c r="I390" t="s">
        <v>12</v>
      </c>
    </row>
    <row r="391" spans="1:9" x14ac:dyDescent="0.25">
      <c r="A391" t="s">
        <v>669</v>
      </c>
      <c r="B391" t="s">
        <v>3910</v>
      </c>
      <c r="C391" s="2" t="s">
        <v>780</v>
      </c>
      <c r="D391" t="s">
        <v>922</v>
      </c>
      <c r="E391" t="s">
        <v>2989</v>
      </c>
      <c r="F391" t="s">
        <v>2990</v>
      </c>
      <c r="G391" t="s">
        <v>3911</v>
      </c>
      <c r="H391" t="s">
        <v>11</v>
      </c>
      <c r="I391" t="s">
        <v>12</v>
      </c>
    </row>
    <row r="392" spans="1:9" x14ac:dyDescent="0.25">
      <c r="A392" t="s">
        <v>670</v>
      </c>
      <c r="B392" t="s">
        <v>3037</v>
      </c>
      <c r="C392" s="2" t="s">
        <v>92</v>
      </c>
      <c r="D392" t="s">
        <v>922</v>
      </c>
      <c r="E392" t="s">
        <v>2996</v>
      </c>
      <c r="F392" t="s">
        <v>2367</v>
      </c>
      <c r="G392" t="s">
        <v>3038</v>
      </c>
      <c r="H392" t="s">
        <v>35</v>
      </c>
      <c r="I392" t="s">
        <v>12</v>
      </c>
    </row>
    <row r="393" spans="1:9" x14ac:dyDescent="0.25">
      <c r="A393" t="s">
        <v>671</v>
      </c>
      <c r="B393" t="s">
        <v>3912</v>
      </c>
      <c r="C393" s="2" t="s">
        <v>92</v>
      </c>
      <c r="D393" t="s">
        <v>922</v>
      </c>
      <c r="E393" t="s">
        <v>2989</v>
      </c>
      <c r="F393" t="s">
        <v>2990</v>
      </c>
      <c r="G393" t="s">
        <v>3913</v>
      </c>
      <c r="H393" t="s">
        <v>11</v>
      </c>
      <c r="I393" t="s">
        <v>12</v>
      </c>
    </row>
    <row r="394" spans="1:9" x14ac:dyDescent="0.25">
      <c r="A394" t="s">
        <v>672</v>
      </c>
      <c r="B394" t="s">
        <v>3914</v>
      </c>
      <c r="C394" s="2" t="s">
        <v>100</v>
      </c>
      <c r="D394" t="s">
        <v>922</v>
      </c>
      <c r="E394" t="s">
        <v>2989</v>
      </c>
      <c r="F394" t="s">
        <v>2990</v>
      </c>
      <c r="G394" t="s">
        <v>3915</v>
      </c>
      <c r="H394" t="s">
        <v>11</v>
      </c>
      <c r="I394" t="s">
        <v>12</v>
      </c>
    </row>
    <row r="395" spans="1:9" x14ac:dyDescent="0.25">
      <c r="A395" t="s">
        <v>673</v>
      </c>
      <c r="B395" t="s">
        <v>3916</v>
      </c>
      <c r="C395" s="2" t="s">
        <v>234</v>
      </c>
      <c r="D395" t="s">
        <v>922</v>
      </c>
      <c r="E395" t="s">
        <v>2989</v>
      </c>
      <c r="F395" t="s">
        <v>2990</v>
      </c>
      <c r="G395" t="s">
        <v>3917</v>
      </c>
      <c r="H395" t="s">
        <v>11</v>
      </c>
      <c r="I395" t="s">
        <v>12</v>
      </c>
    </row>
    <row r="396" spans="1:9" x14ac:dyDescent="0.25">
      <c r="A396" t="s">
        <v>674</v>
      </c>
      <c r="B396" t="s">
        <v>3918</v>
      </c>
      <c r="C396" s="2" t="s">
        <v>781</v>
      </c>
      <c r="D396" t="s">
        <v>922</v>
      </c>
      <c r="E396" t="s">
        <v>2989</v>
      </c>
      <c r="F396" t="s">
        <v>2990</v>
      </c>
      <c r="G396" t="s">
        <v>3919</v>
      </c>
      <c r="H396" t="s">
        <v>11</v>
      </c>
      <c r="I396" t="s">
        <v>12</v>
      </c>
    </row>
    <row r="397" spans="1:9" x14ac:dyDescent="0.25">
      <c r="A397" t="s">
        <v>675</v>
      </c>
      <c r="B397" t="s">
        <v>3920</v>
      </c>
      <c r="C397" s="2" t="s">
        <v>236</v>
      </c>
      <c r="D397" t="s">
        <v>922</v>
      </c>
      <c r="E397" t="s">
        <v>2989</v>
      </c>
      <c r="F397" t="s">
        <v>2990</v>
      </c>
      <c r="G397" t="s">
        <v>3921</v>
      </c>
      <c r="H397" t="s">
        <v>11</v>
      </c>
      <c r="I397" t="s">
        <v>12</v>
      </c>
    </row>
    <row r="398" spans="1:9" x14ac:dyDescent="0.25">
      <c r="A398" t="s">
        <v>676</v>
      </c>
      <c r="B398" t="s">
        <v>3922</v>
      </c>
      <c r="C398" s="2" t="s">
        <v>904</v>
      </c>
      <c r="D398" t="s">
        <v>922</v>
      </c>
      <c r="E398" t="s">
        <v>2989</v>
      </c>
      <c r="F398" t="s">
        <v>2990</v>
      </c>
      <c r="G398" t="s">
        <v>3923</v>
      </c>
      <c r="H398" t="s">
        <v>11</v>
      </c>
      <c r="I398" t="s">
        <v>12</v>
      </c>
    </row>
    <row r="399" spans="1:9" x14ac:dyDescent="0.25">
      <c r="A399" t="s">
        <v>677</v>
      </c>
      <c r="B399" t="s">
        <v>3101</v>
      </c>
      <c r="C399" s="2" t="s">
        <v>782</v>
      </c>
      <c r="D399" t="s">
        <v>922</v>
      </c>
      <c r="E399" t="s">
        <v>2996</v>
      </c>
      <c r="F399" t="s">
        <v>2367</v>
      </c>
      <c r="G399" t="s">
        <v>3102</v>
      </c>
      <c r="H399" t="s">
        <v>35</v>
      </c>
      <c r="I399" t="s">
        <v>12</v>
      </c>
    </row>
    <row r="400" spans="1:9" x14ac:dyDescent="0.25">
      <c r="A400" t="s">
        <v>678</v>
      </c>
      <c r="B400" t="s">
        <v>3924</v>
      </c>
      <c r="C400" s="2" t="s">
        <v>783</v>
      </c>
      <c r="D400" t="s">
        <v>922</v>
      </c>
      <c r="E400" t="s">
        <v>2989</v>
      </c>
      <c r="F400" t="s">
        <v>2990</v>
      </c>
      <c r="G400" t="s">
        <v>3925</v>
      </c>
      <c r="H400" t="s">
        <v>11</v>
      </c>
      <c r="I400" t="s">
        <v>12</v>
      </c>
    </row>
    <row r="401" spans="1:9" x14ac:dyDescent="0.25">
      <c r="A401" t="s">
        <v>679</v>
      </c>
      <c r="B401" t="s">
        <v>3324</v>
      </c>
      <c r="C401" s="2" t="s">
        <v>161</v>
      </c>
      <c r="D401" t="s">
        <v>922</v>
      </c>
      <c r="E401" t="s">
        <v>2996</v>
      </c>
      <c r="F401" t="s">
        <v>2367</v>
      </c>
      <c r="G401" t="s">
        <v>3325</v>
      </c>
      <c r="H401" t="s">
        <v>35</v>
      </c>
      <c r="I401" t="s">
        <v>12</v>
      </c>
    </row>
    <row r="402" spans="1:9" x14ac:dyDescent="0.25">
      <c r="A402" t="s">
        <v>680</v>
      </c>
      <c r="B402" t="s">
        <v>3926</v>
      </c>
      <c r="C402" s="2" t="s">
        <v>161</v>
      </c>
      <c r="D402" t="s">
        <v>922</v>
      </c>
      <c r="E402" t="s">
        <v>2989</v>
      </c>
      <c r="F402" t="s">
        <v>2990</v>
      </c>
      <c r="G402" t="s">
        <v>3927</v>
      </c>
      <c r="H402" t="s">
        <v>11</v>
      </c>
      <c r="I402" t="s">
        <v>12</v>
      </c>
    </row>
    <row r="403" spans="1:9" x14ac:dyDescent="0.25">
      <c r="A403" t="s">
        <v>681</v>
      </c>
      <c r="B403" t="s">
        <v>3928</v>
      </c>
      <c r="C403" s="2" t="s">
        <v>784</v>
      </c>
      <c r="D403" t="s">
        <v>922</v>
      </c>
      <c r="E403" t="s">
        <v>2989</v>
      </c>
      <c r="F403" t="s">
        <v>2990</v>
      </c>
      <c r="G403" t="s">
        <v>3929</v>
      </c>
      <c r="H403" t="s">
        <v>11</v>
      </c>
      <c r="I403" t="s">
        <v>12</v>
      </c>
    </row>
    <row r="404" spans="1:9" x14ac:dyDescent="0.25">
      <c r="A404" t="s">
        <v>682</v>
      </c>
      <c r="B404" t="s">
        <v>3930</v>
      </c>
      <c r="C404" s="2" t="s">
        <v>163</v>
      </c>
      <c r="D404" t="s">
        <v>922</v>
      </c>
      <c r="E404" t="s">
        <v>2989</v>
      </c>
      <c r="F404" t="s">
        <v>2990</v>
      </c>
      <c r="G404" t="s">
        <v>3931</v>
      </c>
      <c r="H404" t="s">
        <v>11</v>
      </c>
      <c r="I404" t="s">
        <v>12</v>
      </c>
    </row>
    <row r="405" spans="1:9" x14ac:dyDescent="0.25">
      <c r="A405" t="s">
        <v>683</v>
      </c>
      <c r="B405" t="s">
        <v>3932</v>
      </c>
      <c r="C405" s="2" t="s">
        <v>164</v>
      </c>
      <c r="D405" t="s">
        <v>922</v>
      </c>
      <c r="E405" t="s">
        <v>2989</v>
      </c>
      <c r="F405" t="s">
        <v>2990</v>
      </c>
      <c r="G405" t="s">
        <v>3933</v>
      </c>
      <c r="H405" t="s">
        <v>11</v>
      </c>
      <c r="I405" t="s">
        <v>12</v>
      </c>
    </row>
    <row r="406" spans="1:9" x14ac:dyDescent="0.25">
      <c r="A406" t="s">
        <v>684</v>
      </c>
      <c r="B406" t="s">
        <v>3934</v>
      </c>
      <c r="C406" s="2" t="s">
        <v>905</v>
      </c>
      <c r="D406" t="s">
        <v>922</v>
      </c>
      <c r="E406" t="s">
        <v>2989</v>
      </c>
      <c r="F406" t="s">
        <v>2990</v>
      </c>
      <c r="G406" t="s">
        <v>3935</v>
      </c>
      <c r="H406" t="s">
        <v>11</v>
      </c>
      <c r="I406" t="s">
        <v>12</v>
      </c>
    </row>
    <row r="407" spans="1:9" x14ac:dyDescent="0.25">
      <c r="A407" t="s">
        <v>685</v>
      </c>
      <c r="B407" t="s">
        <v>3124</v>
      </c>
      <c r="C407" s="2" t="s">
        <v>166</v>
      </c>
      <c r="D407" t="s">
        <v>922</v>
      </c>
      <c r="E407" t="s">
        <v>2996</v>
      </c>
      <c r="F407" t="s">
        <v>2367</v>
      </c>
      <c r="G407" t="s">
        <v>3125</v>
      </c>
      <c r="H407" t="s">
        <v>35</v>
      </c>
      <c r="I407" t="s">
        <v>12</v>
      </c>
    </row>
    <row r="408" spans="1:9" x14ac:dyDescent="0.25">
      <c r="A408" t="s">
        <v>686</v>
      </c>
      <c r="B408" t="s">
        <v>3936</v>
      </c>
      <c r="C408" s="2" t="s">
        <v>166</v>
      </c>
      <c r="D408" t="s">
        <v>922</v>
      </c>
      <c r="E408" t="s">
        <v>2989</v>
      </c>
      <c r="F408" t="s">
        <v>2990</v>
      </c>
      <c r="G408" t="s">
        <v>3937</v>
      </c>
      <c r="H408" t="s">
        <v>11</v>
      </c>
      <c r="I408" t="s">
        <v>12</v>
      </c>
    </row>
    <row r="409" spans="1:9" x14ac:dyDescent="0.25">
      <c r="A409" t="s">
        <v>687</v>
      </c>
      <c r="B409" t="s">
        <v>3049</v>
      </c>
      <c r="C409" s="2" t="s">
        <v>165</v>
      </c>
      <c r="D409" t="s">
        <v>922</v>
      </c>
      <c r="E409" t="s">
        <v>2996</v>
      </c>
      <c r="F409" t="s">
        <v>2367</v>
      </c>
      <c r="G409" t="s">
        <v>3050</v>
      </c>
      <c r="H409" t="s">
        <v>35</v>
      </c>
      <c r="I409" t="s">
        <v>12</v>
      </c>
    </row>
    <row r="410" spans="1:9" x14ac:dyDescent="0.25">
      <c r="A410" t="s">
        <v>688</v>
      </c>
      <c r="B410" t="s">
        <v>3938</v>
      </c>
      <c r="C410" s="2" t="s">
        <v>165</v>
      </c>
      <c r="D410" t="s">
        <v>922</v>
      </c>
      <c r="E410" t="s">
        <v>2989</v>
      </c>
      <c r="F410" t="s">
        <v>2990</v>
      </c>
      <c r="G410" t="s">
        <v>3939</v>
      </c>
      <c r="H410" t="s">
        <v>11</v>
      </c>
      <c r="I410" t="s">
        <v>12</v>
      </c>
    </row>
    <row r="411" spans="1:9" x14ac:dyDescent="0.25">
      <c r="A411" t="s">
        <v>689</v>
      </c>
      <c r="B411" t="s">
        <v>3940</v>
      </c>
      <c r="C411" s="2" t="s">
        <v>239</v>
      </c>
      <c r="D411" t="s">
        <v>922</v>
      </c>
      <c r="E411" t="s">
        <v>2989</v>
      </c>
      <c r="F411" t="s">
        <v>2990</v>
      </c>
      <c r="G411" t="s">
        <v>3941</v>
      </c>
      <c r="H411" t="s">
        <v>11</v>
      </c>
      <c r="I411" t="s">
        <v>12</v>
      </c>
    </row>
    <row r="412" spans="1:9" x14ac:dyDescent="0.25">
      <c r="A412" t="s">
        <v>690</v>
      </c>
      <c r="B412" t="s">
        <v>3942</v>
      </c>
      <c r="C412" s="2" t="s">
        <v>785</v>
      </c>
      <c r="D412" t="s">
        <v>922</v>
      </c>
      <c r="E412" t="s">
        <v>2989</v>
      </c>
      <c r="F412" t="s">
        <v>2990</v>
      </c>
      <c r="G412" t="s">
        <v>3943</v>
      </c>
      <c r="H412" t="s">
        <v>11</v>
      </c>
      <c r="I412" t="s">
        <v>12</v>
      </c>
    </row>
    <row r="413" spans="1:9" x14ac:dyDescent="0.25">
      <c r="A413" t="s">
        <v>691</v>
      </c>
      <c r="B413" t="s">
        <v>3944</v>
      </c>
      <c r="C413" s="2" t="s">
        <v>906</v>
      </c>
      <c r="D413" t="s">
        <v>922</v>
      </c>
      <c r="E413" t="s">
        <v>2989</v>
      </c>
      <c r="F413" t="s">
        <v>2990</v>
      </c>
      <c r="G413" t="s">
        <v>3945</v>
      </c>
      <c r="H413" t="s">
        <v>11</v>
      </c>
      <c r="I413" t="s">
        <v>12</v>
      </c>
    </row>
    <row r="414" spans="1:9" x14ac:dyDescent="0.25">
      <c r="A414" t="s">
        <v>692</v>
      </c>
      <c r="B414" t="s">
        <v>3946</v>
      </c>
      <c r="C414" s="2" t="s">
        <v>240</v>
      </c>
      <c r="D414" t="s">
        <v>922</v>
      </c>
      <c r="E414" t="s">
        <v>2989</v>
      </c>
      <c r="F414" t="s">
        <v>2990</v>
      </c>
      <c r="G414" t="s">
        <v>3947</v>
      </c>
      <c r="H414" t="s">
        <v>11</v>
      </c>
      <c r="I414" t="s">
        <v>12</v>
      </c>
    </row>
    <row r="415" spans="1:9" x14ac:dyDescent="0.25">
      <c r="A415" t="s">
        <v>693</v>
      </c>
      <c r="B415" t="s">
        <v>3207</v>
      </c>
      <c r="C415" s="2" t="s">
        <v>117</v>
      </c>
      <c r="D415" t="s">
        <v>922</v>
      </c>
      <c r="E415" t="s">
        <v>2996</v>
      </c>
      <c r="F415" t="s">
        <v>2367</v>
      </c>
      <c r="G415" t="s">
        <v>3208</v>
      </c>
      <c r="H415" t="s">
        <v>35</v>
      </c>
      <c r="I415" t="s">
        <v>12</v>
      </c>
    </row>
    <row r="416" spans="1:9" x14ac:dyDescent="0.25">
      <c r="A416" t="s">
        <v>694</v>
      </c>
      <c r="B416" t="s">
        <v>3948</v>
      </c>
      <c r="C416" s="2" t="s">
        <v>117</v>
      </c>
      <c r="D416" t="s">
        <v>922</v>
      </c>
      <c r="E416" t="s">
        <v>2989</v>
      </c>
      <c r="F416" t="s">
        <v>2990</v>
      </c>
      <c r="G416" t="s">
        <v>3949</v>
      </c>
      <c r="H416" t="s">
        <v>11</v>
      </c>
      <c r="I416" t="s">
        <v>12</v>
      </c>
    </row>
    <row r="417" spans="1:9" x14ac:dyDescent="0.25">
      <c r="A417" t="s">
        <v>695</v>
      </c>
      <c r="B417" t="s">
        <v>3950</v>
      </c>
      <c r="C417" s="2" t="s">
        <v>156</v>
      </c>
      <c r="D417" t="s">
        <v>922</v>
      </c>
      <c r="E417" t="s">
        <v>2989</v>
      </c>
      <c r="F417" t="s">
        <v>2990</v>
      </c>
      <c r="G417" t="s">
        <v>3951</v>
      </c>
      <c r="H417" t="s">
        <v>11</v>
      </c>
      <c r="I417" t="s">
        <v>12</v>
      </c>
    </row>
    <row r="418" spans="1:9" x14ac:dyDescent="0.25">
      <c r="A418" t="s">
        <v>696</v>
      </c>
      <c r="B418" t="s">
        <v>3952</v>
      </c>
      <c r="C418" s="2" t="s">
        <v>280</v>
      </c>
      <c r="D418" t="s">
        <v>922</v>
      </c>
      <c r="E418" t="s">
        <v>2989</v>
      </c>
      <c r="F418" t="s">
        <v>2990</v>
      </c>
      <c r="G418" t="s">
        <v>3953</v>
      </c>
      <c r="H418" t="s">
        <v>11</v>
      </c>
      <c r="I418" t="s">
        <v>12</v>
      </c>
    </row>
    <row r="419" spans="1:9" x14ac:dyDescent="0.25">
      <c r="A419" t="s">
        <v>697</v>
      </c>
      <c r="B419" t="s">
        <v>3954</v>
      </c>
      <c r="C419" s="2" t="s">
        <v>242</v>
      </c>
      <c r="D419" t="s">
        <v>922</v>
      </c>
      <c r="E419" t="s">
        <v>2989</v>
      </c>
      <c r="F419" t="s">
        <v>2990</v>
      </c>
      <c r="G419" t="s">
        <v>3955</v>
      </c>
      <c r="H419" t="s">
        <v>11</v>
      </c>
      <c r="I419" t="s">
        <v>12</v>
      </c>
    </row>
    <row r="420" spans="1:9" x14ac:dyDescent="0.25">
      <c r="A420" t="s">
        <v>698</v>
      </c>
      <c r="B420" t="s">
        <v>3956</v>
      </c>
      <c r="C420" s="2" t="s">
        <v>169</v>
      </c>
      <c r="D420" t="s">
        <v>922</v>
      </c>
      <c r="E420" t="s">
        <v>2989</v>
      </c>
      <c r="F420" t="s">
        <v>2990</v>
      </c>
      <c r="G420" t="s">
        <v>3957</v>
      </c>
      <c r="H420" t="s">
        <v>11</v>
      </c>
      <c r="I420" t="s">
        <v>12</v>
      </c>
    </row>
    <row r="421" spans="1:9" x14ac:dyDescent="0.25">
      <c r="A421" t="s">
        <v>699</v>
      </c>
      <c r="B421" t="s">
        <v>3246</v>
      </c>
      <c r="C421" s="2" t="s">
        <v>102</v>
      </c>
      <c r="D421" t="s">
        <v>922</v>
      </c>
      <c r="E421" t="s">
        <v>2996</v>
      </c>
      <c r="F421" t="s">
        <v>2367</v>
      </c>
      <c r="G421" t="s">
        <v>3247</v>
      </c>
      <c r="H421" t="s">
        <v>35</v>
      </c>
      <c r="I421" t="s">
        <v>12</v>
      </c>
    </row>
    <row r="422" spans="1:9" x14ac:dyDescent="0.25">
      <c r="A422" t="s">
        <v>700</v>
      </c>
      <c r="B422" t="s">
        <v>3958</v>
      </c>
      <c r="C422" s="2" t="s">
        <v>102</v>
      </c>
      <c r="D422" t="s">
        <v>922</v>
      </c>
      <c r="E422" t="s">
        <v>2989</v>
      </c>
      <c r="F422" t="s">
        <v>2990</v>
      </c>
      <c r="G422" t="s">
        <v>3959</v>
      </c>
      <c r="H422" t="s">
        <v>11</v>
      </c>
      <c r="I422" t="s">
        <v>12</v>
      </c>
    </row>
    <row r="423" spans="1:9" x14ac:dyDescent="0.25">
      <c r="A423" t="s">
        <v>701</v>
      </c>
      <c r="B423" t="s">
        <v>3960</v>
      </c>
      <c r="C423" s="2" t="s">
        <v>3961</v>
      </c>
      <c r="D423" t="s">
        <v>922</v>
      </c>
      <c r="E423" t="s">
        <v>2989</v>
      </c>
      <c r="F423" t="s">
        <v>2990</v>
      </c>
      <c r="G423" t="s">
        <v>3962</v>
      </c>
      <c r="H423" t="s">
        <v>11</v>
      </c>
      <c r="I423" t="s">
        <v>12</v>
      </c>
    </row>
    <row r="424" spans="1:9" x14ac:dyDescent="0.25">
      <c r="A424" t="s">
        <v>702</v>
      </c>
      <c r="B424" t="s">
        <v>3963</v>
      </c>
      <c r="C424" s="2" t="s">
        <v>889</v>
      </c>
      <c r="D424" t="s">
        <v>922</v>
      </c>
      <c r="E424" t="s">
        <v>2989</v>
      </c>
      <c r="F424" t="s">
        <v>2990</v>
      </c>
      <c r="G424" t="s">
        <v>3964</v>
      </c>
      <c r="H424" t="s">
        <v>11</v>
      </c>
      <c r="I424" t="s">
        <v>12</v>
      </c>
    </row>
    <row r="425" spans="1:9" x14ac:dyDescent="0.25">
      <c r="A425" t="s">
        <v>703</v>
      </c>
      <c r="B425" t="s">
        <v>3965</v>
      </c>
      <c r="C425" s="2" t="s">
        <v>175</v>
      </c>
      <c r="D425" t="s">
        <v>922</v>
      </c>
      <c r="E425" t="s">
        <v>2989</v>
      </c>
      <c r="F425" t="s">
        <v>2990</v>
      </c>
      <c r="G425" t="s">
        <v>3966</v>
      </c>
      <c r="H425" t="s">
        <v>11</v>
      </c>
      <c r="I425" t="s">
        <v>12</v>
      </c>
    </row>
    <row r="426" spans="1:9" x14ac:dyDescent="0.25">
      <c r="A426" t="s">
        <v>704</v>
      </c>
      <c r="B426" t="s">
        <v>3116</v>
      </c>
      <c r="C426" s="2" t="s">
        <v>173</v>
      </c>
      <c r="D426" t="s">
        <v>922</v>
      </c>
      <c r="E426" t="s">
        <v>2996</v>
      </c>
      <c r="F426" t="s">
        <v>2367</v>
      </c>
      <c r="G426" t="s">
        <v>3117</v>
      </c>
      <c r="H426" t="s">
        <v>35</v>
      </c>
      <c r="I426" t="s">
        <v>12</v>
      </c>
    </row>
    <row r="427" spans="1:9" x14ac:dyDescent="0.25">
      <c r="A427" t="s">
        <v>705</v>
      </c>
      <c r="B427" t="s">
        <v>3967</v>
      </c>
      <c r="C427" s="2" t="s">
        <v>176</v>
      </c>
      <c r="D427" t="s">
        <v>922</v>
      </c>
      <c r="E427" t="s">
        <v>2989</v>
      </c>
      <c r="F427" t="s">
        <v>2990</v>
      </c>
      <c r="G427" t="s">
        <v>3968</v>
      </c>
      <c r="H427" t="s">
        <v>11</v>
      </c>
      <c r="I427" t="s">
        <v>12</v>
      </c>
    </row>
    <row r="428" spans="1:9" x14ac:dyDescent="0.25">
      <c r="A428" t="s">
        <v>706</v>
      </c>
      <c r="B428" t="s">
        <v>3969</v>
      </c>
      <c r="C428" s="2" t="s">
        <v>116</v>
      </c>
      <c r="D428" t="s">
        <v>922</v>
      </c>
      <c r="E428" t="s">
        <v>2989</v>
      </c>
      <c r="F428" t="s">
        <v>2990</v>
      </c>
      <c r="G428" t="s">
        <v>3970</v>
      </c>
      <c r="H428" t="s">
        <v>11</v>
      </c>
      <c r="I428" t="s">
        <v>12</v>
      </c>
    </row>
    <row r="429" spans="1:9" x14ac:dyDescent="0.25">
      <c r="A429" t="s">
        <v>707</v>
      </c>
      <c r="B429" t="s">
        <v>3042</v>
      </c>
      <c r="C429" s="2" t="s">
        <v>125</v>
      </c>
      <c r="D429" t="s">
        <v>922</v>
      </c>
      <c r="E429" t="s">
        <v>2996</v>
      </c>
      <c r="F429" t="s">
        <v>2367</v>
      </c>
      <c r="G429" t="s">
        <v>3043</v>
      </c>
      <c r="H429" t="s">
        <v>35</v>
      </c>
      <c r="I429" t="s">
        <v>12</v>
      </c>
    </row>
    <row r="430" spans="1:9" x14ac:dyDescent="0.25">
      <c r="A430" t="s">
        <v>708</v>
      </c>
      <c r="B430" t="s">
        <v>3971</v>
      </c>
      <c r="C430" s="2" t="s">
        <v>125</v>
      </c>
      <c r="D430" t="s">
        <v>922</v>
      </c>
      <c r="E430" t="s">
        <v>2989</v>
      </c>
      <c r="F430" t="s">
        <v>2990</v>
      </c>
      <c r="G430" t="s">
        <v>3972</v>
      </c>
      <c r="H430" t="s">
        <v>11</v>
      </c>
      <c r="I430" t="s">
        <v>12</v>
      </c>
    </row>
    <row r="431" spans="1:9" x14ac:dyDescent="0.25">
      <c r="A431" t="s">
        <v>709</v>
      </c>
      <c r="B431" t="s">
        <v>3973</v>
      </c>
      <c r="C431" s="2" t="s">
        <v>3974</v>
      </c>
      <c r="D431" t="s">
        <v>922</v>
      </c>
      <c r="E431" t="s">
        <v>2989</v>
      </c>
      <c r="F431" t="s">
        <v>2990</v>
      </c>
      <c r="G431" t="s">
        <v>3975</v>
      </c>
      <c r="H431" t="s">
        <v>11</v>
      </c>
      <c r="I431" t="s">
        <v>12</v>
      </c>
    </row>
    <row r="432" spans="1:9" x14ac:dyDescent="0.25">
      <c r="A432" t="s">
        <v>710</v>
      </c>
      <c r="B432" t="s">
        <v>3976</v>
      </c>
      <c r="C432" s="2" t="s">
        <v>168</v>
      </c>
      <c r="D432" t="s">
        <v>922</v>
      </c>
      <c r="E432" t="s">
        <v>2989</v>
      </c>
      <c r="F432" t="s">
        <v>2990</v>
      </c>
      <c r="G432" t="s">
        <v>3977</v>
      </c>
      <c r="H432" t="s">
        <v>11</v>
      </c>
      <c r="I432" t="s">
        <v>12</v>
      </c>
    </row>
    <row r="433" spans="1:9" x14ac:dyDescent="0.25">
      <c r="A433" t="s">
        <v>711</v>
      </c>
      <c r="B433" t="s">
        <v>3128</v>
      </c>
      <c r="C433" s="2" t="s">
        <v>167</v>
      </c>
      <c r="D433" t="s">
        <v>922</v>
      </c>
      <c r="E433" t="s">
        <v>2996</v>
      </c>
      <c r="F433" t="s">
        <v>2367</v>
      </c>
      <c r="G433" t="s">
        <v>3129</v>
      </c>
      <c r="H433" t="s">
        <v>35</v>
      </c>
      <c r="I433" t="s">
        <v>12</v>
      </c>
    </row>
    <row r="434" spans="1:9" x14ac:dyDescent="0.25">
      <c r="A434" t="s">
        <v>712</v>
      </c>
      <c r="B434" t="s">
        <v>3978</v>
      </c>
      <c r="C434" s="2" t="s">
        <v>167</v>
      </c>
      <c r="D434" t="s">
        <v>922</v>
      </c>
      <c r="E434" t="s">
        <v>2989</v>
      </c>
      <c r="F434" t="s">
        <v>2990</v>
      </c>
      <c r="G434" t="s">
        <v>3979</v>
      </c>
      <c r="H434" t="s">
        <v>11</v>
      </c>
      <c r="I434" t="s">
        <v>12</v>
      </c>
    </row>
    <row r="435" spans="1:9" x14ac:dyDescent="0.25">
      <c r="A435" t="s">
        <v>713</v>
      </c>
      <c r="B435" t="s">
        <v>3980</v>
      </c>
      <c r="C435" s="2" t="s">
        <v>241</v>
      </c>
      <c r="D435" t="s">
        <v>922</v>
      </c>
      <c r="E435" t="s">
        <v>2989</v>
      </c>
      <c r="F435" t="s">
        <v>2990</v>
      </c>
      <c r="G435" t="s">
        <v>3981</v>
      </c>
      <c r="H435" t="s">
        <v>11</v>
      </c>
      <c r="I435" t="s">
        <v>12</v>
      </c>
    </row>
    <row r="436" spans="1:9" x14ac:dyDescent="0.25">
      <c r="A436" t="s">
        <v>714</v>
      </c>
      <c r="B436" t="s">
        <v>3238</v>
      </c>
      <c r="C436" s="2" t="s">
        <v>109</v>
      </c>
      <c r="D436" t="s">
        <v>922</v>
      </c>
      <c r="E436" t="s">
        <v>2996</v>
      </c>
      <c r="F436" t="s">
        <v>2367</v>
      </c>
      <c r="G436" t="s">
        <v>3239</v>
      </c>
      <c r="H436" t="s">
        <v>35</v>
      </c>
      <c r="I436" t="s">
        <v>12</v>
      </c>
    </row>
    <row r="437" spans="1:9" x14ac:dyDescent="0.25">
      <c r="A437" t="s">
        <v>715</v>
      </c>
      <c r="B437" t="s">
        <v>3982</v>
      </c>
      <c r="C437" s="2" t="s">
        <v>109</v>
      </c>
      <c r="D437" t="s">
        <v>922</v>
      </c>
      <c r="E437" t="s">
        <v>2989</v>
      </c>
      <c r="F437" t="s">
        <v>2990</v>
      </c>
      <c r="G437" t="s">
        <v>3983</v>
      </c>
      <c r="H437" t="s">
        <v>11</v>
      </c>
      <c r="I437" t="s">
        <v>12</v>
      </c>
    </row>
    <row r="438" spans="1:9" x14ac:dyDescent="0.25">
      <c r="A438" t="s">
        <v>716</v>
      </c>
      <c r="B438" t="s">
        <v>3984</v>
      </c>
      <c r="C438" s="2" t="s">
        <v>907</v>
      </c>
      <c r="D438" t="s">
        <v>922</v>
      </c>
      <c r="E438" t="s">
        <v>2989</v>
      </c>
      <c r="F438" t="s">
        <v>2990</v>
      </c>
      <c r="G438" t="s">
        <v>3985</v>
      </c>
      <c r="H438" t="s">
        <v>11</v>
      </c>
      <c r="I438" t="s">
        <v>12</v>
      </c>
    </row>
    <row r="439" spans="1:9" x14ac:dyDescent="0.25">
      <c r="A439" t="s">
        <v>717</v>
      </c>
      <c r="B439" t="s">
        <v>3986</v>
      </c>
      <c r="C439" s="2" t="s">
        <v>908</v>
      </c>
      <c r="D439" t="s">
        <v>922</v>
      </c>
      <c r="E439" t="s">
        <v>2989</v>
      </c>
      <c r="F439" t="s">
        <v>2990</v>
      </c>
      <c r="G439" t="s">
        <v>3987</v>
      </c>
      <c r="H439" t="s">
        <v>11</v>
      </c>
      <c r="I439" t="s">
        <v>12</v>
      </c>
    </row>
    <row r="440" spans="1:9" x14ac:dyDescent="0.25">
      <c r="A440" t="s">
        <v>718</v>
      </c>
      <c r="B440" t="s">
        <v>3988</v>
      </c>
      <c r="C440" s="2" t="s">
        <v>170</v>
      </c>
      <c r="D440" t="s">
        <v>922</v>
      </c>
      <c r="E440" t="s">
        <v>2989</v>
      </c>
      <c r="F440" t="s">
        <v>2990</v>
      </c>
      <c r="G440" t="s">
        <v>3989</v>
      </c>
      <c r="H440" t="s">
        <v>11</v>
      </c>
      <c r="I440" t="s">
        <v>12</v>
      </c>
    </row>
    <row r="441" spans="1:9" x14ac:dyDescent="0.25">
      <c r="A441" t="s">
        <v>719</v>
      </c>
      <c r="B441" t="s">
        <v>3051</v>
      </c>
      <c r="C441" s="2" t="s">
        <v>786</v>
      </c>
      <c r="D441" t="s">
        <v>922</v>
      </c>
      <c r="E441" t="s">
        <v>2996</v>
      </c>
      <c r="F441" t="s">
        <v>2367</v>
      </c>
      <c r="G441" t="s">
        <v>3052</v>
      </c>
      <c r="H441" t="s">
        <v>35</v>
      </c>
      <c r="I441" t="s">
        <v>12</v>
      </c>
    </row>
    <row r="442" spans="1:9" x14ac:dyDescent="0.25">
      <c r="A442" t="s">
        <v>720</v>
      </c>
      <c r="B442" t="s">
        <v>3990</v>
      </c>
      <c r="C442" s="2" t="s">
        <v>786</v>
      </c>
      <c r="D442" t="s">
        <v>922</v>
      </c>
      <c r="E442" t="s">
        <v>2989</v>
      </c>
      <c r="F442" t="s">
        <v>2990</v>
      </c>
      <c r="G442" t="s">
        <v>3991</v>
      </c>
      <c r="H442" t="s">
        <v>11</v>
      </c>
      <c r="I442" t="s">
        <v>12</v>
      </c>
    </row>
    <row r="443" spans="1:9" x14ac:dyDescent="0.25">
      <c r="A443" t="s">
        <v>721</v>
      </c>
      <c r="B443" t="s">
        <v>3992</v>
      </c>
      <c r="C443" s="2" t="s">
        <v>171</v>
      </c>
      <c r="D443" t="s">
        <v>922</v>
      </c>
      <c r="E443" t="s">
        <v>2989</v>
      </c>
      <c r="F443" t="s">
        <v>2990</v>
      </c>
      <c r="G443" t="s">
        <v>3993</v>
      </c>
      <c r="H443" t="s">
        <v>11</v>
      </c>
      <c r="I443" t="s">
        <v>12</v>
      </c>
    </row>
    <row r="444" spans="1:9" x14ac:dyDescent="0.25">
      <c r="A444" t="s">
        <v>722</v>
      </c>
      <c r="B444" t="s">
        <v>3248</v>
      </c>
      <c r="C444" s="2" t="s">
        <v>909</v>
      </c>
      <c r="D444" t="s">
        <v>922</v>
      </c>
      <c r="E444" t="s">
        <v>2996</v>
      </c>
      <c r="F444" t="s">
        <v>2367</v>
      </c>
      <c r="G444" t="s">
        <v>3249</v>
      </c>
      <c r="H444" t="s">
        <v>35</v>
      </c>
      <c r="I444" t="s">
        <v>12</v>
      </c>
    </row>
    <row r="445" spans="1:9" x14ac:dyDescent="0.25">
      <c r="A445" t="s">
        <v>723</v>
      </c>
      <c r="B445" t="s">
        <v>3994</v>
      </c>
      <c r="C445" s="2" t="s">
        <v>909</v>
      </c>
      <c r="D445" t="s">
        <v>922</v>
      </c>
      <c r="E445" t="s">
        <v>2989</v>
      </c>
      <c r="F445" t="s">
        <v>2990</v>
      </c>
      <c r="G445" t="s">
        <v>3995</v>
      </c>
      <c r="H445" t="s">
        <v>11</v>
      </c>
      <c r="I445" t="s">
        <v>12</v>
      </c>
    </row>
    <row r="446" spans="1:9" x14ac:dyDescent="0.25">
      <c r="A446" t="s">
        <v>724</v>
      </c>
      <c r="B446" t="s">
        <v>3996</v>
      </c>
      <c r="C446" s="2" t="s">
        <v>172</v>
      </c>
      <c r="D446" t="s">
        <v>922</v>
      </c>
      <c r="E446" t="s">
        <v>2989</v>
      </c>
      <c r="F446" t="s">
        <v>2990</v>
      </c>
      <c r="G446" t="s">
        <v>3997</v>
      </c>
      <c r="H446" t="s">
        <v>11</v>
      </c>
      <c r="I446" t="s">
        <v>12</v>
      </c>
    </row>
    <row r="447" spans="1:9" x14ac:dyDescent="0.25">
      <c r="A447" t="s">
        <v>725</v>
      </c>
      <c r="B447" t="s">
        <v>3998</v>
      </c>
      <c r="C447" s="2" t="s">
        <v>243</v>
      </c>
      <c r="D447" t="s">
        <v>922</v>
      </c>
      <c r="E447" t="s">
        <v>2989</v>
      </c>
      <c r="F447" t="s">
        <v>2990</v>
      </c>
      <c r="G447" t="s">
        <v>3999</v>
      </c>
      <c r="H447" t="s">
        <v>11</v>
      </c>
      <c r="I447" t="s">
        <v>12</v>
      </c>
    </row>
    <row r="448" spans="1:9" x14ac:dyDescent="0.25">
      <c r="A448" t="s">
        <v>726</v>
      </c>
      <c r="B448" t="s">
        <v>4000</v>
      </c>
      <c r="C448" s="2" t="s">
        <v>244</v>
      </c>
      <c r="D448" t="s">
        <v>922</v>
      </c>
      <c r="E448" t="s">
        <v>2989</v>
      </c>
      <c r="F448" t="s">
        <v>2990</v>
      </c>
      <c r="G448" t="s">
        <v>4001</v>
      </c>
      <c r="H448" t="s">
        <v>11</v>
      </c>
      <c r="I448" t="s">
        <v>12</v>
      </c>
    </row>
    <row r="449" spans="1:9" x14ac:dyDescent="0.25">
      <c r="A449" t="s">
        <v>727</v>
      </c>
      <c r="B449" t="s">
        <v>3066</v>
      </c>
      <c r="C449" s="2" t="s">
        <v>245</v>
      </c>
      <c r="D449" t="s">
        <v>922</v>
      </c>
      <c r="E449" t="s">
        <v>2996</v>
      </c>
      <c r="F449" t="s">
        <v>2367</v>
      </c>
      <c r="G449" t="s">
        <v>3067</v>
      </c>
      <c r="H449" t="s">
        <v>35</v>
      </c>
      <c r="I449" t="s">
        <v>12</v>
      </c>
    </row>
    <row r="450" spans="1:9" x14ac:dyDescent="0.25">
      <c r="A450" t="s">
        <v>728</v>
      </c>
      <c r="B450" t="s">
        <v>4002</v>
      </c>
      <c r="C450" s="2" t="s">
        <v>246</v>
      </c>
      <c r="D450" t="s">
        <v>922</v>
      </c>
      <c r="E450" t="s">
        <v>2989</v>
      </c>
      <c r="F450" t="s">
        <v>2990</v>
      </c>
      <c r="G450" t="s">
        <v>4003</v>
      </c>
      <c r="H450" t="s">
        <v>11</v>
      </c>
      <c r="I450" t="s">
        <v>12</v>
      </c>
    </row>
    <row r="451" spans="1:9" x14ac:dyDescent="0.25">
      <c r="A451" t="s">
        <v>729</v>
      </c>
      <c r="B451" t="s">
        <v>3076</v>
      </c>
      <c r="C451" s="2" t="s">
        <v>174</v>
      </c>
      <c r="D451" t="s">
        <v>922</v>
      </c>
      <c r="E451" t="s">
        <v>2996</v>
      </c>
      <c r="F451" t="s">
        <v>2367</v>
      </c>
      <c r="G451" t="s">
        <v>3077</v>
      </c>
      <c r="H451" t="s">
        <v>35</v>
      </c>
      <c r="I451" t="s">
        <v>12</v>
      </c>
    </row>
    <row r="452" spans="1:9" x14ac:dyDescent="0.25">
      <c r="A452" t="s">
        <v>730</v>
      </c>
      <c r="B452" t="s">
        <v>4004</v>
      </c>
      <c r="C452" s="2" t="s">
        <v>174</v>
      </c>
      <c r="D452" t="s">
        <v>922</v>
      </c>
      <c r="E452" t="s">
        <v>2989</v>
      </c>
      <c r="F452" t="s">
        <v>2990</v>
      </c>
      <c r="G452" t="s">
        <v>4005</v>
      </c>
      <c r="H452" t="s">
        <v>11</v>
      </c>
      <c r="I452" t="s">
        <v>12</v>
      </c>
    </row>
    <row r="453" spans="1:9" x14ac:dyDescent="0.25">
      <c r="A453" t="s">
        <v>731</v>
      </c>
      <c r="B453" t="s">
        <v>4006</v>
      </c>
      <c r="C453" s="2" t="s">
        <v>910</v>
      </c>
      <c r="D453" t="s">
        <v>922</v>
      </c>
      <c r="E453" t="s">
        <v>2989</v>
      </c>
      <c r="F453" t="s">
        <v>2990</v>
      </c>
      <c r="G453" t="s">
        <v>4007</v>
      </c>
      <c r="H453" t="s">
        <v>11</v>
      </c>
      <c r="I453" t="s">
        <v>12</v>
      </c>
    </row>
    <row r="454" spans="1:9" x14ac:dyDescent="0.25">
      <c r="A454" t="s">
        <v>732</v>
      </c>
      <c r="B454" t="s">
        <v>4008</v>
      </c>
      <c r="C454" s="2" t="s">
        <v>177</v>
      </c>
      <c r="D454" t="s">
        <v>922</v>
      </c>
      <c r="E454" t="s">
        <v>2989</v>
      </c>
      <c r="F454" t="s">
        <v>2990</v>
      </c>
      <c r="G454" t="s">
        <v>4009</v>
      </c>
      <c r="H454" t="s">
        <v>11</v>
      </c>
      <c r="I454" t="s">
        <v>12</v>
      </c>
    </row>
    <row r="455" spans="1:9" x14ac:dyDescent="0.25">
      <c r="A455" t="s">
        <v>733</v>
      </c>
      <c r="B455" t="s">
        <v>4010</v>
      </c>
      <c r="C455" s="2" t="s">
        <v>179</v>
      </c>
      <c r="D455" t="s">
        <v>922</v>
      </c>
      <c r="E455" t="s">
        <v>2989</v>
      </c>
      <c r="F455" t="s">
        <v>2990</v>
      </c>
      <c r="G455" t="s">
        <v>4011</v>
      </c>
      <c r="H455" t="s">
        <v>11</v>
      </c>
      <c r="I455" t="s">
        <v>12</v>
      </c>
    </row>
    <row r="456" spans="1:9" x14ac:dyDescent="0.25">
      <c r="A456" t="s">
        <v>734</v>
      </c>
      <c r="B456" t="s">
        <v>3085</v>
      </c>
      <c r="C456" s="2" t="s">
        <v>178</v>
      </c>
      <c r="D456" t="s">
        <v>922</v>
      </c>
      <c r="E456" t="s">
        <v>2996</v>
      </c>
      <c r="F456" t="s">
        <v>2367</v>
      </c>
      <c r="G456" t="s">
        <v>3086</v>
      </c>
      <c r="H456" t="s">
        <v>35</v>
      </c>
      <c r="I456" t="s">
        <v>12</v>
      </c>
    </row>
    <row r="457" spans="1:9" x14ac:dyDescent="0.25">
      <c r="A457" t="s">
        <v>735</v>
      </c>
      <c r="B457" t="s">
        <v>4012</v>
      </c>
      <c r="C457" s="2" t="s">
        <v>178</v>
      </c>
      <c r="D457" t="s">
        <v>922</v>
      </c>
      <c r="E457" t="s">
        <v>2989</v>
      </c>
      <c r="F457" t="s">
        <v>2990</v>
      </c>
      <c r="G457" t="s">
        <v>4013</v>
      </c>
      <c r="H457" t="s">
        <v>11</v>
      </c>
      <c r="I457" t="s">
        <v>12</v>
      </c>
    </row>
    <row r="458" spans="1:9" x14ac:dyDescent="0.25">
      <c r="A458" t="s">
        <v>736</v>
      </c>
      <c r="B458" t="s">
        <v>4014</v>
      </c>
      <c r="C458" s="2" t="s">
        <v>180</v>
      </c>
      <c r="D458" t="s">
        <v>922</v>
      </c>
      <c r="E458" t="s">
        <v>2989</v>
      </c>
      <c r="F458" t="s">
        <v>2990</v>
      </c>
      <c r="G458" t="s">
        <v>4015</v>
      </c>
      <c r="H458" t="s">
        <v>11</v>
      </c>
      <c r="I458" t="s">
        <v>12</v>
      </c>
    </row>
    <row r="459" spans="1:9" x14ac:dyDescent="0.25">
      <c r="A459" t="s">
        <v>737</v>
      </c>
      <c r="B459" t="s">
        <v>3118</v>
      </c>
      <c r="C459" s="2" t="s">
        <v>126</v>
      </c>
      <c r="D459" t="s">
        <v>922</v>
      </c>
      <c r="E459" t="s">
        <v>2996</v>
      </c>
      <c r="F459" t="s">
        <v>2367</v>
      </c>
      <c r="G459" t="s">
        <v>3119</v>
      </c>
      <c r="H459" t="s">
        <v>35</v>
      </c>
      <c r="I459" t="s">
        <v>12</v>
      </c>
    </row>
    <row r="460" spans="1:9" x14ac:dyDescent="0.25">
      <c r="A460" t="s">
        <v>738</v>
      </c>
      <c r="B460" t="s">
        <v>4016</v>
      </c>
      <c r="C460" s="2" t="s">
        <v>126</v>
      </c>
      <c r="D460" t="s">
        <v>922</v>
      </c>
      <c r="E460" t="s">
        <v>2989</v>
      </c>
      <c r="F460" t="s">
        <v>2990</v>
      </c>
      <c r="G460" t="s">
        <v>4017</v>
      </c>
      <c r="H460" t="s">
        <v>11</v>
      </c>
      <c r="I460" t="s">
        <v>12</v>
      </c>
    </row>
    <row r="461" spans="1:9" x14ac:dyDescent="0.25">
      <c r="A461" t="s">
        <v>739</v>
      </c>
      <c r="B461" t="s">
        <v>3236</v>
      </c>
      <c r="C461" s="2" t="s">
        <v>107</v>
      </c>
      <c r="D461" t="s">
        <v>922</v>
      </c>
      <c r="E461" t="s">
        <v>2996</v>
      </c>
      <c r="F461" t="s">
        <v>2367</v>
      </c>
      <c r="G461" t="s">
        <v>3237</v>
      </c>
      <c r="H461" t="s">
        <v>35</v>
      </c>
      <c r="I461" t="s">
        <v>12</v>
      </c>
    </row>
    <row r="462" spans="1:9" x14ac:dyDescent="0.25">
      <c r="A462" t="s">
        <v>740</v>
      </c>
      <c r="B462" t="s">
        <v>4018</v>
      </c>
      <c r="C462" s="2" t="s">
        <v>107</v>
      </c>
      <c r="D462" t="s">
        <v>922</v>
      </c>
      <c r="E462" t="s">
        <v>2989</v>
      </c>
      <c r="F462" t="s">
        <v>2990</v>
      </c>
      <c r="G462" t="s">
        <v>4019</v>
      </c>
      <c r="H462" t="s">
        <v>11</v>
      </c>
      <c r="I462" t="s">
        <v>12</v>
      </c>
    </row>
    <row r="463" spans="1:9" x14ac:dyDescent="0.25">
      <c r="A463" t="s">
        <v>741</v>
      </c>
      <c r="B463" t="s">
        <v>4020</v>
      </c>
      <c r="C463" s="2" t="s">
        <v>4021</v>
      </c>
      <c r="D463" t="s">
        <v>922</v>
      </c>
      <c r="E463" t="s">
        <v>2989</v>
      </c>
      <c r="F463" t="s">
        <v>2990</v>
      </c>
      <c r="G463" t="s">
        <v>4022</v>
      </c>
      <c r="H463" t="s">
        <v>11</v>
      </c>
      <c r="I463" t="s">
        <v>12</v>
      </c>
    </row>
    <row r="464" spans="1:9" x14ac:dyDescent="0.25">
      <c r="A464" t="s">
        <v>742</v>
      </c>
      <c r="B464" t="s">
        <v>4023</v>
      </c>
      <c r="C464" s="2" t="s">
        <v>127</v>
      </c>
      <c r="D464" t="s">
        <v>922</v>
      </c>
      <c r="E464" t="s">
        <v>2989</v>
      </c>
      <c r="F464" t="s">
        <v>2990</v>
      </c>
      <c r="G464" t="s">
        <v>4024</v>
      </c>
      <c r="H464" t="s">
        <v>11</v>
      </c>
      <c r="I464" t="s">
        <v>12</v>
      </c>
    </row>
    <row r="465" spans="1:9" x14ac:dyDescent="0.25">
      <c r="A465" t="s">
        <v>743</v>
      </c>
      <c r="B465" t="s">
        <v>4025</v>
      </c>
      <c r="C465" s="2" t="s">
        <v>890</v>
      </c>
      <c r="D465" t="s">
        <v>922</v>
      </c>
      <c r="E465" t="s">
        <v>2989</v>
      </c>
      <c r="F465" t="s">
        <v>2990</v>
      </c>
      <c r="G465" t="s">
        <v>4026</v>
      </c>
      <c r="H465" t="s">
        <v>11</v>
      </c>
      <c r="I465" t="s">
        <v>12</v>
      </c>
    </row>
    <row r="466" spans="1:9" x14ac:dyDescent="0.25">
      <c r="A466" t="s">
        <v>744</v>
      </c>
      <c r="B466" t="s">
        <v>4027</v>
      </c>
      <c r="C466" s="2" t="s">
        <v>186</v>
      </c>
      <c r="D466" t="s">
        <v>922</v>
      </c>
      <c r="E466" t="s">
        <v>2989</v>
      </c>
      <c r="F466" t="s">
        <v>2990</v>
      </c>
      <c r="G466" t="s">
        <v>4028</v>
      </c>
      <c r="H466" t="s">
        <v>11</v>
      </c>
      <c r="I466" t="s">
        <v>12</v>
      </c>
    </row>
    <row r="467" spans="1:9" x14ac:dyDescent="0.25">
      <c r="A467" t="s">
        <v>745</v>
      </c>
      <c r="B467" t="s">
        <v>3105</v>
      </c>
      <c r="C467" s="2" t="s">
        <v>184</v>
      </c>
      <c r="D467" t="s">
        <v>922</v>
      </c>
      <c r="E467" t="s">
        <v>2996</v>
      </c>
      <c r="F467" t="s">
        <v>2367</v>
      </c>
      <c r="G467" t="s">
        <v>3106</v>
      </c>
      <c r="H467" t="s">
        <v>35</v>
      </c>
      <c r="I467" t="s">
        <v>12</v>
      </c>
    </row>
    <row r="468" spans="1:9" x14ac:dyDescent="0.25">
      <c r="A468" t="s">
        <v>746</v>
      </c>
      <c r="B468" t="s">
        <v>4029</v>
      </c>
      <c r="C468" s="2" t="s">
        <v>4030</v>
      </c>
      <c r="D468" t="s">
        <v>922</v>
      </c>
      <c r="E468" t="s">
        <v>2989</v>
      </c>
      <c r="F468" t="s">
        <v>2990</v>
      </c>
      <c r="G468" t="s">
        <v>4031</v>
      </c>
      <c r="H468" t="s">
        <v>11</v>
      </c>
      <c r="I468" t="s">
        <v>12</v>
      </c>
    </row>
    <row r="469" spans="1:9" x14ac:dyDescent="0.25">
      <c r="A469" t="s">
        <v>747</v>
      </c>
      <c r="B469" t="s">
        <v>4032</v>
      </c>
      <c r="C469" s="2" t="s">
        <v>891</v>
      </c>
      <c r="D469" t="s">
        <v>922</v>
      </c>
      <c r="E469" t="s">
        <v>2989</v>
      </c>
      <c r="F469" t="s">
        <v>2990</v>
      </c>
      <c r="G469" t="s">
        <v>4033</v>
      </c>
      <c r="H469" t="s">
        <v>11</v>
      </c>
      <c r="I469" t="s">
        <v>12</v>
      </c>
    </row>
    <row r="470" spans="1:9" x14ac:dyDescent="0.25">
      <c r="A470" t="s">
        <v>748</v>
      </c>
      <c r="B470" t="s">
        <v>4034</v>
      </c>
      <c r="C470" s="2" t="s">
        <v>188</v>
      </c>
      <c r="D470" t="s">
        <v>922</v>
      </c>
      <c r="E470" t="s">
        <v>2989</v>
      </c>
      <c r="F470" t="s">
        <v>2990</v>
      </c>
      <c r="G470" t="s">
        <v>4035</v>
      </c>
      <c r="H470" t="s">
        <v>11</v>
      </c>
      <c r="I470" t="s">
        <v>12</v>
      </c>
    </row>
    <row r="471" spans="1:9" x14ac:dyDescent="0.25">
      <c r="A471" t="s">
        <v>749</v>
      </c>
      <c r="B471" t="s">
        <v>4036</v>
      </c>
      <c r="C471" s="2" t="s">
        <v>892</v>
      </c>
      <c r="D471" t="s">
        <v>922</v>
      </c>
      <c r="E471" t="s">
        <v>2989</v>
      </c>
      <c r="F471" t="s">
        <v>2990</v>
      </c>
      <c r="G471" t="s">
        <v>4037</v>
      </c>
      <c r="H471" t="s">
        <v>11</v>
      </c>
      <c r="I471" t="s">
        <v>12</v>
      </c>
    </row>
    <row r="472" spans="1:9" x14ac:dyDescent="0.25">
      <c r="A472" t="s">
        <v>750</v>
      </c>
      <c r="B472" t="s">
        <v>3250</v>
      </c>
      <c r="C472" s="2" t="s">
        <v>91</v>
      </c>
      <c r="D472" t="s">
        <v>922</v>
      </c>
      <c r="E472" t="s">
        <v>2996</v>
      </c>
      <c r="F472" t="s">
        <v>2367</v>
      </c>
      <c r="G472" t="s">
        <v>3251</v>
      </c>
      <c r="H472" t="s">
        <v>35</v>
      </c>
      <c r="I472" t="s">
        <v>12</v>
      </c>
    </row>
    <row r="473" spans="1:9" x14ac:dyDescent="0.25">
      <c r="A473" t="s">
        <v>751</v>
      </c>
      <c r="B473" t="s">
        <v>4038</v>
      </c>
      <c r="C473" s="2" t="s">
        <v>91</v>
      </c>
      <c r="D473" t="s">
        <v>922</v>
      </c>
      <c r="E473" t="s">
        <v>2989</v>
      </c>
      <c r="F473" t="s">
        <v>2990</v>
      </c>
      <c r="G473" t="s">
        <v>4039</v>
      </c>
      <c r="H473" t="s">
        <v>11</v>
      </c>
      <c r="I473" t="s">
        <v>12</v>
      </c>
    </row>
    <row r="474" spans="1:9" x14ac:dyDescent="0.25">
      <c r="A474" t="s">
        <v>752</v>
      </c>
      <c r="B474" t="s">
        <v>4040</v>
      </c>
      <c r="C474" s="2" t="s">
        <v>4041</v>
      </c>
      <c r="D474" t="s">
        <v>922</v>
      </c>
      <c r="E474" t="s">
        <v>2989</v>
      </c>
      <c r="F474" t="s">
        <v>2990</v>
      </c>
      <c r="G474" t="s">
        <v>4042</v>
      </c>
      <c r="H474" t="s">
        <v>11</v>
      </c>
      <c r="I474" t="s">
        <v>12</v>
      </c>
    </row>
    <row r="475" spans="1:9" x14ac:dyDescent="0.25">
      <c r="A475" t="s">
        <v>753</v>
      </c>
      <c r="B475" t="s">
        <v>4043</v>
      </c>
      <c r="C475" s="2" t="s">
        <v>121</v>
      </c>
      <c r="D475" t="s">
        <v>922</v>
      </c>
      <c r="E475" t="s">
        <v>2989</v>
      </c>
      <c r="F475" t="s">
        <v>2990</v>
      </c>
      <c r="G475" t="s">
        <v>4044</v>
      </c>
      <c r="H475" t="s">
        <v>11</v>
      </c>
      <c r="I475" t="s">
        <v>12</v>
      </c>
    </row>
    <row r="476" spans="1:9" x14ac:dyDescent="0.25">
      <c r="A476" t="s">
        <v>754</v>
      </c>
      <c r="B476" t="s">
        <v>4045</v>
      </c>
      <c r="C476" s="2" t="s">
        <v>276</v>
      </c>
      <c r="D476" t="s">
        <v>922</v>
      </c>
      <c r="E476" t="s">
        <v>2989</v>
      </c>
      <c r="F476" t="s">
        <v>2990</v>
      </c>
      <c r="G476" t="s">
        <v>4046</v>
      </c>
      <c r="H476" t="s">
        <v>11</v>
      </c>
      <c r="I476" t="s">
        <v>12</v>
      </c>
    </row>
    <row r="477" spans="1:9" x14ac:dyDescent="0.25">
      <c r="A477" t="s">
        <v>755</v>
      </c>
      <c r="B477" t="s">
        <v>4047</v>
      </c>
      <c r="C477" s="2" t="s">
        <v>181</v>
      </c>
      <c r="D477" t="s">
        <v>922</v>
      </c>
      <c r="E477" t="s">
        <v>2989</v>
      </c>
      <c r="F477" t="s">
        <v>2990</v>
      </c>
      <c r="G477" t="s">
        <v>4048</v>
      </c>
      <c r="H477" t="s">
        <v>11</v>
      </c>
      <c r="I477" t="s">
        <v>12</v>
      </c>
    </row>
    <row r="478" spans="1:9" x14ac:dyDescent="0.25">
      <c r="A478" t="s">
        <v>756</v>
      </c>
      <c r="B478" t="s">
        <v>4049</v>
      </c>
      <c r="C478" s="2" t="s">
        <v>182</v>
      </c>
      <c r="D478" t="s">
        <v>922</v>
      </c>
      <c r="E478" t="s">
        <v>2989</v>
      </c>
      <c r="F478" t="s">
        <v>2990</v>
      </c>
      <c r="G478" t="s">
        <v>4050</v>
      </c>
      <c r="H478" t="s">
        <v>11</v>
      </c>
      <c r="I478" t="s">
        <v>12</v>
      </c>
    </row>
    <row r="479" spans="1:9" x14ac:dyDescent="0.25">
      <c r="A479" t="s">
        <v>757</v>
      </c>
      <c r="B479" t="s">
        <v>4051</v>
      </c>
      <c r="C479" s="2" t="s">
        <v>270</v>
      </c>
      <c r="D479" t="s">
        <v>922</v>
      </c>
      <c r="E479" t="s">
        <v>2989</v>
      </c>
      <c r="F479" t="s">
        <v>2990</v>
      </c>
      <c r="G479" t="s">
        <v>4052</v>
      </c>
      <c r="H479" t="s">
        <v>11</v>
      </c>
      <c r="I479" t="s">
        <v>12</v>
      </c>
    </row>
    <row r="480" spans="1:9" x14ac:dyDescent="0.25">
      <c r="A480" t="s">
        <v>758</v>
      </c>
      <c r="B480" t="s">
        <v>4053</v>
      </c>
      <c r="C480" s="2" t="s">
        <v>183</v>
      </c>
      <c r="D480" t="s">
        <v>922</v>
      </c>
      <c r="E480" t="s">
        <v>2989</v>
      </c>
      <c r="F480" t="s">
        <v>2990</v>
      </c>
      <c r="G480" t="s">
        <v>4054</v>
      </c>
      <c r="H480" t="s">
        <v>11</v>
      </c>
      <c r="I480" t="s">
        <v>12</v>
      </c>
    </row>
    <row r="481" spans="1:9" x14ac:dyDescent="0.25">
      <c r="A481" t="s">
        <v>759</v>
      </c>
      <c r="B481" t="s">
        <v>4055</v>
      </c>
      <c r="C481" s="2" t="s">
        <v>247</v>
      </c>
      <c r="D481" t="s">
        <v>922</v>
      </c>
      <c r="E481" t="s">
        <v>2989</v>
      </c>
      <c r="F481" t="s">
        <v>2990</v>
      </c>
      <c r="G481" t="s">
        <v>4056</v>
      </c>
      <c r="H481" t="s">
        <v>11</v>
      </c>
      <c r="I481" t="s">
        <v>12</v>
      </c>
    </row>
    <row r="482" spans="1:9" x14ac:dyDescent="0.25">
      <c r="A482" t="s">
        <v>760</v>
      </c>
      <c r="B482" t="s">
        <v>3070</v>
      </c>
      <c r="C482" s="2" t="s">
        <v>787</v>
      </c>
      <c r="D482" t="s">
        <v>922</v>
      </c>
      <c r="E482" t="s">
        <v>2996</v>
      </c>
      <c r="F482" t="s">
        <v>2367</v>
      </c>
      <c r="G482" t="s">
        <v>3071</v>
      </c>
      <c r="H482" t="s">
        <v>35</v>
      </c>
      <c r="I482" t="s">
        <v>12</v>
      </c>
    </row>
    <row r="483" spans="1:9" x14ac:dyDescent="0.25">
      <c r="A483" t="s">
        <v>761</v>
      </c>
      <c r="B483" t="s">
        <v>4057</v>
      </c>
      <c r="C483" s="2" t="s">
        <v>787</v>
      </c>
      <c r="D483" t="s">
        <v>922</v>
      </c>
      <c r="E483" t="s">
        <v>2989</v>
      </c>
      <c r="F483" t="s">
        <v>2990</v>
      </c>
      <c r="G483" t="s">
        <v>4058</v>
      </c>
      <c r="H483" t="s">
        <v>11</v>
      </c>
      <c r="I483" t="s">
        <v>12</v>
      </c>
    </row>
    <row r="484" spans="1:9" x14ac:dyDescent="0.25">
      <c r="A484" t="s">
        <v>762</v>
      </c>
      <c r="B484" t="s">
        <v>3126</v>
      </c>
      <c r="C484" s="2" t="s">
        <v>185</v>
      </c>
      <c r="D484" t="s">
        <v>922</v>
      </c>
      <c r="E484" t="s">
        <v>2996</v>
      </c>
      <c r="F484" t="s">
        <v>2367</v>
      </c>
      <c r="G484" t="s">
        <v>3127</v>
      </c>
      <c r="H484" t="s">
        <v>35</v>
      </c>
      <c r="I484" t="s">
        <v>12</v>
      </c>
    </row>
    <row r="485" spans="1:9" x14ac:dyDescent="0.25">
      <c r="A485" t="s">
        <v>763</v>
      </c>
      <c r="B485" t="s">
        <v>4059</v>
      </c>
      <c r="C485" s="2" t="s">
        <v>248</v>
      </c>
      <c r="D485" t="s">
        <v>922</v>
      </c>
      <c r="E485" t="s">
        <v>2989</v>
      </c>
      <c r="F485" t="s">
        <v>2990</v>
      </c>
      <c r="G485" t="s">
        <v>4060</v>
      </c>
      <c r="H485" t="s">
        <v>11</v>
      </c>
      <c r="I485" t="s">
        <v>12</v>
      </c>
    </row>
    <row r="486" spans="1:9" x14ac:dyDescent="0.25">
      <c r="A486" t="s">
        <v>764</v>
      </c>
      <c r="B486" t="s">
        <v>4061</v>
      </c>
      <c r="C486" s="2" t="s">
        <v>187</v>
      </c>
      <c r="D486" t="s">
        <v>922</v>
      </c>
      <c r="E486" t="s">
        <v>2989</v>
      </c>
      <c r="F486" t="s">
        <v>2990</v>
      </c>
      <c r="G486" t="s">
        <v>4062</v>
      </c>
      <c r="H486" t="s">
        <v>11</v>
      </c>
      <c r="I486" t="s">
        <v>12</v>
      </c>
    </row>
    <row r="487" spans="1:9" x14ac:dyDescent="0.25">
      <c r="A487" t="s">
        <v>765</v>
      </c>
      <c r="B487" t="s">
        <v>4063</v>
      </c>
      <c r="C487" s="2" t="s">
        <v>272</v>
      </c>
      <c r="D487" t="s">
        <v>922</v>
      </c>
      <c r="E487" t="s">
        <v>2989</v>
      </c>
      <c r="F487" t="s">
        <v>2990</v>
      </c>
      <c r="G487" t="s">
        <v>4064</v>
      </c>
      <c r="H487" t="s">
        <v>11</v>
      </c>
      <c r="I487" t="s">
        <v>12</v>
      </c>
    </row>
    <row r="488" spans="1:9" x14ac:dyDescent="0.25">
      <c r="A488" t="s">
        <v>766</v>
      </c>
      <c r="B488" t="s">
        <v>4065</v>
      </c>
      <c r="C488" s="2" t="s">
        <v>911</v>
      </c>
      <c r="D488" t="s">
        <v>922</v>
      </c>
      <c r="E488" t="s">
        <v>2989</v>
      </c>
      <c r="F488" t="s">
        <v>2990</v>
      </c>
      <c r="G488" t="s">
        <v>4066</v>
      </c>
      <c r="H488" t="s">
        <v>11</v>
      </c>
      <c r="I488" t="s">
        <v>12</v>
      </c>
    </row>
    <row r="489" spans="1:9" x14ac:dyDescent="0.25">
      <c r="A489" t="s">
        <v>767</v>
      </c>
      <c r="B489" t="s">
        <v>4067</v>
      </c>
      <c r="C489" s="2" t="s">
        <v>104</v>
      </c>
      <c r="D489" t="s">
        <v>922</v>
      </c>
      <c r="E489" t="s">
        <v>2989</v>
      </c>
      <c r="F489" t="s">
        <v>2990</v>
      </c>
      <c r="G489" t="s">
        <v>4068</v>
      </c>
      <c r="H489" t="s">
        <v>11</v>
      </c>
      <c r="I489" t="s">
        <v>12</v>
      </c>
    </row>
    <row r="490" spans="1:9" x14ac:dyDescent="0.25">
      <c r="A490" t="s">
        <v>768</v>
      </c>
      <c r="B490" t="s">
        <v>4069</v>
      </c>
      <c r="C490" s="2" t="s">
        <v>189</v>
      </c>
      <c r="D490" t="s">
        <v>922</v>
      </c>
      <c r="E490" t="s">
        <v>2989</v>
      </c>
      <c r="F490" t="s">
        <v>2990</v>
      </c>
      <c r="G490" t="s">
        <v>4070</v>
      </c>
      <c r="H490" t="s">
        <v>11</v>
      </c>
      <c r="I490" t="s">
        <v>12</v>
      </c>
    </row>
    <row r="491" spans="1:9" x14ac:dyDescent="0.25">
      <c r="A491" t="s">
        <v>769</v>
      </c>
      <c r="B491" t="s">
        <v>3103</v>
      </c>
      <c r="C491" s="2" t="s">
        <v>128</v>
      </c>
      <c r="D491" t="s">
        <v>922</v>
      </c>
      <c r="E491" t="s">
        <v>2996</v>
      </c>
      <c r="F491" t="s">
        <v>2367</v>
      </c>
      <c r="G491" t="s">
        <v>3104</v>
      </c>
      <c r="H491" t="s">
        <v>35</v>
      </c>
      <c r="I491" t="s">
        <v>12</v>
      </c>
    </row>
    <row r="492" spans="1:9" x14ac:dyDescent="0.25">
      <c r="A492" t="s">
        <v>770</v>
      </c>
      <c r="B492" t="s">
        <v>4071</v>
      </c>
      <c r="C492" s="2" t="s">
        <v>128</v>
      </c>
      <c r="D492" t="s">
        <v>922</v>
      </c>
      <c r="E492" t="s">
        <v>2989</v>
      </c>
      <c r="F492" t="s">
        <v>2990</v>
      </c>
      <c r="G492" t="s">
        <v>4072</v>
      </c>
      <c r="H492" t="s">
        <v>11</v>
      </c>
      <c r="I492" t="s">
        <v>12</v>
      </c>
    </row>
    <row r="493" spans="1:9" x14ac:dyDescent="0.25">
      <c r="A493" t="s">
        <v>771</v>
      </c>
      <c r="B493" t="s">
        <v>4073</v>
      </c>
      <c r="C493" s="2" t="s">
        <v>249</v>
      </c>
      <c r="D493" t="s">
        <v>922</v>
      </c>
      <c r="E493" t="s">
        <v>2989</v>
      </c>
      <c r="F493" t="s">
        <v>2990</v>
      </c>
      <c r="G493" t="s">
        <v>4074</v>
      </c>
      <c r="H493" t="s">
        <v>11</v>
      </c>
      <c r="I493" t="s">
        <v>12</v>
      </c>
    </row>
    <row r="494" spans="1:9" x14ac:dyDescent="0.25">
      <c r="A494" t="s">
        <v>772</v>
      </c>
      <c r="B494" t="s">
        <v>3252</v>
      </c>
      <c r="C494" s="2" t="s">
        <v>120</v>
      </c>
      <c r="D494" t="s">
        <v>922</v>
      </c>
      <c r="E494" t="s">
        <v>2996</v>
      </c>
      <c r="F494" t="s">
        <v>2367</v>
      </c>
      <c r="G494" t="s">
        <v>3253</v>
      </c>
      <c r="H494" t="s">
        <v>35</v>
      </c>
      <c r="I494" t="s">
        <v>12</v>
      </c>
    </row>
    <row r="495" spans="1:9" x14ac:dyDescent="0.25">
      <c r="A495" t="s">
        <v>773</v>
      </c>
      <c r="B495" t="s">
        <v>4075</v>
      </c>
      <c r="C495" s="2" t="s">
        <v>120</v>
      </c>
      <c r="D495" t="s">
        <v>922</v>
      </c>
      <c r="E495" t="s">
        <v>2989</v>
      </c>
      <c r="F495" t="s">
        <v>2990</v>
      </c>
      <c r="G495" t="s">
        <v>4076</v>
      </c>
      <c r="H495" t="s">
        <v>11</v>
      </c>
      <c r="I495" t="s">
        <v>12</v>
      </c>
    </row>
    <row r="496" spans="1:9" x14ac:dyDescent="0.25">
      <c r="A496" t="s">
        <v>774</v>
      </c>
      <c r="B496" t="s">
        <v>4077</v>
      </c>
      <c r="C496" s="2" t="s">
        <v>912</v>
      </c>
      <c r="D496" t="s">
        <v>922</v>
      </c>
      <c r="E496" t="s">
        <v>2989</v>
      </c>
      <c r="F496" t="s">
        <v>2990</v>
      </c>
      <c r="G496" t="s">
        <v>4078</v>
      </c>
      <c r="H496" t="s">
        <v>11</v>
      </c>
      <c r="I496" t="s">
        <v>12</v>
      </c>
    </row>
    <row r="497" spans="1:9" x14ac:dyDescent="0.25">
      <c r="A497" t="s">
        <v>775</v>
      </c>
      <c r="B497" t="s">
        <v>4079</v>
      </c>
      <c r="C497" s="2" t="s">
        <v>129</v>
      </c>
      <c r="D497" t="s">
        <v>922</v>
      </c>
      <c r="E497" t="s">
        <v>2989</v>
      </c>
      <c r="F497" t="s">
        <v>2990</v>
      </c>
      <c r="G497" t="s">
        <v>4080</v>
      </c>
      <c r="H497" t="s">
        <v>11</v>
      </c>
      <c r="I497" t="s">
        <v>12</v>
      </c>
    </row>
    <row r="498" spans="1:9" x14ac:dyDescent="0.25">
      <c r="A498" t="s">
        <v>776</v>
      </c>
      <c r="B498" t="s">
        <v>4081</v>
      </c>
      <c r="C498" s="2" t="s">
        <v>894</v>
      </c>
      <c r="D498" t="s">
        <v>922</v>
      </c>
      <c r="E498" t="s">
        <v>2989</v>
      </c>
      <c r="F498" t="s">
        <v>2990</v>
      </c>
      <c r="G498" t="s">
        <v>4082</v>
      </c>
      <c r="H498" t="s">
        <v>11</v>
      </c>
      <c r="I498" t="s">
        <v>12</v>
      </c>
    </row>
    <row r="499" spans="1:9" x14ac:dyDescent="0.25">
      <c r="A499" t="s">
        <v>777</v>
      </c>
      <c r="B499" t="s">
        <v>3260</v>
      </c>
      <c r="C499" s="2" t="s">
        <v>893</v>
      </c>
      <c r="D499" t="s">
        <v>922</v>
      </c>
      <c r="E499" t="s">
        <v>2996</v>
      </c>
      <c r="F499" t="s">
        <v>2367</v>
      </c>
      <c r="G499" t="s">
        <v>3261</v>
      </c>
      <c r="H499" t="s">
        <v>35</v>
      </c>
      <c r="I499" t="s">
        <v>12</v>
      </c>
    </row>
    <row r="500" spans="1:9" x14ac:dyDescent="0.25">
      <c r="A500" t="s">
        <v>778</v>
      </c>
      <c r="B500" t="s">
        <v>4083</v>
      </c>
      <c r="C500" s="2" t="s">
        <v>893</v>
      </c>
      <c r="D500" t="s">
        <v>922</v>
      </c>
      <c r="E500" t="s">
        <v>2989</v>
      </c>
      <c r="F500" t="s">
        <v>2990</v>
      </c>
      <c r="G500" t="s">
        <v>4084</v>
      </c>
      <c r="H500" t="s">
        <v>11</v>
      </c>
      <c r="I500" t="s">
        <v>12</v>
      </c>
    </row>
    <row r="501" spans="1:9" x14ac:dyDescent="0.25">
      <c r="A501" t="s">
        <v>779</v>
      </c>
      <c r="B501" t="s">
        <v>4085</v>
      </c>
      <c r="C501" s="2" t="s">
        <v>4086</v>
      </c>
      <c r="D501" t="s">
        <v>922</v>
      </c>
      <c r="E501" t="s">
        <v>2989</v>
      </c>
      <c r="F501" t="s">
        <v>2990</v>
      </c>
      <c r="G501" t="s">
        <v>4087</v>
      </c>
      <c r="H501" t="s">
        <v>11</v>
      </c>
      <c r="I501" t="s">
        <v>12</v>
      </c>
    </row>
    <row r="502" spans="1:9" x14ac:dyDescent="0.25">
      <c r="A502" t="s">
        <v>792</v>
      </c>
      <c r="B502" t="s">
        <v>4088</v>
      </c>
      <c r="C502" s="2" t="s">
        <v>895</v>
      </c>
      <c r="D502" t="s">
        <v>922</v>
      </c>
      <c r="E502" t="s">
        <v>2989</v>
      </c>
      <c r="F502" t="s">
        <v>2990</v>
      </c>
      <c r="G502" t="s">
        <v>4089</v>
      </c>
      <c r="H502" t="s">
        <v>11</v>
      </c>
      <c r="I502" t="s">
        <v>12</v>
      </c>
    </row>
    <row r="503" spans="1:9" x14ac:dyDescent="0.25">
      <c r="A503" t="s">
        <v>793</v>
      </c>
      <c r="B503" t="s">
        <v>3268</v>
      </c>
      <c r="C503" s="2" t="s">
        <v>282</v>
      </c>
      <c r="D503" t="s">
        <v>922</v>
      </c>
      <c r="E503" t="s">
        <v>2996</v>
      </c>
      <c r="F503" t="s">
        <v>2367</v>
      </c>
      <c r="G503" t="s">
        <v>3269</v>
      </c>
      <c r="H503" t="s">
        <v>35</v>
      </c>
      <c r="I503" t="s">
        <v>12</v>
      </c>
    </row>
    <row r="504" spans="1:9" x14ac:dyDescent="0.25">
      <c r="A504" t="s">
        <v>794</v>
      </c>
      <c r="B504" t="s">
        <v>4090</v>
      </c>
      <c r="C504" s="2" t="s">
        <v>282</v>
      </c>
      <c r="D504" t="s">
        <v>922</v>
      </c>
      <c r="E504" t="s">
        <v>2989</v>
      </c>
      <c r="F504" t="s">
        <v>2990</v>
      </c>
      <c r="G504" t="s">
        <v>4091</v>
      </c>
      <c r="H504" t="s">
        <v>11</v>
      </c>
      <c r="I504" t="s">
        <v>12</v>
      </c>
    </row>
    <row r="505" spans="1:9" x14ac:dyDescent="0.25">
      <c r="A505" t="s">
        <v>795</v>
      </c>
      <c r="B505" t="s">
        <v>4092</v>
      </c>
      <c r="C505" s="2" t="s">
        <v>4093</v>
      </c>
      <c r="D505" t="s">
        <v>922</v>
      </c>
      <c r="E505" t="s">
        <v>2989</v>
      </c>
      <c r="F505" t="s">
        <v>2990</v>
      </c>
      <c r="G505" t="s">
        <v>4094</v>
      </c>
      <c r="H505" t="s">
        <v>11</v>
      </c>
      <c r="I505" t="s">
        <v>12</v>
      </c>
    </row>
    <row r="506" spans="1:9" x14ac:dyDescent="0.25">
      <c r="A506" t="s">
        <v>796</v>
      </c>
      <c r="B506" t="s">
        <v>4095</v>
      </c>
      <c r="C506" s="2" t="s">
        <v>108</v>
      </c>
      <c r="D506" t="s">
        <v>922</v>
      </c>
      <c r="E506" t="s">
        <v>2989</v>
      </c>
      <c r="F506" t="s">
        <v>2990</v>
      </c>
      <c r="G506" t="s">
        <v>4096</v>
      </c>
      <c r="H506" t="s">
        <v>11</v>
      </c>
      <c r="I506" t="s">
        <v>12</v>
      </c>
    </row>
    <row r="507" spans="1:9" x14ac:dyDescent="0.25">
      <c r="A507" t="s">
        <v>797</v>
      </c>
      <c r="B507" t="s">
        <v>3087</v>
      </c>
      <c r="C507" s="2" t="s">
        <v>190</v>
      </c>
      <c r="D507" t="s">
        <v>922</v>
      </c>
      <c r="E507" t="s">
        <v>2996</v>
      </c>
      <c r="F507" t="s">
        <v>2367</v>
      </c>
      <c r="G507" t="s">
        <v>3088</v>
      </c>
      <c r="H507" t="s">
        <v>35</v>
      </c>
      <c r="I507" t="s">
        <v>12</v>
      </c>
    </row>
    <row r="508" spans="1:9" x14ac:dyDescent="0.25">
      <c r="A508" t="s">
        <v>798</v>
      </c>
      <c r="B508" t="s">
        <v>4097</v>
      </c>
      <c r="C508" s="2" t="s">
        <v>190</v>
      </c>
      <c r="D508" t="s">
        <v>922</v>
      </c>
      <c r="E508" t="s">
        <v>2989</v>
      </c>
      <c r="F508" t="s">
        <v>2990</v>
      </c>
      <c r="G508" t="s">
        <v>4098</v>
      </c>
      <c r="H508" t="s">
        <v>11</v>
      </c>
      <c r="I508" t="s">
        <v>12</v>
      </c>
    </row>
    <row r="509" spans="1:9" x14ac:dyDescent="0.25">
      <c r="A509" t="s">
        <v>799</v>
      </c>
      <c r="B509" t="s">
        <v>4099</v>
      </c>
      <c r="C509" s="2" t="s">
        <v>250</v>
      </c>
      <c r="D509" t="s">
        <v>922</v>
      </c>
      <c r="E509" t="s">
        <v>2989</v>
      </c>
      <c r="F509" t="s">
        <v>2990</v>
      </c>
      <c r="G509" t="s">
        <v>4100</v>
      </c>
      <c r="H509" t="s">
        <v>11</v>
      </c>
      <c r="I509" t="s">
        <v>12</v>
      </c>
    </row>
    <row r="510" spans="1:9" x14ac:dyDescent="0.25">
      <c r="A510" t="s">
        <v>800</v>
      </c>
      <c r="B510" t="s">
        <v>3091</v>
      </c>
      <c r="C510" s="2" t="s">
        <v>106</v>
      </c>
      <c r="D510" t="s">
        <v>922</v>
      </c>
      <c r="E510" t="s">
        <v>2996</v>
      </c>
      <c r="F510" t="s">
        <v>2367</v>
      </c>
      <c r="G510" t="s">
        <v>3092</v>
      </c>
      <c r="H510" t="s">
        <v>35</v>
      </c>
      <c r="I510" t="s">
        <v>12</v>
      </c>
    </row>
    <row r="511" spans="1:9" x14ac:dyDescent="0.25">
      <c r="A511" t="s">
        <v>801</v>
      </c>
      <c r="B511" t="s">
        <v>4101</v>
      </c>
      <c r="C511" s="2" t="s">
        <v>106</v>
      </c>
      <c r="D511" t="s">
        <v>922</v>
      </c>
      <c r="E511" t="s">
        <v>2989</v>
      </c>
      <c r="F511" t="s">
        <v>2990</v>
      </c>
      <c r="G511" t="s">
        <v>4102</v>
      </c>
      <c r="H511" t="s">
        <v>11</v>
      </c>
      <c r="I511" t="s">
        <v>12</v>
      </c>
    </row>
    <row r="512" spans="1:9" x14ac:dyDescent="0.25">
      <c r="A512" t="s">
        <v>802</v>
      </c>
      <c r="B512" t="s">
        <v>4103</v>
      </c>
      <c r="C512" s="2" t="s">
        <v>191</v>
      </c>
      <c r="D512" t="s">
        <v>922</v>
      </c>
      <c r="E512" t="s">
        <v>2989</v>
      </c>
      <c r="F512" t="s">
        <v>2990</v>
      </c>
      <c r="G512" t="s">
        <v>4104</v>
      </c>
      <c r="H512" t="s">
        <v>11</v>
      </c>
      <c r="I512" t="s">
        <v>12</v>
      </c>
    </row>
    <row r="513" spans="1:9" x14ac:dyDescent="0.25">
      <c r="A513" t="s">
        <v>803</v>
      </c>
      <c r="B513" t="s">
        <v>4105</v>
      </c>
      <c r="C513" s="2" t="s">
        <v>788</v>
      </c>
      <c r="D513" t="s">
        <v>922</v>
      </c>
      <c r="E513" t="s">
        <v>2989</v>
      </c>
      <c r="F513" t="s">
        <v>2990</v>
      </c>
      <c r="G513" t="s">
        <v>4106</v>
      </c>
      <c r="H513" t="s">
        <v>11</v>
      </c>
      <c r="I513" t="s">
        <v>12</v>
      </c>
    </row>
    <row r="514" spans="1:9" x14ac:dyDescent="0.25">
      <c r="A514" t="s">
        <v>804</v>
      </c>
      <c r="B514" t="s">
        <v>4107</v>
      </c>
      <c r="C514" s="2" t="s">
        <v>192</v>
      </c>
      <c r="D514" t="s">
        <v>922</v>
      </c>
      <c r="E514" t="s">
        <v>2989</v>
      </c>
      <c r="F514" t="s">
        <v>2990</v>
      </c>
      <c r="G514" t="s">
        <v>4108</v>
      </c>
      <c r="H514" t="s">
        <v>11</v>
      </c>
      <c r="I514" t="s">
        <v>12</v>
      </c>
    </row>
    <row r="515" spans="1:9" x14ac:dyDescent="0.25">
      <c r="A515" t="s">
        <v>805</v>
      </c>
      <c r="B515" t="s">
        <v>4109</v>
      </c>
      <c r="C515" s="2" t="s">
        <v>4110</v>
      </c>
      <c r="D515" t="s">
        <v>922</v>
      </c>
      <c r="E515" t="s">
        <v>2989</v>
      </c>
      <c r="F515" t="s">
        <v>2990</v>
      </c>
      <c r="G515" t="s">
        <v>4111</v>
      </c>
      <c r="H515" t="s">
        <v>11</v>
      </c>
      <c r="I515" t="s">
        <v>12</v>
      </c>
    </row>
    <row r="516" spans="1:9" x14ac:dyDescent="0.25">
      <c r="A516" t="s">
        <v>806</v>
      </c>
      <c r="B516" t="s">
        <v>4112</v>
      </c>
      <c r="C516" s="2" t="s">
        <v>251</v>
      </c>
      <c r="D516" t="s">
        <v>922</v>
      </c>
      <c r="E516" t="s">
        <v>2989</v>
      </c>
      <c r="F516" t="s">
        <v>2990</v>
      </c>
      <c r="G516" t="s">
        <v>4113</v>
      </c>
      <c r="H516" t="s">
        <v>11</v>
      </c>
      <c r="I516" t="s">
        <v>12</v>
      </c>
    </row>
    <row r="517" spans="1:9" x14ac:dyDescent="0.25">
      <c r="A517" t="s">
        <v>807</v>
      </c>
      <c r="B517" t="s">
        <v>3053</v>
      </c>
      <c r="C517" s="2" t="s">
        <v>193</v>
      </c>
      <c r="D517" t="s">
        <v>922</v>
      </c>
      <c r="E517" t="s">
        <v>2996</v>
      </c>
      <c r="F517" t="s">
        <v>2367</v>
      </c>
      <c r="G517" t="s">
        <v>3054</v>
      </c>
      <c r="H517" t="s">
        <v>35</v>
      </c>
      <c r="I517" t="s">
        <v>12</v>
      </c>
    </row>
    <row r="518" spans="1:9" x14ac:dyDescent="0.25">
      <c r="A518" t="s">
        <v>808</v>
      </c>
      <c r="B518" t="s">
        <v>4114</v>
      </c>
      <c r="C518" s="2" t="s">
        <v>193</v>
      </c>
      <c r="D518" t="s">
        <v>922</v>
      </c>
      <c r="E518" t="s">
        <v>2989</v>
      </c>
      <c r="F518" t="s">
        <v>2990</v>
      </c>
      <c r="G518" t="s">
        <v>4115</v>
      </c>
      <c r="H518" t="s">
        <v>11</v>
      </c>
      <c r="I518" t="s">
        <v>12</v>
      </c>
    </row>
    <row r="519" spans="1:9" x14ac:dyDescent="0.25">
      <c r="A519" t="s">
        <v>809</v>
      </c>
      <c r="B519" t="s">
        <v>3093</v>
      </c>
      <c r="C519" s="2" t="s">
        <v>913</v>
      </c>
      <c r="D519" t="s">
        <v>922</v>
      </c>
      <c r="E519" t="s">
        <v>2996</v>
      </c>
      <c r="F519" t="s">
        <v>2367</v>
      </c>
      <c r="G519" t="s">
        <v>3094</v>
      </c>
      <c r="H519" t="s">
        <v>35</v>
      </c>
      <c r="I519" t="s">
        <v>12</v>
      </c>
    </row>
    <row r="520" spans="1:9" x14ac:dyDescent="0.25">
      <c r="A520" t="s">
        <v>810</v>
      </c>
      <c r="B520" t="s">
        <v>4116</v>
      </c>
      <c r="C520" s="2" t="s">
        <v>913</v>
      </c>
      <c r="D520" t="s">
        <v>922</v>
      </c>
      <c r="E520" t="s">
        <v>2989</v>
      </c>
      <c r="F520" t="s">
        <v>2990</v>
      </c>
      <c r="G520" t="s">
        <v>4117</v>
      </c>
      <c r="H520" t="s">
        <v>11</v>
      </c>
      <c r="I520" t="s">
        <v>12</v>
      </c>
    </row>
    <row r="521" spans="1:9" x14ac:dyDescent="0.25">
      <c r="A521" t="s">
        <v>811</v>
      </c>
      <c r="B521" t="s">
        <v>4118</v>
      </c>
      <c r="C521" s="2" t="s">
        <v>4119</v>
      </c>
      <c r="D521" t="s">
        <v>922</v>
      </c>
      <c r="E521" t="s">
        <v>2989</v>
      </c>
      <c r="F521" t="s">
        <v>2990</v>
      </c>
      <c r="G521" t="s">
        <v>4120</v>
      </c>
      <c r="H521" t="s">
        <v>11</v>
      </c>
      <c r="I521" t="s">
        <v>12</v>
      </c>
    </row>
    <row r="522" spans="1:9" x14ac:dyDescent="0.25">
      <c r="A522" t="s">
        <v>812</v>
      </c>
      <c r="B522" t="s">
        <v>4121</v>
      </c>
      <c r="C522" s="2" t="s">
        <v>252</v>
      </c>
      <c r="D522" t="s">
        <v>922</v>
      </c>
      <c r="E522" t="s">
        <v>2989</v>
      </c>
      <c r="F522" t="s">
        <v>2990</v>
      </c>
      <c r="G522" t="s">
        <v>4122</v>
      </c>
      <c r="H522" t="s">
        <v>11</v>
      </c>
      <c r="I522" t="s">
        <v>12</v>
      </c>
    </row>
    <row r="523" spans="1:9" x14ac:dyDescent="0.25">
      <c r="A523" t="s">
        <v>813</v>
      </c>
      <c r="B523" t="s">
        <v>4123</v>
      </c>
      <c r="C523" s="2" t="s">
        <v>194</v>
      </c>
      <c r="D523" t="s">
        <v>922</v>
      </c>
      <c r="E523" t="s">
        <v>2989</v>
      </c>
      <c r="F523" t="s">
        <v>2990</v>
      </c>
      <c r="G523" t="s">
        <v>4124</v>
      </c>
      <c r="H523" t="s">
        <v>11</v>
      </c>
      <c r="I523" t="s">
        <v>12</v>
      </c>
    </row>
    <row r="524" spans="1:9" x14ac:dyDescent="0.25">
      <c r="A524" t="s">
        <v>814</v>
      </c>
      <c r="B524" t="s">
        <v>4125</v>
      </c>
      <c r="C524" s="2" t="s">
        <v>195</v>
      </c>
      <c r="D524" t="s">
        <v>922</v>
      </c>
      <c r="E524" t="s">
        <v>2989</v>
      </c>
      <c r="F524" t="s">
        <v>2990</v>
      </c>
      <c r="G524" t="s">
        <v>4126</v>
      </c>
      <c r="H524" t="s">
        <v>11</v>
      </c>
      <c r="I524" t="s">
        <v>12</v>
      </c>
    </row>
    <row r="525" spans="1:9" x14ac:dyDescent="0.25">
      <c r="A525" t="s">
        <v>815</v>
      </c>
      <c r="B525" t="s">
        <v>2995</v>
      </c>
      <c r="C525" s="2" t="s">
        <v>896</v>
      </c>
      <c r="D525" t="s">
        <v>922</v>
      </c>
      <c r="E525" t="s">
        <v>2996</v>
      </c>
      <c r="F525" t="s">
        <v>2367</v>
      </c>
      <c r="G525" t="s">
        <v>2997</v>
      </c>
      <c r="H525" t="s">
        <v>35</v>
      </c>
      <c r="I525" t="s">
        <v>12</v>
      </c>
    </row>
    <row r="526" spans="1:9" x14ac:dyDescent="0.25">
      <c r="A526" t="s">
        <v>816</v>
      </c>
      <c r="B526" t="s">
        <v>4127</v>
      </c>
      <c r="C526" s="2" t="s">
        <v>896</v>
      </c>
      <c r="D526" t="s">
        <v>922</v>
      </c>
      <c r="E526" t="s">
        <v>2989</v>
      </c>
      <c r="F526" t="s">
        <v>2990</v>
      </c>
      <c r="G526" t="s">
        <v>4128</v>
      </c>
      <c r="H526" t="s">
        <v>11</v>
      </c>
      <c r="I526" t="s">
        <v>12</v>
      </c>
    </row>
    <row r="527" spans="1:9" x14ac:dyDescent="0.25">
      <c r="A527" t="s">
        <v>817</v>
      </c>
      <c r="B527" t="s">
        <v>4129</v>
      </c>
      <c r="C527" s="2" t="s">
        <v>4130</v>
      </c>
      <c r="D527" t="s">
        <v>922</v>
      </c>
      <c r="E527" t="s">
        <v>2989</v>
      </c>
      <c r="F527" t="s">
        <v>2990</v>
      </c>
      <c r="G527" t="s">
        <v>4131</v>
      </c>
      <c r="H527" t="s">
        <v>11</v>
      </c>
      <c r="I527" t="s">
        <v>12</v>
      </c>
    </row>
    <row r="528" spans="1:9" x14ac:dyDescent="0.25">
      <c r="A528" t="s">
        <v>818</v>
      </c>
      <c r="B528" t="s">
        <v>4132</v>
      </c>
      <c r="C528" s="2" t="s">
        <v>198</v>
      </c>
      <c r="D528" t="s">
        <v>922</v>
      </c>
      <c r="E528" t="s">
        <v>2989</v>
      </c>
      <c r="F528" t="s">
        <v>2990</v>
      </c>
      <c r="G528" t="s">
        <v>4133</v>
      </c>
      <c r="H528" t="s">
        <v>11</v>
      </c>
      <c r="I528" t="s">
        <v>12</v>
      </c>
    </row>
    <row r="529" spans="1:9" x14ac:dyDescent="0.25">
      <c r="A529" t="s">
        <v>819</v>
      </c>
      <c r="B529" t="s">
        <v>4134</v>
      </c>
      <c r="C529" s="2" t="s">
        <v>199</v>
      </c>
      <c r="D529" t="s">
        <v>922</v>
      </c>
      <c r="E529" t="s">
        <v>2989</v>
      </c>
      <c r="F529" t="s">
        <v>2990</v>
      </c>
      <c r="G529" t="s">
        <v>4135</v>
      </c>
      <c r="H529" t="s">
        <v>11</v>
      </c>
      <c r="I529" t="s">
        <v>12</v>
      </c>
    </row>
    <row r="530" spans="1:9" x14ac:dyDescent="0.25">
      <c r="A530" t="s">
        <v>820</v>
      </c>
      <c r="B530" t="s">
        <v>4136</v>
      </c>
      <c r="C530" s="2" t="s">
        <v>201</v>
      </c>
      <c r="D530" t="s">
        <v>922</v>
      </c>
      <c r="E530" t="s">
        <v>2989</v>
      </c>
      <c r="F530" t="s">
        <v>2990</v>
      </c>
      <c r="G530" t="s">
        <v>4137</v>
      </c>
      <c r="H530" t="s">
        <v>11</v>
      </c>
      <c r="I530" t="s">
        <v>12</v>
      </c>
    </row>
    <row r="531" spans="1:9" x14ac:dyDescent="0.25">
      <c r="A531" t="s">
        <v>821</v>
      </c>
      <c r="B531" t="s">
        <v>3047</v>
      </c>
      <c r="C531" s="2" t="s">
        <v>897</v>
      </c>
      <c r="D531" t="s">
        <v>922</v>
      </c>
      <c r="E531" t="s">
        <v>2996</v>
      </c>
      <c r="F531" t="s">
        <v>2367</v>
      </c>
      <c r="G531" t="s">
        <v>3048</v>
      </c>
      <c r="H531" t="s">
        <v>35</v>
      </c>
      <c r="I531" t="s">
        <v>12</v>
      </c>
    </row>
    <row r="532" spans="1:9" x14ac:dyDescent="0.25">
      <c r="A532" t="s">
        <v>822</v>
      </c>
      <c r="B532" t="s">
        <v>4138</v>
      </c>
      <c r="C532" s="2" t="s">
        <v>897</v>
      </c>
      <c r="D532" t="s">
        <v>922</v>
      </c>
      <c r="E532" t="s">
        <v>2989</v>
      </c>
      <c r="F532" t="s">
        <v>2990</v>
      </c>
      <c r="G532" t="s">
        <v>4139</v>
      </c>
      <c r="H532" t="s">
        <v>11</v>
      </c>
      <c r="I532" t="s">
        <v>12</v>
      </c>
    </row>
    <row r="533" spans="1:9" x14ac:dyDescent="0.25">
      <c r="A533" t="s">
        <v>823</v>
      </c>
      <c r="B533" t="s">
        <v>4140</v>
      </c>
      <c r="C533" s="2" t="s">
        <v>196</v>
      </c>
      <c r="D533" t="s">
        <v>922</v>
      </c>
      <c r="E533" t="s">
        <v>2989</v>
      </c>
      <c r="F533" t="s">
        <v>2990</v>
      </c>
      <c r="G533" t="s">
        <v>4141</v>
      </c>
      <c r="H533" t="s">
        <v>11</v>
      </c>
      <c r="I533" t="s">
        <v>12</v>
      </c>
    </row>
    <row r="534" spans="1:9" x14ac:dyDescent="0.25">
      <c r="A534" t="s">
        <v>824</v>
      </c>
      <c r="B534" t="s">
        <v>4142</v>
      </c>
      <c r="C534" s="2" t="s">
        <v>789</v>
      </c>
      <c r="D534" t="s">
        <v>922</v>
      </c>
      <c r="E534" t="s">
        <v>2989</v>
      </c>
      <c r="F534" t="s">
        <v>2990</v>
      </c>
      <c r="G534" t="s">
        <v>4143</v>
      </c>
      <c r="H534" t="s">
        <v>11</v>
      </c>
      <c r="I534" t="s">
        <v>12</v>
      </c>
    </row>
    <row r="535" spans="1:9" x14ac:dyDescent="0.25">
      <c r="A535" t="s">
        <v>825</v>
      </c>
      <c r="B535" t="s">
        <v>4144</v>
      </c>
      <c r="C535" s="2" t="s">
        <v>253</v>
      </c>
      <c r="D535" t="s">
        <v>922</v>
      </c>
      <c r="E535" t="s">
        <v>2989</v>
      </c>
      <c r="F535" t="s">
        <v>2990</v>
      </c>
      <c r="G535" t="s">
        <v>4145</v>
      </c>
      <c r="H535" t="s">
        <v>11</v>
      </c>
      <c r="I535" t="s">
        <v>12</v>
      </c>
    </row>
    <row r="536" spans="1:9" x14ac:dyDescent="0.25">
      <c r="A536" t="s">
        <v>826</v>
      </c>
      <c r="B536" t="s">
        <v>3074</v>
      </c>
      <c r="C536" s="2" t="s">
        <v>114</v>
      </c>
      <c r="D536" t="s">
        <v>922</v>
      </c>
      <c r="E536" t="s">
        <v>2996</v>
      </c>
      <c r="F536" t="s">
        <v>2367</v>
      </c>
      <c r="G536" t="s">
        <v>3075</v>
      </c>
      <c r="H536" t="s">
        <v>35</v>
      </c>
      <c r="I536" t="s">
        <v>12</v>
      </c>
    </row>
    <row r="537" spans="1:9" x14ac:dyDescent="0.25">
      <c r="A537" t="s">
        <v>827</v>
      </c>
      <c r="B537" t="s">
        <v>3114</v>
      </c>
      <c r="C537" s="2" t="s">
        <v>197</v>
      </c>
      <c r="D537" t="s">
        <v>922</v>
      </c>
      <c r="E537" t="s">
        <v>2996</v>
      </c>
      <c r="F537" t="s">
        <v>2367</v>
      </c>
      <c r="G537" t="s">
        <v>3115</v>
      </c>
      <c r="H537" t="s">
        <v>35</v>
      </c>
      <c r="I537" t="s">
        <v>12</v>
      </c>
    </row>
    <row r="538" spans="1:9" x14ac:dyDescent="0.25">
      <c r="A538" t="s">
        <v>828</v>
      </c>
      <c r="B538" t="s">
        <v>4146</v>
      </c>
      <c r="C538" s="2" t="s">
        <v>197</v>
      </c>
      <c r="D538" t="s">
        <v>922</v>
      </c>
      <c r="E538" t="s">
        <v>2989</v>
      </c>
      <c r="F538" t="s">
        <v>2990</v>
      </c>
      <c r="G538" t="s">
        <v>4147</v>
      </c>
      <c r="H538" t="s">
        <v>11</v>
      </c>
      <c r="I538" t="s">
        <v>12</v>
      </c>
    </row>
    <row r="539" spans="1:9" x14ac:dyDescent="0.25">
      <c r="A539" t="s">
        <v>829</v>
      </c>
      <c r="B539" t="s">
        <v>4148</v>
      </c>
      <c r="C539" s="2" t="s">
        <v>271</v>
      </c>
      <c r="D539" t="s">
        <v>922</v>
      </c>
      <c r="E539" t="s">
        <v>2989</v>
      </c>
      <c r="F539" t="s">
        <v>2990</v>
      </c>
      <c r="G539" t="s">
        <v>4149</v>
      </c>
      <c r="H539" t="s">
        <v>11</v>
      </c>
      <c r="I539" t="s">
        <v>12</v>
      </c>
    </row>
    <row r="540" spans="1:9" x14ac:dyDescent="0.25">
      <c r="A540" t="s">
        <v>830</v>
      </c>
      <c r="B540" t="s">
        <v>4150</v>
      </c>
      <c r="C540" s="2" t="s">
        <v>98</v>
      </c>
      <c r="D540" t="s">
        <v>922</v>
      </c>
      <c r="E540" t="s">
        <v>2989</v>
      </c>
      <c r="F540" t="s">
        <v>2990</v>
      </c>
      <c r="G540" t="s">
        <v>4151</v>
      </c>
      <c r="H540" t="s">
        <v>11</v>
      </c>
      <c r="I540" t="s">
        <v>12</v>
      </c>
    </row>
    <row r="541" spans="1:9" x14ac:dyDescent="0.25">
      <c r="A541" t="s">
        <v>831</v>
      </c>
      <c r="B541" t="s">
        <v>4152</v>
      </c>
      <c r="C541" s="2" t="s">
        <v>254</v>
      </c>
      <c r="D541" t="s">
        <v>922</v>
      </c>
      <c r="E541" t="s">
        <v>2989</v>
      </c>
      <c r="F541" t="s">
        <v>2990</v>
      </c>
      <c r="G541" t="s">
        <v>4153</v>
      </c>
      <c r="H541" t="s">
        <v>11</v>
      </c>
      <c r="I541" t="s">
        <v>12</v>
      </c>
    </row>
    <row r="542" spans="1:9" x14ac:dyDescent="0.25">
      <c r="A542" t="s">
        <v>832</v>
      </c>
      <c r="B542" t="s">
        <v>4154</v>
      </c>
      <c r="C542" s="2" t="s">
        <v>255</v>
      </c>
      <c r="D542" t="s">
        <v>922</v>
      </c>
      <c r="E542" t="s">
        <v>2989</v>
      </c>
      <c r="F542" t="s">
        <v>2990</v>
      </c>
      <c r="G542" t="s">
        <v>4155</v>
      </c>
      <c r="H542" t="s">
        <v>11</v>
      </c>
      <c r="I542" t="s">
        <v>12</v>
      </c>
    </row>
    <row r="543" spans="1:9" x14ac:dyDescent="0.25">
      <c r="A543" t="s">
        <v>833</v>
      </c>
      <c r="B543" t="s">
        <v>3055</v>
      </c>
      <c r="C543" s="2" t="s">
        <v>256</v>
      </c>
      <c r="D543" t="s">
        <v>922</v>
      </c>
      <c r="E543" t="s">
        <v>2996</v>
      </c>
      <c r="F543" t="s">
        <v>2367</v>
      </c>
      <c r="G543" t="s">
        <v>3056</v>
      </c>
      <c r="H543" t="s">
        <v>35</v>
      </c>
      <c r="I543" t="s">
        <v>12</v>
      </c>
    </row>
    <row r="544" spans="1:9" x14ac:dyDescent="0.25">
      <c r="A544" t="s">
        <v>834</v>
      </c>
      <c r="B544" t="s">
        <v>4156</v>
      </c>
      <c r="C544" s="2" t="s">
        <v>256</v>
      </c>
      <c r="D544" t="s">
        <v>922</v>
      </c>
      <c r="E544" t="s">
        <v>2989</v>
      </c>
      <c r="F544" t="s">
        <v>2990</v>
      </c>
      <c r="G544" t="s">
        <v>4157</v>
      </c>
      <c r="H544" t="s">
        <v>11</v>
      </c>
      <c r="I544" t="s">
        <v>12</v>
      </c>
    </row>
    <row r="545" spans="1:9" x14ac:dyDescent="0.25">
      <c r="A545" t="s">
        <v>835</v>
      </c>
      <c r="B545" t="s">
        <v>3068</v>
      </c>
      <c r="C545" s="2" t="s">
        <v>200</v>
      </c>
      <c r="D545" t="s">
        <v>922</v>
      </c>
      <c r="E545" t="s">
        <v>2996</v>
      </c>
      <c r="F545" t="s">
        <v>2367</v>
      </c>
      <c r="G545" t="s">
        <v>3069</v>
      </c>
      <c r="H545" t="s">
        <v>35</v>
      </c>
      <c r="I545" t="s">
        <v>12</v>
      </c>
    </row>
    <row r="546" spans="1:9" x14ac:dyDescent="0.25">
      <c r="A546" t="s">
        <v>836</v>
      </c>
      <c r="B546" t="s">
        <v>4158</v>
      </c>
      <c r="C546" s="2" t="s">
        <v>112</v>
      </c>
      <c r="D546" t="s">
        <v>922</v>
      </c>
      <c r="E546" t="s">
        <v>2989</v>
      </c>
      <c r="F546" t="s">
        <v>2990</v>
      </c>
      <c r="G546" t="s">
        <v>4159</v>
      </c>
      <c r="H546" t="s">
        <v>11</v>
      </c>
      <c r="I546" t="s">
        <v>12</v>
      </c>
    </row>
    <row r="547" spans="1:9" x14ac:dyDescent="0.25">
      <c r="A547" t="s">
        <v>837</v>
      </c>
      <c r="B547" t="s">
        <v>2998</v>
      </c>
      <c r="C547" s="2" t="s">
        <v>898</v>
      </c>
      <c r="D547" t="s">
        <v>922</v>
      </c>
      <c r="E547" t="s">
        <v>2996</v>
      </c>
      <c r="F547" t="s">
        <v>2367</v>
      </c>
      <c r="G547" t="s">
        <v>2999</v>
      </c>
      <c r="H547" t="s">
        <v>35</v>
      </c>
      <c r="I547" t="s">
        <v>12</v>
      </c>
    </row>
    <row r="548" spans="1:9" x14ac:dyDescent="0.25">
      <c r="A548" t="s">
        <v>838</v>
      </c>
      <c r="B548" t="s">
        <v>4160</v>
      </c>
      <c r="C548" s="2" t="s">
        <v>898</v>
      </c>
      <c r="D548" t="s">
        <v>922</v>
      </c>
      <c r="E548" t="s">
        <v>2989</v>
      </c>
      <c r="F548" t="s">
        <v>2990</v>
      </c>
      <c r="G548" t="s">
        <v>4161</v>
      </c>
      <c r="H548" t="s">
        <v>11</v>
      </c>
      <c r="I548" t="s">
        <v>12</v>
      </c>
    </row>
    <row r="549" spans="1:9" x14ac:dyDescent="0.25">
      <c r="A549" t="s">
        <v>839</v>
      </c>
      <c r="B549" t="s">
        <v>4162</v>
      </c>
      <c r="C549" s="2" t="s">
        <v>4163</v>
      </c>
      <c r="D549" t="s">
        <v>922</v>
      </c>
      <c r="E549" t="s">
        <v>2989</v>
      </c>
      <c r="F549" t="s">
        <v>2990</v>
      </c>
      <c r="G549" t="s">
        <v>4164</v>
      </c>
      <c r="H549" t="s">
        <v>11</v>
      </c>
      <c r="I549" t="s">
        <v>12</v>
      </c>
    </row>
    <row r="550" spans="1:9" x14ac:dyDescent="0.25">
      <c r="A550" t="s">
        <v>840</v>
      </c>
      <c r="B550" t="s">
        <v>4165</v>
      </c>
      <c r="C550" s="2" t="s">
        <v>203</v>
      </c>
      <c r="D550" t="s">
        <v>922</v>
      </c>
      <c r="E550" t="s">
        <v>2989</v>
      </c>
      <c r="F550" t="s">
        <v>2990</v>
      </c>
      <c r="G550" t="s">
        <v>4166</v>
      </c>
      <c r="H550" t="s">
        <v>11</v>
      </c>
      <c r="I550" t="s">
        <v>12</v>
      </c>
    </row>
    <row r="551" spans="1:9" x14ac:dyDescent="0.25">
      <c r="A551" t="s">
        <v>841</v>
      </c>
      <c r="B551" t="s">
        <v>4167</v>
      </c>
      <c r="C551" s="2" t="s">
        <v>257</v>
      </c>
      <c r="D551" t="s">
        <v>922</v>
      </c>
      <c r="E551" t="s">
        <v>2989</v>
      </c>
      <c r="F551" t="s">
        <v>2990</v>
      </c>
      <c r="G551" t="s">
        <v>4168</v>
      </c>
      <c r="H551" t="s">
        <v>11</v>
      </c>
      <c r="I551" t="s">
        <v>12</v>
      </c>
    </row>
    <row r="552" spans="1:9" x14ac:dyDescent="0.25">
      <c r="A552" t="s">
        <v>842</v>
      </c>
      <c r="B552" t="s">
        <v>4169</v>
      </c>
      <c r="C552" s="2" t="s">
        <v>4170</v>
      </c>
      <c r="D552" t="s">
        <v>922</v>
      </c>
      <c r="E552" t="s">
        <v>2989</v>
      </c>
      <c r="F552" t="s">
        <v>2990</v>
      </c>
      <c r="G552" t="s">
        <v>4171</v>
      </c>
      <c r="H552" t="s">
        <v>11</v>
      </c>
      <c r="I552" t="s">
        <v>12</v>
      </c>
    </row>
    <row r="553" spans="1:9" x14ac:dyDescent="0.25">
      <c r="A553" t="s">
        <v>843</v>
      </c>
      <c r="B553" t="s">
        <v>3112</v>
      </c>
      <c r="C553" s="2" t="s">
        <v>202</v>
      </c>
      <c r="D553" t="s">
        <v>922</v>
      </c>
      <c r="E553" t="s">
        <v>2996</v>
      </c>
      <c r="F553" t="s">
        <v>2367</v>
      </c>
      <c r="G553" t="s">
        <v>3113</v>
      </c>
      <c r="H553" t="s">
        <v>35</v>
      </c>
      <c r="I553" t="s">
        <v>12</v>
      </c>
    </row>
    <row r="554" spans="1:9" x14ac:dyDescent="0.25">
      <c r="A554" t="s">
        <v>844</v>
      </c>
      <c r="B554" t="s">
        <v>4172</v>
      </c>
      <c r="C554" s="2" t="s">
        <v>202</v>
      </c>
      <c r="D554" t="s">
        <v>922</v>
      </c>
      <c r="E554" t="s">
        <v>2989</v>
      </c>
      <c r="F554" t="s">
        <v>2990</v>
      </c>
      <c r="G554" t="s">
        <v>4173</v>
      </c>
      <c r="H554" t="s">
        <v>11</v>
      </c>
      <c r="I554" t="s">
        <v>12</v>
      </c>
    </row>
    <row r="555" spans="1:9" x14ac:dyDescent="0.25">
      <c r="A555" t="s">
        <v>845</v>
      </c>
      <c r="B555" t="s">
        <v>3341</v>
      </c>
      <c r="C555" s="2" t="s">
        <v>130</v>
      </c>
      <c r="D555" t="s">
        <v>922</v>
      </c>
      <c r="E555" t="s">
        <v>2996</v>
      </c>
      <c r="F555" t="s">
        <v>2367</v>
      </c>
      <c r="G555" t="s">
        <v>3342</v>
      </c>
      <c r="H555" t="s">
        <v>35</v>
      </c>
      <c r="I555" t="s">
        <v>12</v>
      </c>
    </row>
    <row r="556" spans="1:9" x14ac:dyDescent="0.25">
      <c r="A556" t="s">
        <v>846</v>
      </c>
      <c r="B556" t="s">
        <v>4174</v>
      </c>
      <c r="C556" s="2" t="s">
        <v>130</v>
      </c>
      <c r="D556" t="s">
        <v>922</v>
      </c>
      <c r="E556" t="s">
        <v>2989</v>
      </c>
      <c r="F556" t="s">
        <v>2990</v>
      </c>
      <c r="G556" t="s">
        <v>4175</v>
      </c>
      <c r="H556" t="s">
        <v>11</v>
      </c>
      <c r="I556" t="s">
        <v>12</v>
      </c>
    </row>
    <row r="557" spans="1:9" x14ac:dyDescent="0.25">
      <c r="A557" t="s">
        <v>847</v>
      </c>
      <c r="B557" t="s">
        <v>4176</v>
      </c>
      <c r="C557" s="2" t="s">
        <v>258</v>
      </c>
      <c r="D557" t="s">
        <v>922</v>
      </c>
      <c r="E557" t="s">
        <v>2989</v>
      </c>
      <c r="F557" t="s">
        <v>2990</v>
      </c>
      <c r="G557" t="s">
        <v>4177</v>
      </c>
      <c r="H557" t="s">
        <v>11</v>
      </c>
      <c r="I557" t="s">
        <v>12</v>
      </c>
    </row>
    <row r="558" spans="1:9" x14ac:dyDescent="0.25">
      <c r="A558" t="s">
        <v>848</v>
      </c>
      <c r="B558" t="s">
        <v>4178</v>
      </c>
      <c r="C558" s="2" t="s">
        <v>259</v>
      </c>
      <c r="D558" t="s">
        <v>922</v>
      </c>
      <c r="E558" t="s">
        <v>2989</v>
      </c>
      <c r="F558" t="s">
        <v>2990</v>
      </c>
      <c r="G558" t="s">
        <v>4179</v>
      </c>
      <c r="H558" t="s">
        <v>11</v>
      </c>
      <c r="I558" t="s">
        <v>12</v>
      </c>
    </row>
    <row r="559" spans="1:9" x14ac:dyDescent="0.25">
      <c r="A559" t="s">
        <v>849</v>
      </c>
      <c r="B559" t="s">
        <v>4180</v>
      </c>
      <c r="C559" s="2" t="s">
        <v>204</v>
      </c>
      <c r="D559" t="s">
        <v>922</v>
      </c>
      <c r="E559" t="s">
        <v>2989</v>
      </c>
      <c r="F559" t="s">
        <v>2990</v>
      </c>
      <c r="G559" t="s">
        <v>4181</v>
      </c>
      <c r="H559" t="s">
        <v>11</v>
      </c>
      <c r="I559" t="s">
        <v>12</v>
      </c>
    </row>
    <row r="560" spans="1:9" x14ac:dyDescent="0.25">
      <c r="A560" t="s">
        <v>850</v>
      </c>
      <c r="B560" t="s">
        <v>4182</v>
      </c>
      <c r="C560" s="2" t="s">
        <v>275</v>
      </c>
      <c r="D560" t="s">
        <v>922</v>
      </c>
      <c r="E560" t="s">
        <v>2989</v>
      </c>
      <c r="F560" t="s">
        <v>2990</v>
      </c>
      <c r="G560" t="s">
        <v>4183</v>
      </c>
      <c r="H560" t="s">
        <v>11</v>
      </c>
      <c r="I560" t="s">
        <v>12</v>
      </c>
    </row>
    <row r="561" spans="1:9" x14ac:dyDescent="0.25">
      <c r="A561" t="s">
        <v>851</v>
      </c>
      <c r="B561" t="s">
        <v>3095</v>
      </c>
      <c r="C561" s="2" t="s">
        <v>273</v>
      </c>
      <c r="D561" t="s">
        <v>922</v>
      </c>
      <c r="E561" t="s">
        <v>2996</v>
      </c>
      <c r="F561" t="s">
        <v>2367</v>
      </c>
      <c r="G561" t="s">
        <v>3096</v>
      </c>
      <c r="H561" t="s">
        <v>35</v>
      </c>
      <c r="I561" t="s">
        <v>12</v>
      </c>
    </row>
    <row r="562" spans="1:9" x14ac:dyDescent="0.25">
      <c r="A562" t="s">
        <v>852</v>
      </c>
      <c r="B562" t="s">
        <v>4184</v>
      </c>
      <c r="C562" s="2" t="s">
        <v>261</v>
      </c>
      <c r="D562" t="s">
        <v>922</v>
      </c>
      <c r="E562" t="s">
        <v>2989</v>
      </c>
      <c r="F562" t="s">
        <v>2990</v>
      </c>
      <c r="G562" t="s">
        <v>4185</v>
      </c>
      <c r="H562" t="s">
        <v>11</v>
      </c>
      <c r="I562" t="s">
        <v>12</v>
      </c>
    </row>
    <row r="563" spans="1:9" x14ac:dyDescent="0.25">
      <c r="A563" t="s">
        <v>853</v>
      </c>
      <c r="B563" t="s">
        <v>4186</v>
      </c>
      <c r="C563" s="2" t="s">
        <v>263</v>
      </c>
      <c r="D563" t="s">
        <v>922</v>
      </c>
      <c r="E563" t="s">
        <v>2989</v>
      </c>
      <c r="F563" t="s">
        <v>2990</v>
      </c>
      <c r="G563" t="s">
        <v>4187</v>
      </c>
      <c r="H563" t="s">
        <v>11</v>
      </c>
      <c r="I563" t="s">
        <v>12</v>
      </c>
    </row>
    <row r="564" spans="1:9" x14ac:dyDescent="0.25">
      <c r="A564" t="s">
        <v>854</v>
      </c>
      <c r="B564" t="s">
        <v>4188</v>
      </c>
      <c r="C564" s="2" t="s">
        <v>111</v>
      </c>
      <c r="D564" t="s">
        <v>922</v>
      </c>
      <c r="E564" t="s">
        <v>2989</v>
      </c>
      <c r="F564" t="s">
        <v>2990</v>
      </c>
      <c r="G564" t="s">
        <v>4189</v>
      </c>
      <c r="H564" t="s">
        <v>11</v>
      </c>
      <c r="I564" t="s">
        <v>12</v>
      </c>
    </row>
    <row r="565" spans="1:9" x14ac:dyDescent="0.25">
      <c r="A565" t="s">
        <v>855</v>
      </c>
      <c r="B565" t="s">
        <v>4190</v>
      </c>
      <c r="C565" s="2" t="s">
        <v>205</v>
      </c>
      <c r="D565" t="s">
        <v>922</v>
      </c>
      <c r="E565" t="s">
        <v>2989</v>
      </c>
      <c r="F565" t="s">
        <v>2990</v>
      </c>
      <c r="G565" t="s">
        <v>4191</v>
      </c>
      <c r="H565" t="s">
        <v>11</v>
      </c>
      <c r="I565" t="s">
        <v>12</v>
      </c>
    </row>
    <row r="566" spans="1:9" x14ac:dyDescent="0.25">
      <c r="A566" t="s">
        <v>856</v>
      </c>
      <c r="B566" t="s">
        <v>4192</v>
      </c>
      <c r="C566" s="2" t="s">
        <v>206</v>
      </c>
      <c r="D566" t="s">
        <v>922</v>
      </c>
      <c r="E566" t="s">
        <v>2989</v>
      </c>
      <c r="F566" t="s">
        <v>2990</v>
      </c>
      <c r="G566" t="s">
        <v>4193</v>
      </c>
      <c r="H566" t="s">
        <v>11</v>
      </c>
      <c r="I566" t="s">
        <v>12</v>
      </c>
    </row>
    <row r="567" spans="1:9" x14ac:dyDescent="0.25">
      <c r="A567" t="s">
        <v>857</v>
      </c>
      <c r="B567" t="s">
        <v>4194</v>
      </c>
      <c r="C567" s="2" t="s">
        <v>208</v>
      </c>
      <c r="D567" t="s">
        <v>922</v>
      </c>
      <c r="E567" t="s">
        <v>2989</v>
      </c>
      <c r="F567" t="s">
        <v>2990</v>
      </c>
      <c r="G567" t="s">
        <v>4195</v>
      </c>
      <c r="H567" t="s">
        <v>11</v>
      </c>
      <c r="I567" t="s">
        <v>12</v>
      </c>
    </row>
    <row r="568" spans="1:9" x14ac:dyDescent="0.25">
      <c r="A568" t="s">
        <v>858</v>
      </c>
      <c r="B568" t="s">
        <v>3009</v>
      </c>
      <c r="C568" s="2" t="s">
        <v>207</v>
      </c>
      <c r="D568" t="s">
        <v>922</v>
      </c>
      <c r="E568" t="s">
        <v>2996</v>
      </c>
      <c r="F568" t="s">
        <v>2367</v>
      </c>
      <c r="G568" t="s">
        <v>3010</v>
      </c>
      <c r="H568" t="s">
        <v>35</v>
      </c>
      <c r="I568" t="s">
        <v>12</v>
      </c>
    </row>
    <row r="569" spans="1:9" x14ac:dyDescent="0.25">
      <c r="A569" t="s">
        <v>859</v>
      </c>
      <c r="B569" t="s">
        <v>4196</v>
      </c>
      <c r="C569" s="2" t="s">
        <v>207</v>
      </c>
      <c r="D569" t="s">
        <v>922</v>
      </c>
      <c r="E569" t="s">
        <v>2989</v>
      </c>
      <c r="F569" t="s">
        <v>2990</v>
      </c>
      <c r="G569" t="s">
        <v>4197</v>
      </c>
      <c r="H569" t="s">
        <v>11</v>
      </c>
      <c r="I569" t="s">
        <v>12</v>
      </c>
    </row>
    <row r="570" spans="1:9" x14ac:dyDescent="0.25">
      <c r="A570" t="s">
        <v>860</v>
      </c>
      <c r="B570" t="s">
        <v>4198</v>
      </c>
      <c r="C570" s="2" t="s">
        <v>260</v>
      </c>
      <c r="D570" t="s">
        <v>922</v>
      </c>
      <c r="E570" t="s">
        <v>2989</v>
      </c>
      <c r="F570" t="s">
        <v>2990</v>
      </c>
      <c r="G570" t="s">
        <v>4199</v>
      </c>
      <c r="H570" t="s">
        <v>11</v>
      </c>
      <c r="I570" t="s">
        <v>12</v>
      </c>
    </row>
    <row r="571" spans="1:9" x14ac:dyDescent="0.25">
      <c r="A571" t="s">
        <v>861</v>
      </c>
      <c r="B571" t="s">
        <v>3097</v>
      </c>
      <c r="C571" s="2" t="s">
        <v>115</v>
      </c>
      <c r="D571" t="s">
        <v>922</v>
      </c>
      <c r="E571" t="s">
        <v>2996</v>
      </c>
      <c r="F571" t="s">
        <v>2367</v>
      </c>
      <c r="G571" t="s">
        <v>3098</v>
      </c>
      <c r="H571" t="s">
        <v>35</v>
      </c>
      <c r="I571" t="s">
        <v>12</v>
      </c>
    </row>
    <row r="572" spans="1:9" x14ac:dyDescent="0.25">
      <c r="A572" t="s">
        <v>862</v>
      </c>
      <c r="B572" t="s">
        <v>4200</v>
      </c>
      <c r="C572" s="2" t="s">
        <v>115</v>
      </c>
      <c r="D572" t="s">
        <v>922</v>
      </c>
      <c r="E572" t="s">
        <v>2989</v>
      </c>
      <c r="F572" t="s">
        <v>2990</v>
      </c>
      <c r="G572" t="s">
        <v>4201</v>
      </c>
      <c r="H572" t="s">
        <v>11</v>
      </c>
      <c r="I572" t="s">
        <v>12</v>
      </c>
    </row>
    <row r="573" spans="1:9" x14ac:dyDescent="0.25">
      <c r="A573" t="s">
        <v>863</v>
      </c>
      <c r="B573" t="s">
        <v>4202</v>
      </c>
      <c r="C573" s="2" t="s">
        <v>262</v>
      </c>
      <c r="D573" t="s">
        <v>922</v>
      </c>
      <c r="E573" t="s">
        <v>2989</v>
      </c>
      <c r="F573" t="s">
        <v>2990</v>
      </c>
      <c r="G573" t="s">
        <v>4203</v>
      </c>
      <c r="H573" t="s">
        <v>11</v>
      </c>
      <c r="I573" t="s">
        <v>12</v>
      </c>
    </row>
    <row r="574" spans="1:9" x14ac:dyDescent="0.25">
      <c r="A574" t="s">
        <v>864</v>
      </c>
      <c r="B574" t="s">
        <v>4204</v>
      </c>
      <c r="C574" s="2" t="s">
        <v>99</v>
      </c>
      <c r="D574" t="s">
        <v>922</v>
      </c>
      <c r="E574" t="s">
        <v>2989</v>
      </c>
      <c r="F574" t="s">
        <v>2990</v>
      </c>
      <c r="G574" t="s">
        <v>4205</v>
      </c>
      <c r="H574" t="s">
        <v>11</v>
      </c>
      <c r="I574" t="s">
        <v>12</v>
      </c>
    </row>
    <row r="575" spans="1:9" x14ac:dyDescent="0.25">
      <c r="A575" t="s">
        <v>865</v>
      </c>
      <c r="B575" t="s">
        <v>4206</v>
      </c>
      <c r="C575" s="2" t="s">
        <v>264</v>
      </c>
      <c r="D575" t="s">
        <v>922</v>
      </c>
      <c r="E575" t="s">
        <v>2989</v>
      </c>
      <c r="F575" t="s">
        <v>2990</v>
      </c>
      <c r="G575" t="s">
        <v>4207</v>
      </c>
      <c r="H575" t="s">
        <v>11</v>
      </c>
      <c r="I575" t="s">
        <v>12</v>
      </c>
    </row>
    <row r="576" spans="1:9" x14ac:dyDescent="0.25">
      <c r="A576" t="s">
        <v>866</v>
      </c>
      <c r="B576" t="s">
        <v>4208</v>
      </c>
      <c r="C576" s="2" t="s">
        <v>265</v>
      </c>
      <c r="D576" t="s">
        <v>922</v>
      </c>
      <c r="E576" t="s">
        <v>2989</v>
      </c>
      <c r="F576" t="s">
        <v>2990</v>
      </c>
      <c r="G576" t="s">
        <v>4209</v>
      </c>
      <c r="H576" t="s">
        <v>11</v>
      </c>
      <c r="I576" t="s">
        <v>12</v>
      </c>
    </row>
    <row r="577" spans="1:9" x14ac:dyDescent="0.25">
      <c r="A577" t="s">
        <v>867</v>
      </c>
      <c r="B577" t="s">
        <v>4210</v>
      </c>
      <c r="C577" s="2" t="s">
        <v>209</v>
      </c>
      <c r="D577" t="s">
        <v>922</v>
      </c>
      <c r="E577" t="s">
        <v>2989</v>
      </c>
      <c r="F577" t="s">
        <v>2990</v>
      </c>
      <c r="G577" t="s">
        <v>4211</v>
      </c>
      <c r="H577" t="s">
        <v>11</v>
      </c>
      <c r="I577" t="s">
        <v>12</v>
      </c>
    </row>
    <row r="578" spans="1:9" x14ac:dyDescent="0.25">
      <c r="A578" t="s">
        <v>868</v>
      </c>
      <c r="B578" t="s">
        <v>3135</v>
      </c>
      <c r="C578" s="2" t="s">
        <v>118</v>
      </c>
      <c r="D578" t="s">
        <v>922</v>
      </c>
      <c r="E578" t="s">
        <v>2996</v>
      </c>
      <c r="F578" t="s">
        <v>2367</v>
      </c>
      <c r="G578" t="s">
        <v>3136</v>
      </c>
      <c r="H578" t="s">
        <v>35</v>
      </c>
      <c r="I578" t="s">
        <v>12</v>
      </c>
    </row>
    <row r="579" spans="1:9" x14ac:dyDescent="0.25">
      <c r="A579" t="s">
        <v>869</v>
      </c>
      <c r="B579" t="s">
        <v>4212</v>
      </c>
      <c r="C579" s="2" t="s">
        <v>118</v>
      </c>
      <c r="D579" t="s">
        <v>922</v>
      </c>
      <c r="E579" t="s">
        <v>2989</v>
      </c>
      <c r="F579" t="s">
        <v>2990</v>
      </c>
      <c r="G579" t="s">
        <v>4213</v>
      </c>
      <c r="H579" t="s">
        <v>11</v>
      </c>
      <c r="I579" t="s">
        <v>12</v>
      </c>
    </row>
    <row r="580" spans="1:9" x14ac:dyDescent="0.25">
      <c r="A580" t="s">
        <v>870</v>
      </c>
      <c r="B580" t="s">
        <v>4214</v>
      </c>
      <c r="C580" s="2" t="s">
        <v>4215</v>
      </c>
      <c r="D580" t="s">
        <v>922</v>
      </c>
      <c r="E580" t="s">
        <v>2989</v>
      </c>
      <c r="F580" t="s">
        <v>2990</v>
      </c>
      <c r="G580" t="s">
        <v>4216</v>
      </c>
      <c r="H580" t="s">
        <v>11</v>
      </c>
      <c r="I580" t="s">
        <v>12</v>
      </c>
    </row>
    <row r="581" spans="1:9" x14ac:dyDescent="0.25">
      <c r="A581" t="s">
        <v>871</v>
      </c>
      <c r="B581" t="s">
        <v>4217</v>
      </c>
      <c r="C581" s="2" t="s">
        <v>899</v>
      </c>
      <c r="D581" t="s">
        <v>922</v>
      </c>
      <c r="E581" t="s">
        <v>2989</v>
      </c>
      <c r="F581" t="s">
        <v>2990</v>
      </c>
      <c r="G581" t="s">
        <v>4218</v>
      </c>
      <c r="H581" t="s">
        <v>11</v>
      </c>
      <c r="I581" t="s">
        <v>12</v>
      </c>
    </row>
    <row r="582" spans="1:9" x14ac:dyDescent="0.25">
      <c r="A582" t="s">
        <v>872</v>
      </c>
      <c r="B582" t="s">
        <v>4219</v>
      </c>
      <c r="C582" s="2" t="s">
        <v>268</v>
      </c>
      <c r="D582" t="s">
        <v>922</v>
      </c>
      <c r="E582" t="s">
        <v>2989</v>
      </c>
      <c r="F582" t="s">
        <v>2990</v>
      </c>
      <c r="G582" t="s">
        <v>4220</v>
      </c>
      <c r="H582" t="s">
        <v>11</v>
      </c>
      <c r="I582" t="s">
        <v>12</v>
      </c>
    </row>
    <row r="583" spans="1:9" x14ac:dyDescent="0.25">
      <c r="A583" t="s">
        <v>873</v>
      </c>
      <c r="B583" t="s">
        <v>4221</v>
      </c>
      <c r="C583" s="2" t="s">
        <v>110</v>
      </c>
      <c r="D583" t="s">
        <v>922</v>
      </c>
      <c r="E583" t="s">
        <v>2989</v>
      </c>
      <c r="F583" t="s">
        <v>2990</v>
      </c>
      <c r="G583" t="s">
        <v>4222</v>
      </c>
      <c r="H583" t="s">
        <v>11</v>
      </c>
      <c r="I583" t="s">
        <v>12</v>
      </c>
    </row>
    <row r="584" spans="1:9" x14ac:dyDescent="0.25">
      <c r="A584" t="s">
        <v>874</v>
      </c>
      <c r="B584" t="s">
        <v>4223</v>
      </c>
      <c r="C584" s="2" t="s">
        <v>105</v>
      </c>
      <c r="D584" t="s">
        <v>922</v>
      </c>
      <c r="E584" t="s">
        <v>2989</v>
      </c>
      <c r="F584" t="s">
        <v>2990</v>
      </c>
      <c r="G584" t="s">
        <v>4224</v>
      </c>
      <c r="H584" t="s">
        <v>11</v>
      </c>
      <c r="I584" t="s">
        <v>12</v>
      </c>
    </row>
    <row r="585" spans="1:9" x14ac:dyDescent="0.25">
      <c r="A585" t="s">
        <v>875</v>
      </c>
      <c r="B585" t="s">
        <v>4225</v>
      </c>
      <c r="C585" s="2" t="s">
        <v>266</v>
      </c>
      <c r="D585" t="s">
        <v>922</v>
      </c>
      <c r="E585" t="s">
        <v>2989</v>
      </c>
      <c r="F585" t="s">
        <v>2990</v>
      </c>
      <c r="G585" t="s">
        <v>4226</v>
      </c>
      <c r="H585" t="s">
        <v>11</v>
      </c>
      <c r="I585" t="s">
        <v>12</v>
      </c>
    </row>
    <row r="586" spans="1:9" x14ac:dyDescent="0.25">
      <c r="A586" t="s">
        <v>876</v>
      </c>
      <c r="B586" t="s">
        <v>3063</v>
      </c>
      <c r="C586" s="2" t="s">
        <v>3064</v>
      </c>
      <c r="D586" t="s">
        <v>922</v>
      </c>
      <c r="E586" t="s">
        <v>2996</v>
      </c>
      <c r="F586" t="s">
        <v>2367</v>
      </c>
      <c r="G586" t="s">
        <v>3065</v>
      </c>
      <c r="H586" t="s">
        <v>35</v>
      </c>
      <c r="I586" t="s">
        <v>12</v>
      </c>
    </row>
    <row r="587" spans="1:9" x14ac:dyDescent="0.25">
      <c r="A587" t="s">
        <v>877</v>
      </c>
      <c r="B587" t="s">
        <v>4227</v>
      </c>
      <c r="C587" s="2" t="s">
        <v>3064</v>
      </c>
      <c r="D587" t="s">
        <v>922</v>
      </c>
      <c r="E587" t="s">
        <v>2989</v>
      </c>
      <c r="F587" t="s">
        <v>2990</v>
      </c>
      <c r="G587" t="s">
        <v>4228</v>
      </c>
      <c r="H587" t="s">
        <v>11</v>
      </c>
      <c r="I587" t="s">
        <v>12</v>
      </c>
    </row>
    <row r="588" spans="1:9" x14ac:dyDescent="0.25">
      <c r="A588" t="s">
        <v>878</v>
      </c>
      <c r="B588" t="s">
        <v>3133</v>
      </c>
      <c r="C588" s="2" t="s">
        <v>210</v>
      </c>
      <c r="D588" t="s">
        <v>922</v>
      </c>
      <c r="E588" t="s">
        <v>2996</v>
      </c>
      <c r="F588" t="s">
        <v>2367</v>
      </c>
      <c r="G588" t="s">
        <v>3134</v>
      </c>
      <c r="H588" t="s">
        <v>35</v>
      </c>
      <c r="I588" t="s">
        <v>12</v>
      </c>
    </row>
    <row r="589" spans="1:9" x14ac:dyDescent="0.25">
      <c r="A589" t="s">
        <v>879</v>
      </c>
      <c r="B589" t="s">
        <v>4229</v>
      </c>
      <c r="C589" s="2" t="s">
        <v>267</v>
      </c>
      <c r="D589" t="s">
        <v>922</v>
      </c>
      <c r="E589" t="s">
        <v>2989</v>
      </c>
      <c r="F589" t="s">
        <v>2990</v>
      </c>
      <c r="G589" t="s">
        <v>4230</v>
      </c>
      <c r="H589" t="s">
        <v>11</v>
      </c>
      <c r="I589" t="s">
        <v>12</v>
      </c>
    </row>
    <row r="590" spans="1:9" x14ac:dyDescent="0.25">
      <c r="A590" t="s">
        <v>880</v>
      </c>
      <c r="B590" t="s">
        <v>4231</v>
      </c>
      <c r="C590" s="2" t="s">
        <v>914</v>
      </c>
      <c r="D590" t="s">
        <v>922</v>
      </c>
      <c r="E590" t="s">
        <v>2989</v>
      </c>
      <c r="F590" t="s">
        <v>2990</v>
      </c>
      <c r="G590" t="s">
        <v>4232</v>
      </c>
      <c r="H590" t="s">
        <v>11</v>
      </c>
      <c r="I590" t="s">
        <v>12</v>
      </c>
    </row>
    <row r="591" spans="1:9" x14ac:dyDescent="0.25">
      <c r="A591" t="s">
        <v>4703</v>
      </c>
      <c r="B591" t="s">
        <v>4704</v>
      </c>
      <c r="C591" s="1" t="s">
        <v>4705</v>
      </c>
      <c r="D591" t="s">
        <v>922</v>
      </c>
      <c r="E591" t="s">
        <v>4706</v>
      </c>
      <c r="H591" t="s">
        <v>35</v>
      </c>
      <c r="I591" t="s">
        <v>12</v>
      </c>
    </row>
    <row r="592" spans="1:9" x14ac:dyDescent="0.25">
      <c r="A592" t="s">
        <v>4741</v>
      </c>
      <c r="B592" t="s">
        <v>4745</v>
      </c>
      <c r="C592" s="1" t="s">
        <v>4742</v>
      </c>
      <c r="D592" s="1" t="s">
        <v>4743</v>
      </c>
      <c r="E592" t="s">
        <v>2996</v>
      </c>
      <c r="F592" t="s">
        <v>2439</v>
      </c>
      <c r="G592" t="s">
        <v>4744</v>
      </c>
      <c r="H592" t="s">
        <v>1471</v>
      </c>
      <c r="I592" t="s">
        <v>12</v>
      </c>
    </row>
    <row r="593" spans="1:9" x14ac:dyDescent="0.25">
      <c r="A593" t="s">
        <v>4849</v>
      </c>
      <c r="B593" t="s">
        <v>4850</v>
      </c>
      <c r="C593" s="1" t="s">
        <v>3788</v>
      </c>
      <c r="D593" s="1" t="s">
        <v>922</v>
      </c>
      <c r="E593" t="s">
        <v>4706</v>
      </c>
      <c r="H593" t="s">
        <v>35</v>
      </c>
      <c r="I593" t="s">
        <v>12</v>
      </c>
    </row>
    <row r="594" spans="1:9" x14ac:dyDescent="0.25">
      <c r="A594" t="s">
        <v>4868</v>
      </c>
      <c r="B594" t="s">
        <v>4870</v>
      </c>
      <c r="C594" s="1" t="s">
        <v>900</v>
      </c>
      <c r="D594" s="1" t="s">
        <v>1283</v>
      </c>
      <c r="E594" t="s">
        <v>4869</v>
      </c>
      <c r="F594" t="s">
        <v>4865</v>
      </c>
      <c r="G594" t="s">
        <v>4866</v>
      </c>
      <c r="H594" t="s">
        <v>4867</v>
      </c>
      <c r="I594" t="s">
        <v>2343</v>
      </c>
    </row>
    <row r="595" spans="1:9" x14ac:dyDescent="0.25">
      <c r="A595" t="s">
        <v>4885</v>
      </c>
      <c r="B595" t="s">
        <v>4886</v>
      </c>
      <c r="C595" s="1" t="s">
        <v>900</v>
      </c>
      <c r="D595" s="1" t="s">
        <v>950</v>
      </c>
      <c r="E595" t="s">
        <v>2374</v>
      </c>
      <c r="F595" t="s">
        <v>2341</v>
      </c>
      <c r="G595" t="s">
        <v>4883</v>
      </c>
      <c r="H595" t="s">
        <v>4884</v>
      </c>
      <c r="I595" t="s">
        <v>2343</v>
      </c>
    </row>
    <row r="596" spans="1:9" x14ac:dyDescent="0.25">
      <c r="A596" t="s">
        <v>4894</v>
      </c>
      <c r="B596" t="s">
        <v>4893</v>
      </c>
      <c r="C596" s="1" t="s">
        <v>900</v>
      </c>
      <c r="D596" s="1" t="s">
        <v>1283</v>
      </c>
      <c r="E596" t="s">
        <v>2996</v>
      </c>
      <c r="F596" t="s">
        <v>2341</v>
      </c>
      <c r="G596" t="s">
        <v>4896</v>
      </c>
      <c r="H596" t="s">
        <v>4895</v>
      </c>
      <c r="I596" t="s">
        <v>2343</v>
      </c>
    </row>
    <row r="597" spans="1:9" x14ac:dyDescent="0.25">
      <c r="A597" t="s">
        <v>4923</v>
      </c>
      <c r="B597" t="s">
        <v>4924</v>
      </c>
      <c r="C597" s="1" t="s">
        <v>3152</v>
      </c>
      <c r="D597" s="1" t="s">
        <v>922</v>
      </c>
      <c r="E597" t="s">
        <v>4925</v>
      </c>
      <c r="H597" t="s">
        <v>1471</v>
      </c>
      <c r="I597" t="s">
        <v>12</v>
      </c>
    </row>
    <row r="598" spans="1:9" x14ac:dyDescent="0.25">
      <c r="A598" t="s">
        <v>4926</v>
      </c>
      <c r="B598" t="s">
        <v>4927</v>
      </c>
      <c r="C598" s="1" t="s">
        <v>790</v>
      </c>
      <c r="D598" s="1" t="s">
        <v>922</v>
      </c>
      <c r="E598" t="s">
        <v>4925</v>
      </c>
      <c r="H598" t="s">
        <v>1471</v>
      </c>
      <c r="I598" t="s">
        <v>12</v>
      </c>
    </row>
    <row r="599" spans="1:9" x14ac:dyDescent="0.25">
      <c r="A599" t="s">
        <v>4943</v>
      </c>
      <c r="B599" t="s">
        <v>4944</v>
      </c>
      <c r="C599" s="1" t="s">
        <v>90</v>
      </c>
      <c r="D599" s="1" t="s">
        <v>922</v>
      </c>
      <c r="E599" t="s">
        <v>4925</v>
      </c>
      <c r="H599" t="s">
        <v>1471</v>
      </c>
      <c r="I599" t="s">
        <v>12</v>
      </c>
    </row>
    <row r="600" spans="1:9" x14ac:dyDescent="0.25">
      <c r="A600" t="s">
        <v>5005</v>
      </c>
      <c r="B600" t="s">
        <v>5009</v>
      </c>
      <c r="C600" s="1" t="s">
        <v>5006</v>
      </c>
      <c r="D600" s="1" t="s">
        <v>922</v>
      </c>
      <c r="E600" t="s">
        <v>2610</v>
      </c>
      <c r="F600" t="s">
        <v>2439</v>
      </c>
      <c r="G600" t="s">
        <v>5007</v>
      </c>
      <c r="H600" t="s">
        <v>5008</v>
      </c>
      <c r="I600" t="s">
        <v>12</v>
      </c>
    </row>
    <row r="601" spans="1:9" x14ac:dyDescent="0.25">
      <c r="A601" t="s">
        <v>5018</v>
      </c>
      <c r="B601" t="s">
        <v>5019</v>
      </c>
      <c r="C601" s="1" t="s">
        <v>128</v>
      </c>
      <c r="D601" s="1" t="s">
        <v>922</v>
      </c>
      <c r="E601" t="s">
        <v>4925</v>
      </c>
      <c r="H601" t="s">
        <v>1471</v>
      </c>
      <c r="I601" t="s">
        <v>12</v>
      </c>
    </row>
    <row r="602" spans="1:9" x14ac:dyDescent="0.25">
      <c r="A602" t="s">
        <v>5030</v>
      </c>
      <c r="B602" t="s">
        <v>5031</v>
      </c>
      <c r="C602" s="1" t="s">
        <v>3146</v>
      </c>
      <c r="D602" s="1" t="s">
        <v>922</v>
      </c>
      <c r="E602" t="s">
        <v>2996</v>
      </c>
      <c r="H602" t="s">
        <v>11</v>
      </c>
      <c r="I602" t="s">
        <v>12</v>
      </c>
    </row>
    <row r="603" spans="1:9" x14ac:dyDescent="0.25">
      <c r="A603" t="s">
        <v>5032</v>
      </c>
      <c r="B603" t="s">
        <v>5033</v>
      </c>
      <c r="C603" s="1" t="s">
        <v>3297</v>
      </c>
      <c r="D603" s="1" t="s">
        <v>922</v>
      </c>
      <c r="E603" t="s">
        <v>2996</v>
      </c>
      <c r="H603" t="s">
        <v>11</v>
      </c>
      <c r="I603" t="s">
        <v>12</v>
      </c>
    </row>
    <row r="604" spans="1:9" x14ac:dyDescent="0.25">
      <c r="A604" t="s">
        <v>5062</v>
      </c>
      <c r="B604" t="s">
        <v>5063</v>
      </c>
      <c r="C604" s="1" t="s">
        <v>5064</v>
      </c>
      <c r="D604" s="1" t="s">
        <v>922</v>
      </c>
      <c r="E604" t="s">
        <v>5065</v>
      </c>
      <c r="F604" t="s">
        <v>5066</v>
      </c>
      <c r="G604" t="s">
        <v>5067</v>
      </c>
      <c r="H604" t="s">
        <v>5068</v>
      </c>
      <c r="I604" t="s">
        <v>12</v>
      </c>
    </row>
    <row r="605" spans="1:9" x14ac:dyDescent="0.25">
      <c r="A605" t="s">
        <v>5121</v>
      </c>
      <c r="B605" t="s">
        <v>5122</v>
      </c>
      <c r="C605" s="1" t="s">
        <v>5123</v>
      </c>
      <c r="D605" s="1" t="s">
        <v>922</v>
      </c>
      <c r="E605" t="s">
        <v>4925</v>
      </c>
      <c r="F605" t="s">
        <v>2439</v>
      </c>
      <c r="G605" t="s">
        <v>5124</v>
      </c>
      <c r="H605" t="s">
        <v>5008</v>
      </c>
      <c r="I605" t="s">
        <v>12</v>
      </c>
    </row>
    <row r="606" spans="1:9" x14ac:dyDescent="0.25">
      <c r="A606" t="s">
        <v>5129</v>
      </c>
      <c r="B606" t="s">
        <v>5132</v>
      </c>
      <c r="C606" s="1" t="s">
        <v>5130</v>
      </c>
      <c r="D606" s="1" t="s">
        <v>922</v>
      </c>
      <c r="E606" t="s">
        <v>2989</v>
      </c>
      <c r="F606" t="s">
        <v>2367</v>
      </c>
      <c r="G606" t="s">
        <v>5131</v>
      </c>
      <c r="H606" t="s">
        <v>11</v>
      </c>
      <c r="I606" t="s">
        <v>12</v>
      </c>
    </row>
    <row r="607" spans="1:9" x14ac:dyDescent="0.25">
      <c r="A607" t="s">
        <v>5213</v>
      </c>
      <c r="B607" t="s">
        <v>5223</v>
      </c>
      <c r="C607" s="1" t="s">
        <v>881</v>
      </c>
      <c r="D607" s="1" t="s">
        <v>922</v>
      </c>
      <c r="E607" t="s">
        <v>2996</v>
      </c>
      <c r="H607" t="s">
        <v>5216</v>
      </c>
      <c r="I607" t="s">
        <v>12</v>
      </c>
    </row>
    <row r="608" spans="1:9" x14ac:dyDescent="0.25">
      <c r="A608" t="s">
        <v>5214</v>
      </c>
      <c r="B608" t="s">
        <v>5224</v>
      </c>
      <c r="C608" s="1" t="s">
        <v>881</v>
      </c>
      <c r="D608" s="1" t="s">
        <v>922</v>
      </c>
      <c r="E608" t="s">
        <v>2996</v>
      </c>
      <c r="H608" t="s">
        <v>5217</v>
      </c>
      <c r="I608" t="s">
        <v>12</v>
      </c>
    </row>
    <row r="609" spans="1:9" x14ac:dyDescent="0.25">
      <c r="A609" t="s">
        <v>5215</v>
      </c>
      <c r="B609" t="s">
        <v>5227</v>
      </c>
      <c r="C609" s="1" t="s">
        <v>900</v>
      </c>
      <c r="D609" s="1" t="s">
        <v>922</v>
      </c>
      <c r="E609" t="s">
        <v>2996</v>
      </c>
      <c r="H609" t="s">
        <v>5216</v>
      </c>
      <c r="I609" t="s">
        <v>12</v>
      </c>
    </row>
    <row r="610" spans="1:9" x14ac:dyDescent="0.25">
      <c r="A610" t="s">
        <v>5218</v>
      </c>
      <c r="B610" t="s">
        <v>5228</v>
      </c>
      <c r="C610" s="1" t="s">
        <v>900</v>
      </c>
      <c r="D610" s="1" t="s">
        <v>922</v>
      </c>
      <c r="E610" t="s">
        <v>2996</v>
      </c>
      <c r="H610" t="s">
        <v>5217</v>
      </c>
      <c r="I610" t="s">
        <v>12</v>
      </c>
    </row>
    <row r="611" spans="1:9" x14ac:dyDescent="0.25">
      <c r="A611" t="s">
        <v>5219</v>
      </c>
      <c r="B611" t="s">
        <v>5229</v>
      </c>
      <c r="C611" s="1" t="s">
        <v>90</v>
      </c>
      <c r="D611" s="1" t="s">
        <v>922</v>
      </c>
      <c r="E611" t="s">
        <v>2996</v>
      </c>
      <c r="H611" t="s">
        <v>5216</v>
      </c>
      <c r="I611" t="s">
        <v>12</v>
      </c>
    </row>
    <row r="612" spans="1:9" x14ac:dyDescent="0.25">
      <c r="A612" t="s">
        <v>5220</v>
      </c>
      <c r="B612" t="s">
        <v>5230</v>
      </c>
      <c r="C612" s="1" t="s">
        <v>90</v>
      </c>
      <c r="D612" s="1" t="s">
        <v>922</v>
      </c>
      <c r="E612" t="s">
        <v>2996</v>
      </c>
      <c r="H612" t="s">
        <v>5217</v>
      </c>
      <c r="I612" t="s">
        <v>12</v>
      </c>
    </row>
    <row r="613" spans="1:9" x14ac:dyDescent="0.25">
      <c r="A613" t="s">
        <v>5221</v>
      </c>
      <c r="B613" t="s">
        <v>5225</v>
      </c>
      <c r="C613" s="1" t="s">
        <v>790</v>
      </c>
      <c r="D613" s="1" t="s">
        <v>922</v>
      </c>
      <c r="E613" t="s">
        <v>2996</v>
      </c>
      <c r="H613" t="s">
        <v>5216</v>
      </c>
      <c r="I613" t="s">
        <v>12</v>
      </c>
    </row>
    <row r="614" spans="1:9" x14ac:dyDescent="0.25">
      <c r="A614" t="s">
        <v>5222</v>
      </c>
      <c r="B614" t="s">
        <v>5226</v>
      </c>
      <c r="C614" s="1" t="s">
        <v>790</v>
      </c>
      <c r="D614" s="1" t="s">
        <v>922</v>
      </c>
      <c r="E614" t="s">
        <v>2996</v>
      </c>
      <c r="H614" t="s">
        <v>5217</v>
      </c>
      <c r="I614" t="s">
        <v>12</v>
      </c>
    </row>
    <row r="615" spans="1:9" x14ac:dyDescent="0.25">
      <c r="A615" t="s">
        <v>5231</v>
      </c>
      <c r="B615" t="s">
        <v>5233</v>
      </c>
      <c r="C615" s="1" t="s">
        <v>3788</v>
      </c>
      <c r="D615" s="1" t="s">
        <v>922</v>
      </c>
      <c r="E615" t="s">
        <v>2996</v>
      </c>
      <c r="H615" t="s">
        <v>5216</v>
      </c>
      <c r="I615" t="s">
        <v>12</v>
      </c>
    </row>
    <row r="616" spans="1:9" x14ac:dyDescent="0.25">
      <c r="A616" t="s">
        <v>5232</v>
      </c>
      <c r="B616" t="s">
        <v>5234</v>
      </c>
      <c r="C616" s="1" t="s">
        <v>3788</v>
      </c>
      <c r="D616" s="1" t="s">
        <v>922</v>
      </c>
      <c r="E616" t="s">
        <v>2996</v>
      </c>
      <c r="H616" t="s">
        <v>5217</v>
      </c>
      <c r="I616" t="s">
        <v>12</v>
      </c>
    </row>
    <row r="617" spans="1:9" x14ac:dyDescent="0.25">
      <c r="A617" t="s">
        <v>5249</v>
      </c>
      <c r="B617" t="str">
        <f>CONCATENATE("RES THT ",C617," OHM ",D617," ",E617," 0.3 AXIAL")</f>
        <v>RES THT 1.5k OHM 1% 1/4W 0.3 AXIAL</v>
      </c>
      <c r="C617" s="1" t="s">
        <v>94</v>
      </c>
      <c r="D617" s="1" t="s">
        <v>922</v>
      </c>
      <c r="E617" t="s">
        <v>5250</v>
      </c>
      <c r="H617" t="s">
        <v>5216</v>
      </c>
      <c r="I617" t="s">
        <v>12</v>
      </c>
    </row>
    <row r="618" spans="1:9" x14ac:dyDescent="0.25">
      <c r="A618" t="s">
        <v>5251</v>
      </c>
      <c r="B618" t="str">
        <f t="shared" ref="B618:B637" si="0">CONCATENATE("RES THT ",C618," OHM ",D618," ",E618," 0.3 AXIAL")</f>
        <v>RES THT 2.2k OHM 1% 0.25W 0.3 AXIAL</v>
      </c>
      <c r="C618" s="1" t="s">
        <v>887</v>
      </c>
      <c r="D618" s="1" t="s">
        <v>922</v>
      </c>
      <c r="E618" t="s">
        <v>2996</v>
      </c>
      <c r="H618" t="s">
        <v>5216</v>
      </c>
      <c r="I618" t="s">
        <v>12</v>
      </c>
    </row>
    <row r="619" spans="1:9" x14ac:dyDescent="0.25">
      <c r="A619" t="s">
        <v>5252</v>
      </c>
      <c r="B619" t="str">
        <f t="shared" si="0"/>
        <v>RES THT 3.3k OHM 1% 0.25W 0.3 AXIAL</v>
      </c>
      <c r="C619" s="1" t="s">
        <v>102</v>
      </c>
      <c r="D619" s="1" t="s">
        <v>922</v>
      </c>
      <c r="E619" t="s">
        <v>2996</v>
      </c>
      <c r="H619" t="s">
        <v>5216</v>
      </c>
      <c r="I619" t="s">
        <v>12</v>
      </c>
    </row>
    <row r="620" spans="1:9" x14ac:dyDescent="0.25">
      <c r="A620" t="s">
        <v>5253</v>
      </c>
      <c r="B620" t="str">
        <f t="shared" si="0"/>
        <v>RES THT 4.7k OHM 1% 0.25W 0.3 AXIAL</v>
      </c>
      <c r="C620" s="1" t="s">
        <v>91</v>
      </c>
      <c r="D620" s="1" t="s">
        <v>922</v>
      </c>
      <c r="E620" t="s">
        <v>2996</v>
      </c>
      <c r="H620" t="s">
        <v>5216</v>
      </c>
      <c r="I620" t="s">
        <v>12</v>
      </c>
    </row>
    <row r="621" spans="1:9" x14ac:dyDescent="0.25">
      <c r="A621" t="s">
        <v>5254</v>
      </c>
      <c r="B621" t="str">
        <f t="shared" si="0"/>
        <v>RES THT 5.6k OHM 1% 0.25W 0.3 AXIAL</v>
      </c>
      <c r="C621" s="1" t="s">
        <v>282</v>
      </c>
      <c r="D621" s="1" t="s">
        <v>922</v>
      </c>
      <c r="E621" t="s">
        <v>2996</v>
      </c>
      <c r="H621" t="s">
        <v>5216</v>
      </c>
      <c r="I621" t="s">
        <v>12</v>
      </c>
    </row>
    <row r="622" spans="1:9" x14ac:dyDescent="0.25">
      <c r="A622" t="s">
        <v>5255</v>
      </c>
      <c r="B622" t="str">
        <f t="shared" si="0"/>
        <v>RES THT 6.8k OHM 1% 0.25W 0.3 AXIAL</v>
      </c>
      <c r="C622" s="1" t="s">
        <v>897</v>
      </c>
      <c r="D622" s="1" t="s">
        <v>922</v>
      </c>
      <c r="E622" t="s">
        <v>2996</v>
      </c>
      <c r="H622" t="s">
        <v>5216</v>
      </c>
      <c r="I622" t="s">
        <v>12</v>
      </c>
    </row>
    <row r="623" spans="1:9" x14ac:dyDescent="0.25">
      <c r="A623" t="s">
        <v>5256</v>
      </c>
      <c r="B623" t="str">
        <f t="shared" si="0"/>
        <v>RES THT 8.2k OHM 1% 0.25W 0.3 AXIAL</v>
      </c>
      <c r="C623" s="1" t="s">
        <v>273</v>
      </c>
      <c r="D623" s="1" t="s">
        <v>922</v>
      </c>
      <c r="E623" t="s">
        <v>2996</v>
      </c>
      <c r="H623" t="s">
        <v>5216</v>
      </c>
      <c r="I623" t="s">
        <v>12</v>
      </c>
    </row>
    <row r="624" spans="1:9" x14ac:dyDescent="0.25">
      <c r="A624" t="s">
        <v>5257</v>
      </c>
      <c r="B624" t="str">
        <f t="shared" si="0"/>
        <v>RES THT 22k OHM 1% 0.25W 0.3 AXIAL</v>
      </c>
      <c r="C624" s="1" t="s">
        <v>92</v>
      </c>
      <c r="D624" s="1" t="s">
        <v>922</v>
      </c>
      <c r="E624" t="s">
        <v>2996</v>
      </c>
      <c r="H624" t="s">
        <v>5216</v>
      </c>
      <c r="I624" t="s">
        <v>12</v>
      </c>
    </row>
    <row r="625" spans="1:9" x14ac:dyDescent="0.25">
      <c r="A625" t="s">
        <v>5258</v>
      </c>
      <c r="B625" t="str">
        <f t="shared" si="0"/>
        <v>RES THT 33k OHM 1% 0.25W 0.3 AXIAL</v>
      </c>
      <c r="C625" s="1" t="s">
        <v>909</v>
      </c>
      <c r="D625" s="1" t="s">
        <v>922</v>
      </c>
      <c r="E625" t="s">
        <v>2996</v>
      </c>
      <c r="H625" t="s">
        <v>5216</v>
      </c>
      <c r="I625" t="s">
        <v>12</v>
      </c>
    </row>
    <row r="626" spans="1:9" x14ac:dyDescent="0.25">
      <c r="A626" t="s">
        <v>5259</v>
      </c>
      <c r="B626" t="str">
        <f t="shared" si="0"/>
        <v>RES THT 47k OHM 1% 0.25W 0.3 AXIAL</v>
      </c>
      <c r="C626" s="1" t="s">
        <v>120</v>
      </c>
      <c r="D626" s="1" t="s">
        <v>922</v>
      </c>
      <c r="E626" t="s">
        <v>2996</v>
      </c>
      <c r="H626" t="s">
        <v>5216</v>
      </c>
      <c r="I626" t="s">
        <v>12</v>
      </c>
    </row>
    <row r="627" spans="1:9" x14ac:dyDescent="0.25">
      <c r="A627" t="s">
        <v>5260</v>
      </c>
      <c r="B627" t="str">
        <f t="shared" si="0"/>
        <v>RES THT 56k OHM 1% 1/4W 0.3 AXIAL</v>
      </c>
      <c r="C627" s="1" t="s">
        <v>913</v>
      </c>
      <c r="D627" s="1" t="s">
        <v>922</v>
      </c>
      <c r="E627" t="s">
        <v>5250</v>
      </c>
      <c r="H627" t="s">
        <v>5216</v>
      </c>
      <c r="I627" t="s">
        <v>12</v>
      </c>
    </row>
    <row r="628" spans="1:9" x14ac:dyDescent="0.25">
      <c r="A628" t="s">
        <v>5261</v>
      </c>
      <c r="B628" t="str">
        <f t="shared" si="0"/>
        <v>RES THT 68k OHM 1% 0.25W 0.3 AXIAL</v>
      </c>
      <c r="C628" s="1" t="s">
        <v>200</v>
      </c>
      <c r="D628" s="1" t="s">
        <v>922</v>
      </c>
      <c r="E628" t="s">
        <v>2996</v>
      </c>
      <c r="H628" t="s">
        <v>5216</v>
      </c>
      <c r="I628" t="s">
        <v>12</v>
      </c>
    </row>
    <row r="629" spans="1:9" x14ac:dyDescent="0.25">
      <c r="A629" t="s">
        <v>5262</v>
      </c>
      <c r="B629" t="str">
        <f t="shared" si="0"/>
        <v>RES THT 82k OHM 1% 0.25W 0.3 AXIAL</v>
      </c>
      <c r="C629" s="1" t="s">
        <v>115</v>
      </c>
      <c r="D629" s="1" t="s">
        <v>922</v>
      </c>
      <c r="E629" t="s">
        <v>2996</v>
      </c>
      <c r="H629" t="s">
        <v>5216</v>
      </c>
      <c r="I629" t="s">
        <v>12</v>
      </c>
    </row>
    <row r="630" spans="1:9" x14ac:dyDescent="0.25">
      <c r="A630" t="s">
        <v>5263</v>
      </c>
      <c r="B630" t="str">
        <f t="shared" si="0"/>
        <v>RES THT 150k OHM 1% 0.25W 0.3 AXIAL</v>
      </c>
      <c r="C630" s="1" t="s">
        <v>122</v>
      </c>
      <c r="D630" s="1" t="s">
        <v>922</v>
      </c>
      <c r="E630" t="s">
        <v>2996</v>
      </c>
      <c r="H630" t="s">
        <v>5216</v>
      </c>
      <c r="I630" t="s">
        <v>12</v>
      </c>
    </row>
    <row r="631" spans="1:9" x14ac:dyDescent="0.25">
      <c r="A631" t="s">
        <v>5264</v>
      </c>
      <c r="B631" t="str">
        <f t="shared" si="0"/>
        <v>RES THT 220k OHM 1% 0.25W 0.3 AXIAL</v>
      </c>
      <c r="C631" s="1" t="s">
        <v>159</v>
      </c>
      <c r="D631" s="1" t="s">
        <v>922</v>
      </c>
      <c r="E631" t="s">
        <v>2996</v>
      </c>
      <c r="H631" t="s">
        <v>5216</v>
      </c>
      <c r="I631" t="s">
        <v>12</v>
      </c>
    </row>
    <row r="632" spans="1:9" x14ac:dyDescent="0.25">
      <c r="A632" t="s">
        <v>5265</v>
      </c>
      <c r="B632" t="str">
        <f t="shared" si="0"/>
        <v>RES THT 330k OHM 1% 0.25W 0.3 AXIAL</v>
      </c>
      <c r="C632" s="1" t="s">
        <v>786</v>
      </c>
      <c r="D632" s="1" t="s">
        <v>922</v>
      </c>
      <c r="E632" t="s">
        <v>2996</v>
      </c>
      <c r="H632" t="s">
        <v>5216</v>
      </c>
      <c r="I632" t="s">
        <v>12</v>
      </c>
    </row>
    <row r="633" spans="1:9" x14ac:dyDescent="0.25">
      <c r="A633" t="s">
        <v>5266</v>
      </c>
      <c r="B633" t="str">
        <f t="shared" si="0"/>
        <v>RES THT 470k OHM 1% 0.25W 0.3 AXIAL</v>
      </c>
      <c r="C633" s="1" t="s">
        <v>128</v>
      </c>
      <c r="D633" s="1" t="s">
        <v>922</v>
      </c>
      <c r="E633" t="s">
        <v>2996</v>
      </c>
      <c r="H633" t="s">
        <v>5216</v>
      </c>
      <c r="I633" t="s">
        <v>12</v>
      </c>
    </row>
    <row r="634" spans="1:9" x14ac:dyDescent="0.25">
      <c r="A634" t="s">
        <v>5267</v>
      </c>
      <c r="B634" t="str">
        <f t="shared" si="0"/>
        <v>RES THT 560k OHM 1% 0.25W 0.3 AXIAL</v>
      </c>
      <c r="C634" s="1" t="s">
        <v>193</v>
      </c>
      <c r="D634" s="1" t="s">
        <v>922</v>
      </c>
      <c r="E634" t="s">
        <v>2996</v>
      </c>
      <c r="H634" t="s">
        <v>5216</v>
      </c>
      <c r="I634" t="s">
        <v>12</v>
      </c>
    </row>
    <row r="635" spans="1:9" x14ac:dyDescent="0.25">
      <c r="A635" t="s">
        <v>5268</v>
      </c>
      <c r="B635" t="str">
        <f t="shared" si="0"/>
        <v>RES THT 680k OHM 1% 0.25W 0.3 AXIAL</v>
      </c>
      <c r="C635" s="1" t="s">
        <v>256</v>
      </c>
      <c r="D635" s="1" t="s">
        <v>922</v>
      </c>
      <c r="E635" t="s">
        <v>2996</v>
      </c>
      <c r="H635" t="s">
        <v>5216</v>
      </c>
      <c r="I635" t="s">
        <v>12</v>
      </c>
    </row>
    <row r="636" spans="1:9" x14ac:dyDescent="0.25">
      <c r="A636" t="s">
        <v>5269</v>
      </c>
      <c r="B636" t="str">
        <f t="shared" si="0"/>
        <v>RES THT 820k OHM 1% 0.25W 0.3 AXIAL</v>
      </c>
      <c r="C636" s="1" t="s">
        <v>207</v>
      </c>
      <c r="D636" s="1" t="s">
        <v>922</v>
      </c>
      <c r="E636" t="s">
        <v>2996</v>
      </c>
      <c r="H636" t="s">
        <v>5216</v>
      </c>
      <c r="I636" t="s">
        <v>12</v>
      </c>
    </row>
    <row r="637" spans="1:9" x14ac:dyDescent="0.25">
      <c r="A637" t="s">
        <v>5270</v>
      </c>
      <c r="B637" t="str">
        <f t="shared" si="0"/>
        <v>RES THT 3M OHM 1% 1/4W 0.3 AXIAL</v>
      </c>
      <c r="C637" s="1" t="s">
        <v>4021</v>
      </c>
      <c r="D637" s="1" t="s">
        <v>922</v>
      </c>
      <c r="E637" t="s">
        <v>5250</v>
      </c>
      <c r="H637" t="s">
        <v>5216</v>
      </c>
      <c r="I637" t="s">
        <v>12</v>
      </c>
    </row>
    <row r="638" spans="1:9" x14ac:dyDescent="0.25">
      <c r="A638" t="s">
        <v>5271</v>
      </c>
      <c r="B638" t="str">
        <f>CONCATENATE("RES THT ",C638," OHM ",D638," ",E638," 0.4 AXIAL")</f>
        <v>RES THT 1.5k OHM 1% 0.25W 0.4 AXIAL</v>
      </c>
      <c r="C638" s="1" t="s">
        <v>94</v>
      </c>
      <c r="D638" s="1" t="s">
        <v>922</v>
      </c>
      <c r="E638" t="s">
        <v>2996</v>
      </c>
      <c r="H638" t="s">
        <v>5217</v>
      </c>
      <c r="I638" t="s">
        <v>12</v>
      </c>
    </row>
    <row r="639" spans="1:9" x14ac:dyDescent="0.25">
      <c r="A639" t="s">
        <v>5272</v>
      </c>
      <c r="B639" t="str">
        <f t="shared" ref="B639:B658" si="1">CONCATENATE("RES THT ",C639," OHM ",D639," ",E639," 0.4 AXIAL")</f>
        <v>RES THT 2.2k OHM 1% 0.25W 0.4 AXIAL</v>
      </c>
      <c r="C639" s="1" t="s">
        <v>887</v>
      </c>
      <c r="D639" s="1" t="s">
        <v>922</v>
      </c>
      <c r="E639" t="s">
        <v>2996</v>
      </c>
      <c r="H639" t="s">
        <v>5217</v>
      </c>
      <c r="I639" t="s">
        <v>12</v>
      </c>
    </row>
    <row r="640" spans="1:9" x14ac:dyDescent="0.25">
      <c r="A640" t="s">
        <v>5273</v>
      </c>
      <c r="B640" t="str">
        <f t="shared" si="1"/>
        <v>RES THT 3.3k OHM 1% 0.25W 0.4 AXIAL</v>
      </c>
      <c r="C640" s="1" t="s">
        <v>102</v>
      </c>
      <c r="D640" s="1" t="s">
        <v>922</v>
      </c>
      <c r="E640" t="s">
        <v>2996</v>
      </c>
      <c r="H640" t="s">
        <v>5217</v>
      </c>
      <c r="I640" t="s">
        <v>12</v>
      </c>
    </row>
    <row r="641" spans="1:9" x14ac:dyDescent="0.25">
      <c r="A641" t="s">
        <v>5274</v>
      </c>
      <c r="B641" t="str">
        <f t="shared" si="1"/>
        <v>RES THT 4.7k OHM 1% 0.25W 0.4 AXIAL</v>
      </c>
      <c r="C641" s="1" t="s">
        <v>91</v>
      </c>
      <c r="D641" s="1" t="s">
        <v>922</v>
      </c>
      <c r="E641" t="s">
        <v>2996</v>
      </c>
      <c r="H641" t="s">
        <v>5217</v>
      </c>
      <c r="I641" t="s">
        <v>12</v>
      </c>
    </row>
    <row r="642" spans="1:9" x14ac:dyDescent="0.25">
      <c r="A642" t="s">
        <v>5275</v>
      </c>
      <c r="B642" t="str">
        <f t="shared" si="1"/>
        <v>RES THT 5.6k OHM 1% 0.25W 0.4 AXIAL</v>
      </c>
      <c r="C642" s="1" t="s">
        <v>282</v>
      </c>
      <c r="D642" s="1" t="s">
        <v>922</v>
      </c>
      <c r="E642" t="s">
        <v>2996</v>
      </c>
      <c r="H642" t="s">
        <v>5217</v>
      </c>
      <c r="I642" t="s">
        <v>12</v>
      </c>
    </row>
    <row r="643" spans="1:9" x14ac:dyDescent="0.25">
      <c r="A643" t="s">
        <v>5276</v>
      </c>
      <c r="B643" t="str">
        <f t="shared" si="1"/>
        <v>RES THT 6.8k OHM 1% 0.25W 0.4 AXIAL</v>
      </c>
      <c r="C643" s="1" t="s">
        <v>897</v>
      </c>
      <c r="D643" s="1" t="s">
        <v>922</v>
      </c>
      <c r="E643" t="s">
        <v>2996</v>
      </c>
      <c r="H643" t="s">
        <v>5217</v>
      </c>
      <c r="I643" t="s">
        <v>12</v>
      </c>
    </row>
    <row r="644" spans="1:9" x14ac:dyDescent="0.25">
      <c r="A644" t="s">
        <v>5277</v>
      </c>
      <c r="B644" t="str">
        <f t="shared" si="1"/>
        <v>RES THT 8.2k OHM 1% 0.25W 0.4 AXIAL</v>
      </c>
      <c r="C644" s="1" t="s">
        <v>273</v>
      </c>
      <c r="D644" s="1" t="s">
        <v>922</v>
      </c>
      <c r="E644" t="s">
        <v>2996</v>
      </c>
      <c r="H644" t="s">
        <v>5217</v>
      </c>
      <c r="I644" t="s">
        <v>12</v>
      </c>
    </row>
    <row r="645" spans="1:9" x14ac:dyDescent="0.25">
      <c r="A645" t="s">
        <v>5278</v>
      </c>
      <c r="B645" t="str">
        <f t="shared" si="1"/>
        <v>RES THT 22k OHM 1% 0.25W 0.4 AXIAL</v>
      </c>
      <c r="C645" s="1" t="s">
        <v>92</v>
      </c>
      <c r="D645" s="1" t="s">
        <v>922</v>
      </c>
      <c r="E645" t="s">
        <v>2996</v>
      </c>
      <c r="H645" t="s">
        <v>5217</v>
      </c>
      <c r="I645" t="s">
        <v>12</v>
      </c>
    </row>
    <row r="646" spans="1:9" x14ac:dyDescent="0.25">
      <c r="A646" t="s">
        <v>5279</v>
      </c>
      <c r="B646" t="str">
        <f t="shared" si="1"/>
        <v>RES THT 33k OHM 1% 0.25W 0.4 AXIAL</v>
      </c>
      <c r="C646" s="1" t="s">
        <v>909</v>
      </c>
      <c r="D646" s="1" t="s">
        <v>922</v>
      </c>
      <c r="E646" t="s">
        <v>2996</v>
      </c>
      <c r="H646" t="s">
        <v>5217</v>
      </c>
      <c r="I646" t="s">
        <v>12</v>
      </c>
    </row>
    <row r="647" spans="1:9" x14ac:dyDescent="0.25">
      <c r="A647" t="s">
        <v>5280</v>
      </c>
      <c r="B647" t="str">
        <f t="shared" si="1"/>
        <v>RES THT 47k OHM 1% 1/4W 0.4 AXIAL</v>
      </c>
      <c r="C647" s="1" t="s">
        <v>120</v>
      </c>
      <c r="D647" s="1" t="s">
        <v>922</v>
      </c>
      <c r="E647" t="s">
        <v>5250</v>
      </c>
      <c r="H647" t="s">
        <v>5217</v>
      </c>
      <c r="I647" t="s">
        <v>12</v>
      </c>
    </row>
    <row r="648" spans="1:9" x14ac:dyDescent="0.25">
      <c r="A648" t="s">
        <v>5281</v>
      </c>
      <c r="B648" t="str">
        <f t="shared" si="1"/>
        <v>RES THT 56k OHM 1% 0.25W 0.4 AXIAL</v>
      </c>
      <c r="C648" s="1" t="s">
        <v>913</v>
      </c>
      <c r="D648" s="1" t="s">
        <v>922</v>
      </c>
      <c r="E648" t="s">
        <v>2996</v>
      </c>
      <c r="H648" t="s">
        <v>5217</v>
      </c>
      <c r="I648" t="s">
        <v>12</v>
      </c>
    </row>
    <row r="649" spans="1:9" x14ac:dyDescent="0.25">
      <c r="A649" t="s">
        <v>5282</v>
      </c>
      <c r="B649" t="str">
        <f t="shared" si="1"/>
        <v>RES THT 68k OHM 1% 0.25W 0.4 AXIAL</v>
      </c>
      <c r="C649" s="1" t="s">
        <v>200</v>
      </c>
      <c r="D649" s="1" t="s">
        <v>922</v>
      </c>
      <c r="E649" t="s">
        <v>2996</v>
      </c>
      <c r="H649" t="s">
        <v>5217</v>
      </c>
      <c r="I649" t="s">
        <v>12</v>
      </c>
    </row>
    <row r="650" spans="1:9" x14ac:dyDescent="0.25">
      <c r="A650" t="s">
        <v>5283</v>
      </c>
      <c r="B650" t="str">
        <f t="shared" si="1"/>
        <v>RES THT 82k OHM 1% 0.25W 0.4 AXIAL</v>
      </c>
      <c r="C650" s="1" t="s">
        <v>115</v>
      </c>
      <c r="D650" s="1" t="s">
        <v>922</v>
      </c>
      <c r="E650" t="s">
        <v>2996</v>
      </c>
      <c r="H650" t="s">
        <v>5217</v>
      </c>
      <c r="I650" t="s">
        <v>12</v>
      </c>
    </row>
    <row r="651" spans="1:9" x14ac:dyDescent="0.25">
      <c r="A651" t="s">
        <v>5284</v>
      </c>
      <c r="B651" t="str">
        <f t="shared" si="1"/>
        <v>RES THT 150k OHM 1% 0.25W 0.4 AXIAL</v>
      </c>
      <c r="C651" s="1" t="s">
        <v>122</v>
      </c>
      <c r="D651" s="1" t="s">
        <v>922</v>
      </c>
      <c r="E651" t="s">
        <v>2996</v>
      </c>
      <c r="H651" t="s">
        <v>5217</v>
      </c>
      <c r="I651" t="s">
        <v>12</v>
      </c>
    </row>
    <row r="652" spans="1:9" x14ac:dyDescent="0.25">
      <c r="A652" t="s">
        <v>5285</v>
      </c>
      <c r="B652" t="str">
        <f t="shared" si="1"/>
        <v>RES THT 220k OHM 1% 0.25W 0.4 AXIAL</v>
      </c>
      <c r="C652" s="1" t="s">
        <v>159</v>
      </c>
      <c r="D652" s="1" t="s">
        <v>922</v>
      </c>
      <c r="E652" t="s">
        <v>2996</v>
      </c>
      <c r="H652" t="s">
        <v>5217</v>
      </c>
      <c r="I652" t="s">
        <v>12</v>
      </c>
    </row>
    <row r="653" spans="1:9" x14ac:dyDescent="0.25">
      <c r="A653" t="s">
        <v>5286</v>
      </c>
      <c r="B653" t="str">
        <f t="shared" si="1"/>
        <v>RES THT 330k OHM 1% 0.25W 0.4 AXIAL</v>
      </c>
      <c r="C653" s="1" t="s">
        <v>786</v>
      </c>
      <c r="D653" s="1" t="s">
        <v>922</v>
      </c>
      <c r="E653" t="s">
        <v>2996</v>
      </c>
      <c r="H653" t="s">
        <v>5217</v>
      </c>
      <c r="I653" t="s">
        <v>12</v>
      </c>
    </row>
    <row r="654" spans="1:9" x14ac:dyDescent="0.25">
      <c r="A654" t="s">
        <v>5287</v>
      </c>
      <c r="B654" t="str">
        <f t="shared" si="1"/>
        <v>RES THT 470k OHM 1% 0.25W 0.4 AXIAL</v>
      </c>
      <c r="C654" s="1" t="s">
        <v>128</v>
      </c>
      <c r="D654" s="1" t="s">
        <v>922</v>
      </c>
      <c r="E654" t="s">
        <v>2996</v>
      </c>
      <c r="H654" t="s">
        <v>5217</v>
      </c>
      <c r="I654" t="s">
        <v>12</v>
      </c>
    </row>
    <row r="655" spans="1:9" x14ac:dyDescent="0.25">
      <c r="A655" t="s">
        <v>5288</v>
      </c>
      <c r="B655" t="str">
        <f t="shared" si="1"/>
        <v>RES THT 560k OHM 1% 0.25W 0.4 AXIAL</v>
      </c>
      <c r="C655" s="1" t="s">
        <v>193</v>
      </c>
      <c r="D655" s="1" t="s">
        <v>922</v>
      </c>
      <c r="E655" t="s">
        <v>2996</v>
      </c>
      <c r="H655" t="s">
        <v>5217</v>
      </c>
      <c r="I655" t="s">
        <v>12</v>
      </c>
    </row>
    <row r="656" spans="1:9" x14ac:dyDescent="0.25">
      <c r="A656" t="s">
        <v>5289</v>
      </c>
      <c r="B656" t="str">
        <f t="shared" si="1"/>
        <v>RES THT 680k OHM 1% 0.25W 0.4 AXIAL</v>
      </c>
      <c r="C656" s="1" t="s">
        <v>256</v>
      </c>
      <c r="D656" s="1" t="s">
        <v>922</v>
      </c>
      <c r="E656" t="s">
        <v>2996</v>
      </c>
      <c r="H656" t="s">
        <v>5217</v>
      </c>
      <c r="I656" t="s">
        <v>12</v>
      </c>
    </row>
    <row r="657" spans="1:9" x14ac:dyDescent="0.25">
      <c r="A657" t="s">
        <v>5290</v>
      </c>
      <c r="B657" t="str">
        <f t="shared" si="1"/>
        <v>RES THT 820k OHM 1% 1/4W 0.4 AXIAL</v>
      </c>
      <c r="C657" s="1" t="s">
        <v>207</v>
      </c>
      <c r="D657" s="1" t="s">
        <v>922</v>
      </c>
      <c r="E657" t="s">
        <v>5250</v>
      </c>
      <c r="H657" t="s">
        <v>5217</v>
      </c>
      <c r="I657" t="s">
        <v>12</v>
      </c>
    </row>
    <row r="658" spans="1:9" x14ac:dyDescent="0.25">
      <c r="A658" t="s">
        <v>5291</v>
      </c>
      <c r="B658" t="str">
        <f t="shared" si="1"/>
        <v>RES THT 3M OHM 1% 1/4W 0.4 AXIAL</v>
      </c>
      <c r="C658" s="1" t="s">
        <v>4021</v>
      </c>
      <c r="D658" s="1" t="s">
        <v>922</v>
      </c>
      <c r="E658" t="s">
        <v>5250</v>
      </c>
      <c r="H658" t="s">
        <v>5217</v>
      </c>
      <c r="I658" t="s">
        <v>12</v>
      </c>
    </row>
    <row r="659" spans="1:9" x14ac:dyDescent="0.25">
      <c r="A659" t="s">
        <v>5293</v>
      </c>
      <c r="B659" t="str">
        <f>CONCATENATE("RES THT ",C659," OHM ",D659," ",E659," 0.3 AXIAL")</f>
        <v>RES THT 22 OHM 1% 0.25W 0.3 AXIAL</v>
      </c>
      <c r="C659" s="1" t="s">
        <v>3222</v>
      </c>
      <c r="D659" s="1" t="s">
        <v>922</v>
      </c>
      <c r="E659" t="s">
        <v>2996</v>
      </c>
      <c r="H659" t="s">
        <v>5216</v>
      </c>
      <c r="I659" t="s">
        <v>12</v>
      </c>
    </row>
    <row r="660" spans="1:9" x14ac:dyDescent="0.25">
      <c r="A660" t="s">
        <v>5294</v>
      </c>
      <c r="B660" t="str">
        <f t="shared" ref="B660:B672" si="2">CONCATENATE("RES THT ",C660," OHM ",D660," ",E660," 0.3 AXIAL")</f>
        <v>RES THT 33 OHM 1% 0.25W 0.3 AXIAL</v>
      </c>
      <c r="C660" s="1" t="s">
        <v>3007</v>
      </c>
      <c r="D660" s="1" t="s">
        <v>922</v>
      </c>
      <c r="E660" t="s">
        <v>2996</v>
      </c>
      <c r="H660" t="s">
        <v>5216</v>
      </c>
      <c r="I660" t="s">
        <v>12</v>
      </c>
    </row>
    <row r="661" spans="1:9" x14ac:dyDescent="0.25">
      <c r="A661" t="s">
        <v>5295</v>
      </c>
      <c r="B661" t="str">
        <f t="shared" si="2"/>
        <v>RES THT 46 OHM 1% 0.25W 0.3 AXIAL</v>
      </c>
      <c r="C661" s="1" t="s">
        <v>5292</v>
      </c>
      <c r="D661" s="1" t="s">
        <v>922</v>
      </c>
      <c r="E661" t="s">
        <v>2996</v>
      </c>
      <c r="H661" t="s">
        <v>5216</v>
      </c>
      <c r="I661" t="s">
        <v>12</v>
      </c>
    </row>
    <row r="662" spans="1:9" x14ac:dyDescent="0.25">
      <c r="A662" t="s">
        <v>5296</v>
      </c>
      <c r="B662" t="str">
        <f t="shared" si="2"/>
        <v>RES THT 56 OHM 1% 0.25W 0.3 AXIAL</v>
      </c>
      <c r="C662" s="1" t="s">
        <v>3271</v>
      </c>
      <c r="D662" s="1" t="s">
        <v>922</v>
      </c>
      <c r="E662" t="s">
        <v>2996</v>
      </c>
      <c r="H662" t="s">
        <v>5216</v>
      </c>
      <c r="I662" t="s">
        <v>12</v>
      </c>
    </row>
    <row r="663" spans="1:9" x14ac:dyDescent="0.25">
      <c r="A663" t="s">
        <v>5297</v>
      </c>
      <c r="B663" t="str">
        <f t="shared" si="2"/>
        <v>RES THT 68 OHM 1% 0.25W 0.3 AXIAL</v>
      </c>
      <c r="C663" s="1" t="s">
        <v>3277</v>
      </c>
      <c r="D663" s="1" t="s">
        <v>922</v>
      </c>
      <c r="E663" t="s">
        <v>2996</v>
      </c>
      <c r="H663" t="s">
        <v>5216</v>
      </c>
      <c r="I663" t="s">
        <v>12</v>
      </c>
    </row>
    <row r="664" spans="1:9" x14ac:dyDescent="0.25">
      <c r="A664" t="s">
        <v>5298</v>
      </c>
      <c r="B664" t="str">
        <f t="shared" si="2"/>
        <v>RES THT 82 OHM 1% 0.25W 0.3 AXIAL</v>
      </c>
      <c r="C664" s="1" t="s">
        <v>3286</v>
      </c>
      <c r="D664" s="1" t="s">
        <v>922</v>
      </c>
      <c r="E664" t="s">
        <v>2996</v>
      </c>
      <c r="H664" t="s">
        <v>5216</v>
      </c>
      <c r="I664" t="s">
        <v>12</v>
      </c>
    </row>
    <row r="665" spans="1:9" x14ac:dyDescent="0.25">
      <c r="A665" t="s">
        <v>5299</v>
      </c>
      <c r="B665" t="str">
        <f t="shared" si="2"/>
        <v>RES THT 100 OHM 1% 0.25W 0.3 AXIAL</v>
      </c>
      <c r="C665" s="1" t="s">
        <v>3152</v>
      </c>
      <c r="D665" s="1" t="s">
        <v>922</v>
      </c>
      <c r="E665" t="s">
        <v>2996</v>
      </c>
      <c r="H665" t="s">
        <v>5216</v>
      </c>
      <c r="I665" t="s">
        <v>12</v>
      </c>
    </row>
    <row r="666" spans="1:9" x14ac:dyDescent="0.25">
      <c r="A666" t="s">
        <v>5300</v>
      </c>
      <c r="B666" t="str">
        <f t="shared" si="2"/>
        <v>RES THT 150 OHM 1% 0.25W 0.3 AXIAL</v>
      </c>
      <c r="C666" s="1" t="s">
        <v>3186</v>
      </c>
      <c r="D666" s="1" t="s">
        <v>922</v>
      </c>
      <c r="E666" t="s">
        <v>2996</v>
      </c>
      <c r="H666" t="s">
        <v>5216</v>
      </c>
      <c r="I666" t="s">
        <v>12</v>
      </c>
    </row>
    <row r="667" spans="1:9" x14ac:dyDescent="0.25">
      <c r="A667" t="s">
        <v>5301</v>
      </c>
      <c r="B667" t="str">
        <f t="shared" si="2"/>
        <v>RES THT 220 OHM 1% 0.25W 0.3 AXIAL</v>
      </c>
      <c r="C667" s="1" t="s">
        <v>3217</v>
      </c>
      <c r="D667" s="1" t="s">
        <v>922</v>
      </c>
      <c r="E667" t="s">
        <v>2996</v>
      </c>
      <c r="H667" t="s">
        <v>5216</v>
      </c>
      <c r="I667" t="s">
        <v>12</v>
      </c>
    </row>
    <row r="668" spans="1:9" x14ac:dyDescent="0.25">
      <c r="A668" t="s">
        <v>5302</v>
      </c>
      <c r="B668" t="str">
        <f t="shared" si="2"/>
        <v>RES THT 330 OHM 1% 0.25W 0.3 AXIAL</v>
      </c>
      <c r="C668" s="1" t="s">
        <v>3244</v>
      </c>
      <c r="D668" s="1" t="s">
        <v>922</v>
      </c>
      <c r="E668" t="s">
        <v>2996</v>
      </c>
      <c r="H668" t="s">
        <v>5216</v>
      </c>
      <c r="I668" t="s">
        <v>12</v>
      </c>
    </row>
    <row r="669" spans="1:9" x14ac:dyDescent="0.25">
      <c r="A669" t="s">
        <v>5303</v>
      </c>
      <c r="B669" t="str">
        <f t="shared" si="2"/>
        <v>RES THT 470 OHM 1% 0.25W 0.3 AXIAL</v>
      </c>
      <c r="C669" s="1" t="s">
        <v>3058</v>
      </c>
      <c r="D669" s="1" t="s">
        <v>922</v>
      </c>
      <c r="E669" t="s">
        <v>2996</v>
      </c>
      <c r="H669" t="s">
        <v>5216</v>
      </c>
      <c r="I669" t="s">
        <v>12</v>
      </c>
    </row>
    <row r="670" spans="1:9" x14ac:dyDescent="0.25">
      <c r="A670" t="s">
        <v>5304</v>
      </c>
      <c r="B670" t="str">
        <f t="shared" si="2"/>
        <v>RES THT 560 OHM 1% 0.25W 0.3 AXIAL</v>
      </c>
      <c r="C670" s="1" t="s">
        <v>3266</v>
      </c>
      <c r="D670" s="1" t="s">
        <v>922</v>
      </c>
      <c r="E670" t="s">
        <v>2996</v>
      </c>
      <c r="H670" t="s">
        <v>5216</v>
      </c>
      <c r="I670" t="s">
        <v>12</v>
      </c>
    </row>
    <row r="671" spans="1:9" x14ac:dyDescent="0.25">
      <c r="A671" t="s">
        <v>5305</v>
      </c>
      <c r="B671" t="str">
        <f t="shared" si="2"/>
        <v>RES THT 680 OHM 1% 0.25W 0.3 AXIAL</v>
      </c>
      <c r="C671" s="1" t="s">
        <v>3339</v>
      </c>
      <c r="D671" s="1" t="s">
        <v>922</v>
      </c>
      <c r="E671" t="s">
        <v>2996</v>
      </c>
      <c r="H671" t="s">
        <v>5216</v>
      </c>
      <c r="I671" t="s">
        <v>12</v>
      </c>
    </row>
    <row r="672" spans="1:9" x14ac:dyDescent="0.25">
      <c r="A672" t="s">
        <v>5306</v>
      </c>
      <c r="B672" t="str">
        <f t="shared" si="2"/>
        <v>RES THT 820 OHM 1% 0.25W 0.3 AXIAL</v>
      </c>
      <c r="C672" s="1" t="s">
        <v>3344</v>
      </c>
      <c r="D672" s="1" t="s">
        <v>922</v>
      </c>
      <c r="E672" t="s">
        <v>2996</v>
      </c>
      <c r="H672" t="s">
        <v>5216</v>
      </c>
      <c r="I672" t="s">
        <v>12</v>
      </c>
    </row>
    <row r="673" spans="1:9" x14ac:dyDescent="0.25">
      <c r="A673" t="s">
        <v>5307</v>
      </c>
      <c r="B673" t="str">
        <f t="shared" ref="B673:B686" si="3">CONCATENATE("RES THT ",C673," OHM ",D673," ",E673," 0.4 AXIAL")</f>
        <v>RES THT 22 OHM 1% 0.25W 0.4 AXIAL</v>
      </c>
      <c r="C673" s="1" t="s">
        <v>3222</v>
      </c>
      <c r="D673" s="1" t="s">
        <v>922</v>
      </c>
      <c r="E673" t="s">
        <v>2996</v>
      </c>
      <c r="H673" t="s">
        <v>5217</v>
      </c>
      <c r="I673" t="s">
        <v>12</v>
      </c>
    </row>
    <row r="674" spans="1:9" x14ac:dyDescent="0.25">
      <c r="A674" t="s">
        <v>5308</v>
      </c>
      <c r="B674" t="str">
        <f t="shared" si="3"/>
        <v>RES THT 33 OHM 1% 0.25W 0.4 AXIAL</v>
      </c>
      <c r="C674" s="1" t="s">
        <v>3007</v>
      </c>
      <c r="D674" s="1" t="s">
        <v>922</v>
      </c>
      <c r="E674" t="s">
        <v>2996</v>
      </c>
      <c r="H674" t="s">
        <v>5217</v>
      </c>
      <c r="I674" t="s">
        <v>12</v>
      </c>
    </row>
    <row r="675" spans="1:9" x14ac:dyDescent="0.25">
      <c r="A675" t="s">
        <v>5309</v>
      </c>
      <c r="B675" t="str">
        <f t="shared" si="3"/>
        <v>RES THT 46 OHM 1% 0.25W 0.4 AXIAL</v>
      </c>
      <c r="C675" s="1" t="s">
        <v>5292</v>
      </c>
      <c r="D675" s="1" t="s">
        <v>922</v>
      </c>
      <c r="E675" t="s">
        <v>2996</v>
      </c>
      <c r="H675" t="s">
        <v>5217</v>
      </c>
      <c r="I675" t="s">
        <v>12</v>
      </c>
    </row>
    <row r="676" spans="1:9" x14ac:dyDescent="0.25">
      <c r="A676" t="s">
        <v>5310</v>
      </c>
      <c r="B676" t="str">
        <f t="shared" si="3"/>
        <v>RES THT 56 OHM 1% 0.25W 0.4 AXIAL</v>
      </c>
      <c r="C676" s="1" t="s">
        <v>3271</v>
      </c>
      <c r="D676" s="1" t="s">
        <v>922</v>
      </c>
      <c r="E676" t="s">
        <v>2996</v>
      </c>
      <c r="H676" t="s">
        <v>5217</v>
      </c>
      <c r="I676" t="s">
        <v>12</v>
      </c>
    </row>
    <row r="677" spans="1:9" x14ac:dyDescent="0.25">
      <c r="A677" t="s">
        <v>5311</v>
      </c>
      <c r="B677" t="str">
        <f t="shared" si="3"/>
        <v>RES THT 68 OHM 1% 0.25W 0.4 AXIAL</v>
      </c>
      <c r="C677" s="1" t="s">
        <v>3277</v>
      </c>
      <c r="D677" s="1" t="s">
        <v>922</v>
      </c>
      <c r="E677" t="s">
        <v>2996</v>
      </c>
      <c r="H677" t="s">
        <v>5217</v>
      </c>
      <c r="I677" t="s">
        <v>12</v>
      </c>
    </row>
    <row r="678" spans="1:9" x14ac:dyDescent="0.25">
      <c r="A678" t="s">
        <v>5312</v>
      </c>
      <c r="B678" t="str">
        <f t="shared" si="3"/>
        <v>RES THT 82 OHM 1% 0.25W 0.4 AXIAL</v>
      </c>
      <c r="C678" s="1" t="s">
        <v>3286</v>
      </c>
      <c r="D678" s="1" t="s">
        <v>922</v>
      </c>
      <c r="E678" t="s">
        <v>2996</v>
      </c>
      <c r="H678" t="s">
        <v>5217</v>
      </c>
      <c r="I678" t="s">
        <v>12</v>
      </c>
    </row>
    <row r="679" spans="1:9" x14ac:dyDescent="0.25">
      <c r="A679" t="s">
        <v>5313</v>
      </c>
      <c r="B679" t="str">
        <f t="shared" si="3"/>
        <v>RES THT 100 OHM 1% 1/4W 0.4 AXIAL</v>
      </c>
      <c r="C679" s="1" t="s">
        <v>3152</v>
      </c>
      <c r="D679" s="1" t="s">
        <v>922</v>
      </c>
      <c r="E679" t="s">
        <v>5250</v>
      </c>
      <c r="H679" t="s">
        <v>5217</v>
      </c>
      <c r="I679" t="s">
        <v>12</v>
      </c>
    </row>
    <row r="680" spans="1:9" x14ac:dyDescent="0.25">
      <c r="A680" t="s">
        <v>5314</v>
      </c>
      <c r="B680" t="str">
        <f t="shared" si="3"/>
        <v>RES THT 150 OHM 1% 1/4W 0.4 AXIAL</v>
      </c>
      <c r="C680" s="1" t="s">
        <v>3186</v>
      </c>
      <c r="D680" s="1" t="s">
        <v>922</v>
      </c>
      <c r="E680" t="s">
        <v>5250</v>
      </c>
      <c r="H680" t="s">
        <v>5217</v>
      </c>
      <c r="I680" t="s">
        <v>12</v>
      </c>
    </row>
    <row r="681" spans="1:9" x14ac:dyDescent="0.25">
      <c r="A681" t="s">
        <v>5315</v>
      </c>
      <c r="B681" t="str">
        <f t="shared" si="3"/>
        <v>RES THT 220 OHM 1% 0.25W 0.4 AXIAL</v>
      </c>
      <c r="C681" s="1" t="s">
        <v>3217</v>
      </c>
      <c r="D681" s="1" t="s">
        <v>922</v>
      </c>
      <c r="E681" t="s">
        <v>2996</v>
      </c>
      <c r="H681" t="s">
        <v>5217</v>
      </c>
      <c r="I681" t="s">
        <v>12</v>
      </c>
    </row>
    <row r="682" spans="1:9" x14ac:dyDescent="0.25">
      <c r="A682" t="s">
        <v>5316</v>
      </c>
      <c r="B682" t="str">
        <f t="shared" si="3"/>
        <v>RES THT 330 OHM 1% 0.25W 0.4 AXIAL</v>
      </c>
      <c r="C682" s="1" t="s">
        <v>3244</v>
      </c>
      <c r="D682" s="1" t="s">
        <v>922</v>
      </c>
      <c r="E682" t="s">
        <v>2996</v>
      </c>
      <c r="H682" t="s">
        <v>5217</v>
      </c>
      <c r="I682" t="s">
        <v>12</v>
      </c>
    </row>
    <row r="683" spans="1:9" x14ac:dyDescent="0.25">
      <c r="A683" t="s">
        <v>5317</v>
      </c>
      <c r="B683" t="str">
        <f t="shared" si="3"/>
        <v>RES THT 470 OHM 1% 0.25W 0.4 AXIAL</v>
      </c>
      <c r="C683" s="1" t="s">
        <v>3058</v>
      </c>
      <c r="D683" s="1" t="s">
        <v>922</v>
      </c>
      <c r="E683" t="s">
        <v>2996</v>
      </c>
      <c r="H683" t="s">
        <v>5217</v>
      </c>
      <c r="I683" t="s">
        <v>12</v>
      </c>
    </row>
    <row r="684" spans="1:9" x14ac:dyDescent="0.25">
      <c r="A684" t="s">
        <v>5318</v>
      </c>
      <c r="B684" t="str">
        <f t="shared" si="3"/>
        <v>RES THT 560 OHM 1% 0.25W 0.4 AXIAL</v>
      </c>
      <c r="C684" s="1" t="s">
        <v>3266</v>
      </c>
      <c r="D684" s="1" t="s">
        <v>922</v>
      </c>
      <c r="E684" t="s">
        <v>2996</v>
      </c>
      <c r="H684" t="s">
        <v>5217</v>
      </c>
      <c r="I684" t="s">
        <v>12</v>
      </c>
    </row>
    <row r="685" spans="1:9" x14ac:dyDescent="0.25">
      <c r="A685" t="s">
        <v>5319</v>
      </c>
      <c r="B685" t="str">
        <f t="shared" si="3"/>
        <v>RES THT 680 OHM 1% 0.25W 0.4 AXIAL</v>
      </c>
      <c r="C685" s="1" t="s">
        <v>3339</v>
      </c>
      <c r="D685" s="1" t="s">
        <v>922</v>
      </c>
      <c r="E685" t="s">
        <v>2996</v>
      </c>
      <c r="H685" t="s">
        <v>5217</v>
      </c>
      <c r="I685" t="s">
        <v>12</v>
      </c>
    </row>
    <row r="686" spans="1:9" x14ac:dyDescent="0.25">
      <c r="A686" t="s">
        <v>5320</v>
      </c>
      <c r="B686" t="str">
        <f t="shared" si="3"/>
        <v>RES THT 820 OHM 1% 0.25W 0.4 AXIAL</v>
      </c>
      <c r="C686" s="1" t="s">
        <v>3344</v>
      </c>
      <c r="D686" s="1" t="s">
        <v>922</v>
      </c>
      <c r="E686" t="s">
        <v>2996</v>
      </c>
      <c r="H686" t="s">
        <v>5217</v>
      </c>
      <c r="I686" t="s">
        <v>12</v>
      </c>
    </row>
    <row r="687" spans="1:9" x14ac:dyDescent="0.25">
      <c r="A687" t="s">
        <v>5343</v>
      </c>
      <c r="B687" t="str">
        <f>CONCATENATE("RES THT ",C687," OHM ",D687," ",E687," 0.4 AXIAL")</f>
        <v>RES THT 10M OHM 1% 0.6W 0.4 AXIAL</v>
      </c>
      <c r="C687" s="1" t="s">
        <v>3788</v>
      </c>
      <c r="D687" s="1" t="s">
        <v>922</v>
      </c>
      <c r="E687" t="s">
        <v>5344</v>
      </c>
      <c r="F687" t="s">
        <v>5347</v>
      </c>
      <c r="G687" t="s">
        <v>5346</v>
      </c>
      <c r="H687" t="s">
        <v>5345</v>
      </c>
      <c r="I687" t="s">
        <v>12</v>
      </c>
    </row>
    <row r="688" spans="1:9" x14ac:dyDescent="0.25">
      <c r="A688" t="s">
        <v>5349</v>
      </c>
      <c r="B688" t="str">
        <f>CONCATENATE("RES THT ",C688," OHM ",D688," ",E688," 0.4 AXIAL")</f>
        <v>RES THT 1M OHM 1% 0.6W 0.4 AXIAL</v>
      </c>
      <c r="C688" s="1" t="s">
        <v>790</v>
      </c>
      <c r="D688" s="1" t="s">
        <v>922</v>
      </c>
      <c r="E688" t="s">
        <v>5344</v>
      </c>
      <c r="F688" t="s">
        <v>5347</v>
      </c>
      <c r="G688" t="s">
        <v>5348</v>
      </c>
      <c r="H688" t="s">
        <v>5345</v>
      </c>
      <c r="I688" t="s">
        <v>12</v>
      </c>
    </row>
    <row r="689" spans="1:10" x14ac:dyDescent="0.25">
      <c r="A689" t="s">
        <v>5350</v>
      </c>
      <c r="B689" t="str">
        <f>CONCATENATE("RES THT ",C689," OHM ",D689," ",E689," 0.4 AXIAL")</f>
        <v>RES THT 100M OHM 1% 0.5W 0.4 AXIAL</v>
      </c>
      <c r="C689" s="1" t="s">
        <v>5351</v>
      </c>
      <c r="D689" s="1" t="s">
        <v>922</v>
      </c>
      <c r="E689" t="s">
        <v>4925</v>
      </c>
      <c r="F689" t="s">
        <v>2439</v>
      </c>
      <c r="G689" t="s">
        <v>5352</v>
      </c>
      <c r="H689" t="s">
        <v>5353</v>
      </c>
      <c r="I689" t="s">
        <v>12</v>
      </c>
    </row>
    <row r="690" spans="1:10" x14ac:dyDescent="0.25">
      <c r="A690" t="s">
        <v>5396</v>
      </c>
      <c r="B690" t="s">
        <v>5398</v>
      </c>
      <c r="C690" s="1" t="s">
        <v>5064</v>
      </c>
      <c r="D690" s="1" t="s">
        <v>922</v>
      </c>
      <c r="E690" t="s">
        <v>5065</v>
      </c>
      <c r="F690" t="s">
        <v>5066</v>
      </c>
      <c r="G690" t="s">
        <v>5067</v>
      </c>
      <c r="H690" t="s">
        <v>5397</v>
      </c>
      <c r="I690" t="s">
        <v>12</v>
      </c>
    </row>
    <row r="691" spans="1:10" x14ac:dyDescent="0.25">
      <c r="A691" t="s">
        <v>5520</v>
      </c>
      <c r="B691" t="s">
        <v>5522</v>
      </c>
      <c r="C691" s="1" t="s">
        <v>90</v>
      </c>
      <c r="D691" s="2" t="s">
        <v>4743</v>
      </c>
      <c r="E691" s="12" t="s">
        <v>5521</v>
      </c>
      <c r="F691" t="s">
        <v>2367</v>
      </c>
      <c r="G691" t="s">
        <v>5523</v>
      </c>
      <c r="H691" t="s">
        <v>5524</v>
      </c>
      <c r="I691" t="s">
        <v>5525</v>
      </c>
    </row>
    <row r="692" spans="1:10" x14ac:dyDescent="0.25">
      <c r="A692" t="s">
        <v>5527</v>
      </c>
      <c r="B692" t="s">
        <v>5528</v>
      </c>
      <c r="C692" s="1" t="s">
        <v>900</v>
      </c>
      <c r="D692" s="2" t="s">
        <v>4743</v>
      </c>
      <c r="E692" s="12" t="s">
        <v>5521</v>
      </c>
      <c r="F692" t="s">
        <v>2367</v>
      </c>
      <c r="G692" t="s">
        <v>5526</v>
      </c>
      <c r="H692" t="s">
        <v>5524</v>
      </c>
      <c r="I692" t="s">
        <v>5525</v>
      </c>
    </row>
    <row r="693" spans="1:10" x14ac:dyDescent="0.25">
      <c r="A693" t="s">
        <v>5531</v>
      </c>
      <c r="B693" t="s">
        <v>5530</v>
      </c>
      <c r="C693">
        <v>120</v>
      </c>
      <c r="D693" s="2" t="s">
        <v>4743</v>
      </c>
      <c r="E693" s="12" t="s">
        <v>5521</v>
      </c>
      <c r="F693" t="s">
        <v>2367</v>
      </c>
      <c r="G693" t="s">
        <v>5529</v>
      </c>
      <c r="H693" t="s">
        <v>5524</v>
      </c>
      <c r="I693" t="s">
        <v>5525</v>
      </c>
    </row>
    <row r="694" spans="1:10" x14ac:dyDescent="0.25">
      <c r="A694" t="s">
        <v>5587</v>
      </c>
      <c r="B694" t="s">
        <v>5590</v>
      </c>
      <c r="C694" s="1" t="s">
        <v>5589</v>
      </c>
      <c r="D694" s="2" t="s">
        <v>922</v>
      </c>
      <c r="E694" s="12" t="s">
        <v>2610</v>
      </c>
      <c r="F694" t="s">
        <v>2367</v>
      </c>
      <c r="G694" t="s">
        <v>5588</v>
      </c>
      <c r="H694" t="s">
        <v>2373</v>
      </c>
      <c r="I694" t="s">
        <v>12</v>
      </c>
      <c r="J694" s="8">
        <v>0.64</v>
      </c>
    </row>
    <row r="695" spans="1:10" x14ac:dyDescent="0.25">
      <c r="A695" t="s">
        <v>5593</v>
      </c>
      <c r="B695" t="s">
        <v>5592</v>
      </c>
      <c r="C695">
        <v>470</v>
      </c>
      <c r="D695" s="13">
        <v>0.05</v>
      </c>
      <c r="E695" s="12" t="s">
        <v>5521</v>
      </c>
      <c r="F695" t="s">
        <v>2367</v>
      </c>
      <c r="G695" t="s">
        <v>5591</v>
      </c>
      <c r="H695" t="s">
        <v>5524</v>
      </c>
      <c r="I695" t="s">
        <v>5525</v>
      </c>
      <c r="J695" s="8">
        <v>0.28999999999999998</v>
      </c>
    </row>
    <row r="696" spans="1:10" x14ac:dyDescent="0.25">
      <c r="A696" t="s">
        <v>5594</v>
      </c>
      <c r="B696" t="s">
        <v>5601</v>
      </c>
      <c r="C696" s="1" t="s">
        <v>900</v>
      </c>
      <c r="D696" s="13">
        <v>0.05</v>
      </c>
      <c r="E696" s="14" t="s">
        <v>5521</v>
      </c>
      <c r="F696" t="s">
        <v>5597</v>
      </c>
      <c r="G696" t="s">
        <v>5595</v>
      </c>
      <c r="H696" t="s">
        <v>5596</v>
      </c>
      <c r="I696" t="s">
        <v>5525</v>
      </c>
      <c r="J696" s="8">
        <v>0.61</v>
      </c>
    </row>
    <row r="697" spans="1:10" x14ac:dyDescent="0.25">
      <c r="A697" t="s">
        <v>5599</v>
      </c>
      <c r="B697" t="s">
        <v>5600</v>
      </c>
      <c r="C697">
        <v>470</v>
      </c>
      <c r="D697" s="13">
        <v>0.05</v>
      </c>
      <c r="E697" s="14" t="s">
        <v>5521</v>
      </c>
      <c r="F697" t="s">
        <v>5597</v>
      </c>
      <c r="G697" t="s">
        <v>5598</v>
      </c>
      <c r="H697" t="s">
        <v>5596</v>
      </c>
      <c r="I697" t="s">
        <v>5525</v>
      </c>
      <c r="J697" s="8">
        <v>0.61</v>
      </c>
    </row>
    <row r="698" spans="1:10" x14ac:dyDescent="0.25">
      <c r="A698" t="s">
        <v>5602</v>
      </c>
      <c r="B698" t="s">
        <v>5605</v>
      </c>
      <c r="C698" s="1">
        <v>120</v>
      </c>
      <c r="D698" s="13">
        <v>0.02</v>
      </c>
      <c r="E698" s="12" t="s">
        <v>5604</v>
      </c>
      <c r="F698" t="s">
        <v>4889</v>
      </c>
      <c r="G698" t="s">
        <v>5603</v>
      </c>
      <c r="H698" t="s">
        <v>5504</v>
      </c>
      <c r="I698" t="s">
        <v>5525</v>
      </c>
      <c r="J698" s="8">
        <v>1.31</v>
      </c>
    </row>
    <row r="699" spans="1:10" x14ac:dyDescent="0.25">
      <c r="A699" t="s">
        <v>5606</v>
      </c>
      <c r="B699" t="s">
        <v>5610</v>
      </c>
      <c r="C699" s="1" t="s">
        <v>900</v>
      </c>
      <c r="D699" s="13">
        <v>0.05</v>
      </c>
      <c r="E699" s="14" t="s">
        <v>5521</v>
      </c>
      <c r="F699" t="s">
        <v>5597</v>
      </c>
      <c r="G699" t="s">
        <v>5609</v>
      </c>
      <c r="H699" t="s">
        <v>5607</v>
      </c>
      <c r="I699" t="s">
        <v>5608</v>
      </c>
      <c r="J699" s="8">
        <v>0.27</v>
      </c>
    </row>
    <row r="700" spans="1:10" x14ac:dyDescent="0.25">
      <c r="A700" t="s">
        <v>5615</v>
      </c>
      <c r="B700" t="s">
        <v>5616</v>
      </c>
      <c r="C700" s="1">
        <v>470</v>
      </c>
      <c r="D700" s="13">
        <v>0.05</v>
      </c>
      <c r="E700" s="14" t="s">
        <v>5521</v>
      </c>
      <c r="F700" t="s">
        <v>2367</v>
      </c>
      <c r="G700" t="s">
        <v>5617</v>
      </c>
      <c r="H700" t="s">
        <v>5607</v>
      </c>
      <c r="I700" t="s">
        <v>5608</v>
      </c>
      <c r="J700" s="8">
        <v>0.1</v>
      </c>
    </row>
    <row r="701" spans="1:10" x14ac:dyDescent="0.25">
      <c r="A701" t="s">
        <v>5619</v>
      </c>
      <c r="B701" t="s">
        <v>5620</v>
      </c>
      <c r="C701" t="s">
        <v>94</v>
      </c>
      <c r="D701" s="13">
        <v>0.05</v>
      </c>
      <c r="E701" s="14" t="s">
        <v>5521</v>
      </c>
      <c r="F701" t="s">
        <v>2367</v>
      </c>
      <c r="G701" t="s">
        <v>5618</v>
      </c>
      <c r="H701" t="s">
        <v>5607</v>
      </c>
      <c r="I701" t="s">
        <v>5608</v>
      </c>
      <c r="J701" s="8">
        <v>0.1</v>
      </c>
    </row>
    <row r="702" spans="1:10" x14ac:dyDescent="0.25">
      <c r="A702" t="s">
        <v>5678</v>
      </c>
      <c r="B702" t="s">
        <v>5679</v>
      </c>
      <c r="C702" s="1">
        <v>3.0000000000000001E-3</v>
      </c>
      <c r="D702" s="13">
        <v>0.01</v>
      </c>
      <c r="E702" s="12" t="s">
        <v>5680</v>
      </c>
      <c r="F702" t="s">
        <v>2439</v>
      </c>
      <c r="G702" t="s">
        <v>5681</v>
      </c>
      <c r="H702" t="s">
        <v>5682</v>
      </c>
      <c r="I702" t="s">
        <v>12</v>
      </c>
      <c r="J702" s="8">
        <v>1.86</v>
      </c>
    </row>
    <row r="703" spans="1:10" x14ac:dyDescent="0.25">
      <c r="A703" t="s">
        <v>5695</v>
      </c>
      <c r="B703" t="s">
        <v>5696</v>
      </c>
      <c r="C703" s="1">
        <v>6.8</v>
      </c>
      <c r="D703" s="13">
        <v>0.05</v>
      </c>
      <c r="E703" s="12" t="s">
        <v>5697</v>
      </c>
      <c r="F703" t="s">
        <v>2300</v>
      </c>
      <c r="G703" t="s">
        <v>5698</v>
      </c>
      <c r="H703" t="s">
        <v>2373</v>
      </c>
      <c r="I703" t="s">
        <v>12</v>
      </c>
      <c r="J703" s="8">
        <v>0.56999999999999995</v>
      </c>
    </row>
    <row r="704" spans="1:10" x14ac:dyDescent="0.25">
      <c r="A704" t="s">
        <v>5702</v>
      </c>
      <c r="B704" t="s">
        <v>5703</v>
      </c>
      <c r="C704" s="1">
        <v>4.7</v>
      </c>
      <c r="D704" s="13">
        <v>0.05</v>
      </c>
      <c r="E704" s="12" t="s">
        <v>2374</v>
      </c>
      <c r="F704" t="s">
        <v>4889</v>
      </c>
      <c r="G704" t="s">
        <v>5704</v>
      </c>
      <c r="H704" t="s">
        <v>2373</v>
      </c>
      <c r="I704" t="s">
        <v>12</v>
      </c>
      <c r="J704" s="8">
        <v>0.56999999999999995</v>
      </c>
    </row>
    <row r="705" spans="1:10" x14ac:dyDescent="0.25">
      <c r="A705" t="s">
        <v>5728</v>
      </c>
      <c r="B705" t="s">
        <v>5730</v>
      </c>
      <c r="C705" t="s">
        <v>790</v>
      </c>
      <c r="D705" s="13">
        <v>0.01</v>
      </c>
      <c r="E705" s="12" t="s">
        <v>2610</v>
      </c>
      <c r="F705" t="s">
        <v>4889</v>
      </c>
      <c r="G705" t="s">
        <v>5729</v>
      </c>
      <c r="H705" t="s">
        <v>2373</v>
      </c>
      <c r="I705" t="s">
        <v>12</v>
      </c>
      <c r="J705" s="8">
        <v>0.66</v>
      </c>
    </row>
    <row r="706" spans="1:10" x14ac:dyDescent="0.25">
      <c r="A706" t="s">
        <v>5759</v>
      </c>
      <c r="B706" t="s">
        <v>5758</v>
      </c>
      <c r="C706" s="1">
        <v>33</v>
      </c>
      <c r="D706" s="13">
        <v>0.05</v>
      </c>
      <c r="E706" s="12" t="s">
        <v>5697</v>
      </c>
      <c r="F706" t="s">
        <v>2300</v>
      </c>
      <c r="G706" t="s">
        <v>5757</v>
      </c>
      <c r="H706" t="s">
        <v>2373</v>
      </c>
      <c r="I706" t="s">
        <v>12</v>
      </c>
      <c r="J706" s="8">
        <v>0.56999999999999995</v>
      </c>
    </row>
    <row r="707" spans="1:10" x14ac:dyDescent="0.25">
      <c r="A707" t="s">
        <v>5815</v>
      </c>
      <c r="B707" t="s">
        <v>5814</v>
      </c>
      <c r="C707" s="1">
        <v>49.9</v>
      </c>
      <c r="D707" s="13">
        <v>0.01</v>
      </c>
      <c r="E707" s="12" t="s">
        <v>5813</v>
      </c>
      <c r="F707" t="s">
        <v>2611</v>
      </c>
      <c r="G707" t="s">
        <v>5812</v>
      </c>
      <c r="H707" t="s">
        <v>35</v>
      </c>
      <c r="I707" t="s">
        <v>12</v>
      </c>
      <c r="J707" s="8">
        <v>0.1</v>
      </c>
    </row>
    <row r="708" spans="1:10" x14ac:dyDescent="0.25">
      <c r="A708" t="s">
        <v>5894</v>
      </c>
      <c r="B708" t="s">
        <v>5895</v>
      </c>
      <c r="C708" t="s">
        <v>94</v>
      </c>
      <c r="D708" s="13">
        <v>0.01</v>
      </c>
      <c r="E708" s="12" t="s">
        <v>5250</v>
      </c>
      <c r="F708" t="s">
        <v>4889</v>
      </c>
      <c r="G708" t="s">
        <v>5896</v>
      </c>
      <c r="H708" t="s">
        <v>1471</v>
      </c>
      <c r="I708" t="s">
        <v>12</v>
      </c>
      <c r="J708" s="8">
        <v>0.1</v>
      </c>
    </row>
    <row r="709" spans="1:10" x14ac:dyDescent="0.25">
      <c r="A709" t="s">
        <v>5910</v>
      </c>
      <c r="B709" t="s">
        <v>5911</v>
      </c>
      <c r="C709" t="s">
        <v>3788</v>
      </c>
      <c r="D709" s="13">
        <v>0.01</v>
      </c>
      <c r="E709" s="12" t="s">
        <v>2610</v>
      </c>
      <c r="F709" t="s">
        <v>4889</v>
      </c>
      <c r="G709" t="s">
        <v>5912</v>
      </c>
      <c r="H709" t="s">
        <v>2373</v>
      </c>
      <c r="I709" t="s">
        <v>12</v>
      </c>
      <c r="J709" s="8">
        <v>0.66</v>
      </c>
    </row>
    <row r="710" spans="1:10" x14ac:dyDescent="0.25">
      <c r="A710" t="s">
        <v>5965</v>
      </c>
      <c r="B710" t="s">
        <v>5966</v>
      </c>
      <c r="C710">
        <v>5.0000000000000001E-3</v>
      </c>
      <c r="D710" s="13">
        <v>0.01</v>
      </c>
      <c r="E710" s="12" t="s">
        <v>5967</v>
      </c>
      <c r="F710" t="s">
        <v>4889</v>
      </c>
      <c r="G710" t="s">
        <v>5968</v>
      </c>
      <c r="H710" t="s">
        <v>2440</v>
      </c>
      <c r="I710" t="s">
        <v>12</v>
      </c>
      <c r="J710" s="8">
        <v>0.81</v>
      </c>
    </row>
    <row r="711" spans="1:10" x14ac:dyDescent="0.25">
      <c r="A711" t="s">
        <v>6052</v>
      </c>
      <c r="B711" t="s">
        <v>6053</v>
      </c>
      <c r="C711" t="s">
        <v>900</v>
      </c>
      <c r="D711" s="13">
        <v>0.2</v>
      </c>
      <c r="E711" s="12" t="s">
        <v>5250</v>
      </c>
      <c r="F711" t="s">
        <v>4889</v>
      </c>
      <c r="G711" t="s">
        <v>6054</v>
      </c>
      <c r="H711" t="s">
        <v>6055</v>
      </c>
      <c r="I711" t="s">
        <v>2343</v>
      </c>
      <c r="J711" s="8">
        <v>1.57</v>
      </c>
    </row>
    <row r="712" spans="1:10" x14ac:dyDescent="0.25">
      <c r="A712" t="s">
        <v>6063</v>
      </c>
      <c r="B712" t="s">
        <v>6065</v>
      </c>
      <c r="C712">
        <v>10</v>
      </c>
      <c r="D712" s="13">
        <v>0.05</v>
      </c>
      <c r="E712" s="12" t="s">
        <v>2374</v>
      </c>
      <c r="F712" t="s">
        <v>4889</v>
      </c>
      <c r="G712" t="s">
        <v>6064</v>
      </c>
      <c r="H712" t="s">
        <v>6066</v>
      </c>
      <c r="I712" t="s">
        <v>12</v>
      </c>
      <c r="J712" s="8">
        <v>0.57999999999999996</v>
      </c>
    </row>
    <row r="713" spans="1:10" x14ac:dyDescent="0.25">
      <c r="A713" t="s">
        <v>6102</v>
      </c>
      <c r="B713" t="s">
        <v>6103</v>
      </c>
      <c r="C713">
        <v>0.01</v>
      </c>
      <c r="D713" s="13">
        <v>0.01</v>
      </c>
      <c r="E713" s="12" t="s">
        <v>5967</v>
      </c>
      <c r="F713" t="s">
        <v>4889</v>
      </c>
      <c r="G713" t="s">
        <v>6104</v>
      </c>
      <c r="H713" t="s">
        <v>2440</v>
      </c>
      <c r="I713" t="s">
        <v>12</v>
      </c>
      <c r="J713" s="8">
        <v>0.66</v>
      </c>
    </row>
    <row r="714" spans="1:10" x14ac:dyDescent="0.25">
      <c r="A714" t="s">
        <v>6160</v>
      </c>
      <c r="B714" t="s">
        <v>6161</v>
      </c>
      <c r="C714" t="s">
        <v>3788</v>
      </c>
      <c r="D714" s="13">
        <v>0.01</v>
      </c>
      <c r="E714" s="12" t="s">
        <v>5250</v>
      </c>
      <c r="F714" t="s">
        <v>2990</v>
      </c>
      <c r="G714" t="s">
        <v>6159</v>
      </c>
      <c r="H714" t="s">
        <v>1471</v>
      </c>
      <c r="I714" t="s">
        <v>12</v>
      </c>
      <c r="J714" s="8">
        <v>0.2</v>
      </c>
    </row>
    <row r="715" spans="1:10" x14ac:dyDescent="0.25">
      <c r="A715" t="s">
        <v>6270</v>
      </c>
      <c r="B715" t="s">
        <v>6273</v>
      </c>
      <c r="C715">
        <v>5.0000000000000001E-3</v>
      </c>
      <c r="D715" s="13">
        <v>0.01</v>
      </c>
      <c r="E715" s="12" t="s">
        <v>2299</v>
      </c>
      <c r="F715" t="s">
        <v>2300</v>
      </c>
      <c r="G715" t="s">
        <v>6271</v>
      </c>
      <c r="H715" t="s">
        <v>6272</v>
      </c>
      <c r="I715" t="s">
        <v>12</v>
      </c>
      <c r="J715" s="8">
        <v>1.19</v>
      </c>
    </row>
    <row r="716" spans="1:10" x14ac:dyDescent="0.25">
      <c r="A716" t="s">
        <v>6279</v>
      </c>
      <c r="B716" t="s">
        <v>6281</v>
      </c>
      <c r="C716" t="s">
        <v>6282</v>
      </c>
      <c r="D716" s="13">
        <v>0.01</v>
      </c>
      <c r="E716" s="12" t="s">
        <v>5250</v>
      </c>
      <c r="F716" t="s">
        <v>2611</v>
      </c>
      <c r="G716" t="s">
        <v>6280</v>
      </c>
      <c r="H716" t="s">
        <v>1471</v>
      </c>
      <c r="I716" t="s">
        <v>12</v>
      </c>
      <c r="J716" s="8">
        <v>0.1</v>
      </c>
    </row>
    <row r="717" spans="1:10" x14ac:dyDescent="0.25">
      <c r="A717" t="s">
        <v>6290</v>
      </c>
      <c r="B717" t="s">
        <v>6291</v>
      </c>
      <c r="C717">
        <v>7.5000000000000002E-4</v>
      </c>
      <c r="D717" s="13">
        <v>0.01</v>
      </c>
      <c r="E717" s="12" t="s">
        <v>2374</v>
      </c>
      <c r="F717" t="s">
        <v>2978</v>
      </c>
      <c r="G717" t="s">
        <v>6292</v>
      </c>
      <c r="H717" t="s">
        <v>2373</v>
      </c>
      <c r="I717" t="s">
        <v>12</v>
      </c>
      <c r="J717" s="8">
        <v>0.92</v>
      </c>
    </row>
    <row r="718" spans="1:10" x14ac:dyDescent="0.25">
      <c r="A718" t="s">
        <v>6297</v>
      </c>
      <c r="B718" t="s">
        <v>6293</v>
      </c>
      <c r="C718" s="11">
        <v>1.5E-3</v>
      </c>
      <c r="D718" s="13">
        <v>0.01</v>
      </c>
      <c r="E718" s="12" t="s">
        <v>5967</v>
      </c>
      <c r="F718" t="s">
        <v>2978</v>
      </c>
      <c r="G718" t="s">
        <v>6294</v>
      </c>
      <c r="H718" t="s">
        <v>2373</v>
      </c>
      <c r="I718" t="s">
        <v>12</v>
      </c>
      <c r="J718" s="8">
        <v>1.04</v>
      </c>
    </row>
    <row r="719" spans="1:10" x14ac:dyDescent="0.25">
      <c r="A719" t="s">
        <v>6333</v>
      </c>
      <c r="B719" t="s">
        <v>6296</v>
      </c>
      <c r="C719">
        <v>3.0000000000000001E-3</v>
      </c>
      <c r="D719" s="13">
        <v>0.01</v>
      </c>
      <c r="E719" s="12" t="s">
        <v>2610</v>
      </c>
      <c r="F719" t="s">
        <v>2978</v>
      </c>
      <c r="G719" t="s">
        <v>6295</v>
      </c>
      <c r="H719" t="s">
        <v>1471</v>
      </c>
      <c r="I719" t="s">
        <v>12</v>
      </c>
      <c r="J719" s="8">
        <v>0.92</v>
      </c>
    </row>
    <row r="720" spans="1:10" x14ac:dyDescent="0.25">
      <c r="A720" t="s">
        <v>6336</v>
      </c>
      <c r="B720" t="s">
        <v>6334</v>
      </c>
      <c r="C720">
        <v>47</v>
      </c>
      <c r="D720" s="13">
        <v>0.05</v>
      </c>
      <c r="E720" s="12" t="s">
        <v>2374</v>
      </c>
      <c r="F720" t="s">
        <v>4889</v>
      </c>
      <c r="G720" t="s">
        <v>6335</v>
      </c>
      <c r="H720" t="s">
        <v>6066</v>
      </c>
      <c r="I720" t="s">
        <v>12</v>
      </c>
      <c r="J720" s="8">
        <v>0.57999999999999996</v>
      </c>
    </row>
    <row r="721" spans="1:10" x14ac:dyDescent="0.25">
      <c r="A721" t="s">
        <v>6597</v>
      </c>
      <c r="B721" t="s">
        <v>6337</v>
      </c>
      <c r="C721">
        <v>100</v>
      </c>
      <c r="D721" s="13">
        <v>0.05</v>
      </c>
      <c r="E721" s="12" t="s">
        <v>2299</v>
      </c>
      <c r="F721" t="s">
        <v>2300</v>
      </c>
      <c r="G721" t="s">
        <v>6338</v>
      </c>
      <c r="H721" t="s">
        <v>6066</v>
      </c>
      <c r="I721" t="s">
        <v>12</v>
      </c>
      <c r="J721" s="8">
        <v>0.6</v>
      </c>
    </row>
    <row r="722" spans="1:10" x14ac:dyDescent="0.25">
      <c r="A722" t="s">
        <v>6626</v>
      </c>
      <c r="B722" t="s">
        <v>6598</v>
      </c>
      <c r="C722">
        <v>0</v>
      </c>
      <c r="D722" t="s">
        <v>6601</v>
      </c>
      <c r="E722" s="12" t="s">
        <v>6599</v>
      </c>
      <c r="F722" t="s">
        <v>2300</v>
      </c>
      <c r="G722" t="s">
        <v>6600</v>
      </c>
      <c r="H722" t="s">
        <v>11</v>
      </c>
      <c r="I722" t="s">
        <v>12</v>
      </c>
      <c r="J722" s="8">
        <v>0.1</v>
      </c>
    </row>
    <row r="723" spans="1:10" x14ac:dyDescent="0.25">
      <c r="A723" t="s">
        <v>6641</v>
      </c>
      <c r="B723" t="s">
        <v>6627</v>
      </c>
      <c r="C723" t="s">
        <v>279</v>
      </c>
      <c r="D723" s="13">
        <v>0.01</v>
      </c>
      <c r="E723" s="12" t="s">
        <v>5813</v>
      </c>
      <c r="F723" t="s">
        <v>2300</v>
      </c>
      <c r="G723" t="s">
        <v>6628</v>
      </c>
      <c r="H723" t="s">
        <v>35</v>
      </c>
      <c r="I723" t="s">
        <v>12</v>
      </c>
      <c r="J723" s="8">
        <v>0.1</v>
      </c>
    </row>
    <row r="724" spans="1:10" x14ac:dyDescent="0.25">
      <c r="A724" t="s">
        <v>6653</v>
      </c>
      <c r="B724" t="s">
        <v>6642</v>
      </c>
      <c r="C724">
        <v>100</v>
      </c>
      <c r="D724" s="13">
        <v>0.05</v>
      </c>
      <c r="E724" s="12" t="s">
        <v>5521</v>
      </c>
      <c r="F724" t="s">
        <v>2367</v>
      </c>
      <c r="G724" t="s">
        <v>6643</v>
      </c>
      <c r="H724" t="s">
        <v>5524</v>
      </c>
      <c r="I724" t="s">
        <v>5525</v>
      </c>
      <c r="J724" s="8">
        <v>0.28999999999999998</v>
      </c>
    </row>
    <row r="725" spans="1:10" x14ac:dyDescent="0.25">
      <c r="A725" t="s">
        <v>6712</v>
      </c>
      <c r="B725" t="s">
        <v>6654</v>
      </c>
      <c r="C725">
        <v>100</v>
      </c>
      <c r="D725" s="13">
        <v>0.05</v>
      </c>
      <c r="E725" s="12" t="s">
        <v>5521</v>
      </c>
      <c r="F725" t="s">
        <v>2367</v>
      </c>
      <c r="G725" t="s">
        <v>6655</v>
      </c>
      <c r="H725" t="s">
        <v>5607</v>
      </c>
      <c r="I725" t="s">
        <v>5608</v>
      </c>
      <c r="J725" s="8">
        <v>0.1</v>
      </c>
    </row>
    <row r="726" spans="1:10" x14ac:dyDescent="0.25">
      <c r="A726" t="s">
        <v>6713</v>
      </c>
      <c r="B726" t="s">
        <v>6714</v>
      </c>
      <c r="C726" t="s">
        <v>200</v>
      </c>
      <c r="D726" s="13">
        <v>0.01</v>
      </c>
      <c r="E726" s="12" t="s">
        <v>6599</v>
      </c>
      <c r="F726" t="s">
        <v>2611</v>
      </c>
      <c r="G726" t="s">
        <v>6715</v>
      </c>
      <c r="H726" t="s">
        <v>11</v>
      </c>
      <c r="I726" t="s">
        <v>12</v>
      </c>
      <c r="J726" s="8">
        <v>0.1</v>
      </c>
    </row>
    <row r="727" spans="1:10" x14ac:dyDescent="0.25">
      <c r="A727" t="s">
        <v>6758</v>
      </c>
      <c r="B727" t="s">
        <v>6762</v>
      </c>
      <c r="C727" t="s">
        <v>900</v>
      </c>
      <c r="D727" s="13">
        <v>0.1</v>
      </c>
      <c r="E727" s="12" t="s">
        <v>6759</v>
      </c>
      <c r="F727" t="s">
        <v>4889</v>
      </c>
      <c r="G727" t="s">
        <v>6761</v>
      </c>
      <c r="H727" t="s">
        <v>6760</v>
      </c>
      <c r="I727" t="s">
        <v>2343</v>
      </c>
      <c r="J727" s="8">
        <v>1.02</v>
      </c>
    </row>
    <row r="728" spans="1:10" x14ac:dyDescent="0.25">
      <c r="A728" t="s">
        <v>6804</v>
      </c>
      <c r="B728" t="s">
        <v>6805</v>
      </c>
      <c r="C728">
        <v>0.5</v>
      </c>
      <c r="D728" s="13">
        <v>0.05</v>
      </c>
      <c r="E728" s="12" t="s">
        <v>2374</v>
      </c>
      <c r="F728" t="s">
        <v>2611</v>
      </c>
      <c r="G728" t="s">
        <v>6806</v>
      </c>
      <c r="H728" t="s">
        <v>6807</v>
      </c>
      <c r="I728" t="s">
        <v>12</v>
      </c>
      <c r="J728" s="8">
        <v>0.5</v>
      </c>
    </row>
    <row r="729" spans="1:10" x14ac:dyDescent="0.25">
      <c r="A729" t="s">
        <v>6808</v>
      </c>
      <c r="B729" t="s">
        <v>6809</v>
      </c>
      <c r="C729">
        <v>10</v>
      </c>
      <c r="D729" s="13">
        <v>0.01</v>
      </c>
      <c r="E729" s="12" t="s">
        <v>5250</v>
      </c>
      <c r="H729" t="s">
        <v>6810</v>
      </c>
      <c r="I729" t="s">
        <v>12</v>
      </c>
    </row>
    <row r="730" spans="1:10" x14ac:dyDescent="0.25">
      <c r="A730" t="s">
        <v>7050</v>
      </c>
      <c r="B730" t="s">
        <v>7052</v>
      </c>
      <c r="C730">
        <v>1</v>
      </c>
      <c r="D730" s="13">
        <v>0.01</v>
      </c>
      <c r="E730" s="12" t="s">
        <v>5250</v>
      </c>
      <c r="F730" t="s">
        <v>2439</v>
      </c>
      <c r="G730" t="s">
        <v>7051</v>
      </c>
      <c r="H730" t="s">
        <v>1471</v>
      </c>
      <c r="I730" t="s">
        <v>12</v>
      </c>
      <c r="J730" s="8">
        <v>0.1</v>
      </c>
    </row>
    <row r="731" spans="1:10" x14ac:dyDescent="0.25">
      <c r="A731" t="s">
        <v>7053</v>
      </c>
      <c r="B731" t="s">
        <v>7054</v>
      </c>
      <c r="C731">
        <v>2.1</v>
      </c>
      <c r="D731" s="13">
        <v>0.01</v>
      </c>
      <c r="E731" s="12" t="s">
        <v>5250</v>
      </c>
      <c r="F731" t="s">
        <v>2439</v>
      </c>
      <c r="G731" t="s">
        <v>7055</v>
      </c>
      <c r="H731" t="s">
        <v>1471</v>
      </c>
      <c r="I731" t="s">
        <v>12</v>
      </c>
      <c r="J731" s="8">
        <v>0.1</v>
      </c>
    </row>
    <row r="732" spans="1:10" x14ac:dyDescent="0.25">
      <c r="A732" t="s">
        <v>7113</v>
      </c>
      <c r="B732" t="s">
        <v>7115</v>
      </c>
      <c r="C732" t="s">
        <v>786</v>
      </c>
      <c r="D732" s="13">
        <v>0.01</v>
      </c>
      <c r="E732" s="12" t="s">
        <v>5250</v>
      </c>
      <c r="F732" t="s">
        <v>2439</v>
      </c>
      <c r="G732" t="s">
        <v>7114</v>
      </c>
      <c r="H732" t="s">
        <v>1471</v>
      </c>
      <c r="I732" t="s">
        <v>12</v>
      </c>
      <c r="J732" s="8">
        <v>0.1</v>
      </c>
    </row>
    <row r="733" spans="1:10" x14ac:dyDescent="0.25">
      <c r="A733" t="s">
        <v>8364</v>
      </c>
      <c r="B733" t="s">
        <v>7210</v>
      </c>
      <c r="C733" t="s">
        <v>881</v>
      </c>
      <c r="D733" t="s">
        <v>2818</v>
      </c>
      <c r="E733" t="s">
        <v>5813</v>
      </c>
      <c r="F733" t="s">
        <v>2439</v>
      </c>
      <c r="G733" t="s">
        <v>7211</v>
      </c>
      <c r="H733" t="s">
        <v>35</v>
      </c>
      <c r="I733" t="s">
        <v>12</v>
      </c>
      <c r="J733" s="8">
        <v>0.1</v>
      </c>
    </row>
    <row r="734" spans="1:10" x14ac:dyDescent="0.25">
      <c r="A734" t="s">
        <v>8365</v>
      </c>
      <c r="B734" t="s">
        <v>7212</v>
      </c>
      <c r="C734" t="s">
        <v>900</v>
      </c>
      <c r="D734" t="s">
        <v>2818</v>
      </c>
      <c r="E734" t="s">
        <v>5813</v>
      </c>
      <c r="F734" t="s">
        <v>2439</v>
      </c>
      <c r="G734" t="s">
        <v>7213</v>
      </c>
      <c r="H734" t="s">
        <v>35</v>
      </c>
      <c r="I734" t="s">
        <v>12</v>
      </c>
      <c r="J734" s="8">
        <v>0.1</v>
      </c>
    </row>
    <row r="735" spans="1:10" x14ac:dyDescent="0.25">
      <c r="A735" t="s">
        <v>8366</v>
      </c>
      <c r="B735" t="s">
        <v>7214</v>
      </c>
      <c r="C735" t="s">
        <v>7215</v>
      </c>
      <c r="D735" t="s">
        <v>2818</v>
      </c>
      <c r="E735" t="s">
        <v>5813</v>
      </c>
      <c r="F735" t="s">
        <v>2439</v>
      </c>
      <c r="G735" t="s">
        <v>7216</v>
      </c>
      <c r="H735" t="s">
        <v>35</v>
      </c>
      <c r="I735" t="s">
        <v>12</v>
      </c>
      <c r="J735" s="8">
        <v>0.1</v>
      </c>
    </row>
    <row r="736" spans="1:10" x14ac:dyDescent="0.25">
      <c r="A736" t="s">
        <v>8367</v>
      </c>
      <c r="B736" t="s">
        <v>7217</v>
      </c>
      <c r="C736" t="s">
        <v>102</v>
      </c>
      <c r="D736" t="s">
        <v>2818</v>
      </c>
      <c r="E736" t="s">
        <v>5813</v>
      </c>
      <c r="F736" t="s">
        <v>2439</v>
      </c>
      <c r="G736" t="s">
        <v>7218</v>
      </c>
      <c r="H736" t="s">
        <v>35</v>
      </c>
      <c r="I736" t="s">
        <v>12</v>
      </c>
      <c r="J736" s="8">
        <v>0.1</v>
      </c>
    </row>
    <row r="737" spans="1:10" x14ac:dyDescent="0.25">
      <c r="A737" t="s">
        <v>8368</v>
      </c>
      <c r="B737" t="s">
        <v>7219</v>
      </c>
      <c r="C737" t="s">
        <v>7220</v>
      </c>
      <c r="D737" t="s">
        <v>2818</v>
      </c>
      <c r="E737" t="s">
        <v>5813</v>
      </c>
      <c r="F737" t="s">
        <v>2439</v>
      </c>
      <c r="G737" t="s">
        <v>7221</v>
      </c>
      <c r="H737" t="s">
        <v>35</v>
      </c>
      <c r="I737" t="s">
        <v>12</v>
      </c>
      <c r="J737" s="8">
        <v>0.1</v>
      </c>
    </row>
    <row r="738" spans="1:10" x14ac:dyDescent="0.25">
      <c r="A738" t="s">
        <v>8369</v>
      </c>
      <c r="B738" t="s">
        <v>7222</v>
      </c>
      <c r="C738" t="s">
        <v>121</v>
      </c>
      <c r="D738" t="s">
        <v>2818</v>
      </c>
      <c r="E738" t="s">
        <v>5813</v>
      </c>
      <c r="F738" t="s">
        <v>2439</v>
      </c>
      <c r="G738" t="s">
        <v>7223</v>
      </c>
      <c r="H738" t="s">
        <v>35</v>
      </c>
      <c r="I738" t="s">
        <v>12</v>
      </c>
      <c r="J738" s="8">
        <v>0.1</v>
      </c>
    </row>
    <row r="739" spans="1:10" x14ac:dyDescent="0.25">
      <c r="A739" t="s">
        <v>8370</v>
      </c>
      <c r="B739" t="s">
        <v>7224</v>
      </c>
      <c r="C739" t="s">
        <v>912</v>
      </c>
      <c r="D739" t="s">
        <v>2818</v>
      </c>
      <c r="E739" t="s">
        <v>5813</v>
      </c>
      <c r="F739" t="s">
        <v>2439</v>
      </c>
      <c r="G739" t="s">
        <v>7225</v>
      </c>
      <c r="H739" t="s">
        <v>35</v>
      </c>
      <c r="I739" t="s">
        <v>12</v>
      </c>
      <c r="J739" s="8">
        <v>0.1</v>
      </c>
    </row>
    <row r="740" spans="1:10" x14ac:dyDescent="0.25">
      <c r="A740" t="s">
        <v>8371</v>
      </c>
      <c r="B740" t="s">
        <v>7226</v>
      </c>
      <c r="C740" t="s">
        <v>7227</v>
      </c>
      <c r="D740" t="s">
        <v>2818</v>
      </c>
      <c r="E740" t="s">
        <v>5813</v>
      </c>
      <c r="F740" t="s">
        <v>2439</v>
      </c>
      <c r="G740" t="s">
        <v>7228</v>
      </c>
      <c r="H740" t="s">
        <v>35</v>
      </c>
      <c r="I740" t="s">
        <v>12</v>
      </c>
      <c r="J740" s="8">
        <v>0.1</v>
      </c>
    </row>
    <row r="741" spans="1:10" x14ac:dyDescent="0.25">
      <c r="A741" t="s">
        <v>8372</v>
      </c>
      <c r="B741" t="s">
        <v>7229</v>
      </c>
      <c r="C741" t="s">
        <v>3163</v>
      </c>
      <c r="D741" t="s">
        <v>2818</v>
      </c>
      <c r="E741" t="s">
        <v>5813</v>
      </c>
      <c r="F741" t="s">
        <v>2439</v>
      </c>
      <c r="G741" t="s">
        <v>7230</v>
      </c>
      <c r="H741" t="s">
        <v>35</v>
      </c>
      <c r="I741" t="s">
        <v>12</v>
      </c>
      <c r="J741" s="8">
        <v>0.1</v>
      </c>
    </row>
    <row r="742" spans="1:10" x14ac:dyDescent="0.25">
      <c r="A742" t="s">
        <v>8373</v>
      </c>
      <c r="B742" t="s">
        <v>7212</v>
      </c>
      <c r="C742" t="s">
        <v>900</v>
      </c>
      <c r="D742" t="s">
        <v>2818</v>
      </c>
      <c r="E742" t="s">
        <v>5813</v>
      </c>
      <c r="F742" t="s">
        <v>2439</v>
      </c>
      <c r="G742" t="s">
        <v>7231</v>
      </c>
      <c r="H742" t="s">
        <v>35</v>
      </c>
      <c r="I742" t="s">
        <v>12</v>
      </c>
      <c r="J742" s="8">
        <v>0.1</v>
      </c>
    </row>
    <row r="743" spans="1:10" x14ac:dyDescent="0.25">
      <c r="A743" t="s">
        <v>8374</v>
      </c>
      <c r="B743" t="s">
        <v>7232</v>
      </c>
      <c r="C743" t="s">
        <v>3152</v>
      </c>
      <c r="D743" t="s">
        <v>2818</v>
      </c>
      <c r="E743" t="s">
        <v>5813</v>
      </c>
      <c r="F743" t="s">
        <v>2439</v>
      </c>
      <c r="G743" t="s">
        <v>7233</v>
      </c>
      <c r="H743" t="s">
        <v>35</v>
      </c>
      <c r="I743" t="s">
        <v>12</v>
      </c>
      <c r="J743" s="8">
        <v>0.1</v>
      </c>
    </row>
    <row r="744" spans="1:10" x14ac:dyDescent="0.25">
      <c r="A744" t="s">
        <v>8375</v>
      </c>
      <c r="B744" t="s">
        <v>7234</v>
      </c>
      <c r="C744" t="s">
        <v>3205</v>
      </c>
      <c r="D744" t="s">
        <v>2818</v>
      </c>
      <c r="E744" t="s">
        <v>5813</v>
      </c>
      <c r="F744" t="s">
        <v>2439</v>
      </c>
      <c r="G744" t="s">
        <v>7235</v>
      </c>
      <c r="H744" t="s">
        <v>35</v>
      </c>
      <c r="I744" t="s">
        <v>12</v>
      </c>
      <c r="J744" s="8">
        <v>0.1</v>
      </c>
    </row>
    <row r="745" spans="1:10" x14ac:dyDescent="0.25">
      <c r="A745" t="s">
        <v>8376</v>
      </c>
      <c r="B745" t="s">
        <v>7236</v>
      </c>
      <c r="C745" t="s">
        <v>3286</v>
      </c>
      <c r="D745" t="s">
        <v>2818</v>
      </c>
      <c r="E745" t="s">
        <v>5813</v>
      </c>
      <c r="F745" t="s">
        <v>2439</v>
      </c>
      <c r="G745" t="s">
        <v>7237</v>
      </c>
      <c r="H745" t="s">
        <v>35</v>
      </c>
      <c r="I745" t="s">
        <v>12</v>
      </c>
      <c r="J745" s="8">
        <v>0.1</v>
      </c>
    </row>
    <row r="746" spans="1:10" x14ac:dyDescent="0.25">
      <c r="A746" t="s">
        <v>8377</v>
      </c>
      <c r="B746" t="s">
        <v>7238</v>
      </c>
      <c r="C746" t="s">
        <v>790</v>
      </c>
      <c r="D746" t="s">
        <v>2818</v>
      </c>
      <c r="E746" t="s">
        <v>5813</v>
      </c>
      <c r="F746" t="s">
        <v>2439</v>
      </c>
      <c r="G746" t="s">
        <v>7239</v>
      </c>
      <c r="H746" t="s">
        <v>35</v>
      </c>
      <c r="I746" t="s">
        <v>12</v>
      </c>
      <c r="J746" s="8">
        <v>0.1</v>
      </c>
    </row>
    <row r="747" spans="1:10" x14ac:dyDescent="0.25">
      <c r="A747" t="s">
        <v>8378</v>
      </c>
      <c r="B747" t="s">
        <v>7240</v>
      </c>
      <c r="C747" t="s">
        <v>94</v>
      </c>
      <c r="D747" t="s">
        <v>2818</v>
      </c>
      <c r="E747" t="s">
        <v>5813</v>
      </c>
      <c r="F747" t="s">
        <v>2439</v>
      </c>
      <c r="G747" t="s">
        <v>7241</v>
      </c>
      <c r="H747" t="s">
        <v>35</v>
      </c>
      <c r="I747" t="s">
        <v>12</v>
      </c>
      <c r="J747" s="8">
        <v>0.1</v>
      </c>
    </row>
    <row r="748" spans="1:10" x14ac:dyDescent="0.25">
      <c r="A748" t="s">
        <v>8379</v>
      </c>
      <c r="B748" t="s">
        <v>7242</v>
      </c>
      <c r="C748" t="s">
        <v>122</v>
      </c>
      <c r="D748" t="s">
        <v>2818</v>
      </c>
      <c r="E748" t="s">
        <v>5813</v>
      </c>
      <c r="F748" t="s">
        <v>2439</v>
      </c>
      <c r="G748" t="s">
        <v>7243</v>
      </c>
      <c r="H748" t="s">
        <v>35</v>
      </c>
      <c r="I748" t="s">
        <v>12</v>
      </c>
      <c r="J748" s="8">
        <v>0.1</v>
      </c>
    </row>
    <row r="749" spans="1:10" x14ac:dyDescent="0.25">
      <c r="A749" t="s">
        <v>8380</v>
      </c>
      <c r="B749" t="s">
        <v>7244</v>
      </c>
      <c r="C749" t="s">
        <v>3500</v>
      </c>
      <c r="D749" t="s">
        <v>2818</v>
      </c>
      <c r="E749" t="s">
        <v>5813</v>
      </c>
      <c r="F749" t="s">
        <v>2439</v>
      </c>
      <c r="G749" t="s">
        <v>7245</v>
      </c>
      <c r="H749" t="s">
        <v>35</v>
      </c>
      <c r="I749" t="s">
        <v>12</v>
      </c>
      <c r="J749" s="8">
        <v>0.1</v>
      </c>
    </row>
    <row r="750" spans="1:10" x14ac:dyDescent="0.25">
      <c r="A750" t="s">
        <v>8381</v>
      </c>
      <c r="B750" t="s">
        <v>7246</v>
      </c>
      <c r="C750" t="s">
        <v>3024</v>
      </c>
      <c r="D750" t="s">
        <v>2818</v>
      </c>
      <c r="E750" t="s">
        <v>5813</v>
      </c>
      <c r="F750" t="s">
        <v>2439</v>
      </c>
      <c r="G750" t="s">
        <v>7247</v>
      </c>
      <c r="H750" t="s">
        <v>35</v>
      </c>
      <c r="I750" t="s">
        <v>12</v>
      </c>
      <c r="J750" s="8">
        <v>0.1</v>
      </c>
    </row>
    <row r="751" spans="1:10" x14ac:dyDescent="0.25">
      <c r="A751" t="s">
        <v>8382</v>
      </c>
      <c r="B751" t="s">
        <v>7248</v>
      </c>
      <c r="C751" t="s">
        <v>202</v>
      </c>
      <c r="D751" t="s">
        <v>2818</v>
      </c>
      <c r="E751" t="s">
        <v>5813</v>
      </c>
      <c r="F751" t="s">
        <v>2439</v>
      </c>
      <c r="G751" t="s">
        <v>7249</v>
      </c>
      <c r="H751" t="s">
        <v>35</v>
      </c>
      <c r="I751" t="s">
        <v>12</v>
      </c>
      <c r="J751" s="8">
        <v>0.1</v>
      </c>
    </row>
    <row r="752" spans="1:10" x14ac:dyDescent="0.25">
      <c r="A752" t="s">
        <v>8383</v>
      </c>
      <c r="B752" t="s">
        <v>7250</v>
      </c>
      <c r="C752" t="s">
        <v>7251</v>
      </c>
      <c r="D752" t="s">
        <v>2818</v>
      </c>
      <c r="E752" t="s">
        <v>5813</v>
      </c>
      <c r="F752" t="s">
        <v>2439</v>
      </c>
      <c r="G752" t="s">
        <v>7252</v>
      </c>
      <c r="H752" t="s">
        <v>35</v>
      </c>
      <c r="I752" t="s">
        <v>12</v>
      </c>
      <c r="J752" s="8">
        <v>0.1</v>
      </c>
    </row>
    <row r="753" spans="1:10" x14ac:dyDescent="0.25">
      <c r="A753" t="s">
        <v>8384</v>
      </c>
      <c r="B753" t="s">
        <v>7253</v>
      </c>
      <c r="C753" t="s">
        <v>162</v>
      </c>
      <c r="D753" t="s">
        <v>2818</v>
      </c>
      <c r="E753" t="s">
        <v>5813</v>
      </c>
      <c r="F753" t="s">
        <v>2439</v>
      </c>
      <c r="G753" t="s">
        <v>7254</v>
      </c>
      <c r="H753" t="s">
        <v>35</v>
      </c>
      <c r="I753" t="s">
        <v>12</v>
      </c>
      <c r="J753" s="8">
        <v>0.1</v>
      </c>
    </row>
    <row r="754" spans="1:10" x14ac:dyDescent="0.25">
      <c r="A754" t="s">
        <v>8385</v>
      </c>
      <c r="B754" t="s">
        <v>7255</v>
      </c>
      <c r="C754" t="s">
        <v>3788</v>
      </c>
      <c r="D754" t="s">
        <v>2818</v>
      </c>
      <c r="E754" t="s">
        <v>5813</v>
      </c>
      <c r="F754" t="s">
        <v>2439</v>
      </c>
      <c r="G754" t="s">
        <v>7256</v>
      </c>
      <c r="H754" t="s">
        <v>35</v>
      </c>
      <c r="I754" t="s">
        <v>12</v>
      </c>
      <c r="J754" s="8">
        <v>0.1</v>
      </c>
    </row>
    <row r="755" spans="1:10" x14ac:dyDescent="0.25">
      <c r="A755" t="s">
        <v>8386</v>
      </c>
      <c r="B755" t="s">
        <v>7257</v>
      </c>
      <c r="C755" t="s">
        <v>127</v>
      </c>
      <c r="D755" t="s">
        <v>2818</v>
      </c>
      <c r="E755" t="s">
        <v>5813</v>
      </c>
      <c r="F755" t="s">
        <v>2439</v>
      </c>
      <c r="G755" t="s">
        <v>7258</v>
      </c>
      <c r="H755" t="s">
        <v>35</v>
      </c>
      <c r="I755" t="s">
        <v>12</v>
      </c>
      <c r="J755" s="8">
        <v>0.1</v>
      </c>
    </row>
    <row r="756" spans="1:10" x14ac:dyDescent="0.25">
      <c r="A756" t="s">
        <v>8387</v>
      </c>
      <c r="B756" t="s">
        <v>7259</v>
      </c>
      <c r="C756" t="s">
        <v>7260</v>
      </c>
      <c r="D756" t="s">
        <v>2818</v>
      </c>
      <c r="E756" t="s">
        <v>5813</v>
      </c>
      <c r="F756" t="s">
        <v>2439</v>
      </c>
      <c r="G756" t="s">
        <v>7261</v>
      </c>
      <c r="H756" t="s">
        <v>35</v>
      </c>
      <c r="I756" t="s">
        <v>12</v>
      </c>
      <c r="J756" s="8">
        <v>0.1</v>
      </c>
    </row>
    <row r="757" spans="1:10" x14ac:dyDescent="0.25">
      <c r="A757" t="s">
        <v>8388</v>
      </c>
      <c r="B757" t="s">
        <v>7262</v>
      </c>
      <c r="C757" t="s">
        <v>129</v>
      </c>
      <c r="D757" t="s">
        <v>2818</v>
      </c>
      <c r="E757" t="s">
        <v>5813</v>
      </c>
      <c r="F757" t="s">
        <v>2439</v>
      </c>
      <c r="G757" t="s">
        <v>7263</v>
      </c>
      <c r="H757" t="s">
        <v>35</v>
      </c>
      <c r="I757" t="s">
        <v>12</v>
      </c>
      <c r="J757" s="8">
        <v>0.1</v>
      </c>
    </row>
    <row r="758" spans="1:10" x14ac:dyDescent="0.25">
      <c r="A758" t="s">
        <v>8389</v>
      </c>
      <c r="B758" t="s">
        <v>5814</v>
      </c>
      <c r="C758" t="s">
        <v>3513</v>
      </c>
      <c r="D758" t="s">
        <v>2818</v>
      </c>
      <c r="E758" t="s">
        <v>5813</v>
      </c>
      <c r="F758" t="s">
        <v>2439</v>
      </c>
      <c r="G758" t="s">
        <v>7264</v>
      </c>
      <c r="H758" t="s">
        <v>35</v>
      </c>
      <c r="I758" t="s">
        <v>12</v>
      </c>
      <c r="J758" s="8">
        <v>0.1</v>
      </c>
    </row>
    <row r="759" spans="1:10" x14ac:dyDescent="0.25">
      <c r="A759" t="s">
        <v>8390</v>
      </c>
      <c r="B759" t="s">
        <v>7265</v>
      </c>
      <c r="C759" t="s">
        <v>91</v>
      </c>
      <c r="D759" t="s">
        <v>2818</v>
      </c>
      <c r="E759" t="s">
        <v>5813</v>
      </c>
      <c r="F759" t="s">
        <v>2439</v>
      </c>
      <c r="G759" t="s">
        <v>7266</v>
      </c>
      <c r="H759" t="s">
        <v>35</v>
      </c>
      <c r="I759" t="s">
        <v>12</v>
      </c>
      <c r="J759" s="8">
        <v>0.1</v>
      </c>
    </row>
    <row r="760" spans="1:10" x14ac:dyDescent="0.25">
      <c r="A760" t="s">
        <v>8391</v>
      </c>
      <c r="B760" t="s">
        <v>7267</v>
      </c>
      <c r="C760" t="s">
        <v>192</v>
      </c>
      <c r="D760" t="s">
        <v>2818</v>
      </c>
      <c r="E760" t="s">
        <v>5813</v>
      </c>
      <c r="F760" t="s">
        <v>2439</v>
      </c>
      <c r="G760" t="s">
        <v>7268</v>
      </c>
      <c r="H760" t="s">
        <v>35</v>
      </c>
      <c r="I760" t="s">
        <v>12</v>
      </c>
      <c r="J760" s="8">
        <v>0.1</v>
      </c>
    </row>
    <row r="761" spans="1:10" x14ac:dyDescent="0.25">
      <c r="A761" t="s">
        <v>8392</v>
      </c>
      <c r="B761" t="s">
        <v>7269</v>
      </c>
      <c r="C761" t="s">
        <v>896</v>
      </c>
      <c r="D761" t="s">
        <v>2818</v>
      </c>
      <c r="E761" t="s">
        <v>5813</v>
      </c>
      <c r="F761" t="s">
        <v>2439</v>
      </c>
      <c r="G761" t="s">
        <v>7270</v>
      </c>
      <c r="H761" t="s">
        <v>35</v>
      </c>
      <c r="I761" t="s">
        <v>12</v>
      </c>
      <c r="J761" s="8">
        <v>0.1</v>
      </c>
    </row>
    <row r="762" spans="1:10" x14ac:dyDescent="0.25">
      <c r="A762" t="s">
        <v>8393</v>
      </c>
      <c r="B762" t="s">
        <v>7271</v>
      </c>
      <c r="C762" t="s">
        <v>113</v>
      </c>
      <c r="D762" t="s">
        <v>2818</v>
      </c>
      <c r="E762" t="s">
        <v>5813</v>
      </c>
      <c r="F762" t="s">
        <v>2439</v>
      </c>
      <c r="G762" t="s">
        <v>7272</v>
      </c>
      <c r="H762" t="s">
        <v>35</v>
      </c>
      <c r="I762" t="s">
        <v>12</v>
      </c>
      <c r="J762" s="8">
        <v>0.1</v>
      </c>
    </row>
    <row r="763" spans="1:10" x14ac:dyDescent="0.25">
      <c r="A763" t="s">
        <v>8394</v>
      </c>
      <c r="B763" t="s">
        <v>7273</v>
      </c>
      <c r="C763" t="s">
        <v>7274</v>
      </c>
      <c r="D763" t="s">
        <v>2818</v>
      </c>
      <c r="E763" t="s">
        <v>5813</v>
      </c>
      <c r="F763" t="s">
        <v>2439</v>
      </c>
      <c r="G763" t="s">
        <v>7275</v>
      </c>
      <c r="H763" t="s">
        <v>35</v>
      </c>
      <c r="I763" t="s">
        <v>12</v>
      </c>
      <c r="J763" s="8">
        <v>0.1</v>
      </c>
    </row>
    <row r="764" spans="1:10" x14ac:dyDescent="0.25">
      <c r="A764" t="s">
        <v>8395</v>
      </c>
      <c r="B764" t="s">
        <v>7276</v>
      </c>
      <c r="C764" t="s">
        <v>3627</v>
      </c>
      <c r="D764" t="s">
        <v>2818</v>
      </c>
      <c r="E764" t="s">
        <v>5813</v>
      </c>
      <c r="F764" t="s">
        <v>2439</v>
      </c>
      <c r="G764" t="s">
        <v>7277</v>
      </c>
      <c r="H764" t="s">
        <v>35</v>
      </c>
      <c r="I764" t="s">
        <v>12</v>
      </c>
      <c r="J764" s="8">
        <v>0.1</v>
      </c>
    </row>
    <row r="765" spans="1:10" x14ac:dyDescent="0.25">
      <c r="A765" t="s">
        <v>8396</v>
      </c>
      <c r="B765" t="s">
        <v>7278</v>
      </c>
      <c r="C765" t="s">
        <v>7279</v>
      </c>
      <c r="D765" t="s">
        <v>2818</v>
      </c>
      <c r="E765" t="s">
        <v>5813</v>
      </c>
      <c r="F765" t="s">
        <v>2439</v>
      </c>
      <c r="G765" t="s">
        <v>7280</v>
      </c>
      <c r="H765" t="s">
        <v>35</v>
      </c>
      <c r="I765" t="s">
        <v>12</v>
      </c>
      <c r="J765" s="8">
        <v>0.1</v>
      </c>
    </row>
    <row r="766" spans="1:10" x14ac:dyDescent="0.25">
      <c r="A766" t="s">
        <v>8397</v>
      </c>
      <c r="B766" t="s">
        <v>7281</v>
      </c>
      <c r="C766" t="s">
        <v>893</v>
      </c>
      <c r="D766" t="s">
        <v>2818</v>
      </c>
      <c r="E766" t="s">
        <v>5813</v>
      </c>
      <c r="F766" t="s">
        <v>2439</v>
      </c>
      <c r="G766" t="s">
        <v>7282</v>
      </c>
      <c r="H766" t="s">
        <v>35</v>
      </c>
      <c r="I766" t="s">
        <v>12</v>
      </c>
      <c r="J766" s="8">
        <v>0.1</v>
      </c>
    </row>
    <row r="767" spans="1:10" x14ac:dyDescent="0.25">
      <c r="A767" t="s">
        <v>8398</v>
      </c>
      <c r="B767" t="s">
        <v>7283</v>
      </c>
      <c r="C767" t="s">
        <v>7284</v>
      </c>
      <c r="D767" t="s">
        <v>2818</v>
      </c>
      <c r="E767" t="s">
        <v>5813</v>
      </c>
      <c r="F767" t="s">
        <v>2439</v>
      </c>
      <c r="G767" t="s">
        <v>7285</v>
      </c>
      <c r="H767" t="s">
        <v>35</v>
      </c>
      <c r="I767" t="s">
        <v>12</v>
      </c>
      <c r="J767" s="8">
        <v>0.1</v>
      </c>
    </row>
    <row r="768" spans="1:10" x14ac:dyDescent="0.25">
      <c r="A768" t="s">
        <v>8399</v>
      </c>
      <c r="B768" t="s">
        <v>7286</v>
      </c>
      <c r="C768" t="s">
        <v>90</v>
      </c>
      <c r="D768" t="s">
        <v>2818</v>
      </c>
      <c r="E768" t="s">
        <v>5813</v>
      </c>
      <c r="F768" t="s">
        <v>2439</v>
      </c>
      <c r="G768" t="s">
        <v>7287</v>
      </c>
      <c r="H768" t="s">
        <v>35</v>
      </c>
      <c r="I768" t="s">
        <v>12</v>
      </c>
      <c r="J768" s="8">
        <v>0.1</v>
      </c>
    </row>
    <row r="769" spans="1:10" x14ac:dyDescent="0.25">
      <c r="A769" t="s">
        <v>8400</v>
      </c>
      <c r="B769" t="s">
        <v>7288</v>
      </c>
      <c r="C769" t="s">
        <v>3565</v>
      </c>
      <c r="D769" t="s">
        <v>2818</v>
      </c>
      <c r="E769" t="s">
        <v>5813</v>
      </c>
      <c r="F769" t="s">
        <v>2439</v>
      </c>
      <c r="G769" t="s">
        <v>7289</v>
      </c>
      <c r="H769" t="s">
        <v>35</v>
      </c>
      <c r="I769" t="s">
        <v>12</v>
      </c>
      <c r="J769" s="8">
        <v>0.1</v>
      </c>
    </row>
    <row r="770" spans="1:10" x14ac:dyDescent="0.25">
      <c r="A770" t="s">
        <v>8401</v>
      </c>
      <c r="B770" t="s">
        <v>7290</v>
      </c>
      <c r="C770" t="s">
        <v>161</v>
      </c>
      <c r="D770" t="s">
        <v>2818</v>
      </c>
      <c r="E770" t="s">
        <v>5813</v>
      </c>
      <c r="F770" t="s">
        <v>2439</v>
      </c>
      <c r="G770" t="s">
        <v>7291</v>
      </c>
      <c r="H770" t="s">
        <v>35</v>
      </c>
      <c r="I770" t="s">
        <v>12</v>
      </c>
      <c r="J770" s="8">
        <v>0.1</v>
      </c>
    </row>
    <row r="771" spans="1:10" x14ac:dyDescent="0.25">
      <c r="A771" t="s">
        <v>8402</v>
      </c>
      <c r="B771" t="s">
        <v>7292</v>
      </c>
      <c r="C771" t="s">
        <v>124</v>
      </c>
      <c r="D771" t="s">
        <v>2818</v>
      </c>
      <c r="E771" t="s">
        <v>5813</v>
      </c>
      <c r="F771" t="s">
        <v>2439</v>
      </c>
      <c r="G771" t="s">
        <v>7293</v>
      </c>
      <c r="H771" t="s">
        <v>35</v>
      </c>
      <c r="I771" t="s">
        <v>12</v>
      </c>
      <c r="J771" s="8">
        <v>0.1</v>
      </c>
    </row>
    <row r="772" spans="1:10" x14ac:dyDescent="0.25">
      <c r="A772" t="s">
        <v>8403</v>
      </c>
      <c r="B772" t="s">
        <v>7294</v>
      </c>
      <c r="C772" t="s">
        <v>3222</v>
      </c>
      <c r="D772" t="s">
        <v>2818</v>
      </c>
      <c r="E772" t="s">
        <v>5813</v>
      </c>
      <c r="F772" t="s">
        <v>2439</v>
      </c>
      <c r="G772" t="s">
        <v>7295</v>
      </c>
      <c r="H772" t="s">
        <v>35</v>
      </c>
      <c r="I772" t="s">
        <v>12</v>
      </c>
      <c r="J772" s="8">
        <v>0.1</v>
      </c>
    </row>
    <row r="773" spans="1:10" x14ac:dyDescent="0.25">
      <c r="A773" t="s">
        <v>8404</v>
      </c>
      <c r="B773" t="s">
        <v>7296</v>
      </c>
      <c r="C773" t="s">
        <v>275</v>
      </c>
      <c r="D773" t="s">
        <v>2818</v>
      </c>
      <c r="E773" t="s">
        <v>5813</v>
      </c>
      <c r="F773" t="s">
        <v>2439</v>
      </c>
      <c r="G773" t="s">
        <v>7297</v>
      </c>
      <c r="H773" t="s">
        <v>35</v>
      </c>
      <c r="I773" t="s">
        <v>12</v>
      </c>
      <c r="J773" s="8">
        <v>0.1</v>
      </c>
    </row>
    <row r="774" spans="1:10" x14ac:dyDescent="0.25">
      <c r="A774" t="s">
        <v>8405</v>
      </c>
      <c r="B774" t="s">
        <v>7298</v>
      </c>
      <c r="C774" t="s">
        <v>3651</v>
      </c>
      <c r="D774" t="s">
        <v>2818</v>
      </c>
      <c r="E774" t="s">
        <v>5813</v>
      </c>
      <c r="F774" t="s">
        <v>2439</v>
      </c>
      <c r="G774" t="s">
        <v>7299</v>
      </c>
      <c r="H774" t="s">
        <v>35</v>
      </c>
      <c r="I774" t="s">
        <v>12</v>
      </c>
      <c r="J774" s="8">
        <v>0.1</v>
      </c>
    </row>
    <row r="775" spans="1:10" x14ac:dyDescent="0.25">
      <c r="A775" t="s">
        <v>8406</v>
      </c>
      <c r="B775" t="s">
        <v>7300</v>
      </c>
      <c r="C775" t="s">
        <v>169</v>
      </c>
      <c r="D775" t="s">
        <v>2818</v>
      </c>
      <c r="E775" t="s">
        <v>5813</v>
      </c>
      <c r="F775" t="s">
        <v>2439</v>
      </c>
      <c r="G775" t="s">
        <v>7301</v>
      </c>
      <c r="H775" t="s">
        <v>35</v>
      </c>
      <c r="I775" t="s">
        <v>12</v>
      </c>
      <c r="J775" s="8">
        <v>0.1</v>
      </c>
    </row>
    <row r="776" spans="1:10" x14ac:dyDescent="0.25">
      <c r="A776" t="s">
        <v>8407</v>
      </c>
      <c r="B776" t="s">
        <v>7302</v>
      </c>
      <c r="C776" t="s">
        <v>139</v>
      </c>
      <c r="D776" t="s">
        <v>2818</v>
      </c>
      <c r="E776" t="s">
        <v>5813</v>
      </c>
      <c r="F776" t="s">
        <v>2439</v>
      </c>
      <c r="G776" t="s">
        <v>7303</v>
      </c>
      <c r="H776" t="s">
        <v>35</v>
      </c>
      <c r="I776" t="s">
        <v>12</v>
      </c>
      <c r="J776" s="8">
        <v>0.1</v>
      </c>
    </row>
    <row r="777" spans="1:10" x14ac:dyDescent="0.25">
      <c r="A777" t="s">
        <v>8408</v>
      </c>
      <c r="B777" t="s">
        <v>7304</v>
      </c>
      <c r="C777" t="s">
        <v>3244</v>
      </c>
      <c r="D777" t="s">
        <v>2818</v>
      </c>
      <c r="E777" t="s">
        <v>5813</v>
      </c>
      <c r="F777" t="s">
        <v>2439</v>
      </c>
      <c r="G777" t="s">
        <v>7305</v>
      </c>
      <c r="H777" t="s">
        <v>35</v>
      </c>
      <c r="I777" t="s">
        <v>12</v>
      </c>
      <c r="J777" s="8">
        <v>0.1</v>
      </c>
    </row>
    <row r="778" spans="1:10" x14ac:dyDescent="0.25">
      <c r="A778" t="s">
        <v>8409</v>
      </c>
      <c r="B778" t="s">
        <v>7306</v>
      </c>
      <c r="C778" t="s">
        <v>904</v>
      </c>
      <c r="D778" t="s">
        <v>2818</v>
      </c>
      <c r="E778" t="s">
        <v>5813</v>
      </c>
      <c r="F778" t="s">
        <v>2439</v>
      </c>
      <c r="G778" t="s">
        <v>7307</v>
      </c>
      <c r="H778" t="s">
        <v>35</v>
      </c>
      <c r="I778" t="s">
        <v>12</v>
      </c>
      <c r="J778" s="8">
        <v>0.1</v>
      </c>
    </row>
    <row r="779" spans="1:10" x14ac:dyDescent="0.25">
      <c r="A779" t="s">
        <v>8410</v>
      </c>
      <c r="B779" t="s">
        <v>7308</v>
      </c>
      <c r="C779" t="s">
        <v>884</v>
      </c>
      <c r="D779" t="s">
        <v>2818</v>
      </c>
      <c r="E779" t="s">
        <v>5813</v>
      </c>
      <c r="F779" t="s">
        <v>2439</v>
      </c>
      <c r="G779" t="s">
        <v>7309</v>
      </c>
      <c r="H779" t="s">
        <v>35</v>
      </c>
      <c r="I779" t="s">
        <v>12</v>
      </c>
      <c r="J779" s="8">
        <v>0.1</v>
      </c>
    </row>
    <row r="780" spans="1:10" x14ac:dyDescent="0.25">
      <c r="A780" t="s">
        <v>8411</v>
      </c>
      <c r="B780" t="s">
        <v>7310</v>
      </c>
      <c r="C780" t="s">
        <v>7311</v>
      </c>
      <c r="D780" t="s">
        <v>2818</v>
      </c>
      <c r="E780" t="s">
        <v>5813</v>
      </c>
      <c r="F780" t="s">
        <v>2439</v>
      </c>
      <c r="G780" t="s">
        <v>7312</v>
      </c>
      <c r="H780" t="s">
        <v>35</v>
      </c>
      <c r="I780" t="s">
        <v>12</v>
      </c>
      <c r="J780" s="8">
        <v>0.1</v>
      </c>
    </row>
    <row r="781" spans="1:10" x14ac:dyDescent="0.25">
      <c r="A781" t="s">
        <v>8412</v>
      </c>
      <c r="B781" t="s">
        <v>7313</v>
      </c>
      <c r="C781" t="s">
        <v>7314</v>
      </c>
      <c r="D781" t="s">
        <v>2818</v>
      </c>
      <c r="E781" t="s">
        <v>5813</v>
      </c>
      <c r="F781" t="s">
        <v>2439</v>
      </c>
      <c r="G781" t="s">
        <v>7315</v>
      </c>
      <c r="H781" t="s">
        <v>35</v>
      </c>
      <c r="I781" t="s">
        <v>12</v>
      </c>
      <c r="J781" s="8">
        <v>0.1</v>
      </c>
    </row>
    <row r="782" spans="1:10" x14ac:dyDescent="0.25">
      <c r="A782" t="s">
        <v>8413</v>
      </c>
      <c r="B782" t="s">
        <v>7316</v>
      </c>
      <c r="C782" t="s">
        <v>7317</v>
      </c>
      <c r="D782" t="s">
        <v>2818</v>
      </c>
      <c r="E782" t="s">
        <v>5813</v>
      </c>
      <c r="F782" t="s">
        <v>2439</v>
      </c>
      <c r="G782" t="s">
        <v>7318</v>
      </c>
      <c r="H782" t="s">
        <v>35</v>
      </c>
      <c r="I782" t="s">
        <v>12</v>
      </c>
      <c r="J782" s="8">
        <v>0.1</v>
      </c>
    </row>
    <row r="783" spans="1:10" x14ac:dyDescent="0.25">
      <c r="A783" t="s">
        <v>8414</v>
      </c>
      <c r="B783" t="s">
        <v>7319</v>
      </c>
      <c r="C783" t="s">
        <v>198</v>
      </c>
      <c r="D783" t="s">
        <v>2818</v>
      </c>
      <c r="E783" t="s">
        <v>5813</v>
      </c>
      <c r="F783" t="s">
        <v>2439</v>
      </c>
      <c r="G783" t="s">
        <v>7320</v>
      </c>
      <c r="H783" t="s">
        <v>35</v>
      </c>
      <c r="I783" t="s">
        <v>12</v>
      </c>
      <c r="J783" s="8">
        <v>0.1</v>
      </c>
    </row>
    <row r="784" spans="1:10" x14ac:dyDescent="0.25">
      <c r="A784" t="s">
        <v>8415</v>
      </c>
      <c r="B784" t="s">
        <v>7321</v>
      </c>
      <c r="C784" t="s">
        <v>125</v>
      </c>
      <c r="D784" t="s">
        <v>2818</v>
      </c>
      <c r="E784" t="s">
        <v>5813</v>
      </c>
      <c r="F784" t="s">
        <v>2439</v>
      </c>
      <c r="G784" t="s">
        <v>7322</v>
      </c>
      <c r="H784" t="s">
        <v>35</v>
      </c>
      <c r="I784" t="s">
        <v>12</v>
      </c>
      <c r="J784" s="8">
        <v>0.1</v>
      </c>
    </row>
    <row r="785" spans="1:10" x14ac:dyDescent="0.25">
      <c r="A785" t="s">
        <v>8416</v>
      </c>
      <c r="B785" t="s">
        <v>7323</v>
      </c>
      <c r="C785" t="s">
        <v>3528</v>
      </c>
      <c r="D785" t="s">
        <v>2818</v>
      </c>
      <c r="E785" t="s">
        <v>5813</v>
      </c>
      <c r="F785" t="s">
        <v>2439</v>
      </c>
      <c r="G785" t="s">
        <v>7324</v>
      </c>
      <c r="H785" t="s">
        <v>35</v>
      </c>
      <c r="I785" t="s">
        <v>12</v>
      </c>
      <c r="J785" s="8">
        <v>0.1</v>
      </c>
    </row>
    <row r="786" spans="1:10" x14ac:dyDescent="0.25">
      <c r="A786" t="s">
        <v>8417</v>
      </c>
      <c r="B786" t="s">
        <v>7325</v>
      </c>
      <c r="C786" t="s">
        <v>3356</v>
      </c>
      <c r="D786" t="s">
        <v>2818</v>
      </c>
      <c r="E786" t="s">
        <v>5813</v>
      </c>
      <c r="F786" t="s">
        <v>2439</v>
      </c>
      <c r="G786" t="s">
        <v>7326</v>
      </c>
      <c r="H786" t="s">
        <v>35</v>
      </c>
      <c r="I786" t="s">
        <v>12</v>
      </c>
      <c r="J786" s="8">
        <v>0.1</v>
      </c>
    </row>
    <row r="787" spans="1:10" x14ac:dyDescent="0.25">
      <c r="A787" t="s">
        <v>8418</v>
      </c>
      <c r="B787" t="s">
        <v>7327</v>
      </c>
      <c r="C787" t="s">
        <v>123</v>
      </c>
      <c r="D787" t="s">
        <v>2818</v>
      </c>
      <c r="E787" t="s">
        <v>5813</v>
      </c>
      <c r="F787" t="s">
        <v>2439</v>
      </c>
      <c r="G787" t="s">
        <v>7328</v>
      </c>
      <c r="H787" t="s">
        <v>35</v>
      </c>
      <c r="I787" t="s">
        <v>12</v>
      </c>
      <c r="J787" s="8">
        <v>0.1</v>
      </c>
    </row>
    <row r="788" spans="1:10" x14ac:dyDescent="0.25">
      <c r="A788" t="s">
        <v>8419</v>
      </c>
      <c r="B788" t="s">
        <v>7329</v>
      </c>
      <c r="C788" t="s">
        <v>3560</v>
      </c>
      <c r="D788" t="s">
        <v>2818</v>
      </c>
      <c r="E788" t="s">
        <v>5813</v>
      </c>
      <c r="F788" t="s">
        <v>2439</v>
      </c>
      <c r="G788" t="s">
        <v>7330</v>
      </c>
      <c r="H788" t="s">
        <v>35</v>
      </c>
      <c r="I788" t="s">
        <v>12</v>
      </c>
      <c r="J788" s="8">
        <v>0.1</v>
      </c>
    </row>
    <row r="789" spans="1:10" x14ac:dyDescent="0.25">
      <c r="A789" t="s">
        <v>8420</v>
      </c>
      <c r="B789" t="s">
        <v>7331</v>
      </c>
      <c r="C789" t="s">
        <v>3131</v>
      </c>
      <c r="D789" t="s">
        <v>2818</v>
      </c>
      <c r="E789" t="s">
        <v>5813</v>
      </c>
      <c r="F789" t="s">
        <v>2439</v>
      </c>
      <c r="G789" t="s">
        <v>7332</v>
      </c>
      <c r="H789" t="s">
        <v>35</v>
      </c>
      <c r="I789" t="s">
        <v>12</v>
      </c>
      <c r="J789" s="8">
        <v>0.1</v>
      </c>
    </row>
    <row r="790" spans="1:10" x14ac:dyDescent="0.25">
      <c r="A790" t="s">
        <v>8421</v>
      </c>
      <c r="B790" t="s">
        <v>7333</v>
      </c>
      <c r="C790" t="s">
        <v>254</v>
      </c>
      <c r="D790" t="s">
        <v>2818</v>
      </c>
      <c r="E790" t="s">
        <v>5813</v>
      </c>
      <c r="F790" t="s">
        <v>2439</v>
      </c>
      <c r="G790" t="s">
        <v>7334</v>
      </c>
      <c r="H790" t="s">
        <v>35</v>
      </c>
      <c r="I790" t="s">
        <v>12</v>
      </c>
      <c r="J790" s="8">
        <v>0.1</v>
      </c>
    </row>
    <row r="791" spans="1:10" x14ac:dyDescent="0.25">
      <c r="A791" t="s">
        <v>8422</v>
      </c>
      <c r="B791" t="s">
        <v>7335</v>
      </c>
      <c r="C791" t="s">
        <v>7336</v>
      </c>
      <c r="D791" t="s">
        <v>2818</v>
      </c>
      <c r="E791" t="s">
        <v>5813</v>
      </c>
      <c r="F791" t="s">
        <v>2439</v>
      </c>
      <c r="G791" t="s">
        <v>7337</v>
      </c>
      <c r="H791" t="s">
        <v>35</v>
      </c>
      <c r="I791" t="s">
        <v>12</v>
      </c>
      <c r="J791" s="8">
        <v>0.1</v>
      </c>
    </row>
    <row r="792" spans="1:10" x14ac:dyDescent="0.25">
      <c r="A792" t="s">
        <v>8423</v>
      </c>
      <c r="B792" t="s">
        <v>7338</v>
      </c>
      <c r="C792" t="s">
        <v>7339</v>
      </c>
      <c r="D792" t="s">
        <v>2818</v>
      </c>
      <c r="E792" t="s">
        <v>5813</v>
      </c>
      <c r="F792" t="s">
        <v>2439</v>
      </c>
      <c r="G792" t="s">
        <v>7340</v>
      </c>
      <c r="H792" t="s">
        <v>35</v>
      </c>
      <c r="I792" t="s">
        <v>12</v>
      </c>
      <c r="J792" s="8">
        <v>0.1</v>
      </c>
    </row>
    <row r="793" spans="1:10" x14ac:dyDescent="0.25">
      <c r="A793" t="s">
        <v>8424</v>
      </c>
      <c r="B793" t="s">
        <v>7341</v>
      </c>
      <c r="C793" t="s">
        <v>134</v>
      </c>
      <c r="D793" t="s">
        <v>2818</v>
      </c>
      <c r="E793" t="s">
        <v>5813</v>
      </c>
      <c r="F793" t="s">
        <v>2439</v>
      </c>
      <c r="G793" t="s">
        <v>7342</v>
      </c>
      <c r="H793" t="s">
        <v>35</v>
      </c>
      <c r="I793" t="s">
        <v>12</v>
      </c>
      <c r="J793" s="8">
        <v>0.1</v>
      </c>
    </row>
    <row r="794" spans="1:10" x14ac:dyDescent="0.25">
      <c r="A794" t="s">
        <v>8425</v>
      </c>
      <c r="B794" t="s">
        <v>7343</v>
      </c>
      <c r="C794" t="s">
        <v>915</v>
      </c>
      <c r="D794" t="s">
        <v>2818</v>
      </c>
      <c r="E794" t="s">
        <v>5813</v>
      </c>
      <c r="F794" t="s">
        <v>2439</v>
      </c>
      <c r="G794" t="s">
        <v>7344</v>
      </c>
      <c r="H794" t="s">
        <v>35</v>
      </c>
      <c r="I794" t="s">
        <v>12</v>
      </c>
      <c r="J794" s="8">
        <v>0.1</v>
      </c>
    </row>
    <row r="795" spans="1:10" x14ac:dyDescent="0.25">
      <c r="A795" t="s">
        <v>8426</v>
      </c>
      <c r="B795" t="s">
        <v>7345</v>
      </c>
      <c r="C795" t="s">
        <v>7346</v>
      </c>
      <c r="D795" t="s">
        <v>2818</v>
      </c>
      <c r="E795" t="s">
        <v>5813</v>
      </c>
      <c r="F795" t="s">
        <v>2439</v>
      </c>
      <c r="G795" t="s">
        <v>7347</v>
      </c>
      <c r="H795" t="s">
        <v>35</v>
      </c>
      <c r="I795" t="s">
        <v>12</v>
      </c>
      <c r="J795" s="8">
        <v>0.1</v>
      </c>
    </row>
    <row r="796" spans="1:10" x14ac:dyDescent="0.25">
      <c r="A796" t="s">
        <v>8427</v>
      </c>
      <c r="B796" t="s">
        <v>7348</v>
      </c>
      <c r="C796" t="s">
        <v>167</v>
      </c>
      <c r="D796" t="s">
        <v>2818</v>
      </c>
      <c r="E796" t="s">
        <v>5813</v>
      </c>
      <c r="F796" t="s">
        <v>2439</v>
      </c>
      <c r="G796" t="s">
        <v>7349</v>
      </c>
      <c r="H796" t="s">
        <v>35</v>
      </c>
      <c r="I796" t="s">
        <v>12</v>
      </c>
      <c r="J796" s="8">
        <v>0.1</v>
      </c>
    </row>
    <row r="797" spans="1:10" x14ac:dyDescent="0.25">
      <c r="A797" t="s">
        <v>8428</v>
      </c>
      <c r="B797" t="s">
        <v>7350</v>
      </c>
      <c r="C797" t="s">
        <v>7351</v>
      </c>
      <c r="D797" t="s">
        <v>2818</v>
      </c>
      <c r="E797" t="s">
        <v>5813</v>
      </c>
      <c r="F797" t="s">
        <v>2439</v>
      </c>
      <c r="G797" t="s">
        <v>7352</v>
      </c>
      <c r="H797" t="s">
        <v>35</v>
      </c>
      <c r="I797" t="s">
        <v>12</v>
      </c>
      <c r="J797" s="8">
        <v>0.1</v>
      </c>
    </row>
    <row r="798" spans="1:10" x14ac:dyDescent="0.25">
      <c r="A798" t="s">
        <v>8429</v>
      </c>
      <c r="B798" t="s">
        <v>7353</v>
      </c>
      <c r="C798" t="s">
        <v>7354</v>
      </c>
      <c r="D798" t="s">
        <v>2818</v>
      </c>
      <c r="E798" t="s">
        <v>5813</v>
      </c>
      <c r="F798" t="s">
        <v>2439</v>
      </c>
      <c r="G798" t="s">
        <v>7355</v>
      </c>
      <c r="H798" t="s">
        <v>35</v>
      </c>
      <c r="I798" t="s">
        <v>12</v>
      </c>
      <c r="J798" s="8">
        <v>0.1</v>
      </c>
    </row>
    <row r="799" spans="1:10" x14ac:dyDescent="0.25">
      <c r="A799" t="s">
        <v>8430</v>
      </c>
      <c r="B799" t="s">
        <v>7356</v>
      </c>
      <c r="C799" t="s">
        <v>281</v>
      </c>
      <c r="D799" t="s">
        <v>2818</v>
      </c>
      <c r="E799" t="s">
        <v>5813</v>
      </c>
      <c r="F799" t="s">
        <v>2439</v>
      </c>
      <c r="G799" t="s">
        <v>7357</v>
      </c>
      <c r="H799" t="s">
        <v>35</v>
      </c>
      <c r="I799" t="s">
        <v>12</v>
      </c>
      <c r="J799" s="8">
        <v>0.1</v>
      </c>
    </row>
    <row r="800" spans="1:10" x14ac:dyDescent="0.25">
      <c r="A800" t="s">
        <v>8431</v>
      </c>
      <c r="B800" t="s">
        <v>7358</v>
      </c>
      <c r="C800" t="s">
        <v>7359</v>
      </c>
      <c r="D800" t="s">
        <v>2818</v>
      </c>
      <c r="E800" t="s">
        <v>5813</v>
      </c>
      <c r="F800" t="s">
        <v>2439</v>
      </c>
      <c r="G800" t="s">
        <v>7360</v>
      </c>
      <c r="H800" t="s">
        <v>35</v>
      </c>
      <c r="I800" t="s">
        <v>12</v>
      </c>
      <c r="J800" s="8">
        <v>0.1</v>
      </c>
    </row>
    <row r="801" spans="1:10" x14ac:dyDescent="0.25">
      <c r="A801" t="s">
        <v>8432</v>
      </c>
      <c r="B801" t="s">
        <v>7361</v>
      </c>
      <c r="C801" t="s">
        <v>120</v>
      </c>
      <c r="D801" t="s">
        <v>2818</v>
      </c>
      <c r="E801" t="s">
        <v>5813</v>
      </c>
      <c r="F801" t="s">
        <v>2439</v>
      </c>
      <c r="G801" t="s">
        <v>7362</v>
      </c>
      <c r="H801" t="s">
        <v>35</v>
      </c>
      <c r="I801" t="s">
        <v>12</v>
      </c>
      <c r="J801" s="8">
        <v>0.1</v>
      </c>
    </row>
    <row r="802" spans="1:10" x14ac:dyDescent="0.25">
      <c r="A802" t="s">
        <v>8433</v>
      </c>
      <c r="B802" t="s">
        <v>7363</v>
      </c>
      <c r="C802" t="s">
        <v>901</v>
      </c>
      <c r="D802" t="s">
        <v>2818</v>
      </c>
      <c r="E802" t="s">
        <v>5813</v>
      </c>
      <c r="F802" t="s">
        <v>2439</v>
      </c>
      <c r="G802" t="s">
        <v>7364</v>
      </c>
      <c r="H802" t="s">
        <v>35</v>
      </c>
      <c r="I802" t="s">
        <v>12</v>
      </c>
      <c r="J802" s="8">
        <v>0.1</v>
      </c>
    </row>
    <row r="803" spans="1:10" x14ac:dyDescent="0.25">
      <c r="A803" t="s">
        <v>8434</v>
      </c>
      <c r="B803" t="s">
        <v>7365</v>
      </c>
      <c r="C803" t="s">
        <v>7366</v>
      </c>
      <c r="D803" t="s">
        <v>2818</v>
      </c>
      <c r="E803" t="s">
        <v>5813</v>
      </c>
      <c r="F803" t="s">
        <v>2439</v>
      </c>
      <c r="G803" t="s">
        <v>7367</v>
      </c>
      <c r="H803" t="s">
        <v>35</v>
      </c>
      <c r="I803" t="s">
        <v>12</v>
      </c>
      <c r="J803" s="8">
        <v>0.1</v>
      </c>
    </row>
    <row r="804" spans="1:10" x14ac:dyDescent="0.25">
      <c r="A804" t="s">
        <v>8435</v>
      </c>
      <c r="B804" t="s">
        <v>7368</v>
      </c>
      <c r="C804" t="s">
        <v>7369</v>
      </c>
      <c r="D804" t="s">
        <v>2818</v>
      </c>
      <c r="E804" t="s">
        <v>5813</v>
      </c>
      <c r="F804" t="s">
        <v>2439</v>
      </c>
      <c r="G804" t="s">
        <v>7370</v>
      </c>
      <c r="H804" t="s">
        <v>35</v>
      </c>
      <c r="I804" t="s">
        <v>12</v>
      </c>
      <c r="J804" s="8">
        <v>0.1</v>
      </c>
    </row>
    <row r="805" spans="1:10" x14ac:dyDescent="0.25">
      <c r="A805" t="s">
        <v>8436</v>
      </c>
      <c r="B805" t="s">
        <v>7371</v>
      </c>
      <c r="C805" t="s">
        <v>4086</v>
      </c>
      <c r="D805" t="s">
        <v>2818</v>
      </c>
      <c r="E805" t="s">
        <v>5813</v>
      </c>
      <c r="F805" t="s">
        <v>2439</v>
      </c>
      <c r="G805" t="s">
        <v>7372</v>
      </c>
      <c r="H805" t="s">
        <v>35</v>
      </c>
      <c r="I805" t="s">
        <v>12</v>
      </c>
      <c r="J805" s="8">
        <v>0.1</v>
      </c>
    </row>
    <row r="806" spans="1:10" x14ac:dyDescent="0.25">
      <c r="A806" t="s">
        <v>8437</v>
      </c>
      <c r="B806" t="s">
        <v>7373</v>
      </c>
      <c r="C806" t="s">
        <v>7374</v>
      </c>
      <c r="D806" t="s">
        <v>2818</v>
      </c>
      <c r="E806" t="s">
        <v>5813</v>
      </c>
      <c r="F806" t="s">
        <v>2439</v>
      </c>
      <c r="G806" t="s">
        <v>7375</v>
      </c>
      <c r="H806" t="s">
        <v>35</v>
      </c>
      <c r="I806" t="s">
        <v>12</v>
      </c>
      <c r="J806" s="8">
        <v>0.1</v>
      </c>
    </row>
    <row r="807" spans="1:10" x14ac:dyDescent="0.25">
      <c r="A807" t="s">
        <v>8438</v>
      </c>
      <c r="B807" t="s">
        <v>7376</v>
      </c>
      <c r="C807" t="s">
        <v>3186</v>
      </c>
      <c r="D807" t="s">
        <v>2818</v>
      </c>
      <c r="E807" t="s">
        <v>5813</v>
      </c>
      <c r="F807" t="s">
        <v>2439</v>
      </c>
      <c r="G807" t="s">
        <v>7377</v>
      </c>
      <c r="H807" t="s">
        <v>35</v>
      </c>
      <c r="I807" t="s">
        <v>12</v>
      </c>
      <c r="J807" s="8">
        <v>0.1</v>
      </c>
    </row>
    <row r="808" spans="1:10" x14ac:dyDescent="0.25">
      <c r="A808" t="s">
        <v>8439</v>
      </c>
      <c r="B808" t="s">
        <v>7378</v>
      </c>
      <c r="C808" t="s">
        <v>3217</v>
      </c>
      <c r="D808" t="s">
        <v>2818</v>
      </c>
      <c r="E808" t="s">
        <v>5813</v>
      </c>
      <c r="F808" t="s">
        <v>2439</v>
      </c>
      <c r="G808" t="s">
        <v>7379</v>
      </c>
      <c r="H808" t="s">
        <v>35</v>
      </c>
      <c r="I808" t="s">
        <v>12</v>
      </c>
      <c r="J808" s="8">
        <v>0.1</v>
      </c>
    </row>
    <row r="809" spans="1:10" x14ac:dyDescent="0.25">
      <c r="A809" t="s">
        <v>8440</v>
      </c>
      <c r="B809" t="s">
        <v>7380</v>
      </c>
      <c r="C809" t="s">
        <v>256</v>
      </c>
      <c r="D809" t="s">
        <v>2818</v>
      </c>
      <c r="E809" t="s">
        <v>5813</v>
      </c>
      <c r="F809" t="s">
        <v>2439</v>
      </c>
      <c r="G809" t="s">
        <v>7381</v>
      </c>
      <c r="H809" t="s">
        <v>35</v>
      </c>
      <c r="I809" t="s">
        <v>12</v>
      </c>
      <c r="J809" s="8">
        <v>0.1</v>
      </c>
    </row>
    <row r="810" spans="1:10" x14ac:dyDescent="0.25">
      <c r="A810" t="s">
        <v>8441</v>
      </c>
      <c r="B810" t="s">
        <v>7382</v>
      </c>
      <c r="C810" t="s">
        <v>3297</v>
      </c>
      <c r="D810" t="s">
        <v>2818</v>
      </c>
      <c r="E810" t="s">
        <v>5813</v>
      </c>
      <c r="F810" t="s">
        <v>2439</v>
      </c>
      <c r="G810" t="s">
        <v>7383</v>
      </c>
      <c r="H810" t="s">
        <v>35</v>
      </c>
      <c r="I810" t="s">
        <v>12</v>
      </c>
      <c r="J810" s="8">
        <v>0.1</v>
      </c>
    </row>
    <row r="811" spans="1:10" x14ac:dyDescent="0.25">
      <c r="A811" t="s">
        <v>8442</v>
      </c>
      <c r="B811" t="s">
        <v>7384</v>
      </c>
      <c r="C811" t="s">
        <v>7385</v>
      </c>
      <c r="D811" t="s">
        <v>2818</v>
      </c>
      <c r="E811" t="s">
        <v>5813</v>
      </c>
      <c r="F811" t="s">
        <v>2439</v>
      </c>
      <c r="G811" t="s">
        <v>7386</v>
      </c>
      <c r="H811" t="s">
        <v>35</v>
      </c>
      <c r="I811" t="s">
        <v>12</v>
      </c>
      <c r="J811" s="8">
        <v>0.1</v>
      </c>
    </row>
    <row r="812" spans="1:10" x14ac:dyDescent="0.25">
      <c r="A812" t="s">
        <v>8443</v>
      </c>
      <c r="B812" t="s">
        <v>7387</v>
      </c>
      <c r="C812" t="s">
        <v>7388</v>
      </c>
      <c r="D812" t="s">
        <v>2818</v>
      </c>
      <c r="E812" t="s">
        <v>5813</v>
      </c>
      <c r="F812" t="s">
        <v>2439</v>
      </c>
      <c r="G812" t="s">
        <v>7389</v>
      </c>
      <c r="H812" t="s">
        <v>35</v>
      </c>
      <c r="I812" t="s">
        <v>12</v>
      </c>
      <c r="J812" s="8">
        <v>0.1</v>
      </c>
    </row>
    <row r="813" spans="1:10" x14ac:dyDescent="0.25">
      <c r="A813" t="s">
        <v>8444</v>
      </c>
      <c r="B813" t="s">
        <v>7390</v>
      </c>
      <c r="C813" t="s">
        <v>890</v>
      </c>
      <c r="D813" t="s">
        <v>2818</v>
      </c>
      <c r="E813" t="s">
        <v>5813</v>
      </c>
      <c r="F813" t="s">
        <v>2439</v>
      </c>
      <c r="G813" t="s">
        <v>7391</v>
      </c>
      <c r="H813" t="s">
        <v>35</v>
      </c>
      <c r="I813" t="s">
        <v>12</v>
      </c>
      <c r="J813" s="8">
        <v>0.1</v>
      </c>
    </row>
    <row r="814" spans="1:10" x14ac:dyDescent="0.25">
      <c r="A814" t="s">
        <v>8445</v>
      </c>
      <c r="B814" t="s">
        <v>7392</v>
      </c>
      <c r="C814" t="s">
        <v>7393</v>
      </c>
      <c r="D814" t="s">
        <v>2818</v>
      </c>
      <c r="E814" t="s">
        <v>5813</v>
      </c>
      <c r="F814" t="s">
        <v>2439</v>
      </c>
      <c r="G814" t="s">
        <v>7394</v>
      </c>
      <c r="H814" t="s">
        <v>35</v>
      </c>
      <c r="I814" t="s">
        <v>12</v>
      </c>
      <c r="J814" s="8">
        <v>0.1</v>
      </c>
    </row>
    <row r="815" spans="1:10" x14ac:dyDescent="0.25">
      <c r="A815" t="s">
        <v>8446</v>
      </c>
      <c r="B815" t="s">
        <v>7395</v>
      </c>
      <c r="C815" t="s">
        <v>7396</v>
      </c>
      <c r="D815" t="s">
        <v>2818</v>
      </c>
      <c r="E815" t="s">
        <v>5813</v>
      </c>
      <c r="F815" t="s">
        <v>2439</v>
      </c>
      <c r="G815" t="s">
        <v>7397</v>
      </c>
      <c r="H815" t="s">
        <v>35</v>
      </c>
      <c r="I815" t="s">
        <v>12</v>
      </c>
      <c r="J815" s="8">
        <v>0.1</v>
      </c>
    </row>
    <row r="816" spans="1:10" x14ac:dyDescent="0.25">
      <c r="A816" t="s">
        <v>8447</v>
      </c>
      <c r="B816" t="s">
        <v>7398</v>
      </c>
      <c r="C816" t="s">
        <v>183</v>
      </c>
      <c r="D816" t="s">
        <v>2818</v>
      </c>
      <c r="E816" t="s">
        <v>5813</v>
      </c>
      <c r="F816" t="s">
        <v>2439</v>
      </c>
      <c r="G816" t="s">
        <v>7399</v>
      </c>
      <c r="H816" t="s">
        <v>35</v>
      </c>
      <c r="I816" t="s">
        <v>12</v>
      </c>
      <c r="J816" s="8">
        <v>0.1</v>
      </c>
    </row>
    <row r="817" spans="1:10" x14ac:dyDescent="0.25">
      <c r="A817" t="s">
        <v>8448</v>
      </c>
      <c r="B817" t="s">
        <v>7400</v>
      </c>
      <c r="C817" t="s">
        <v>886</v>
      </c>
      <c r="D817" t="s">
        <v>2818</v>
      </c>
      <c r="E817" t="s">
        <v>5813</v>
      </c>
      <c r="F817" t="s">
        <v>2439</v>
      </c>
      <c r="G817" t="s">
        <v>7401</v>
      </c>
      <c r="H817" t="s">
        <v>35</v>
      </c>
      <c r="I817" t="s">
        <v>12</v>
      </c>
      <c r="J817" s="8">
        <v>0.1</v>
      </c>
    </row>
    <row r="818" spans="1:10" x14ac:dyDescent="0.25">
      <c r="A818" t="s">
        <v>8449</v>
      </c>
      <c r="B818" t="s">
        <v>7402</v>
      </c>
      <c r="C818" t="s">
        <v>898</v>
      </c>
      <c r="D818" t="s">
        <v>2818</v>
      </c>
      <c r="E818" t="s">
        <v>5813</v>
      </c>
      <c r="F818" t="s">
        <v>2439</v>
      </c>
      <c r="G818" t="s">
        <v>7403</v>
      </c>
      <c r="H818" t="s">
        <v>35</v>
      </c>
      <c r="I818" t="s">
        <v>12</v>
      </c>
      <c r="J818" s="8">
        <v>0.1</v>
      </c>
    </row>
    <row r="819" spans="1:10" x14ac:dyDescent="0.25">
      <c r="A819" t="s">
        <v>8450</v>
      </c>
      <c r="B819" t="s">
        <v>7404</v>
      </c>
      <c r="C819" t="s">
        <v>280</v>
      </c>
      <c r="D819" t="s">
        <v>2818</v>
      </c>
      <c r="E819" t="s">
        <v>5813</v>
      </c>
      <c r="F819" t="s">
        <v>2439</v>
      </c>
      <c r="G819" t="s">
        <v>7405</v>
      </c>
      <c r="H819" t="s">
        <v>35</v>
      </c>
      <c r="I819" t="s">
        <v>12</v>
      </c>
      <c r="J819" s="8">
        <v>0.1</v>
      </c>
    </row>
    <row r="820" spans="1:10" x14ac:dyDescent="0.25">
      <c r="A820" t="s">
        <v>8451</v>
      </c>
      <c r="B820" t="s">
        <v>7406</v>
      </c>
      <c r="C820" t="s">
        <v>2993</v>
      </c>
      <c r="D820" t="s">
        <v>2818</v>
      </c>
      <c r="E820" t="s">
        <v>5813</v>
      </c>
      <c r="F820" t="s">
        <v>2439</v>
      </c>
      <c r="G820" t="s">
        <v>7407</v>
      </c>
      <c r="H820" t="s">
        <v>35</v>
      </c>
      <c r="I820" t="s">
        <v>12</v>
      </c>
      <c r="J820" s="8">
        <v>0.1</v>
      </c>
    </row>
    <row r="821" spans="1:10" x14ac:dyDescent="0.25">
      <c r="A821" t="s">
        <v>8452</v>
      </c>
      <c r="B821" t="s">
        <v>7408</v>
      </c>
      <c r="C821" t="s">
        <v>7409</v>
      </c>
      <c r="D821" t="s">
        <v>2818</v>
      </c>
      <c r="E821" t="s">
        <v>5813</v>
      </c>
      <c r="F821" t="s">
        <v>2439</v>
      </c>
      <c r="G821" t="s">
        <v>7410</v>
      </c>
      <c r="H821" t="s">
        <v>35</v>
      </c>
      <c r="I821" t="s">
        <v>12</v>
      </c>
      <c r="J821" s="8">
        <v>0.1</v>
      </c>
    </row>
    <row r="822" spans="1:10" x14ac:dyDescent="0.25">
      <c r="A822" t="s">
        <v>8453</v>
      </c>
      <c r="B822" t="s">
        <v>7411</v>
      </c>
      <c r="C822" t="s">
        <v>262</v>
      </c>
      <c r="D822" t="s">
        <v>2818</v>
      </c>
      <c r="E822" t="s">
        <v>5813</v>
      </c>
      <c r="F822" t="s">
        <v>2439</v>
      </c>
      <c r="G822" t="s">
        <v>7412</v>
      </c>
      <c r="H822" t="s">
        <v>35</v>
      </c>
      <c r="I822" t="s">
        <v>12</v>
      </c>
      <c r="J822" s="8">
        <v>0.1</v>
      </c>
    </row>
    <row r="823" spans="1:10" x14ac:dyDescent="0.25">
      <c r="A823" t="s">
        <v>8454</v>
      </c>
      <c r="B823" t="s">
        <v>7413</v>
      </c>
      <c r="C823" t="s">
        <v>3594</v>
      </c>
      <c r="D823" t="s">
        <v>2818</v>
      </c>
      <c r="E823" t="s">
        <v>5813</v>
      </c>
      <c r="F823" t="s">
        <v>2439</v>
      </c>
      <c r="G823" t="s">
        <v>7414</v>
      </c>
      <c r="H823" t="s">
        <v>35</v>
      </c>
      <c r="I823" t="s">
        <v>12</v>
      </c>
      <c r="J823" s="8">
        <v>0.1</v>
      </c>
    </row>
    <row r="824" spans="1:10" x14ac:dyDescent="0.25">
      <c r="A824" t="s">
        <v>8455</v>
      </c>
      <c r="B824" t="s">
        <v>7415</v>
      </c>
      <c r="C824" t="s">
        <v>231</v>
      </c>
      <c r="D824" t="s">
        <v>2818</v>
      </c>
      <c r="E824" t="s">
        <v>5813</v>
      </c>
      <c r="F824" t="s">
        <v>2439</v>
      </c>
      <c r="G824" t="s">
        <v>7416</v>
      </c>
      <c r="H824" t="s">
        <v>35</v>
      </c>
      <c r="I824" t="s">
        <v>12</v>
      </c>
      <c r="J824" s="8">
        <v>0.1</v>
      </c>
    </row>
    <row r="825" spans="1:10" x14ac:dyDescent="0.25">
      <c r="A825" t="s">
        <v>8456</v>
      </c>
      <c r="B825" t="s">
        <v>7417</v>
      </c>
      <c r="C825" t="s">
        <v>138</v>
      </c>
      <c r="D825" t="s">
        <v>2818</v>
      </c>
      <c r="E825" t="s">
        <v>5813</v>
      </c>
      <c r="F825" t="s">
        <v>2439</v>
      </c>
      <c r="G825" t="s">
        <v>7418</v>
      </c>
      <c r="H825" t="s">
        <v>35</v>
      </c>
      <c r="I825" t="s">
        <v>12</v>
      </c>
      <c r="J825" s="8">
        <v>0.1</v>
      </c>
    </row>
    <row r="826" spans="1:10" x14ac:dyDescent="0.25">
      <c r="A826" t="s">
        <v>8457</v>
      </c>
      <c r="B826" t="s">
        <v>7419</v>
      </c>
      <c r="C826" t="s">
        <v>235</v>
      </c>
      <c r="D826" t="s">
        <v>2818</v>
      </c>
      <c r="E826" t="s">
        <v>5813</v>
      </c>
      <c r="F826" t="s">
        <v>2439</v>
      </c>
      <c r="G826" t="s">
        <v>7420</v>
      </c>
      <c r="H826" t="s">
        <v>35</v>
      </c>
      <c r="I826" t="s">
        <v>12</v>
      </c>
      <c r="J826" s="8">
        <v>0.1</v>
      </c>
    </row>
    <row r="827" spans="1:10" x14ac:dyDescent="0.25">
      <c r="A827" t="s">
        <v>8458</v>
      </c>
      <c r="B827" t="s">
        <v>7421</v>
      </c>
      <c r="C827" t="s">
        <v>188</v>
      </c>
      <c r="D827" t="s">
        <v>2818</v>
      </c>
      <c r="E827" t="s">
        <v>5813</v>
      </c>
      <c r="F827" t="s">
        <v>2439</v>
      </c>
      <c r="G827" t="s">
        <v>7422</v>
      </c>
      <c r="H827" t="s">
        <v>35</v>
      </c>
      <c r="I827" t="s">
        <v>12</v>
      </c>
      <c r="J827" s="8">
        <v>0.1</v>
      </c>
    </row>
    <row r="828" spans="1:10" x14ac:dyDescent="0.25">
      <c r="A828" t="s">
        <v>8459</v>
      </c>
      <c r="B828" t="s">
        <v>7423</v>
      </c>
      <c r="C828" t="s">
        <v>7424</v>
      </c>
      <c r="D828" t="s">
        <v>2818</v>
      </c>
      <c r="E828" t="s">
        <v>5813</v>
      </c>
      <c r="F828" t="s">
        <v>2439</v>
      </c>
      <c r="G828" t="s">
        <v>7425</v>
      </c>
      <c r="H828" t="s">
        <v>35</v>
      </c>
      <c r="I828" t="s">
        <v>12</v>
      </c>
      <c r="J828" s="8">
        <v>0.1</v>
      </c>
    </row>
    <row r="829" spans="1:10" x14ac:dyDescent="0.25">
      <c r="A829" t="s">
        <v>8460</v>
      </c>
      <c r="B829" t="s">
        <v>7426</v>
      </c>
      <c r="C829" t="s">
        <v>3602</v>
      </c>
      <c r="D829" t="s">
        <v>2818</v>
      </c>
      <c r="E829" t="s">
        <v>5813</v>
      </c>
      <c r="F829" t="s">
        <v>2439</v>
      </c>
      <c r="G829" t="s">
        <v>7427</v>
      </c>
      <c r="H829" t="s">
        <v>35</v>
      </c>
      <c r="I829" t="s">
        <v>12</v>
      </c>
      <c r="J829" s="8">
        <v>0.1</v>
      </c>
    </row>
    <row r="830" spans="1:10" x14ac:dyDescent="0.25">
      <c r="A830" t="s">
        <v>8461</v>
      </c>
      <c r="B830" t="s">
        <v>7428</v>
      </c>
      <c r="C830" t="s">
        <v>248</v>
      </c>
      <c r="D830" t="s">
        <v>2818</v>
      </c>
      <c r="E830" t="s">
        <v>5813</v>
      </c>
      <c r="F830" t="s">
        <v>2439</v>
      </c>
      <c r="G830" t="s">
        <v>7429</v>
      </c>
      <c r="H830" t="s">
        <v>35</v>
      </c>
      <c r="I830" t="s">
        <v>12</v>
      </c>
      <c r="J830" s="8">
        <v>0.1</v>
      </c>
    </row>
    <row r="831" spans="1:10" x14ac:dyDescent="0.25">
      <c r="A831" t="s">
        <v>8462</v>
      </c>
      <c r="B831" t="s">
        <v>7430</v>
      </c>
      <c r="C831" t="s">
        <v>3523</v>
      </c>
      <c r="D831" t="s">
        <v>2818</v>
      </c>
      <c r="E831" t="s">
        <v>5813</v>
      </c>
      <c r="F831" t="s">
        <v>2439</v>
      </c>
      <c r="G831" t="s">
        <v>7431</v>
      </c>
      <c r="H831" t="s">
        <v>35</v>
      </c>
      <c r="I831" t="s">
        <v>12</v>
      </c>
      <c r="J831" s="8">
        <v>0.1</v>
      </c>
    </row>
    <row r="832" spans="1:10" x14ac:dyDescent="0.25">
      <c r="A832" t="s">
        <v>8463</v>
      </c>
      <c r="B832" t="s">
        <v>7432</v>
      </c>
      <c r="C832" t="s">
        <v>3619</v>
      </c>
      <c r="D832" t="s">
        <v>2818</v>
      </c>
      <c r="E832" t="s">
        <v>5813</v>
      </c>
      <c r="F832" t="s">
        <v>2439</v>
      </c>
      <c r="G832" t="s">
        <v>7433</v>
      </c>
      <c r="H832" t="s">
        <v>35</v>
      </c>
      <c r="I832" t="s">
        <v>12</v>
      </c>
      <c r="J832" s="8">
        <v>0.1</v>
      </c>
    </row>
    <row r="833" spans="1:10" x14ac:dyDescent="0.25">
      <c r="A833" t="s">
        <v>8464</v>
      </c>
      <c r="B833" t="s">
        <v>7434</v>
      </c>
      <c r="C833" t="s">
        <v>3599</v>
      </c>
      <c r="D833" t="s">
        <v>2818</v>
      </c>
      <c r="E833" t="s">
        <v>5813</v>
      </c>
      <c r="F833" t="s">
        <v>2439</v>
      </c>
      <c r="G833" t="s">
        <v>7435</v>
      </c>
      <c r="H833" t="s">
        <v>35</v>
      </c>
      <c r="I833" t="s">
        <v>12</v>
      </c>
      <c r="J833" s="8">
        <v>0.1</v>
      </c>
    </row>
    <row r="834" spans="1:10" x14ac:dyDescent="0.25">
      <c r="A834" t="s">
        <v>8465</v>
      </c>
      <c r="B834" t="s">
        <v>7436</v>
      </c>
      <c r="C834" t="s">
        <v>185</v>
      </c>
      <c r="D834" t="s">
        <v>2818</v>
      </c>
      <c r="E834" t="s">
        <v>5813</v>
      </c>
      <c r="F834" t="s">
        <v>2439</v>
      </c>
      <c r="G834" t="s">
        <v>7437</v>
      </c>
      <c r="H834" t="s">
        <v>35</v>
      </c>
      <c r="I834" t="s">
        <v>12</v>
      </c>
      <c r="J834" s="8">
        <v>0.1</v>
      </c>
    </row>
    <row r="835" spans="1:10" x14ac:dyDescent="0.25">
      <c r="A835" t="s">
        <v>8466</v>
      </c>
      <c r="B835" t="s">
        <v>7438</v>
      </c>
      <c r="C835" t="s">
        <v>7439</v>
      </c>
      <c r="D835" t="s">
        <v>2818</v>
      </c>
      <c r="E835" t="s">
        <v>5813</v>
      </c>
      <c r="F835" t="s">
        <v>2439</v>
      </c>
      <c r="G835" t="s">
        <v>7440</v>
      </c>
      <c r="H835" t="s">
        <v>35</v>
      </c>
      <c r="I835" t="s">
        <v>12</v>
      </c>
      <c r="J835" s="8">
        <v>0.1</v>
      </c>
    </row>
    <row r="836" spans="1:10" x14ac:dyDescent="0.25">
      <c r="A836" t="s">
        <v>8467</v>
      </c>
      <c r="B836" t="s">
        <v>7441</v>
      </c>
      <c r="C836" t="s">
        <v>156</v>
      </c>
      <c r="D836" t="s">
        <v>2818</v>
      </c>
      <c r="E836" t="s">
        <v>5813</v>
      </c>
      <c r="F836" t="s">
        <v>2439</v>
      </c>
      <c r="G836" t="s">
        <v>7442</v>
      </c>
      <c r="H836" t="s">
        <v>35</v>
      </c>
      <c r="I836" t="s">
        <v>12</v>
      </c>
      <c r="J836" s="8">
        <v>0.1</v>
      </c>
    </row>
    <row r="837" spans="1:10" x14ac:dyDescent="0.25">
      <c r="A837" t="s">
        <v>8468</v>
      </c>
      <c r="B837" t="s">
        <v>7443</v>
      </c>
      <c r="C837" t="s">
        <v>238</v>
      </c>
      <c r="D837" t="s">
        <v>2818</v>
      </c>
      <c r="E837" t="s">
        <v>5813</v>
      </c>
      <c r="F837" t="s">
        <v>2439</v>
      </c>
      <c r="G837" t="s">
        <v>7444</v>
      </c>
      <c r="H837" t="s">
        <v>35</v>
      </c>
      <c r="I837" t="s">
        <v>12</v>
      </c>
      <c r="J837" s="8">
        <v>0.1</v>
      </c>
    </row>
    <row r="838" spans="1:10" x14ac:dyDescent="0.25">
      <c r="A838" t="s">
        <v>8469</v>
      </c>
      <c r="B838" t="s">
        <v>7445</v>
      </c>
      <c r="C838" t="s">
        <v>7446</v>
      </c>
      <c r="D838" t="s">
        <v>2818</v>
      </c>
      <c r="E838" t="s">
        <v>5813</v>
      </c>
      <c r="F838" t="s">
        <v>2439</v>
      </c>
      <c r="G838" t="s">
        <v>7447</v>
      </c>
      <c r="H838" t="s">
        <v>35</v>
      </c>
      <c r="I838" t="s">
        <v>12</v>
      </c>
      <c r="J838" s="8">
        <v>0.1</v>
      </c>
    </row>
    <row r="839" spans="1:10" x14ac:dyDescent="0.25">
      <c r="A839" t="s">
        <v>8470</v>
      </c>
      <c r="B839" t="s">
        <v>7448</v>
      </c>
      <c r="C839" t="s">
        <v>7449</v>
      </c>
      <c r="D839" t="s">
        <v>2818</v>
      </c>
      <c r="E839" t="s">
        <v>5813</v>
      </c>
      <c r="F839" t="s">
        <v>2439</v>
      </c>
      <c r="G839" t="s">
        <v>7450</v>
      </c>
      <c r="H839" t="s">
        <v>35</v>
      </c>
      <c r="I839" t="s">
        <v>12</v>
      </c>
      <c r="J839" s="8">
        <v>0.1</v>
      </c>
    </row>
    <row r="840" spans="1:10" x14ac:dyDescent="0.25">
      <c r="A840" t="s">
        <v>8471</v>
      </c>
      <c r="B840" t="s">
        <v>7451</v>
      </c>
      <c r="C840" t="s">
        <v>7452</v>
      </c>
      <c r="D840" t="s">
        <v>2818</v>
      </c>
      <c r="E840" t="s">
        <v>5813</v>
      </c>
      <c r="F840" t="s">
        <v>2439</v>
      </c>
      <c r="G840" t="s">
        <v>7453</v>
      </c>
      <c r="H840" t="s">
        <v>35</v>
      </c>
      <c r="I840" t="s">
        <v>12</v>
      </c>
      <c r="J840" s="8">
        <v>0.1</v>
      </c>
    </row>
    <row r="841" spans="1:10" x14ac:dyDescent="0.25">
      <c r="A841" t="s">
        <v>8472</v>
      </c>
      <c r="B841" t="s">
        <v>7454</v>
      </c>
      <c r="C841" t="s">
        <v>100</v>
      </c>
      <c r="D841" t="s">
        <v>2818</v>
      </c>
      <c r="E841" t="s">
        <v>5813</v>
      </c>
      <c r="F841" t="s">
        <v>2439</v>
      </c>
      <c r="G841" t="s">
        <v>7455</v>
      </c>
      <c r="H841" t="s">
        <v>35</v>
      </c>
      <c r="I841" t="s">
        <v>12</v>
      </c>
      <c r="J841" s="8">
        <v>0.1</v>
      </c>
    </row>
    <row r="842" spans="1:10" x14ac:dyDescent="0.25">
      <c r="A842" t="s">
        <v>8473</v>
      </c>
      <c r="B842" t="s">
        <v>7456</v>
      </c>
      <c r="C842" t="s">
        <v>7457</v>
      </c>
      <c r="D842" t="s">
        <v>2818</v>
      </c>
      <c r="E842" t="s">
        <v>5813</v>
      </c>
      <c r="F842" t="s">
        <v>2439</v>
      </c>
      <c r="G842" t="s">
        <v>7458</v>
      </c>
      <c r="H842" t="s">
        <v>35</v>
      </c>
      <c r="I842" t="s">
        <v>12</v>
      </c>
      <c r="J842" s="8">
        <v>0.1</v>
      </c>
    </row>
    <row r="843" spans="1:10" x14ac:dyDescent="0.25">
      <c r="A843" t="s">
        <v>8474</v>
      </c>
      <c r="B843" t="s">
        <v>7459</v>
      </c>
      <c r="C843" t="s">
        <v>7460</v>
      </c>
      <c r="D843" t="s">
        <v>2818</v>
      </c>
      <c r="E843" t="s">
        <v>5813</v>
      </c>
      <c r="F843" t="s">
        <v>2439</v>
      </c>
      <c r="G843" t="s">
        <v>7461</v>
      </c>
      <c r="H843" t="s">
        <v>35</v>
      </c>
      <c r="I843" t="s">
        <v>12</v>
      </c>
      <c r="J843" s="8">
        <v>0.1</v>
      </c>
    </row>
    <row r="844" spans="1:10" x14ac:dyDescent="0.25">
      <c r="A844" t="s">
        <v>8475</v>
      </c>
      <c r="B844" t="s">
        <v>7462</v>
      </c>
      <c r="C844" t="s">
        <v>154</v>
      </c>
      <c r="D844" t="s">
        <v>2818</v>
      </c>
      <c r="E844" t="s">
        <v>5813</v>
      </c>
      <c r="F844" t="s">
        <v>2439</v>
      </c>
      <c r="G844" t="s">
        <v>7463</v>
      </c>
      <c r="H844" t="s">
        <v>35</v>
      </c>
      <c r="I844" t="s">
        <v>12</v>
      </c>
      <c r="J844" s="8">
        <v>0.1</v>
      </c>
    </row>
    <row r="845" spans="1:10" x14ac:dyDescent="0.25">
      <c r="A845" t="s">
        <v>8476</v>
      </c>
      <c r="B845" t="s">
        <v>7464</v>
      </c>
      <c r="C845" t="s">
        <v>3007</v>
      </c>
      <c r="D845" t="s">
        <v>2818</v>
      </c>
      <c r="E845" t="s">
        <v>5813</v>
      </c>
      <c r="F845" t="s">
        <v>2439</v>
      </c>
      <c r="G845" t="s">
        <v>7465</v>
      </c>
      <c r="H845" t="s">
        <v>35</v>
      </c>
      <c r="I845" t="s">
        <v>12</v>
      </c>
      <c r="J845" s="8">
        <v>0.1</v>
      </c>
    </row>
    <row r="846" spans="1:10" x14ac:dyDescent="0.25">
      <c r="A846" t="s">
        <v>8477</v>
      </c>
      <c r="B846" t="s">
        <v>7466</v>
      </c>
      <c r="C846" t="s">
        <v>196</v>
      </c>
      <c r="D846" t="s">
        <v>2818</v>
      </c>
      <c r="E846" t="s">
        <v>5813</v>
      </c>
      <c r="F846" t="s">
        <v>2439</v>
      </c>
      <c r="G846" t="s">
        <v>7467</v>
      </c>
      <c r="H846" t="s">
        <v>35</v>
      </c>
      <c r="I846" t="s">
        <v>12</v>
      </c>
      <c r="J846" s="8">
        <v>0.1</v>
      </c>
    </row>
    <row r="847" spans="1:10" x14ac:dyDescent="0.25">
      <c r="A847" t="s">
        <v>8478</v>
      </c>
      <c r="B847" t="s">
        <v>7468</v>
      </c>
      <c r="C847" t="s">
        <v>3767</v>
      </c>
      <c r="D847" t="s">
        <v>2818</v>
      </c>
      <c r="E847" t="s">
        <v>5813</v>
      </c>
      <c r="F847" t="s">
        <v>2439</v>
      </c>
      <c r="G847" t="s">
        <v>7469</v>
      </c>
      <c r="H847" t="s">
        <v>35</v>
      </c>
      <c r="I847" t="s">
        <v>12</v>
      </c>
      <c r="J847" s="8">
        <v>0.1</v>
      </c>
    </row>
    <row r="848" spans="1:10" x14ac:dyDescent="0.25">
      <c r="A848" t="s">
        <v>8479</v>
      </c>
      <c r="B848" t="s">
        <v>7470</v>
      </c>
      <c r="C848" t="s">
        <v>212</v>
      </c>
      <c r="D848" t="s">
        <v>2818</v>
      </c>
      <c r="E848" t="s">
        <v>5813</v>
      </c>
      <c r="F848" t="s">
        <v>2439</v>
      </c>
      <c r="G848" t="s">
        <v>7471</v>
      </c>
      <c r="H848" t="s">
        <v>35</v>
      </c>
      <c r="I848" t="s">
        <v>12</v>
      </c>
      <c r="J848" s="8">
        <v>0.1</v>
      </c>
    </row>
    <row r="849" spans="1:10" x14ac:dyDescent="0.25">
      <c r="A849" t="s">
        <v>8480</v>
      </c>
      <c r="B849" t="s">
        <v>7472</v>
      </c>
      <c r="C849" t="s">
        <v>7473</v>
      </c>
      <c r="D849" t="s">
        <v>2818</v>
      </c>
      <c r="E849" t="s">
        <v>5813</v>
      </c>
      <c r="F849" t="s">
        <v>2439</v>
      </c>
      <c r="G849" t="s">
        <v>7474</v>
      </c>
      <c r="H849" t="s">
        <v>35</v>
      </c>
      <c r="I849" t="s">
        <v>12</v>
      </c>
      <c r="J849" s="8">
        <v>0.1</v>
      </c>
    </row>
    <row r="850" spans="1:10" x14ac:dyDescent="0.25">
      <c r="A850" t="s">
        <v>8481</v>
      </c>
      <c r="B850" t="s">
        <v>7475</v>
      </c>
      <c r="C850" t="s">
        <v>3541</v>
      </c>
      <c r="D850" t="s">
        <v>2818</v>
      </c>
      <c r="E850" t="s">
        <v>5813</v>
      </c>
      <c r="F850" t="s">
        <v>2439</v>
      </c>
      <c r="G850" t="s">
        <v>7476</v>
      </c>
      <c r="H850" t="s">
        <v>35</v>
      </c>
      <c r="I850" t="s">
        <v>12</v>
      </c>
      <c r="J850" s="8">
        <v>0.1</v>
      </c>
    </row>
    <row r="851" spans="1:10" x14ac:dyDescent="0.25">
      <c r="A851" t="s">
        <v>8482</v>
      </c>
      <c r="B851" t="s">
        <v>7477</v>
      </c>
      <c r="C851" t="s">
        <v>209</v>
      </c>
      <c r="D851" t="s">
        <v>2818</v>
      </c>
      <c r="E851" t="s">
        <v>5813</v>
      </c>
      <c r="F851" t="s">
        <v>2439</v>
      </c>
      <c r="G851" t="s">
        <v>7478</v>
      </c>
      <c r="H851" t="s">
        <v>35</v>
      </c>
      <c r="I851" t="s">
        <v>12</v>
      </c>
      <c r="J851" s="8">
        <v>0.1</v>
      </c>
    </row>
    <row r="852" spans="1:10" x14ac:dyDescent="0.25">
      <c r="A852" t="s">
        <v>8483</v>
      </c>
      <c r="B852" t="s">
        <v>7479</v>
      </c>
      <c r="C852" t="s">
        <v>226</v>
      </c>
      <c r="D852" t="s">
        <v>2818</v>
      </c>
      <c r="E852" t="s">
        <v>5813</v>
      </c>
      <c r="F852" t="s">
        <v>2439</v>
      </c>
      <c r="G852" t="s">
        <v>7480</v>
      </c>
      <c r="H852" t="s">
        <v>35</v>
      </c>
      <c r="I852" t="s">
        <v>12</v>
      </c>
      <c r="J852" s="8">
        <v>0.1</v>
      </c>
    </row>
    <row r="853" spans="1:10" x14ac:dyDescent="0.25">
      <c r="A853" t="s">
        <v>8484</v>
      </c>
      <c r="B853" t="s">
        <v>7481</v>
      </c>
      <c r="C853" t="s">
        <v>7482</v>
      </c>
      <c r="D853" t="s">
        <v>2818</v>
      </c>
      <c r="E853" t="s">
        <v>5813</v>
      </c>
      <c r="F853" t="s">
        <v>2439</v>
      </c>
      <c r="G853" t="s">
        <v>7483</v>
      </c>
      <c r="H853" t="s">
        <v>35</v>
      </c>
      <c r="I853" t="s">
        <v>12</v>
      </c>
      <c r="J853" s="8">
        <v>0.1</v>
      </c>
    </row>
    <row r="854" spans="1:10" x14ac:dyDescent="0.25">
      <c r="A854" t="s">
        <v>8485</v>
      </c>
      <c r="B854" t="s">
        <v>7484</v>
      </c>
      <c r="C854" t="s">
        <v>7485</v>
      </c>
      <c r="D854" t="s">
        <v>2818</v>
      </c>
      <c r="E854" t="s">
        <v>5813</v>
      </c>
      <c r="F854" t="s">
        <v>2439</v>
      </c>
      <c r="G854" t="s">
        <v>7486</v>
      </c>
      <c r="H854" t="s">
        <v>35</v>
      </c>
      <c r="I854" t="s">
        <v>12</v>
      </c>
      <c r="J854" s="8">
        <v>0.1</v>
      </c>
    </row>
    <row r="855" spans="1:10" x14ac:dyDescent="0.25">
      <c r="A855" t="s">
        <v>8486</v>
      </c>
      <c r="B855" t="s">
        <v>7487</v>
      </c>
      <c r="C855" t="s">
        <v>7488</v>
      </c>
      <c r="D855" t="s">
        <v>2818</v>
      </c>
      <c r="E855" t="s">
        <v>5813</v>
      </c>
      <c r="F855" t="s">
        <v>2439</v>
      </c>
      <c r="G855" t="s">
        <v>7489</v>
      </c>
      <c r="H855" t="s">
        <v>35</v>
      </c>
      <c r="I855" t="s">
        <v>12</v>
      </c>
      <c r="J855" s="8">
        <v>0.1</v>
      </c>
    </row>
    <row r="856" spans="1:10" x14ac:dyDescent="0.25">
      <c r="A856" t="s">
        <v>8487</v>
      </c>
      <c r="B856" t="s">
        <v>7490</v>
      </c>
      <c r="C856" t="s">
        <v>3231</v>
      </c>
      <c r="D856" t="s">
        <v>2818</v>
      </c>
      <c r="E856" t="s">
        <v>5813</v>
      </c>
      <c r="F856" t="s">
        <v>2439</v>
      </c>
      <c r="G856" t="s">
        <v>7491</v>
      </c>
      <c r="H856" t="s">
        <v>35</v>
      </c>
      <c r="I856" t="s">
        <v>12</v>
      </c>
      <c r="J856" s="8">
        <v>0.1</v>
      </c>
    </row>
    <row r="857" spans="1:10" x14ac:dyDescent="0.25">
      <c r="A857" t="s">
        <v>8488</v>
      </c>
      <c r="B857" t="s">
        <v>7492</v>
      </c>
      <c r="C857" t="s">
        <v>3630</v>
      </c>
      <c r="D857" t="s">
        <v>2818</v>
      </c>
      <c r="E857" t="s">
        <v>5813</v>
      </c>
      <c r="F857" t="s">
        <v>2439</v>
      </c>
      <c r="G857" t="s">
        <v>7493</v>
      </c>
      <c r="H857" t="s">
        <v>35</v>
      </c>
      <c r="I857" t="s">
        <v>12</v>
      </c>
      <c r="J857" s="8">
        <v>0.1</v>
      </c>
    </row>
    <row r="858" spans="1:10" x14ac:dyDescent="0.25">
      <c r="A858" t="s">
        <v>8489</v>
      </c>
      <c r="B858" t="s">
        <v>7494</v>
      </c>
      <c r="C858" t="s">
        <v>7495</v>
      </c>
      <c r="D858" t="s">
        <v>2818</v>
      </c>
      <c r="E858" t="s">
        <v>5813</v>
      </c>
      <c r="F858" t="s">
        <v>2439</v>
      </c>
      <c r="G858" t="s">
        <v>7496</v>
      </c>
      <c r="H858" t="s">
        <v>35</v>
      </c>
      <c r="I858" t="s">
        <v>12</v>
      </c>
      <c r="J858" s="8">
        <v>0.1</v>
      </c>
    </row>
    <row r="859" spans="1:10" x14ac:dyDescent="0.25">
      <c r="A859" t="s">
        <v>8490</v>
      </c>
      <c r="B859" t="s">
        <v>7497</v>
      </c>
      <c r="C859" t="s">
        <v>197</v>
      </c>
      <c r="D859" t="s">
        <v>2818</v>
      </c>
      <c r="E859" t="s">
        <v>5813</v>
      </c>
      <c r="F859" t="s">
        <v>2439</v>
      </c>
      <c r="G859" t="s">
        <v>7498</v>
      </c>
      <c r="H859" t="s">
        <v>35</v>
      </c>
      <c r="I859" t="s">
        <v>12</v>
      </c>
      <c r="J859" s="8">
        <v>0.1</v>
      </c>
    </row>
    <row r="860" spans="1:10" x14ac:dyDescent="0.25">
      <c r="A860" t="s">
        <v>8491</v>
      </c>
      <c r="B860" t="s">
        <v>7499</v>
      </c>
      <c r="C860" t="s">
        <v>130</v>
      </c>
      <c r="D860" t="s">
        <v>2818</v>
      </c>
      <c r="E860" t="s">
        <v>5813</v>
      </c>
      <c r="F860" t="s">
        <v>2439</v>
      </c>
      <c r="G860" t="s">
        <v>7500</v>
      </c>
      <c r="H860" t="s">
        <v>35</v>
      </c>
      <c r="I860" t="s">
        <v>12</v>
      </c>
      <c r="J860" s="8">
        <v>0.1</v>
      </c>
    </row>
    <row r="861" spans="1:10" x14ac:dyDescent="0.25">
      <c r="A861" t="s">
        <v>8492</v>
      </c>
      <c r="B861" t="s">
        <v>7501</v>
      </c>
      <c r="C861" t="s">
        <v>7502</v>
      </c>
      <c r="D861" t="s">
        <v>2818</v>
      </c>
      <c r="E861" t="s">
        <v>5813</v>
      </c>
      <c r="F861" t="s">
        <v>2439</v>
      </c>
      <c r="G861" t="s">
        <v>7503</v>
      </c>
      <c r="H861" t="s">
        <v>35</v>
      </c>
      <c r="I861" t="s">
        <v>12</v>
      </c>
      <c r="J861" s="8">
        <v>0.1</v>
      </c>
    </row>
    <row r="862" spans="1:10" x14ac:dyDescent="0.25">
      <c r="A862" t="s">
        <v>8493</v>
      </c>
      <c r="B862" t="s">
        <v>7504</v>
      </c>
      <c r="C862" t="s">
        <v>7505</v>
      </c>
      <c r="D862" t="s">
        <v>2818</v>
      </c>
      <c r="E862" t="s">
        <v>5813</v>
      </c>
      <c r="F862" t="s">
        <v>2439</v>
      </c>
      <c r="G862" t="s">
        <v>7506</v>
      </c>
      <c r="H862" t="s">
        <v>35</v>
      </c>
      <c r="I862" t="s">
        <v>12</v>
      </c>
      <c r="J862" s="8">
        <v>0.1</v>
      </c>
    </row>
    <row r="863" spans="1:10" x14ac:dyDescent="0.25">
      <c r="A863" t="s">
        <v>8494</v>
      </c>
      <c r="B863" t="s">
        <v>7507</v>
      </c>
      <c r="C863" t="s">
        <v>7508</v>
      </c>
      <c r="D863" t="s">
        <v>2818</v>
      </c>
      <c r="E863" t="s">
        <v>5813</v>
      </c>
      <c r="F863" t="s">
        <v>2439</v>
      </c>
      <c r="G863" t="s">
        <v>7509</v>
      </c>
      <c r="H863" t="s">
        <v>35</v>
      </c>
      <c r="I863" t="s">
        <v>12</v>
      </c>
      <c r="J863" s="8">
        <v>0.1</v>
      </c>
    </row>
    <row r="864" spans="1:10" x14ac:dyDescent="0.25">
      <c r="A864" t="s">
        <v>8495</v>
      </c>
      <c r="B864" t="s">
        <v>7510</v>
      </c>
      <c r="C864" t="s">
        <v>242</v>
      </c>
      <c r="D864" t="s">
        <v>2818</v>
      </c>
      <c r="E864" t="s">
        <v>5813</v>
      </c>
      <c r="F864" t="s">
        <v>2439</v>
      </c>
      <c r="G864" t="s">
        <v>7511</v>
      </c>
      <c r="H864" t="s">
        <v>35</v>
      </c>
      <c r="I864" t="s">
        <v>12</v>
      </c>
      <c r="J864" s="8">
        <v>0.1</v>
      </c>
    </row>
    <row r="865" spans="1:10" x14ac:dyDescent="0.25">
      <c r="A865" t="s">
        <v>8496</v>
      </c>
      <c r="B865" t="s">
        <v>7512</v>
      </c>
      <c r="C865" t="s">
        <v>895</v>
      </c>
      <c r="D865" t="s">
        <v>2818</v>
      </c>
      <c r="E865" t="s">
        <v>5813</v>
      </c>
      <c r="F865" t="s">
        <v>2439</v>
      </c>
      <c r="G865" t="s">
        <v>7513</v>
      </c>
      <c r="H865" t="s">
        <v>35</v>
      </c>
      <c r="I865" t="s">
        <v>12</v>
      </c>
      <c r="J865" s="8">
        <v>0.1</v>
      </c>
    </row>
    <row r="866" spans="1:10" x14ac:dyDescent="0.25">
      <c r="A866" t="s">
        <v>8497</v>
      </c>
      <c r="B866" t="s">
        <v>7514</v>
      </c>
      <c r="C866" t="s">
        <v>3322</v>
      </c>
      <c r="D866" t="s">
        <v>2818</v>
      </c>
      <c r="E866" t="s">
        <v>5813</v>
      </c>
      <c r="F866" t="s">
        <v>2439</v>
      </c>
      <c r="G866" t="s">
        <v>7515</v>
      </c>
      <c r="H866" t="s">
        <v>35</v>
      </c>
      <c r="I866" t="s">
        <v>12</v>
      </c>
      <c r="J866" s="8">
        <v>0.1</v>
      </c>
    </row>
    <row r="867" spans="1:10" x14ac:dyDescent="0.25">
      <c r="A867" t="s">
        <v>8498</v>
      </c>
      <c r="B867" t="s">
        <v>7516</v>
      </c>
      <c r="C867" t="s">
        <v>228</v>
      </c>
      <c r="D867" t="s">
        <v>2818</v>
      </c>
      <c r="E867" t="s">
        <v>5813</v>
      </c>
      <c r="F867" t="s">
        <v>2439</v>
      </c>
      <c r="G867" t="s">
        <v>7517</v>
      </c>
      <c r="H867" t="s">
        <v>35</v>
      </c>
      <c r="I867" t="s">
        <v>12</v>
      </c>
      <c r="J867" s="8">
        <v>0.1</v>
      </c>
    </row>
    <row r="868" spans="1:10" x14ac:dyDescent="0.25">
      <c r="A868" t="s">
        <v>8499</v>
      </c>
      <c r="B868" t="s">
        <v>7518</v>
      </c>
      <c r="C868" t="s">
        <v>263</v>
      </c>
      <c r="D868" t="s">
        <v>2818</v>
      </c>
      <c r="E868" t="s">
        <v>5813</v>
      </c>
      <c r="F868" t="s">
        <v>2439</v>
      </c>
      <c r="G868" t="s">
        <v>7519</v>
      </c>
      <c r="H868" t="s">
        <v>35</v>
      </c>
      <c r="I868" t="s">
        <v>12</v>
      </c>
      <c r="J868" s="8">
        <v>0.1</v>
      </c>
    </row>
    <row r="869" spans="1:10" x14ac:dyDescent="0.25">
      <c r="A869" t="s">
        <v>8500</v>
      </c>
      <c r="B869" t="s">
        <v>7520</v>
      </c>
      <c r="C869" t="s">
        <v>149</v>
      </c>
      <c r="D869" t="s">
        <v>2818</v>
      </c>
      <c r="E869" t="s">
        <v>5813</v>
      </c>
      <c r="F869" t="s">
        <v>2439</v>
      </c>
      <c r="G869" t="s">
        <v>7521</v>
      </c>
      <c r="H869" t="s">
        <v>35</v>
      </c>
      <c r="I869" t="s">
        <v>12</v>
      </c>
      <c r="J869" s="8">
        <v>0.1</v>
      </c>
    </row>
    <row r="870" spans="1:10" x14ac:dyDescent="0.25">
      <c r="A870" t="s">
        <v>8501</v>
      </c>
      <c r="B870" t="s">
        <v>7522</v>
      </c>
      <c r="C870" t="s">
        <v>152</v>
      </c>
      <c r="D870" t="s">
        <v>2818</v>
      </c>
      <c r="E870" t="s">
        <v>5813</v>
      </c>
      <c r="F870" t="s">
        <v>2439</v>
      </c>
      <c r="G870" t="s">
        <v>7523</v>
      </c>
      <c r="H870" t="s">
        <v>35</v>
      </c>
      <c r="I870" t="s">
        <v>12</v>
      </c>
      <c r="J870" s="8">
        <v>0.1</v>
      </c>
    </row>
    <row r="871" spans="1:10" x14ac:dyDescent="0.25">
      <c r="A871" t="s">
        <v>8502</v>
      </c>
      <c r="B871" t="s">
        <v>7524</v>
      </c>
      <c r="C871" t="s">
        <v>126</v>
      </c>
      <c r="D871" t="s">
        <v>2818</v>
      </c>
      <c r="E871" t="s">
        <v>5813</v>
      </c>
      <c r="F871" t="s">
        <v>2439</v>
      </c>
      <c r="G871" t="s">
        <v>7525</v>
      </c>
      <c r="H871" t="s">
        <v>35</v>
      </c>
      <c r="I871" t="s">
        <v>12</v>
      </c>
      <c r="J871" s="8">
        <v>0.1</v>
      </c>
    </row>
    <row r="872" spans="1:10" x14ac:dyDescent="0.25">
      <c r="A872" t="s">
        <v>8503</v>
      </c>
      <c r="B872" t="s">
        <v>7526</v>
      </c>
      <c r="C872" t="s">
        <v>782</v>
      </c>
      <c r="D872" t="s">
        <v>2818</v>
      </c>
      <c r="E872" t="s">
        <v>5813</v>
      </c>
      <c r="F872" t="s">
        <v>2439</v>
      </c>
      <c r="G872" t="s">
        <v>7527</v>
      </c>
      <c r="H872" t="s">
        <v>35</v>
      </c>
      <c r="I872" t="s">
        <v>12</v>
      </c>
      <c r="J872" s="8">
        <v>0.1</v>
      </c>
    </row>
    <row r="873" spans="1:10" x14ac:dyDescent="0.25">
      <c r="A873" t="s">
        <v>8504</v>
      </c>
      <c r="B873" t="s">
        <v>7528</v>
      </c>
      <c r="C873" t="s">
        <v>907</v>
      </c>
      <c r="D873" t="s">
        <v>2818</v>
      </c>
      <c r="E873" t="s">
        <v>5813</v>
      </c>
      <c r="F873" t="s">
        <v>2439</v>
      </c>
      <c r="G873" t="s">
        <v>7529</v>
      </c>
      <c r="H873" t="s">
        <v>35</v>
      </c>
      <c r="I873" t="s">
        <v>12</v>
      </c>
      <c r="J873" s="8">
        <v>0.1</v>
      </c>
    </row>
    <row r="874" spans="1:10" x14ac:dyDescent="0.25">
      <c r="A874" t="s">
        <v>8505</v>
      </c>
      <c r="B874" t="s">
        <v>7530</v>
      </c>
      <c r="C874" t="s">
        <v>3672</v>
      </c>
      <c r="D874" t="s">
        <v>2818</v>
      </c>
      <c r="E874" t="s">
        <v>5813</v>
      </c>
      <c r="F874" t="s">
        <v>2439</v>
      </c>
      <c r="G874" t="s">
        <v>7531</v>
      </c>
      <c r="H874" t="s">
        <v>35</v>
      </c>
      <c r="I874" t="s">
        <v>12</v>
      </c>
      <c r="J874" s="8">
        <v>0.1</v>
      </c>
    </row>
    <row r="875" spans="1:10" x14ac:dyDescent="0.25">
      <c r="A875" t="s">
        <v>8506</v>
      </c>
      <c r="B875" t="s">
        <v>7532</v>
      </c>
      <c r="C875" t="s">
        <v>182</v>
      </c>
      <c r="D875" t="s">
        <v>2818</v>
      </c>
      <c r="E875" t="s">
        <v>5813</v>
      </c>
      <c r="F875" t="s">
        <v>2439</v>
      </c>
      <c r="G875" t="s">
        <v>7533</v>
      </c>
      <c r="H875" t="s">
        <v>35</v>
      </c>
      <c r="I875" t="s">
        <v>12</v>
      </c>
      <c r="J875" s="8">
        <v>0.1</v>
      </c>
    </row>
    <row r="876" spans="1:10" x14ac:dyDescent="0.25">
      <c r="A876" t="s">
        <v>8507</v>
      </c>
      <c r="B876" t="s">
        <v>7534</v>
      </c>
      <c r="C876" t="s">
        <v>2988</v>
      </c>
      <c r="D876" t="s">
        <v>2818</v>
      </c>
      <c r="E876" t="s">
        <v>5813</v>
      </c>
      <c r="F876" t="s">
        <v>2439</v>
      </c>
      <c r="G876" t="s">
        <v>7535</v>
      </c>
      <c r="H876" t="s">
        <v>35</v>
      </c>
      <c r="I876" t="s">
        <v>12</v>
      </c>
      <c r="J876" s="8">
        <v>0.1</v>
      </c>
    </row>
    <row r="877" spans="1:10" x14ac:dyDescent="0.25">
      <c r="A877" t="s">
        <v>8508</v>
      </c>
      <c r="B877" t="s">
        <v>7536</v>
      </c>
      <c r="C877" t="s">
        <v>7537</v>
      </c>
      <c r="D877" t="s">
        <v>2818</v>
      </c>
      <c r="E877" t="s">
        <v>5813</v>
      </c>
      <c r="F877" t="s">
        <v>2439</v>
      </c>
      <c r="G877" t="s">
        <v>7538</v>
      </c>
      <c r="H877" t="s">
        <v>35</v>
      </c>
      <c r="I877" t="s">
        <v>12</v>
      </c>
      <c r="J877" s="8">
        <v>0.1</v>
      </c>
    </row>
    <row r="878" spans="1:10" x14ac:dyDescent="0.25">
      <c r="A878" t="s">
        <v>8509</v>
      </c>
      <c r="B878" t="s">
        <v>7539</v>
      </c>
      <c r="C878" t="s">
        <v>3691</v>
      </c>
      <c r="D878" t="s">
        <v>2818</v>
      </c>
      <c r="E878" t="s">
        <v>5813</v>
      </c>
      <c r="F878" t="s">
        <v>2439</v>
      </c>
      <c r="G878" t="s">
        <v>7540</v>
      </c>
      <c r="H878" t="s">
        <v>35</v>
      </c>
      <c r="I878" t="s">
        <v>12</v>
      </c>
      <c r="J878" s="8">
        <v>0.1</v>
      </c>
    </row>
    <row r="879" spans="1:10" x14ac:dyDescent="0.25">
      <c r="A879" t="s">
        <v>8510</v>
      </c>
      <c r="B879" t="s">
        <v>7541</v>
      </c>
      <c r="C879" t="s">
        <v>3021</v>
      </c>
      <c r="D879" t="s">
        <v>2818</v>
      </c>
      <c r="E879" t="s">
        <v>5813</v>
      </c>
      <c r="F879" t="s">
        <v>2439</v>
      </c>
      <c r="G879" t="s">
        <v>7542</v>
      </c>
      <c r="H879" t="s">
        <v>35</v>
      </c>
      <c r="I879" t="s">
        <v>12</v>
      </c>
      <c r="J879" s="8">
        <v>0.1</v>
      </c>
    </row>
    <row r="880" spans="1:10" x14ac:dyDescent="0.25">
      <c r="A880" t="s">
        <v>8511</v>
      </c>
      <c r="B880" t="s">
        <v>7543</v>
      </c>
      <c r="C880" t="s">
        <v>3277</v>
      </c>
      <c r="D880" t="s">
        <v>2818</v>
      </c>
      <c r="E880" t="s">
        <v>5813</v>
      </c>
      <c r="F880" t="s">
        <v>2439</v>
      </c>
      <c r="G880" t="s">
        <v>7544</v>
      </c>
      <c r="H880" t="s">
        <v>35</v>
      </c>
      <c r="I880" t="s">
        <v>12</v>
      </c>
      <c r="J880" s="8">
        <v>0.1</v>
      </c>
    </row>
    <row r="881" spans="1:10" x14ac:dyDescent="0.25">
      <c r="A881" t="s">
        <v>8512</v>
      </c>
      <c r="B881" t="s">
        <v>7545</v>
      </c>
      <c r="C881" t="s">
        <v>7546</v>
      </c>
      <c r="D881" t="s">
        <v>2818</v>
      </c>
      <c r="E881" t="s">
        <v>5813</v>
      </c>
      <c r="F881" t="s">
        <v>2439</v>
      </c>
      <c r="G881" t="s">
        <v>7547</v>
      </c>
      <c r="H881" t="s">
        <v>35</v>
      </c>
      <c r="I881" t="s">
        <v>12</v>
      </c>
      <c r="J881" s="8">
        <v>0.1</v>
      </c>
    </row>
    <row r="882" spans="1:10" x14ac:dyDescent="0.25">
      <c r="A882" t="s">
        <v>8513</v>
      </c>
      <c r="B882" t="s">
        <v>7548</v>
      </c>
      <c r="C882" t="s">
        <v>7549</v>
      </c>
      <c r="D882" t="s">
        <v>2818</v>
      </c>
      <c r="E882" t="s">
        <v>5813</v>
      </c>
      <c r="F882" t="s">
        <v>2439</v>
      </c>
      <c r="G882" t="s">
        <v>7550</v>
      </c>
      <c r="H882" t="s">
        <v>35</v>
      </c>
      <c r="I882" t="s">
        <v>12</v>
      </c>
      <c r="J882" s="8">
        <v>0.1</v>
      </c>
    </row>
    <row r="883" spans="1:10" x14ac:dyDescent="0.25">
      <c r="A883" t="s">
        <v>8514</v>
      </c>
      <c r="B883" t="s">
        <v>7551</v>
      </c>
      <c r="C883" t="s">
        <v>7552</v>
      </c>
      <c r="D883" t="s">
        <v>2818</v>
      </c>
      <c r="E883" t="s">
        <v>5813</v>
      </c>
      <c r="F883" t="s">
        <v>2439</v>
      </c>
      <c r="G883" t="s">
        <v>7553</v>
      </c>
      <c r="H883" t="s">
        <v>35</v>
      </c>
      <c r="I883" t="s">
        <v>12</v>
      </c>
      <c r="J883" s="8">
        <v>0.1</v>
      </c>
    </row>
    <row r="884" spans="1:10" x14ac:dyDescent="0.25">
      <c r="A884" t="s">
        <v>8515</v>
      </c>
      <c r="B884" t="s">
        <v>7554</v>
      </c>
      <c r="C884" t="s">
        <v>3347</v>
      </c>
      <c r="D884" t="s">
        <v>2818</v>
      </c>
      <c r="E884" t="s">
        <v>5813</v>
      </c>
      <c r="F884" t="s">
        <v>2439</v>
      </c>
      <c r="G884" t="s">
        <v>7555</v>
      </c>
      <c r="H884" t="s">
        <v>35</v>
      </c>
      <c r="I884" t="s">
        <v>12</v>
      </c>
      <c r="J884" s="8">
        <v>0.1</v>
      </c>
    </row>
    <row r="885" spans="1:10" x14ac:dyDescent="0.25">
      <c r="A885" t="s">
        <v>8516</v>
      </c>
      <c r="B885" t="s">
        <v>7556</v>
      </c>
      <c r="C885" t="s">
        <v>7557</v>
      </c>
      <c r="D885" t="s">
        <v>2818</v>
      </c>
      <c r="E885" t="s">
        <v>5813</v>
      </c>
      <c r="F885" t="s">
        <v>2439</v>
      </c>
      <c r="G885" t="s">
        <v>7558</v>
      </c>
      <c r="H885" t="s">
        <v>35</v>
      </c>
      <c r="I885" t="s">
        <v>12</v>
      </c>
      <c r="J885" s="8">
        <v>0.1</v>
      </c>
    </row>
    <row r="886" spans="1:10" x14ac:dyDescent="0.25">
      <c r="A886" t="s">
        <v>8517</v>
      </c>
      <c r="B886" t="s">
        <v>7559</v>
      </c>
      <c r="C886" t="s">
        <v>7560</v>
      </c>
      <c r="D886" t="s">
        <v>2818</v>
      </c>
      <c r="E886" t="s">
        <v>5813</v>
      </c>
      <c r="F886" t="s">
        <v>2439</v>
      </c>
      <c r="G886" t="s">
        <v>7561</v>
      </c>
      <c r="H886" t="s">
        <v>35</v>
      </c>
      <c r="I886" t="s">
        <v>12</v>
      </c>
      <c r="J886" s="8">
        <v>0.1</v>
      </c>
    </row>
    <row r="887" spans="1:10" x14ac:dyDescent="0.25">
      <c r="A887" t="s">
        <v>8518</v>
      </c>
      <c r="B887" t="s">
        <v>7562</v>
      </c>
      <c r="C887" t="s">
        <v>215</v>
      </c>
      <c r="D887" t="s">
        <v>2818</v>
      </c>
      <c r="E887" t="s">
        <v>5813</v>
      </c>
      <c r="F887" t="s">
        <v>2439</v>
      </c>
      <c r="G887" t="s">
        <v>7563</v>
      </c>
      <c r="H887" t="s">
        <v>35</v>
      </c>
      <c r="I887" t="s">
        <v>12</v>
      </c>
      <c r="J887" s="8">
        <v>0.1</v>
      </c>
    </row>
    <row r="888" spans="1:10" x14ac:dyDescent="0.25">
      <c r="A888" t="s">
        <v>8519</v>
      </c>
      <c r="B888" t="s">
        <v>7564</v>
      </c>
      <c r="C888" t="s">
        <v>105</v>
      </c>
      <c r="D888" t="s">
        <v>2818</v>
      </c>
      <c r="E888" t="s">
        <v>5813</v>
      </c>
      <c r="F888" t="s">
        <v>2439</v>
      </c>
      <c r="G888" t="s">
        <v>7565</v>
      </c>
      <c r="H888" t="s">
        <v>35</v>
      </c>
      <c r="I888" t="s">
        <v>12</v>
      </c>
      <c r="J888" s="8">
        <v>0.1</v>
      </c>
    </row>
    <row r="889" spans="1:10" x14ac:dyDescent="0.25">
      <c r="A889" t="s">
        <v>8520</v>
      </c>
      <c r="B889" t="s">
        <v>7566</v>
      </c>
      <c r="C889" t="s">
        <v>7567</v>
      </c>
      <c r="D889" t="s">
        <v>2818</v>
      </c>
      <c r="E889" t="s">
        <v>5813</v>
      </c>
      <c r="F889" t="s">
        <v>2439</v>
      </c>
      <c r="G889" t="s">
        <v>7568</v>
      </c>
      <c r="H889" t="s">
        <v>35</v>
      </c>
      <c r="I889" t="s">
        <v>12</v>
      </c>
      <c r="J889" s="8">
        <v>0.1</v>
      </c>
    </row>
    <row r="890" spans="1:10" x14ac:dyDescent="0.25">
      <c r="A890" t="s">
        <v>8521</v>
      </c>
      <c r="B890" t="s">
        <v>7569</v>
      </c>
      <c r="C890" t="s">
        <v>163</v>
      </c>
      <c r="D890" t="s">
        <v>2818</v>
      </c>
      <c r="E890" t="s">
        <v>5813</v>
      </c>
      <c r="F890" t="s">
        <v>2439</v>
      </c>
      <c r="G890" t="s">
        <v>7570</v>
      </c>
      <c r="H890" t="s">
        <v>35</v>
      </c>
      <c r="I890" t="s">
        <v>12</v>
      </c>
      <c r="J890" s="8">
        <v>0.1</v>
      </c>
    </row>
    <row r="891" spans="1:10" x14ac:dyDescent="0.25">
      <c r="A891" t="s">
        <v>8522</v>
      </c>
      <c r="B891" t="s">
        <v>7210</v>
      </c>
      <c r="C891" t="s">
        <v>881</v>
      </c>
      <c r="D891" t="s">
        <v>2818</v>
      </c>
      <c r="E891" t="s">
        <v>5813</v>
      </c>
      <c r="F891" t="s">
        <v>2439</v>
      </c>
      <c r="G891" t="s">
        <v>7571</v>
      </c>
      <c r="H891" t="s">
        <v>35</v>
      </c>
      <c r="I891" t="s">
        <v>12</v>
      </c>
      <c r="J891" s="8">
        <v>0.1</v>
      </c>
    </row>
    <row r="892" spans="1:10" x14ac:dyDescent="0.25">
      <c r="A892" t="s">
        <v>8523</v>
      </c>
      <c r="B892" t="s">
        <v>7572</v>
      </c>
      <c r="C892" t="s">
        <v>266</v>
      </c>
      <c r="D892" t="s">
        <v>2818</v>
      </c>
      <c r="E892" t="s">
        <v>5813</v>
      </c>
      <c r="F892" t="s">
        <v>2439</v>
      </c>
      <c r="G892" t="s">
        <v>7573</v>
      </c>
      <c r="H892" t="s">
        <v>35</v>
      </c>
      <c r="I892" t="s">
        <v>12</v>
      </c>
      <c r="J892" s="8">
        <v>0.1</v>
      </c>
    </row>
    <row r="893" spans="1:10" x14ac:dyDescent="0.25">
      <c r="A893" t="s">
        <v>8524</v>
      </c>
      <c r="B893" t="s">
        <v>7574</v>
      </c>
      <c r="C893" t="s">
        <v>240</v>
      </c>
      <c r="D893" t="s">
        <v>2818</v>
      </c>
      <c r="E893" t="s">
        <v>5813</v>
      </c>
      <c r="F893" t="s">
        <v>2439</v>
      </c>
      <c r="G893" t="s">
        <v>7575</v>
      </c>
      <c r="H893" t="s">
        <v>35</v>
      </c>
      <c r="I893" t="s">
        <v>12</v>
      </c>
      <c r="J893" s="8">
        <v>0.1</v>
      </c>
    </row>
    <row r="894" spans="1:10" x14ac:dyDescent="0.25">
      <c r="A894" t="s">
        <v>8525</v>
      </c>
      <c r="B894" t="s">
        <v>7576</v>
      </c>
      <c r="C894" t="s">
        <v>7577</v>
      </c>
      <c r="D894" t="s">
        <v>2818</v>
      </c>
      <c r="E894" t="s">
        <v>5813</v>
      </c>
      <c r="F894" t="s">
        <v>2439</v>
      </c>
      <c r="G894" t="s">
        <v>7578</v>
      </c>
      <c r="H894" t="s">
        <v>35</v>
      </c>
      <c r="I894" t="s">
        <v>12</v>
      </c>
      <c r="J894" s="8">
        <v>0.1</v>
      </c>
    </row>
    <row r="895" spans="1:10" x14ac:dyDescent="0.25">
      <c r="A895" t="s">
        <v>8526</v>
      </c>
      <c r="B895" t="s">
        <v>7579</v>
      </c>
      <c r="C895" t="s">
        <v>7580</v>
      </c>
      <c r="D895" t="s">
        <v>2818</v>
      </c>
      <c r="E895" t="s">
        <v>5813</v>
      </c>
      <c r="F895" t="s">
        <v>2439</v>
      </c>
      <c r="G895" t="s">
        <v>7581</v>
      </c>
      <c r="H895" t="s">
        <v>35</v>
      </c>
      <c r="I895" t="s">
        <v>12</v>
      </c>
      <c r="J895" s="8">
        <v>0.1</v>
      </c>
    </row>
    <row r="896" spans="1:10" x14ac:dyDescent="0.25">
      <c r="A896" t="s">
        <v>8527</v>
      </c>
      <c r="B896" t="s">
        <v>7582</v>
      </c>
      <c r="C896" t="s">
        <v>3681</v>
      </c>
      <c r="D896" t="s">
        <v>2818</v>
      </c>
      <c r="E896" t="s">
        <v>5813</v>
      </c>
      <c r="F896" t="s">
        <v>2439</v>
      </c>
      <c r="G896" t="s">
        <v>7583</v>
      </c>
      <c r="H896" t="s">
        <v>35</v>
      </c>
      <c r="I896" t="s">
        <v>12</v>
      </c>
      <c r="J896" s="8">
        <v>0.1</v>
      </c>
    </row>
    <row r="897" spans="1:10" x14ac:dyDescent="0.25">
      <c r="A897" t="s">
        <v>8528</v>
      </c>
      <c r="B897" t="s">
        <v>7584</v>
      </c>
      <c r="C897" t="s">
        <v>7585</v>
      </c>
      <c r="D897" t="s">
        <v>2818</v>
      </c>
      <c r="E897" t="s">
        <v>5813</v>
      </c>
      <c r="F897" t="s">
        <v>2439</v>
      </c>
      <c r="G897" t="s">
        <v>7586</v>
      </c>
      <c r="H897" t="s">
        <v>35</v>
      </c>
      <c r="I897" t="s">
        <v>12</v>
      </c>
      <c r="J897" s="8">
        <v>0.1</v>
      </c>
    </row>
    <row r="898" spans="1:10" x14ac:dyDescent="0.25">
      <c r="A898" t="s">
        <v>8529</v>
      </c>
      <c r="B898" t="s">
        <v>7587</v>
      </c>
      <c r="C898" t="s">
        <v>791</v>
      </c>
      <c r="D898" t="s">
        <v>2818</v>
      </c>
      <c r="E898" t="s">
        <v>5813</v>
      </c>
      <c r="F898" t="s">
        <v>2439</v>
      </c>
      <c r="G898" t="s">
        <v>7588</v>
      </c>
      <c r="H898" t="s">
        <v>35</v>
      </c>
      <c r="I898" t="s">
        <v>12</v>
      </c>
      <c r="J898" s="8">
        <v>0.1</v>
      </c>
    </row>
    <row r="899" spans="1:10" x14ac:dyDescent="0.25">
      <c r="A899" t="s">
        <v>8530</v>
      </c>
      <c r="B899" t="s">
        <v>7589</v>
      </c>
      <c r="C899" t="s">
        <v>205</v>
      </c>
      <c r="D899" t="s">
        <v>2818</v>
      </c>
      <c r="E899" t="s">
        <v>5813</v>
      </c>
      <c r="F899" t="s">
        <v>2439</v>
      </c>
      <c r="G899" t="s">
        <v>7590</v>
      </c>
      <c r="H899" t="s">
        <v>35</v>
      </c>
      <c r="I899" t="s">
        <v>12</v>
      </c>
      <c r="J899" s="8">
        <v>0.1</v>
      </c>
    </row>
    <row r="900" spans="1:10" x14ac:dyDescent="0.25">
      <c r="A900" t="s">
        <v>8531</v>
      </c>
      <c r="B900" t="s">
        <v>7591</v>
      </c>
      <c r="C900" t="s">
        <v>3508</v>
      </c>
      <c r="D900" t="s">
        <v>2818</v>
      </c>
      <c r="E900" t="s">
        <v>5813</v>
      </c>
      <c r="F900" t="s">
        <v>2439</v>
      </c>
      <c r="G900" t="s">
        <v>7592</v>
      </c>
      <c r="H900" t="s">
        <v>35</v>
      </c>
      <c r="I900" t="s">
        <v>12</v>
      </c>
      <c r="J900" s="8">
        <v>0.1</v>
      </c>
    </row>
    <row r="901" spans="1:10" x14ac:dyDescent="0.25">
      <c r="A901" t="s">
        <v>8532</v>
      </c>
      <c r="B901" t="s">
        <v>7593</v>
      </c>
      <c r="C901" t="s">
        <v>3228</v>
      </c>
      <c r="D901" t="s">
        <v>2818</v>
      </c>
      <c r="E901" t="s">
        <v>5813</v>
      </c>
      <c r="F901" t="s">
        <v>2439</v>
      </c>
      <c r="G901" t="s">
        <v>7594</v>
      </c>
      <c r="H901" t="s">
        <v>35</v>
      </c>
      <c r="I901" t="s">
        <v>12</v>
      </c>
      <c r="J901" s="8">
        <v>0.1</v>
      </c>
    </row>
    <row r="902" spans="1:10" x14ac:dyDescent="0.25">
      <c r="A902" t="s">
        <v>8533</v>
      </c>
      <c r="B902" t="s">
        <v>7595</v>
      </c>
      <c r="C902" t="s">
        <v>172</v>
      </c>
      <c r="D902" t="s">
        <v>2818</v>
      </c>
      <c r="E902" t="s">
        <v>5813</v>
      </c>
      <c r="F902" t="s">
        <v>2439</v>
      </c>
      <c r="G902" t="s">
        <v>7596</v>
      </c>
      <c r="H902" t="s">
        <v>35</v>
      </c>
      <c r="I902" t="s">
        <v>12</v>
      </c>
      <c r="J902" s="8">
        <v>0.1</v>
      </c>
    </row>
    <row r="903" spans="1:10" x14ac:dyDescent="0.25">
      <c r="A903" t="s">
        <v>8534</v>
      </c>
      <c r="B903" t="s">
        <v>7597</v>
      </c>
      <c r="C903" t="s">
        <v>4021</v>
      </c>
      <c r="D903" t="s">
        <v>2818</v>
      </c>
      <c r="E903" t="s">
        <v>5813</v>
      </c>
      <c r="F903" t="s">
        <v>2439</v>
      </c>
      <c r="G903" t="s">
        <v>7598</v>
      </c>
      <c r="H903" t="s">
        <v>35</v>
      </c>
      <c r="I903" t="s">
        <v>12</v>
      </c>
      <c r="J903" s="8">
        <v>0.1</v>
      </c>
    </row>
    <row r="904" spans="1:10" x14ac:dyDescent="0.25">
      <c r="A904" t="s">
        <v>8535</v>
      </c>
      <c r="B904" t="s">
        <v>7599</v>
      </c>
      <c r="C904" t="s">
        <v>96</v>
      </c>
      <c r="D904" t="s">
        <v>2818</v>
      </c>
      <c r="E904" t="s">
        <v>5813</v>
      </c>
      <c r="F904" t="s">
        <v>2439</v>
      </c>
      <c r="G904" t="s">
        <v>7600</v>
      </c>
      <c r="H904" t="s">
        <v>35</v>
      </c>
      <c r="I904" t="s">
        <v>12</v>
      </c>
      <c r="J904" s="8">
        <v>0.1</v>
      </c>
    </row>
    <row r="905" spans="1:10" x14ac:dyDescent="0.25">
      <c r="A905" t="s">
        <v>8536</v>
      </c>
      <c r="B905" t="s">
        <v>7601</v>
      </c>
      <c r="C905" t="s">
        <v>7602</v>
      </c>
      <c r="D905" t="s">
        <v>2818</v>
      </c>
      <c r="E905" t="s">
        <v>5813</v>
      </c>
      <c r="F905" t="s">
        <v>2439</v>
      </c>
      <c r="G905" t="s">
        <v>7603</v>
      </c>
      <c r="H905" t="s">
        <v>35</v>
      </c>
      <c r="I905" t="s">
        <v>12</v>
      </c>
      <c r="J905" s="8">
        <v>0.1</v>
      </c>
    </row>
    <row r="906" spans="1:10" x14ac:dyDescent="0.25">
      <c r="A906" t="s">
        <v>8537</v>
      </c>
      <c r="B906" t="s">
        <v>7604</v>
      </c>
      <c r="C906" t="s">
        <v>223</v>
      </c>
      <c r="D906" t="s">
        <v>2818</v>
      </c>
      <c r="E906" t="s">
        <v>5813</v>
      </c>
      <c r="F906" t="s">
        <v>2439</v>
      </c>
      <c r="G906" t="s">
        <v>7605</v>
      </c>
      <c r="H906" t="s">
        <v>35</v>
      </c>
      <c r="I906" t="s">
        <v>12</v>
      </c>
      <c r="J906" s="8">
        <v>0.1</v>
      </c>
    </row>
    <row r="907" spans="1:10" x14ac:dyDescent="0.25">
      <c r="A907" t="s">
        <v>8538</v>
      </c>
      <c r="B907" t="s">
        <v>7606</v>
      </c>
      <c r="C907" t="s">
        <v>216</v>
      </c>
      <c r="D907" t="s">
        <v>2818</v>
      </c>
      <c r="E907" t="s">
        <v>5813</v>
      </c>
      <c r="F907" t="s">
        <v>2439</v>
      </c>
      <c r="G907" t="s">
        <v>7607</v>
      </c>
      <c r="H907" t="s">
        <v>35</v>
      </c>
      <c r="I907" t="s">
        <v>12</v>
      </c>
      <c r="J907" s="8">
        <v>0.1</v>
      </c>
    </row>
    <row r="908" spans="1:10" x14ac:dyDescent="0.25">
      <c r="A908" t="s">
        <v>8539</v>
      </c>
      <c r="B908" t="s">
        <v>7608</v>
      </c>
      <c r="C908" t="s">
        <v>3678</v>
      </c>
      <c r="D908" t="s">
        <v>2818</v>
      </c>
      <c r="E908" t="s">
        <v>5813</v>
      </c>
      <c r="F908" t="s">
        <v>2439</v>
      </c>
      <c r="G908" t="s">
        <v>7609</v>
      </c>
      <c r="H908" t="s">
        <v>35</v>
      </c>
      <c r="I908" t="s">
        <v>12</v>
      </c>
      <c r="J908" s="8">
        <v>0.1</v>
      </c>
    </row>
    <row r="909" spans="1:10" x14ac:dyDescent="0.25">
      <c r="A909" t="s">
        <v>8540</v>
      </c>
      <c r="B909" t="s">
        <v>7610</v>
      </c>
      <c r="C909" t="s">
        <v>153</v>
      </c>
      <c r="D909" t="s">
        <v>2818</v>
      </c>
      <c r="E909" t="s">
        <v>5813</v>
      </c>
      <c r="F909" t="s">
        <v>2439</v>
      </c>
      <c r="G909" t="s">
        <v>7611</v>
      </c>
      <c r="H909" t="s">
        <v>35</v>
      </c>
      <c r="I909" t="s">
        <v>12</v>
      </c>
      <c r="J909" s="8">
        <v>0.1</v>
      </c>
    </row>
    <row r="910" spans="1:10" x14ac:dyDescent="0.25">
      <c r="A910" t="s">
        <v>8541</v>
      </c>
      <c r="B910" t="s">
        <v>7612</v>
      </c>
      <c r="C910" t="s">
        <v>109</v>
      </c>
      <c r="D910" t="s">
        <v>2818</v>
      </c>
      <c r="E910" t="s">
        <v>5813</v>
      </c>
      <c r="F910" t="s">
        <v>2439</v>
      </c>
      <c r="G910" t="s">
        <v>7613</v>
      </c>
      <c r="H910" t="s">
        <v>35</v>
      </c>
      <c r="I910" t="s">
        <v>12</v>
      </c>
      <c r="J910" s="8">
        <v>0.1</v>
      </c>
    </row>
    <row r="911" spans="1:10" x14ac:dyDescent="0.25">
      <c r="A911" t="s">
        <v>8542</v>
      </c>
      <c r="B911" t="s">
        <v>7614</v>
      </c>
      <c r="C911" t="s">
        <v>277</v>
      </c>
      <c r="D911" t="s">
        <v>2818</v>
      </c>
      <c r="E911" t="s">
        <v>5813</v>
      </c>
      <c r="F911" t="s">
        <v>2439</v>
      </c>
      <c r="G911" t="s">
        <v>7615</v>
      </c>
      <c r="H911" t="s">
        <v>35</v>
      </c>
      <c r="I911" t="s">
        <v>12</v>
      </c>
      <c r="J911" s="8">
        <v>0.1</v>
      </c>
    </row>
    <row r="912" spans="1:10" x14ac:dyDescent="0.25">
      <c r="A912" t="s">
        <v>8543</v>
      </c>
      <c r="B912" t="s">
        <v>7616</v>
      </c>
      <c r="C912" t="s">
        <v>7617</v>
      </c>
      <c r="D912" t="s">
        <v>2818</v>
      </c>
      <c r="E912" t="s">
        <v>5813</v>
      </c>
      <c r="F912" t="s">
        <v>2439</v>
      </c>
      <c r="G912" t="s">
        <v>7618</v>
      </c>
      <c r="H912" t="s">
        <v>35</v>
      </c>
      <c r="I912" t="s">
        <v>12</v>
      </c>
      <c r="J912" s="8">
        <v>0.1</v>
      </c>
    </row>
    <row r="913" spans="1:10" x14ac:dyDescent="0.25">
      <c r="A913" t="s">
        <v>8544</v>
      </c>
      <c r="B913" t="s">
        <v>7210</v>
      </c>
      <c r="C913" t="s">
        <v>881</v>
      </c>
      <c r="D913" t="s">
        <v>2818</v>
      </c>
      <c r="E913" t="s">
        <v>5813</v>
      </c>
      <c r="F913" t="s">
        <v>2439</v>
      </c>
      <c r="G913" t="s">
        <v>7619</v>
      </c>
      <c r="H913" t="s">
        <v>35</v>
      </c>
      <c r="I913" t="s">
        <v>12</v>
      </c>
      <c r="J913" s="8">
        <v>0.1</v>
      </c>
    </row>
    <row r="914" spans="1:10" x14ac:dyDescent="0.25">
      <c r="A914" t="s">
        <v>8545</v>
      </c>
      <c r="B914" t="s">
        <v>7620</v>
      </c>
      <c r="C914" t="s">
        <v>3169</v>
      </c>
      <c r="D914" t="s">
        <v>2818</v>
      </c>
      <c r="E914" t="s">
        <v>5813</v>
      </c>
      <c r="F914" t="s">
        <v>2439</v>
      </c>
      <c r="G914" t="s">
        <v>7621</v>
      </c>
      <c r="H914" t="s">
        <v>35</v>
      </c>
      <c r="I914" t="s">
        <v>12</v>
      </c>
      <c r="J914" s="8">
        <v>0.1</v>
      </c>
    </row>
    <row r="915" spans="1:10" x14ac:dyDescent="0.25">
      <c r="A915" t="s">
        <v>8546</v>
      </c>
      <c r="B915" t="s">
        <v>7622</v>
      </c>
      <c r="C915" t="s">
        <v>3225</v>
      </c>
      <c r="D915" t="s">
        <v>2818</v>
      </c>
      <c r="E915" t="s">
        <v>5813</v>
      </c>
      <c r="F915" t="s">
        <v>2439</v>
      </c>
      <c r="G915" t="s">
        <v>7623</v>
      </c>
      <c r="H915" t="s">
        <v>35</v>
      </c>
      <c r="I915" t="s">
        <v>12</v>
      </c>
      <c r="J915" s="8">
        <v>0.1</v>
      </c>
    </row>
    <row r="916" spans="1:10" x14ac:dyDescent="0.25">
      <c r="A916" t="s">
        <v>8547</v>
      </c>
      <c r="B916" t="s">
        <v>7624</v>
      </c>
      <c r="C916" t="s">
        <v>7625</v>
      </c>
      <c r="D916" t="s">
        <v>2818</v>
      </c>
      <c r="E916" t="s">
        <v>5813</v>
      </c>
      <c r="F916" t="s">
        <v>2439</v>
      </c>
      <c r="G916" t="s">
        <v>7626</v>
      </c>
      <c r="H916" t="s">
        <v>35</v>
      </c>
      <c r="I916" t="s">
        <v>12</v>
      </c>
      <c r="J916" s="8">
        <v>0.1</v>
      </c>
    </row>
    <row r="917" spans="1:10" x14ac:dyDescent="0.25">
      <c r="A917" t="s">
        <v>8548</v>
      </c>
      <c r="B917" t="s">
        <v>7627</v>
      </c>
      <c r="C917" t="s">
        <v>7628</v>
      </c>
      <c r="D917" t="s">
        <v>2818</v>
      </c>
      <c r="E917" t="s">
        <v>5813</v>
      </c>
      <c r="F917" t="s">
        <v>2439</v>
      </c>
      <c r="G917" t="s">
        <v>7629</v>
      </c>
      <c r="H917" t="s">
        <v>35</v>
      </c>
      <c r="I917" t="s">
        <v>12</v>
      </c>
      <c r="J917" s="8">
        <v>0.1</v>
      </c>
    </row>
    <row r="918" spans="1:10" x14ac:dyDescent="0.25">
      <c r="A918" t="s">
        <v>8549</v>
      </c>
      <c r="B918" t="s">
        <v>7630</v>
      </c>
      <c r="C918" t="s">
        <v>7631</v>
      </c>
      <c r="D918" t="s">
        <v>2818</v>
      </c>
      <c r="E918" t="s">
        <v>5813</v>
      </c>
      <c r="F918" t="s">
        <v>2439</v>
      </c>
      <c r="G918" t="s">
        <v>7632</v>
      </c>
      <c r="H918" t="s">
        <v>35</v>
      </c>
      <c r="I918" t="s">
        <v>12</v>
      </c>
      <c r="J918" s="8">
        <v>0.1</v>
      </c>
    </row>
    <row r="919" spans="1:10" x14ac:dyDescent="0.25">
      <c r="A919" t="s">
        <v>8550</v>
      </c>
      <c r="B919" t="s">
        <v>7633</v>
      </c>
      <c r="C919" t="s">
        <v>7634</v>
      </c>
      <c r="D919" t="s">
        <v>2818</v>
      </c>
      <c r="E919" t="s">
        <v>5813</v>
      </c>
      <c r="F919" t="s">
        <v>2439</v>
      </c>
      <c r="G919" t="s">
        <v>7635</v>
      </c>
      <c r="H919" t="s">
        <v>35</v>
      </c>
      <c r="I919" t="s">
        <v>12</v>
      </c>
      <c r="J919" s="8">
        <v>0.1</v>
      </c>
    </row>
    <row r="920" spans="1:10" x14ac:dyDescent="0.25">
      <c r="A920" t="s">
        <v>8551</v>
      </c>
      <c r="B920" t="s">
        <v>7636</v>
      </c>
      <c r="C920" t="s">
        <v>7637</v>
      </c>
      <c r="D920" t="s">
        <v>2818</v>
      </c>
      <c r="E920" t="s">
        <v>5813</v>
      </c>
      <c r="F920" t="s">
        <v>2439</v>
      </c>
      <c r="G920" t="s">
        <v>7638</v>
      </c>
      <c r="H920" t="s">
        <v>35</v>
      </c>
      <c r="I920" t="s">
        <v>12</v>
      </c>
      <c r="J920" s="8">
        <v>0.1</v>
      </c>
    </row>
    <row r="921" spans="1:10" x14ac:dyDescent="0.25">
      <c r="A921" t="s">
        <v>8552</v>
      </c>
      <c r="B921" t="s">
        <v>7639</v>
      </c>
      <c r="C921" t="s">
        <v>7640</v>
      </c>
      <c r="D921" t="s">
        <v>2818</v>
      </c>
      <c r="E921" t="s">
        <v>5813</v>
      </c>
      <c r="F921" t="s">
        <v>2439</v>
      </c>
      <c r="G921" t="s">
        <v>7641</v>
      </c>
      <c r="H921" t="s">
        <v>35</v>
      </c>
      <c r="I921" t="s">
        <v>12</v>
      </c>
      <c r="J921" s="8">
        <v>0.1</v>
      </c>
    </row>
    <row r="922" spans="1:10" x14ac:dyDescent="0.25">
      <c r="A922" t="s">
        <v>8553</v>
      </c>
      <c r="B922" t="s">
        <v>7642</v>
      </c>
      <c r="C922" t="s">
        <v>3004</v>
      </c>
      <c r="D922" t="s">
        <v>2818</v>
      </c>
      <c r="E922" t="s">
        <v>5813</v>
      </c>
      <c r="F922" t="s">
        <v>2439</v>
      </c>
      <c r="G922" t="s">
        <v>7643</v>
      </c>
      <c r="H922" t="s">
        <v>35</v>
      </c>
      <c r="I922" t="s">
        <v>12</v>
      </c>
      <c r="J922" s="8">
        <v>0.1</v>
      </c>
    </row>
    <row r="923" spans="1:10" x14ac:dyDescent="0.25">
      <c r="A923" t="s">
        <v>8554</v>
      </c>
      <c r="B923" t="s">
        <v>5814</v>
      </c>
      <c r="C923" t="s">
        <v>3513</v>
      </c>
      <c r="D923" t="s">
        <v>2818</v>
      </c>
      <c r="E923" t="s">
        <v>5813</v>
      </c>
      <c r="F923" t="s">
        <v>2439</v>
      </c>
      <c r="G923" t="s">
        <v>7644</v>
      </c>
      <c r="H923" t="s">
        <v>35</v>
      </c>
      <c r="I923" t="s">
        <v>12</v>
      </c>
      <c r="J923" s="8">
        <v>0.1</v>
      </c>
    </row>
    <row r="924" spans="1:10" x14ac:dyDescent="0.25">
      <c r="A924" t="s">
        <v>8555</v>
      </c>
      <c r="B924" t="s">
        <v>7645</v>
      </c>
      <c r="C924" t="s">
        <v>7646</v>
      </c>
      <c r="D924" t="s">
        <v>2818</v>
      </c>
      <c r="E924" t="s">
        <v>5813</v>
      </c>
      <c r="F924" t="s">
        <v>2439</v>
      </c>
      <c r="G924" t="s">
        <v>7647</v>
      </c>
      <c r="H924" t="s">
        <v>35</v>
      </c>
      <c r="I924" t="s">
        <v>12</v>
      </c>
      <c r="J924" s="8">
        <v>0.1</v>
      </c>
    </row>
    <row r="925" spans="1:10" x14ac:dyDescent="0.25">
      <c r="A925" t="s">
        <v>8556</v>
      </c>
      <c r="B925" t="s">
        <v>7648</v>
      </c>
      <c r="C925" t="s">
        <v>882</v>
      </c>
      <c r="D925" t="s">
        <v>2818</v>
      </c>
      <c r="E925" t="s">
        <v>5813</v>
      </c>
      <c r="F925" t="s">
        <v>2439</v>
      </c>
      <c r="G925" t="s">
        <v>7649</v>
      </c>
      <c r="H925" t="s">
        <v>35</v>
      </c>
      <c r="I925" t="s">
        <v>12</v>
      </c>
      <c r="J925" s="8">
        <v>0.1</v>
      </c>
    </row>
    <row r="926" spans="1:10" x14ac:dyDescent="0.25">
      <c r="A926" t="s">
        <v>8557</v>
      </c>
      <c r="B926" t="s">
        <v>7650</v>
      </c>
      <c r="C926" t="s">
        <v>93</v>
      </c>
      <c r="D926" t="s">
        <v>2818</v>
      </c>
      <c r="E926" t="s">
        <v>5813</v>
      </c>
      <c r="F926" t="s">
        <v>2439</v>
      </c>
      <c r="G926" t="s">
        <v>7651</v>
      </c>
      <c r="H926" t="s">
        <v>35</v>
      </c>
      <c r="I926" t="s">
        <v>12</v>
      </c>
      <c r="J926" s="8">
        <v>0.1</v>
      </c>
    </row>
    <row r="927" spans="1:10" x14ac:dyDescent="0.25">
      <c r="A927" t="s">
        <v>8558</v>
      </c>
      <c r="B927" t="s">
        <v>7652</v>
      </c>
      <c r="C927" t="s">
        <v>119</v>
      </c>
      <c r="D927" t="s">
        <v>2818</v>
      </c>
      <c r="E927" t="s">
        <v>5813</v>
      </c>
      <c r="F927" t="s">
        <v>2439</v>
      </c>
      <c r="G927" t="s">
        <v>7653</v>
      </c>
      <c r="H927" t="s">
        <v>35</v>
      </c>
      <c r="I927" t="s">
        <v>12</v>
      </c>
      <c r="J927" s="8">
        <v>0.1</v>
      </c>
    </row>
    <row r="928" spans="1:10" x14ac:dyDescent="0.25">
      <c r="A928" t="s">
        <v>8559</v>
      </c>
      <c r="B928" t="s">
        <v>7654</v>
      </c>
      <c r="C928" t="s">
        <v>7655</v>
      </c>
      <c r="D928" t="s">
        <v>2818</v>
      </c>
      <c r="E928" t="s">
        <v>5813</v>
      </c>
      <c r="F928" t="s">
        <v>2439</v>
      </c>
      <c r="G928" t="s">
        <v>7656</v>
      </c>
      <c r="H928" t="s">
        <v>35</v>
      </c>
      <c r="I928" t="s">
        <v>12</v>
      </c>
      <c r="J928" s="8">
        <v>0.1</v>
      </c>
    </row>
    <row r="929" spans="1:10" x14ac:dyDescent="0.25">
      <c r="A929" t="s">
        <v>8560</v>
      </c>
      <c r="B929" t="s">
        <v>7657</v>
      </c>
      <c r="C929" t="s">
        <v>3177</v>
      </c>
      <c r="D929" t="s">
        <v>2818</v>
      </c>
      <c r="E929" t="s">
        <v>5813</v>
      </c>
      <c r="F929" t="s">
        <v>2439</v>
      </c>
      <c r="G929" t="s">
        <v>7658</v>
      </c>
      <c r="H929" t="s">
        <v>35</v>
      </c>
      <c r="I929" t="s">
        <v>12</v>
      </c>
      <c r="J929" s="8">
        <v>0.1</v>
      </c>
    </row>
    <row r="930" spans="1:10" x14ac:dyDescent="0.25">
      <c r="A930" t="s">
        <v>8561</v>
      </c>
      <c r="B930" t="s">
        <v>7659</v>
      </c>
      <c r="C930" t="s">
        <v>3274</v>
      </c>
      <c r="D930" t="s">
        <v>2818</v>
      </c>
      <c r="E930" t="s">
        <v>5813</v>
      </c>
      <c r="F930" t="s">
        <v>2439</v>
      </c>
      <c r="G930" t="s">
        <v>7660</v>
      </c>
      <c r="H930" t="s">
        <v>35</v>
      </c>
      <c r="I930" t="s">
        <v>12</v>
      </c>
      <c r="J930" s="8">
        <v>0.1</v>
      </c>
    </row>
    <row r="931" spans="1:10" x14ac:dyDescent="0.25">
      <c r="A931" t="s">
        <v>8562</v>
      </c>
      <c r="B931" t="s">
        <v>7661</v>
      </c>
      <c r="C931" t="s">
        <v>7662</v>
      </c>
      <c r="D931" t="s">
        <v>2818</v>
      </c>
      <c r="E931" t="s">
        <v>5813</v>
      </c>
      <c r="F931" t="s">
        <v>2439</v>
      </c>
      <c r="G931" t="s">
        <v>7663</v>
      </c>
      <c r="H931" t="s">
        <v>35</v>
      </c>
      <c r="I931" t="s">
        <v>12</v>
      </c>
      <c r="J931" s="8">
        <v>0.1</v>
      </c>
    </row>
    <row r="932" spans="1:10" x14ac:dyDescent="0.25">
      <c r="A932" t="s">
        <v>8563</v>
      </c>
      <c r="B932" t="s">
        <v>7664</v>
      </c>
      <c r="C932" t="s">
        <v>7665</v>
      </c>
      <c r="D932" t="s">
        <v>2818</v>
      </c>
      <c r="E932" t="s">
        <v>5813</v>
      </c>
      <c r="F932" t="s">
        <v>2439</v>
      </c>
      <c r="G932" t="s">
        <v>7666</v>
      </c>
      <c r="H932" t="s">
        <v>35</v>
      </c>
      <c r="I932" t="s">
        <v>12</v>
      </c>
      <c r="J932" s="8">
        <v>0.1</v>
      </c>
    </row>
    <row r="933" spans="1:10" x14ac:dyDescent="0.25">
      <c r="A933" t="s">
        <v>8564</v>
      </c>
      <c r="B933" t="s">
        <v>7667</v>
      </c>
      <c r="C933" t="s">
        <v>4163</v>
      </c>
      <c r="D933" t="s">
        <v>2818</v>
      </c>
      <c r="E933" t="s">
        <v>5813</v>
      </c>
      <c r="F933" t="s">
        <v>2439</v>
      </c>
      <c r="G933" t="s">
        <v>7668</v>
      </c>
      <c r="H933" t="s">
        <v>35</v>
      </c>
      <c r="I933" t="s">
        <v>12</v>
      </c>
      <c r="J933" s="8">
        <v>0.1</v>
      </c>
    </row>
    <row r="934" spans="1:10" x14ac:dyDescent="0.25">
      <c r="A934" t="s">
        <v>8565</v>
      </c>
      <c r="B934" t="s">
        <v>7669</v>
      </c>
      <c r="C934" t="s">
        <v>3015</v>
      </c>
      <c r="D934" t="s">
        <v>2818</v>
      </c>
      <c r="E934" t="s">
        <v>5813</v>
      </c>
      <c r="F934" t="s">
        <v>2439</v>
      </c>
      <c r="G934" t="s">
        <v>7670</v>
      </c>
      <c r="H934" t="s">
        <v>35</v>
      </c>
      <c r="I934" t="s">
        <v>12</v>
      </c>
      <c r="J934" s="8">
        <v>0.1</v>
      </c>
    </row>
    <row r="935" spans="1:10" x14ac:dyDescent="0.25">
      <c r="A935" t="s">
        <v>8566</v>
      </c>
      <c r="B935" t="s">
        <v>7671</v>
      </c>
      <c r="C935" t="s">
        <v>3143</v>
      </c>
      <c r="D935" t="s">
        <v>2818</v>
      </c>
      <c r="E935" t="s">
        <v>5813</v>
      </c>
      <c r="F935" t="s">
        <v>2439</v>
      </c>
      <c r="G935" t="s">
        <v>7672</v>
      </c>
      <c r="H935" t="s">
        <v>35</v>
      </c>
      <c r="I935" t="s">
        <v>12</v>
      </c>
      <c r="J935" s="8">
        <v>0.1</v>
      </c>
    </row>
    <row r="936" spans="1:10" x14ac:dyDescent="0.25">
      <c r="A936" t="s">
        <v>8567</v>
      </c>
      <c r="B936" t="s">
        <v>7673</v>
      </c>
      <c r="C936" t="s">
        <v>203</v>
      </c>
      <c r="D936" t="s">
        <v>2818</v>
      </c>
      <c r="E936" t="s">
        <v>5813</v>
      </c>
      <c r="F936" t="s">
        <v>2439</v>
      </c>
      <c r="G936" t="s">
        <v>7674</v>
      </c>
      <c r="H936" t="s">
        <v>35</v>
      </c>
      <c r="I936" t="s">
        <v>12</v>
      </c>
      <c r="J936" s="8">
        <v>0.1</v>
      </c>
    </row>
    <row r="937" spans="1:10" x14ac:dyDescent="0.25">
      <c r="A937" t="s">
        <v>8568</v>
      </c>
      <c r="B937" t="s">
        <v>7675</v>
      </c>
      <c r="C937" t="s">
        <v>7676</v>
      </c>
      <c r="D937" t="s">
        <v>2818</v>
      </c>
      <c r="E937" t="s">
        <v>5813</v>
      </c>
      <c r="F937" t="s">
        <v>2439</v>
      </c>
      <c r="G937" t="s">
        <v>7677</v>
      </c>
      <c r="H937" t="s">
        <v>35</v>
      </c>
      <c r="I937" t="s">
        <v>12</v>
      </c>
      <c r="J937" s="8">
        <v>0.1</v>
      </c>
    </row>
    <row r="938" spans="1:10" x14ac:dyDescent="0.25">
      <c r="A938" t="s">
        <v>8569</v>
      </c>
      <c r="B938" t="s">
        <v>7678</v>
      </c>
      <c r="C938" t="s">
        <v>261</v>
      </c>
      <c r="D938" t="s">
        <v>2818</v>
      </c>
      <c r="E938" t="s">
        <v>5813</v>
      </c>
      <c r="F938" t="s">
        <v>2439</v>
      </c>
      <c r="G938" t="s">
        <v>7679</v>
      </c>
      <c r="H938" t="s">
        <v>35</v>
      </c>
      <c r="I938" t="s">
        <v>12</v>
      </c>
      <c r="J938" s="8">
        <v>0.1</v>
      </c>
    </row>
    <row r="939" spans="1:10" x14ac:dyDescent="0.25">
      <c r="A939" t="s">
        <v>8570</v>
      </c>
      <c r="B939" t="s">
        <v>7680</v>
      </c>
      <c r="C939" t="s">
        <v>899</v>
      </c>
      <c r="D939" t="s">
        <v>2818</v>
      </c>
      <c r="E939" t="s">
        <v>5813</v>
      </c>
      <c r="F939" t="s">
        <v>2439</v>
      </c>
      <c r="G939" t="s">
        <v>7681</v>
      </c>
      <c r="H939" t="s">
        <v>35</v>
      </c>
      <c r="I939" t="s">
        <v>12</v>
      </c>
      <c r="J939" s="8">
        <v>0.1</v>
      </c>
    </row>
    <row r="940" spans="1:10" x14ac:dyDescent="0.25">
      <c r="A940" t="s">
        <v>8571</v>
      </c>
      <c r="B940" t="s">
        <v>7682</v>
      </c>
      <c r="C940" t="s">
        <v>200</v>
      </c>
      <c r="D940" t="s">
        <v>2818</v>
      </c>
      <c r="E940" t="s">
        <v>5813</v>
      </c>
      <c r="F940" t="s">
        <v>2439</v>
      </c>
      <c r="G940" t="s">
        <v>7683</v>
      </c>
      <c r="H940" t="s">
        <v>35</v>
      </c>
      <c r="I940" t="s">
        <v>12</v>
      </c>
      <c r="J940" s="8">
        <v>0.1</v>
      </c>
    </row>
    <row r="941" spans="1:10" x14ac:dyDescent="0.25">
      <c r="A941" t="s">
        <v>8572</v>
      </c>
      <c r="B941" t="s">
        <v>7684</v>
      </c>
      <c r="C941" t="s">
        <v>118</v>
      </c>
      <c r="D941" t="s">
        <v>2818</v>
      </c>
      <c r="E941" t="s">
        <v>5813</v>
      </c>
      <c r="F941" t="s">
        <v>2439</v>
      </c>
      <c r="G941" t="s">
        <v>7685</v>
      </c>
      <c r="H941" t="s">
        <v>35</v>
      </c>
      <c r="I941" t="s">
        <v>12</v>
      </c>
      <c r="J941" s="8">
        <v>0.1</v>
      </c>
    </row>
    <row r="942" spans="1:10" x14ac:dyDescent="0.25">
      <c r="A942" t="s">
        <v>8573</v>
      </c>
      <c r="B942" t="s">
        <v>7686</v>
      </c>
      <c r="C942" t="s">
        <v>7687</v>
      </c>
      <c r="D942" t="s">
        <v>2818</v>
      </c>
      <c r="E942" t="s">
        <v>5813</v>
      </c>
      <c r="F942" t="s">
        <v>2439</v>
      </c>
      <c r="G942" t="s">
        <v>7688</v>
      </c>
      <c r="H942" t="s">
        <v>35</v>
      </c>
      <c r="I942" t="s">
        <v>12</v>
      </c>
      <c r="J942" s="8">
        <v>0.1</v>
      </c>
    </row>
    <row r="943" spans="1:10" x14ac:dyDescent="0.25">
      <c r="A943" t="s">
        <v>8574</v>
      </c>
      <c r="B943" t="s">
        <v>7689</v>
      </c>
      <c r="C943" t="s">
        <v>3622</v>
      </c>
      <c r="D943" t="s">
        <v>2818</v>
      </c>
      <c r="E943" t="s">
        <v>5813</v>
      </c>
      <c r="F943" t="s">
        <v>2439</v>
      </c>
      <c r="G943" t="s">
        <v>7690</v>
      </c>
      <c r="H943" t="s">
        <v>35</v>
      </c>
      <c r="I943" t="s">
        <v>12</v>
      </c>
      <c r="J943" s="8">
        <v>0.1</v>
      </c>
    </row>
    <row r="944" spans="1:10" x14ac:dyDescent="0.25">
      <c r="A944" t="s">
        <v>8575</v>
      </c>
      <c r="B944" t="s">
        <v>7691</v>
      </c>
      <c r="C944" t="s">
        <v>7692</v>
      </c>
      <c r="D944" t="s">
        <v>2818</v>
      </c>
      <c r="E944" t="s">
        <v>5813</v>
      </c>
      <c r="F944" t="s">
        <v>2439</v>
      </c>
      <c r="G944" t="s">
        <v>7693</v>
      </c>
      <c r="H944" t="s">
        <v>35</v>
      </c>
      <c r="I944" t="s">
        <v>12</v>
      </c>
      <c r="J944" s="8">
        <v>0.1</v>
      </c>
    </row>
    <row r="945" spans="1:10" x14ac:dyDescent="0.25">
      <c r="A945" t="s">
        <v>8576</v>
      </c>
      <c r="B945" t="s">
        <v>7694</v>
      </c>
      <c r="C945" t="s">
        <v>140</v>
      </c>
      <c r="D945" t="s">
        <v>2818</v>
      </c>
      <c r="E945" t="s">
        <v>5813</v>
      </c>
      <c r="F945" t="s">
        <v>2439</v>
      </c>
      <c r="G945" t="s">
        <v>7695</v>
      </c>
      <c r="H945" t="s">
        <v>35</v>
      </c>
      <c r="I945" t="s">
        <v>12</v>
      </c>
      <c r="J945" s="8">
        <v>0.1</v>
      </c>
    </row>
    <row r="946" spans="1:10" x14ac:dyDescent="0.25">
      <c r="A946" t="s">
        <v>8577</v>
      </c>
      <c r="B946" t="s">
        <v>7696</v>
      </c>
      <c r="C946" t="s">
        <v>3033</v>
      </c>
      <c r="D946" t="s">
        <v>2818</v>
      </c>
      <c r="E946" t="s">
        <v>5813</v>
      </c>
      <c r="F946" t="s">
        <v>2439</v>
      </c>
      <c r="G946" t="s">
        <v>7697</v>
      </c>
      <c r="H946" t="s">
        <v>35</v>
      </c>
      <c r="I946" t="s">
        <v>12</v>
      </c>
      <c r="J946" s="8">
        <v>0.1</v>
      </c>
    </row>
    <row r="947" spans="1:10" x14ac:dyDescent="0.25">
      <c r="A947" t="s">
        <v>8578</v>
      </c>
      <c r="B947" t="s">
        <v>7698</v>
      </c>
      <c r="C947" t="s">
        <v>7699</v>
      </c>
      <c r="D947" t="s">
        <v>2818</v>
      </c>
      <c r="E947" t="s">
        <v>5813</v>
      </c>
      <c r="F947" t="s">
        <v>2439</v>
      </c>
      <c r="G947" t="s">
        <v>7700</v>
      </c>
      <c r="H947" t="s">
        <v>35</v>
      </c>
      <c r="I947" t="s">
        <v>12</v>
      </c>
      <c r="J947" s="8">
        <v>0.1</v>
      </c>
    </row>
    <row r="948" spans="1:10" x14ac:dyDescent="0.25">
      <c r="A948" t="s">
        <v>8579</v>
      </c>
      <c r="B948" t="s">
        <v>7701</v>
      </c>
      <c r="C948" t="s">
        <v>780</v>
      </c>
      <c r="D948" t="s">
        <v>2818</v>
      </c>
      <c r="E948" t="s">
        <v>5813</v>
      </c>
      <c r="F948" t="s">
        <v>2439</v>
      </c>
      <c r="G948" t="s">
        <v>7702</v>
      </c>
      <c r="H948" t="s">
        <v>35</v>
      </c>
      <c r="I948" t="s">
        <v>12</v>
      </c>
      <c r="J948" s="8">
        <v>0.1</v>
      </c>
    </row>
    <row r="949" spans="1:10" x14ac:dyDescent="0.25">
      <c r="A949" t="s">
        <v>8580</v>
      </c>
      <c r="B949" t="s">
        <v>7703</v>
      </c>
      <c r="C949" t="s">
        <v>237</v>
      </c>
      <c r="D949" t="s">
        <v>2818</v>
      </c>
      <c r="E949" t="s">
        <v>5813</v>
      </c>
      <c r="F949" t="s">
        <v>2439</v>
      </c>
      <c r="G949" t="s">
        <v>7704</v>
      </c>
      <c r="H949" t="s">
        <v>35</v>
      </c>
      <c r="I949" t="s">
        <v>12</v>
      </c>
      <c r="J949" s="8">
        <v>0.1</v>
      </c>
    </row>
    <row r="950" spans="1:10" x14ac:dyDescent="0.25">
      <c r="A950" t="s">
        <v>8581</v>
      </c>
      <c r="B950" t="s">
        <v>7705</v>
      </c>
      <c r="C950" t="s">
        <v>233</v>
      </c>
      <c r="D950" t="s">
        <v>2818</v>
      </c>
      <c r="E950" t="s">
        <v>5813</v>
      </c>
      <c r="F950" t="s">
        <v>2439</v>
      </c>
      <c r="G950" t="s">
        <v>7706</v>
      </c>
      <c r="H950" t="s">
        <v>35</v>
      </c>
      <c r="I950" t="s">
        <v>12</v>
      </c>
      <c r="J950" s="8">
        <v>0.1</v>
      </c>
    </row>
    <row r="951" spans="1:10" x14ac:dyDescent="0.25">
      <c r="A951" t="s">
        <v>8582</v>
      </c>
      <c r="B951" t="s">
        <v>6627</v>
      </c>
      <c r="C951" t="s">
        <v>279</v>
      </c>
      <c r="D951" t="s">
        <v>2818</v>
      </c>
      <c r="E951" t="s">
        <v>5813</v>
      </c>
      <c r="F951" t="s">
        <v>2439</v>
      </c>
      <c r="G951" t="s">
        <v>7707</v>
      </c>
      <c r="H951" t="s">
        <v>35</v>
      </c>
      <c r="I951" t="s">
        <v>12</v>
      </c>
      <c r="J951" s="8">
        <v>0.1</v>
      </c>
    </row>
    <row r="952" spans="1:10" x14ac:dyDescent="0.25">
      <c r="A952" t="s">
        <v>8583</v>
      </c>
      <c r="B952" t="s">
        <v>7708</v>
      </c>
      <c r="C952" t="s">
        <v>3330</v>
      </c>
      <c r="D952" t="s">
        <v>2818</v>
      </c>
      <c r="E952" t="s">
        <v>5813</v>
      </c>
      <c r="F952" t="s">
        <v>2439</v>
      </c>
      <c r="G952" t="s">
        <v>7709</v>
      </c>
      <c r="H952" t="s">
        <v>35</v>
      </c>
      <c r="I952" t="s">
        <v>12</v>
      </c>
      <c r="J952" s="8">
        <v>0.1</v>
      </c>
    </row>
    <row r="953" spans="1:10" x14ac:dyDescent="0.25">
      <c r="A953" t="s">
        <v>8584</v>
      </c>
      <c r="B953" t="s">
        <v>7710</v>
      </c>
      <c r="C953" t="s">
        <v>894</v>
      </c>
      <c r="D953" t="s">
        <v>2818</v>
      </c>
      <c r="E953" t="s">
        <v>5813</v>
      </c>
      <c r="F953" t="s">
        <v>2439</v>
      </c>
      <c r="G953" t="s">
        <v>7711</v>
      </c>
      <c r="H953" t="s">
        <v>35</v>
      </c>
      <c r="I953" t="s">
        <v>12</v>
      </c>
      <c r="J953" s="8">
        <v>0.1</v>
      </c>
    </row>
    <row r="954" spans="1:10" x14ac:dyDescent="0.25">
      <c r="A954" t="s">
        <v>8585</v>
      </c>
      <c r="B954" t="s">
        <v>7712</v>
      </c>
      <c r="C954" t="s">
        <v>7713</v>
      </c>
      <c r="D954" t="s">
        <v>2818</v>
      </c>
      <c r="E954" t="s">
        <v>5813</v>
      </c>
      <c r="F954" t="s">
        <v>2439</v>
      </c>
      <c r="G954" t="s">
        <v>7714</v>
      </c>
      <c r="H954" t="s">
        <v>35</v>
      </c>
      <c r="I954" t="s">
        <v>12</v>
      </c>
      <c r="J954" s="8">
        <v>0.1</v>
      </c>
    </row>
    <row r="955" spans="1:10" x14ac:dyDescent="0.25">
      <c r="A955" t="s">
        <v>8586</v>
      </c>
      <c r="B955" t="s">
        <v>7715</v>
      </c>
      <c r="C955" t="s">
        <v>7716</v>
      </c>
      <c r="D955" t="s">
        <v>2818</v>
      </c>
      <c r="E955" t="s">
        <v>5813</v>
      </c>
      <c r="F955" t="s">
        <v>2439</v>
      </c>
      <c r="G955" t="s">
        <v>7717</v>
      </c>
      <c r="H955" t="s">
        <v>35</v>
      </c>
      <c r="I955" t="s">
        <v>12</v>
      </c>
      <c r="J955" s="8">
        <v>0.1</v>
      </c>
    </row>
    <row r="956" spans="1:10" x14ac:dyDescent="0.25">
      <c r="A956" t="s">
        <v>8587</v>
      </c>
      <c r="B956" t="s">
        <v>7718</v>
      </c>
      <c r="C956" t="s">
        <v>282</v>
      </c>
      <c r="D956" t="s">
        <v>2818</v>
      </c>
      <c r="E956" t="s">
        <v>5813</v>
      </c>
      <c r="F956" t="s">
        <v>2439</v>
      </c>
      <c r="G956" t="s">
        <v>7719</v>
      </c>
      <c r="H956" t="s">
        <v>35</v>
      </c>
      <c r="I956" t="s">
        <v>12</v>
      </c>
      <c r="J956" s="8">
        <v>0.1</v>
      </c>
    </row>
    <row r="957" spans="1:10" x14ac:dyDescent="0.25">
      <c r="A957" t="s">
        <v>8588</v>
      </c>
      <c r="B957" t="s">
        <v>7720</v>
      </c>
      <c r="C957" t="s">
        <v>207</v>
      </c>
      <c r="D957" t="s">
        <v>2818</v>
      </c>
      <c r="E957" t="s">
        <v>5813</v>
      </c>
      <c r="F957" t="s">
        <v>2439</v>
      </c>
      <c r="G957" t="s">
        <v>7721</v>
      </c>
      <c r="H957" t="s">
        <v>35</v>
      </c>
      <c r="I957" t="s">
        <v>12</v>
      </c>
      <c r="J957" s="8">
        <v>0.1</v>
      </c>
    </row>
    <row r="958" spans="1:10" x14ac:dyDescent="0.25">
      <c r="A958" t="s">
        <v>8589</v>
      </c>
      <c r="B958" t="s">
        <v>7722</v>
      </c>
      <c r="C958" t="s">
        <v>7723</v>
      </c>
      <c r="D958" t="s">
        <v>2818</v>
      </c>
      <c r="E958" t="s">
        <v>5813</v>
      </c>
      <c r="F958" t="s">
        <v>2439</v>
      </c>
      <c r="G958" t="s">
        <v>7724</v>
      </c>
      <c r="H958" t="s">
        <v>35</v>
      </c>
      <c r="I958" t="s">
        <v>12</v>
      </c>
      <c r="J958" s="8">
        <v>0.1</v>
      </c>
    </row>
    <row r="959" spans="1:10" x14ac:dyDescent="0.25">
      <c r="A959" t="s">
        <v>8590</v>
      </c>
      <c r="B959" t="s">
        <v>7725</v>
      </c>
      <c r="C959" t="s">
        <v>225</v>
      </c>
      <c r="D959" t="s">
        <v>2818</v>
      </c>
      <c r="E959" t="s">
        <v>5813</v>
      </c>
      <c r="F959" t="s">
        <v>2439</v>
      </c>
      <c r="G959" t="s">
        <v>7726</v>
      </c>
      <c r="H959" t="s">
        <v>35</v>
      </c>
      <c r="I959" t="s">
        <v>12</v>
      </c>
      <c r="J959" s="8">
        <v>0.1</v>
      </c>
    </row>
    <row r="960" spans="1:10" x14ac:dyDescent="0.25">
      <c r="A960" t="s">
        <v>8591</v>
      </c>
      <c r="B960" t="s">
        <v>7727</v>
      </c>
      <c r="C960" t="s">
        <v>137</v>
      </c>
      <c r="D960" t="s">
        <v>2818</v>
      </c>
      <c r="E960" t="s">
        <v>5813</v>
      </c>
      <c r="F960" t="s">
        <v>2439</v>
      </c>
      <c r="G960" t="s">
        <v>7728</v>
      </c>
      <c r="H960" t="s">
        <v>35</v>
      </c>
      <c r="I960" t="s">
        <v>12</v>
      </c>
      <c r="J960" s="8">
        <v>0.1</v>
      </c>
    </row>
    <row r="961" spans="1:10" x14ac:dyDescent="0.25">
      <c r="A961" t="s">
        <v>8592</v>
      </c>
      <c r="B961" t="s">
        <v>7729</v>
      </c>
      <c r="C961" t="s">
        <v>7730</v>
      </c>
      <c r="D961" t="s">
        <v>2818</v>
      </c>
      <c r="E961" t="s">
        <v>5813</v>
      </c>
      <c r="F961" t="s">
        <v>2439</v>
      </c>
      <c r="G961" t="s">
        <v>7731</v>
      </c>
      <c r="H961" t="s">
        <v>35</v>
      </c>
      <c r="I961" t="s">
        <v>12</v>
      </c>
      <c r="J961" s="8">
        <v>0.1</v>
      </c>
    </row>
    <row r="962" spans="1:10" x14ac:dyDescent="0.25">
      <c r="A962" t="s">
        <v>8593</v>
      </c>
      <c r="B962" t="s">
        <v>7732</v>
      </c>
      <c r="C962" t="s">
        <v>892</v>
      </c>
      <c r="D962" t="s">
        <v>2818</v>
      </c>
      <c r="E962" t="s">
        <v>5813</v>
      </c>
      <c r="F962" t="s">
        <v>2439</v>
      </c>
      <c r="G962" t="s">
        <v>7733</v>
      </c>
      <c r="H962" t="s">
        <v>35</v>
      </c>
      <c r="I962" t="s">
        <v>12</v>
      </c>
      <c r="J962" s="8">
        <v>0.1</v>
      </c>
    </row>
    <row r="963" spans="1:10" x14ac:dyDescent="0.25">
      <c r="A963" t="s">
        <v>8594</v>
      </c>
      <c r="B963" t="s">
        <v>7734</v>
      </c>
      <c r="C963" t="s">
        <v>3045</v>
      </c>
      <c r="D963" t="s">
        <v>2818</v>
      </c>
      <c r="E963" t="s">
        <v>5813</v>
      </c>
      <c r="F963" t="s">
        <v>2439</v>
      </c>
      <c r="G963" t="s">
        <v>7735</v>
      </c>
      <c r="H963" t="s">
        <v>35</v>
      </c>
      <c r="I963" t="s">
        <v>12</v>
      </c>
      <c r="J963" s="8">
        <v>0.1</v>
      </c>
    </row>
    <row r="964" spans="1:10" x14ac:dyDescent="0.25">
      <c r="A964" t="s">
        <v>8595</v>
      </c>
      <c r="B964" t="s">
        <v>7736</v>
      </c>
      <c r="C964" t="s">
        <v>7737</v>
      </c>
      <c r="D964" t="s">
        <v>2818</v>
      </c>
      <c r="E964" t="s">
        <v>5813</v>
      </c>
      <c r="F964" t="s">
        <v>2439</v>
      </c>
      <c r="G964" t="s">
        <v>7738</v>
      </c>
      <c r="H964" t="s">
        <v>35</v>
      </c>
      <c r="I964" t="s">
        <v>12</v>
      </c>
      <c r="J964" s="8">
        <v>0.1</v>
      </c>
    </row>
    <row r="965" spans="1:10" x14ac:dyDescent="0.25">
      <c r="A965" t="s">
        <v>8596</v>
      </c>
      <c r="B965" t="s">
        <v>7739</v>
      </c>
      <c r="C965" t="s">
        <v>7740</v>
      </c>
      <c r="D965" t="s">
        <v>2818</v>
      </c>
      <c r="E965" t="s">
        <v>5813</v>
      </c>
      <c r="F965" t="s">
        <v>2439</v>
      </c>
      <c r="G965" t="s">
        <v>7741</v>
      </c>
      <c r="H965" t="s">
        <v>35</v>
      </c>
      <c r="I965" t="s">
        <v>12</v>
      </c>
      <c r="J965" s="8">
        <v>0.1</v>
      </c>
    </row>
    <row r="966" spans="1:10" x14ac:dyDescent="0.25">
      <c r="A966" t="s">
        <v>8597</v>
      </c>
      <c r="B966" t="s">
        <v>7742</v>
      </c>
      <c r="C966" t="s">
        <v>7743</v>
      </c>
      <c r="D966" t="s">
        <v>2818</v>
      </c>
      <c r="E966" t="s">
        <v>5813</v>
      </c>
      <c r="F966" t="s">
        <v>2439</v>
      </c>
      <c r="G966" t="s">
        <v>7744</v>
      </c>
      <c r="H966" t="s">
        <v>35</v>
      </c>
      <c r="I966" t="s">
        <v>12</v>
      </c>
      <c r="J966" s="8">
        <v>0.1</v>
      </c>
    </row>
    <row r="967" spans="1:10" x14ac:dyDescent="0.25">
      <c r="A967" t="s">
        <v>8598</v>
      </c>
      <c r="B967" t="s">
        <v>7745</v>
      </c>
      <c r="C967" t="s">
        <v>7746</v>
      </c>
      <c r="D967" t="s">
        <v>2818</v>
      </c>
      <c r="E967" t="s">
        <v>5813</v>
      </c>
      <c r="F967" t="s">
        <v>2439</v>
      </c>
      <c r="G967" t="s">
        <v>7747</v>
      </c>
      <c r="H967" t="s">
        <v>35</v>
      </c>
      <c r="I967" t="s">
        <v>12</v>
      </c>
      <c r="J967" s="8">
        <v>0.1</v>
      </c>
    </row>
    <row r="968" spans="1:10" x14ac:dyDescent="0.25">
      <c r="A968" t="s">
        <v>8599</v>
      </c>
      <c r="B968" t="s">
        <v>7748</v>
      </c>
      <c r="C968" t="s">
        <v>3255</v>
      </c>
      <c r="D968" t="s">
        <v>2818</v>
      </c>
      <c r="E968" t="s">
        <v>5813</v>
      </c>
      <c r="F968" t="s">
        <v>2439</v>
      </c>
      <c r="G968" t="s">
        <v>7749</v>
      </c>
      <c r="H968" t="s">
        <v>35</v>
      </c>
      <c r="I968" t="s">
        <v>12</v>
      </c>
      <c r="J968" s="8">
        <v>0.1</v>
      </c>
    </row>
    <row r="969" spans="1:10" x14ac:dyDescent="0.25">
      <c r="A969" t="s">
        <v>8600</v>
      </c>
      <c r="B969" t="s">
        <v>7750</v>
      </c>
      <c r="C969" t="s">
        <v>101</v>
      </c>
      <c r="D969" t="s">
        <v>2818</v>
      </c>
      <c r="E969" t="s">
        <v>5813</v>
      </c>
      <c r="F969" t="s">
        <v>2439</v>
      </c>
      <c r="G969" t="s">
        <v>7751</v>
      </c>
      <c r="H969" t="s">
        <v>35</v>
      </c>
      <c r="I969" t="s">
        <v>12</v>
      </c>
      <c r="J969" s="8">
        <v>0.1</v>
      </c>
    </row>
    <row r="970" spans="1:10" x14ac:dyDescent="0.25">
      <c r="A970" t="s">
        <v>8601</v>
      </c>
      <c r="B970" t="s">
        <v>7752</v>
      </c>
      <c r="C970" t="s">
        <v>7753</v>
      </c>
      <c r="D970" t="s">
        <v>2818</v>
      </c>
      <c r="E970" t="s">
        <v>5813</v>
      </c>
      <c r="F970" t="s">
        <v>2439</v>
      </c>
      <c r="G970" t="s">
        <v>7754</v>
      </c>
      <c r="H970" t="s">
        <v>35</v>
      </c>
      <c r="I970" t="s">
        <v>12</v>
      </c>
      <c r="J970" s="8">
        <v>0.1</v>
      </c>
    </row>
    <row r="971" spans="1:10" x14ac:dyDescent="0.25">
      <c r="A971" t="s">
        <v>8602</v>
      </c>
      <c r="B971" t="s">
        <v>7755</v>
      </c>
      <c r="C971" t="s">
        <v>905</v>
      </c>
      <c r="D971" t="s">
        <v>2818</v>
      </c>
      <c r="E971" t="s">
        <v>5813</v>
      </c>
      <c r="F971" t="s">
        <v>2439</v>
      </c>
      <c r="G971" t="s">
        <v>7756</v>
      </c>
      <c r="H971" t="s">
        <v>35</v>
      </c>
      <c r="I971" t="s">
        <v>12</v>
      </c>
      <c r="J971" s="8">
        <v>0.1</v>
      </c>
    </row>
    <row r="972" spans="1:10" x14ac:dyDescent="0.25">
      <c r="A972" t="s">
        <v>8603</v>
      </c>
      <c r="B972" t="s">
        <v>7757</v>
      </c>
      <c r="C972" t="s">
        <v>7758</v>
      </c>
      <c r="D972" t="s">
        <v>2818</v>
      </c>
      <c r="E972" t="s">
        <v>5813</v>
      </c>
      <c r="F972" t="s">
        <v>2439</v>
      </c>
      <c r="G972" t="s">
        <v>7759</v>
      </c>
      <c r="H972" t="s">
        <v>35</v>
      </c>
      <c r="I972" t="s">
        <v>12</v>
      </c>
      <c r="J972" s="8">
        <v>0.1</v>
      </c>
    </row>
    <row r="973" spans="1:10" x14ac:dyDescent="0.25">
      <c r="A973" t="s">
        <v>8604</v>
      </c>
      <c r="B973" t="s">
        <v>7760</v>
      </c>
      <c r="C973" t="s">
        <v>7761</v>
      </c>
      <c r="D973" t="s">
        <v>2818</v>
      </c>
      <c r="E973" t="s">
        <v>5813</v>
      </c>
      <c r="F973" t="s">
        <v>2439</v>
      </c>
      <c r="G973" t="s">
        <v>7762</v>
      </c>
      <c r="H973" t="s">
        <v>35</v>
      </c>
      <c r="I973" t="s">
        <v>12</v>
      </c>
      <c r="J973" s="8">
        <v>0.1</v>
      </c>
    </row>
    <row r="974" spans="1:10" x14ac:dyDescent="0.25">
      <c r="A974" t="s">
        <v>8605</v>
      </c>
      <c r="B974" t="s">
        <v>7763</v>
      </c>
      <c r="C974" t="s">
        <v>7764</v>
      </c>
      <c r="D974" t="s">
        <v>2818</v>
      </c>
      <c r="E974" t="s">
        <v>5813</v>
      </c>
      <c r="F974" t="s">
        <v>2439</v>
      </c>
      <c r="G974" t="s">
        <v>7765</v>
      </c>
      <c r="H974" t="s">
        <v>35</v>
      </c>
      <c r="I974" t="s">
        <v>12</v>
      </c>
      <c r="J974" s="8">
        <v>0.1</v>
      </c>
    </row>
    <row r="975" spans="1:10" x14ac:dyDescent="0.25">
      <c r="A975" t="s">
        <v>8606</v>
      </c>
      <c r="B975" t="s">
        <v>7766</v>
      </c>
      <c r="C975" t="s">
        <v>236</v>
      </c>
      <c r="D975" t="s">
        <v>2818</v>
      </c>
      <c r="E975" t="s">
        <v>5813</v>
      </c>
      <c r="F975" t="s">
        <v>2439</v>
      </c>
      <c r="G975" t="s">
        <v>7767</v>
      </c>
      <c r="H975" t="s">
        <v>35</v>
      </c>
      <c r="I975" t="s">
        <v>12</v>
      </c>
      <c r="J975" s="8">
        <v>0.1</v>
      </c>
    </row>
    <row r="976" spans="1:10" x14ac:dyDescent="0.25">
      <c r="A976" t="s">
        <v>8607</v>
      </c>
      <c r="B976" t="s">
        <v>7768</v>
      </c>
      <c r="C976" t="s">
        <v>7769</v>
      </c>
      <c r="D976" t="s">
        <v>2818</v>
      </c>
      <c r="E976" t="s">
        <v>5813</v>
      </c>
      <c r="F976" t="s">
        <v>2439</v>
      </c>
      <c r="G976" t="s">
        <v>7770</v>
      </c>
      <c r="H976" t="s">
        <v>35</v>
      </c>
      <c r="I976" t="s">
        <v>12</v>
      </c>
      <c r="J976" s="8">
        <v>0.1</v>
      </c>
    </row>
    <row r="977" spans="1:10" x14ac:dyDescent="0.25">
      <c r="A977" t="s">
        <v>8608</v>
      </c>
      <c r="B977" t="s">
        <v>7771</v>
      </c>
      <c r="C977" t="s">
        <v>270</v>
      </c>
      <c r="D977" t="s">
        <v>2818</v>
      </c>
      <c r="E977" t="s">
        <v>5813</v>
      </c>
      <c r="F977" t="s">
        <v>2439</v>
      </c>
      <c r="G977" t="s">
        <v>7772</v>
      </c>
      <c r="H977" t="s">
        <v>35</v>
      </c>
      <c r="I977" t="s">
        <v>12</v>
      </c>
      <c r="J977" s="8">
        <v>0.1</v>
      </c>
    </row>
    <row r="978" spans="1:10" x14ac:dyDescent="0.25">
      <c r="A978" t="s">
        <v>8609</v>
      </c>
      <c r="B978" t="s">
        <v>7773</v>
      </c>
      <c r="C978" t="s">
        <v>115</v>
      </c>
      <c r="D978" t="s">
        <v>2818</v>
      </c>
      <c r="E978" t="s">
        <v>5813</v>
      </c>
      <c r="F978" t="s">
        <v>2439</v>
      </c>
      <c r="G978" t="s">
        <v>7774</v>
      </c>
      <c r="H978" t="s">
        <v>35</v>
      </c>
      <c r="I978" t="s">
        <v>12</v>
      </c>
      <c r="J978" s="8">
        <v>0.1</v>
      </c>
    </row>
    <row r="979" spans="1:10" x14ac:dyDescent="0.25">
      <c r="A979" t="s">
        <v>8610</v>
      </c>
      <c r="B979" t="s">
        <v>7775</v>
      </c>
      <c r="C979" t="s">
        <v>141</v>
      </c>
      <c r="D979" t="s">
        <v>2818</v>
      </c>
      <c r="E979" t="s">
        <v>5813</v>
      </c>
      <c r="F979" t="s">
        <v>2439</v>
      </c>
      <c r="G979" t="s">
        <v>7776</v>
      </c>
      <c r="H979" t="s">
        <v>35</v>
      </c>
      <c r="I979" t="s">
        <v>12</v>
      </c>
      <c r="J979" s="8">
        <v>0.1</v>
      </c>
    </row>
    <row r="980" spans="1:10" x14ac:dyDescent="0.25">
      <c r="A980" t="s">
        <v>8611</v>
      </c>
      <c r="B980" t="s">
        <v>7499</v>
      </c>
      <c r="C980" t="s">
        <v>130</v>
      </c>
      <c r="D980" t="s">
        <v>2818</v>
      </c>
      <c r="E980" t="s">
        <v>5813</v>
      </c>
      <c r="F980" t="s">
        <v>2439</v>
      </c>
      <c r="G980" t="s">
        <v>7777</v>
      </c>
      <c r="H980" t="s">
        <v>35</v>
      </c>
      <c r="I980" t="s">
        <v>12</v>
      </c>
      <c r="J980" s="8">
        <v>0.1</v>
      </c>
    </row>
    <row r="981" spans="1:10" x14ac:dyDescent="0.25">
      <c r="A981" t="s">
        <v>8612</v>
      </c>
      <c r="B981" t="s">
        <v>7778</v>
      </c>
      <c r="C981" t="s">
        <v>175</v>
      </c>
      <c r="D981" t="s">
        <v>2818</v>
      </c>
      <c r="E981" t="s">
        <v>5813</v>
      </c>
      <c r="F981" t="s">
        <v>2439</v>
      </c>
      <c r="G981" t="s">
        <v>7779</v>
      </c>
      <c r="H981" t="s">
        <v>35</v>
      </c>
      <c r="I981" t="s">
        <v>12</v>
      </c>
      <c r="J981" s="8">
        <v>0.1</v>
      </c>
    </row>
    <row r="982" spans="1:10" x14ac:dyDescent="0.25">
      <c r="A982" t="s">
        <v>8613</v>
      </c>
      <c r="B982" t="s">
        <v>7780</v>
      </c>
      <c r="C982" t="s">
        <v>3483</v>
      </c>
      <c r="D982" t="s">
        <v>2818</v>
      </c>
      <c r="E982" t="s">
        <v>5813</v>
      </c>
      <c r="F982" t="s">
        <v>2439</v>
      </c>
      <c r="G982" t="s">
        <v>7781</v>
      </c>
      <c r="H982" t="s">
        <v>35</v>
      </c>
      <c r="I982" t="s">
        <v>12</v>
      </c>
      <c r="J982" s="8">
        <v>0.1</v>
      </c>
    </row>
    <row r="983" spans="1:10" x14ac:dyDescent="0.25">
      <c r="A983" t="s">
        <v>8614</v>
      </c>
      <c r="B983" t="s">
        <v>7782</v>
      </c>
      <c r="C983" t="s">
        <v>7783</v>
      </c>
      <c r="D983" t="s">
        <v>2818</v>
      </c>
      <c r="E983" t="s">
        <v>5813</v>
      </c>
      <c r="F983" t="s">
        <v>2439</v>
      </c>
      <c r="G983" t="s">
        <v>7784</v>
      </c>
      <c r="H983" t="s">
        <v>35</v>
      </c>
      <c r="I983" t="s">
        <v>12</v>
      </c>
      <c r="J983" s="8">
        <v>0.1</v>
      </c>
    </row>
    <row r="984" spans="1:10" x14ac:dyDescent="0.25">
      <c r="A984" t="s">
        <v>8615</v>
      </c>
      <c r="B984" t="s">
        <v>7785</v>
      </c>
      <c r="C984" t="s">
        <v>7786</v>
      </c>
      <c r="D984" t="s">
        <v>2818</v>
      </c>
      <c r="E984" t="s">
        <v>5813</v>
      </c>
      <c r="F984" t="s">
        <v>2439</v>
      </c>
      <c r="G984" t="s">
        <v>7787</v>
      </c>
      <c r="H984" t="s">
        <v>35</v>
      </c>
      <c r="I984" t="s">
        <v>12</v>
      </c>
      <c r="J984" s="8">
        <v>0.1</v>
      </c>
    </row>
    <row r="985" spans="1:10" x14ac:dyDescent="0.25">
      <c r="A985" t="s">
        <v>8616</v>
      </c>
      <c r="B985" t="s">
        <v>7788</v>
      </c>
      <c r="C985" t="s">
        <v>7789</v>
      </c>
      <c r="D985" t="s">
        <v>2818</v>
      </c>
      <c r="E985" t="s">
        <v>5813</v>
      </c>
      <c r="F985" t="s">
        <v>2439</v>
      </c>
      <c r="G985" t="s">
        <v>7790</v>
      </c>
      <c r="H985" t="s">
        <v>35</v>
      </c>
      <c r="I985" t="s">
        <v>12</v>
      </c>
      <c r="J985" s="8">
        <v>0.1</v>
      </c>
    </row>
    <row r="986" spans="1:10" x14ac:dyDescent="0.25">
      <c r="A986" t="s">
        <v>8617</v>
      </c>
      <c r="B986" t="s">
        <v>7791</v>
      </c>
      <c r="C986" t="s">
        <v>7792</v>
      </c>
      <c r="D986" t="s">
        <v>2818</v>
      </c>
      <c r="E986" t="s">
        <v>5813</v>
      </c>
      <c r="F986" t="s">
        <v>2439</v>
      </c>
      <c r="G986" t="s">
        <v>7793</v>
      </c>
      <c r="H986" t="s">
        <v>35</v>
      </c>
      <c r="I986" t="s">
        <v>12</v>
      </c>
      <c r="J986" s="8">
        <v>0.1</v>
      </c>
    </row>
    <row r="987" spans="1:10" x14ac:dyDescent="0.25">
      <c r="A987" t="s">
        <v>8618</v>
      </c>
      <c r="B987" t="s">
        <v>7794</v>
      </c>
      <c r="C987" t="s">
        <v>174</v>
      </c>
      <c r="D987" t="s">
        <v>2818</v>
      </c>
      <c r="E987" t="s">
        <v>5813</v>
      </c>
      <c r="F987" t="s">
        <v>2439</v>
      </c>
      <c r="G987" t="s">
        <v>7795</v>
      </c>
      <c r="H987" t="s">
        <v>35</v>
      </c>
      <c r="I987" t="s">
        <v>12</v>
      </c>
      <c r="J987" s="8">
        <v>0.1</v>
      </c>
    </row>
    <row r="988" spans="1:10" x14ac:dyDescent="0.25">
      <c r="A988" t="s">
        <v>8619</v>
      </c>
      <c r="B988" t="s">
        <v>7796</v>
      </c>
      <c r="C988" t="s">
        <v>7797</v>
      </c>
      <c r="D988" t="s">
        <v>2818</v>
      </c>
      <c r="E988" t="s">
        <v>5813</v>
      </c>
      <c r="F988" t="s">
        <v>2439</v>
      </c>
      <c r="G988" t="s">
        <v>7798</v>
      </c>
      <c r="H988" t="s">
        <v>35</v>
      </c>
      <c r="I988" t="s">
        <v>12</v>
      </c>
      <c r="J988" s="8">
        <v>0.1</v>
      </c>
    </row>
    <row r="989" spans="1:10" x14ac:dyDescent="0.25">
      <c r="A989" t="s">
        <v>8620</v>
      </c>
      <c r="B989" t="s">
        <v>7799</v>
      </c>
      <c r="C989" t="s">
        <v>7800</v>
      </c>
      <c r="D989" t="s">
        <v>2818</v>
      </c>
      <c r="E989" t="s">
        <v>5813</v>
      </c>
      <c r="F989" t="s">
        <v>2439</v>
      </c>
      <c r="G989" t="s">
        <v>7801</v>
      </c>
      <c r="H989" t="s">
        <v>35</v>
      </c>
      <c r="I989" t="s">
        <v>12</v>
      </c>
      <c r="J989" s="8">
        <v>0.1</v>
      </c>
    </row>
    <row r="990" spans="1:10" x14ac:dyDescent="0.25">
      <c r="A990" t="s">
        <v>8621</v>
      </c>
      <c r="B990" t="s">
        <v>7802</v>
      </c>
      <c r="C990" t="s">
        <v>7803</v>
      </c>
      <c r="D990" t="s">
        <v>2818</v>
      </c>
      <c r="E990" t="s">
        <v>5813</v>
      </c>
      <c r="F990" t="s">
        <v>2439</v>
      </c>
      <c r="G990" t="s">
        <v>7804</v>
      </c>
      <c r="H990" t="s">
        <v>35</v>
      </c>
      <c r="I990" t="s">
        <v>12</v>
      </c>
      <c r="J990" s="8">
        <v>0.1</v>
      </c>
    </row>
    <row r="991" spans="1:10" x14ac:dyDescent="0.25">
      <c r="A991" t="s">
        <v>8622</v>
      </c>
      <c r="B991" t="s">
        <v>7805</v>
      </c>
      <c r="C991" t="s">
        <v>7806</v>
      </c>
      <c r="D991" t="s">
        <v>2818</v>
      </c>
      <c r="E991" t="s">
        <v>5813</v>
      </c>
      <c r="F991" t="s">
        <v>2439</v>
      </c>
      <c r="G991" t="s">
        <v>7807</v>
      </c>
      <c r="H991" t="s">
        <v>35</v>
      </c>
      <c r="I991" t="s">
        <v>12</v>
      </c>
      <c r="J991" s="8">
        <v>0.1</v>
      </c>
    </row>
    <row r="992" spans="1:10" x14ac:dyDescent="0.25">
      <c r="A992" t="s">
        <v>8623</v>
      </c>
      <c r="B992" t="s">
        <v>7808</v>
      </c>
      <c r="C992" t="s">
        <v>7809</v>
      </c>
      <c r="D992" t="s">
        <v>2818</v>
      </c>
      <c r="E992" t="s">
        <v>5813</v>
      </c>
      <c r="F992" t="s">
        <v>2439</v>
      </c>
      <c r="G992" t="s">
        <v>7810</v>
      </c>
      <c r="H992" t="s">
        <v>35</v>
      </c>
      <c r="I992" t="s">
        <v>12</v>
      </c>
      <c r="J992" s="8">
        <v>0.1</v>
      </c>
    </row>
    <row r="993" spans="1:10" x14ac:dyDescent="0.25">
      <c r="A993" t="s">
        <v>8624</v>
      </c>
      <c r="B993" t="s">
        <v>7811</v>
      </c>
      <c r="C993" t="s">
        <v>7812</v>
      </c>
      <c r="D993" t="s">
        <v>2818</v>
      </c>
      <c r="E993" t="s">
        <v>5813</v>
      </c>
      <c r="F993" t="s">
        <v>2439</v>
      </c>
      <c r="G993" t="s">
        <v>7813</v>
      </c>
      <c r="H993" t="s">
        <v>35</v>
      </c>
      <c r="I993" t="s">
        <v>12</v>
      </c>
      <c r="J993" s="8">
        <v>0.1</v>
      </c>
    </row>
    <row r="994" spans="1:10" x14ac:dyDescent="0.25">
      <c r="A994" t="s">
        <v>8625</v>
      </c>
      <c r="B994" t="s">
        <v>7814</v>
      </c>
      <c r="C994" t="s">
        <v>204</v>
      </c>
      <c r="D994" t="s">
        <v>2818</v>
      </c>
      <c r="E994" t="s">
        <v>5813</v>
      </c>
      <c r="F994" t="s">
        <v>2439</v>
      </c>
      <c r="G994" t="s">
        <v>7815</v>
      </c>
      <c r="H994" t="s">
        <v>35</v>
      </c>
      <c r="I994" t="s">
        <v>12</v>
      </c>
      <c r="J994" s="8">
        <v>0.1</v>
      </c>
    </row>
    <row r="995" spans="1:10" x14ac:dyDescent="0.25">
      <c r="A995" t="s">
        <v>8626</v>
      </c>
      <c r="B995" t="s">
        <v>7816</v>
      </c>
      <c r="C995" t="s">
        <v>268</v>
      </c>
      <c r="D995" t="s">
        <v>2818</v>
      </c>
      <c r="E995" t="s">
        <v>5813</v>
      </c>
      <c r="F995" t="s">
        <v>2439</v>
      </c>
      <c r="G995" t="s">
        <v>7817</v>
      </c>
      <c r="H995" t="s">
        <v>35</v>
      </c>
      <c r="I995" t="s">
        <v>12</v>
      </c>
      <c r="J995" s="8">
        <v>0.1</v>
      </c>
    </row>
    <row r="996" spans="1:10" x14ac:dyDescent="0.25">
      <c r="A996" t="s">
        <v>8627</v>
      </c>
      <c r="B996" t="s">
        <v>7818</v>
      </c>
      <c r="C996" t="s">
        <v>3166</v>
      </c>
      <c r="D996" t="s">
        <v>2818</v>
      </c>
      <c r="E996" t="s">
        <v>5813</v>
      </c>
      <c r="F996" t="s">
        <v>2439</v>
      </c>
      <c r="G996" t="s">
        <v>7819</v>
      </c>
      <c r="H996" t="s">
        <v>35</v>
      </c>
      <c r="I996" t="s">
        <v>12</v>
      </c>
      <c r="J996" s="8">
        <v>0.1</v>
      </c>
    </row>
    <row r="997" spans="1:10" x14ac:dyDescent="0.25">
      <c r="A997" t="s">
        <v>8628</v>
      </c>
      <c r="B997" t="s">
        <v>7820</v>
      </c>
      <c r="C997" t="s">
        <v>176</v>
      </c>
      <c r="D997" t="s">
        <v>2818</v>
      </c>
      <c r="E997" t="s">
        <v>5813</v>
      </c>
      <c r="F997" t="s">
        <v>2439</v>
      </c>
      <c r="G997" t="s">
        <v>7821</v>
      </c>
      <c r="H997" t="s">
        <v>35</v>
      </c>
      <c r="I997" t="s">
        <v>12</v>
      </c>
      <c r="J997" s="8">
        <v>0.1</v>
      </c>
    </row>
    <row r="998" spans="1:10" x14ac:dyDescent="0.25">
      <c r="A998" t="s">
        <v>8629</v>
      </c>
      <c r="B998" t="s">
        <v>7822</v>
      </c>
      <c r="C998" t="s">
        <v>3350</v>
      </c>
      <c r="D998" t="s">
        <v>2818</v>
      </c>
      <c r="E998" t="s">
        <v>5813</v>
      </c>
      <c r="F998" t="s">
        <v>2439</v>
      </c>
      <c r="G998" t="s">
        <v>7823</v>
      </c>
      <c r="H998" t="s">
        <v>35</v>
      </c>
      <c r="I998" t="s">
        <v>12</v>
      </c>
      <c r="J998" s="8">
        <v>0.1</v>
      </c>
    </row>
    <row r="999" spans="1:10" x14ac:dyDescent="0.25">
      <c r="A999" t="s">
        <v>8630</v>
      </c>
      <c r="B999" t="s">
        <v>7824</v>
      </c>
      <c r="C999" t="s">
        <v>214</v>
      </c>
      <c r="D999" t="s">
        <v>2818</v>
      </c>
      <c r="E999" t="s">
        <v>5813</v>
      </c>
      <c r="F999" t="s">
        <v>2439</v>
      </c>
      <c r="G999" t="s">
        <v>7825</v>
      </c>
      <c r="H999" t="s">
        <v>35</v>
      </c>
      <c r="I999" t="s">
        <v>12</v>
      </c>
      <c r="J999" s="8">
        <v>0.1</v>
      </c>
    </row>
    <row r="1000" spans="1:10" x14ac:dyDescent="0.25">
      <c r="A1000" t="s">
        <v>8631</v>
      </c>
      <c r="B1000" t="s">
        <v>7826</v>
      </c>
      <c r="C1000" t="s">
        <v>7827</v>
      </c>
      <c r="D1000" t="s">
        <v>2818</v>
      </c>
      <c r="E1000" t="s">
        <v>5813</v>
      </c>
      <c r="F1000" t="s">
        <v>2439</v>
      </c>
      <c r="G1000" t="s">
        <v>7828</v>
      </c>
      <c r="H1000" t="s">
        <v>35</v>
      </c>
      <c r="I1000" t="s">
        <v>12</v>
      </c>
      <c r="J1000" s="8">
        <v>0.1</v>
      </c>
    </row>
    <row r="1001" spans="1:10" x14ac:dyDescent="0.25">
      <c r="A1001" t="s">
        <v>8632</v>
      </c>
      <c r="B1001" t="s">
        <v>7829</v>
      </c>
      <c r="C1001" t="s">
        <v>3030</v>
      </c>
      <c r="D1001" t="s">
        <v>2818</v>
      </c>
      <c r="E1001" t="s">
        <v>5813</v>
      </c>
      <c r="F1001" t="s">
        <v>2439</v>
      </c>
      <c r="G1001" t="s">
        <v>7830</v>
      </c>
      <c r="H1001" t="s">
        <v>35</v>
      </c>
      <c r="I1001" t="s">
        <v>12</v>
      </c>
      <c r="J1001" s="8">
        <v>0.1</v>
      </c>
    </row>
    <row r="1002" spans="1:10" x14ac:dyDescent="0.25">
      <c r="A1002" t="s">
        <v>8633</v>
      </c>
      <c r="B1002" t="s">
        <v>7831</v>
      </c>
      <c r="C1002" t="s">
        <v>3149</v>
      </c>
      <c r="D1002" t="s">
        <v>2818</v>
      </c>
      <c r="E1002" t="s">
        <v>5813</v>
      </c>
      <c r="F1002" t="s">
        <v>2439</v>
      </c>
      <c r="G1002" t="s">
        <v>7832</v>
      </c>
      <c r="H1002" t="s">
        <v>35</v>
      </c>
      <c r="I1002" t="s">
        <v>12</v>
      </c>
      <c r="J1002" s="8">
        <v>0.1</v>
      </c>
    </row>
    <row r="1003" spans="1:10" x14ac:dyDescent="0.25">
      <c r="A1003" t="s">
        <v>8634</v>
      </c>
      <c r="B1003" t="s">
        <v>7833</v>
      </c>
      <c r="C1003" t="s">
        <v>888</v>
      </c>
      <c r="D1003" t="s">
        <v>2818</v>
      </c>
      <c r="E1003" t="s">
        <v>5813</v>
      </c>
      <c r="F1003" t="s">
        <v>2439</v>
      </c>
      <c r="G1003" t="s">
        <v>7834</v>
      </c>
      <c r="H1003" t="s">
        <v>35</v>
      </c>
      <c r="I1003" t="s">
        <v>12</v>
      </c>
      <c r="J1003" s="8">
        <v>0.1</v>
      </c>
    </row>
    <row r="1004" spans="1:10" x14ac:dyDescent="0.25">
      <c r="A1004" t="s">
        <v>8635</v>
      </c>
      <c r="B1004" t="s">
        <v>7835</v>
      </c>
      <c r="C1004" t="s">
        <v>7836</v>
      </c>
      <c r="D1004" t="s">
        <v>2818</v>
      </c>
      <c r="E1004" t="s">
        <v>5813</v>
      </c>
      <c r="F1004" t="s">
        <v>2439</v>
      </c>
      <c r="G1004" t="s">
        <v>7837</v>
      </c>
      <c r="H1004" t="s">
        <v>35</v>
      </c>
      <c r="I1004" t="s">
        <v>12</v>
      </c>
      <c r="J1004" s="8">
        <v>0.1</v>
      </c>
    </row>
    <row r="1005" spans="1:10" x14ac:dyDescent="0.25">
      <c r="A1005" t="s">
        <v>8636</v>
      </c>
      <c r="B1005" t="s">
        <v>7838</v>
      </c>
      <c r="C1005" t="s">
        <v>7839</v>
      </c>
      <c r="D1005" t="s">
        <v>2818</v>
      </c>
      <c r="E1005" t="s">
        <v>5813</v>
      </c>
      <c r="F1005" t="s">
        <v>2439</v>
      </c>
      <c r="G1005" t="s">
        <v>7840</v>
      </c>
      <c r="H1005" t="s">
        <v>35</v>
      </c>
      <c r="I1005" t="s">
        <v>12</v>
      </c>
      <c r="J1005" s="8">
        <v>0.1</v>
      </c>
    </row>
    <row r="1006" spans="1:10" x14ac:dyDescent="0.25">
      <c r="A1006" t="s">
        <v>8637</v>
      </c>
      <c r="B1006" t="s">
        <v>7841</v>
      </c>
      <c r="C1006" t="s">
        <v>7842</v>
      </c>
      <c r="D1006" t="s">
        <v>2818</v>
      </c>
      <c r="E1006" t="s">
        <v>5813</v>
      </c>
      <c r="F1006" t="s">
        <v>2439</v>
      </c>
      <c r="G1006" t="s">
        <v>7843</v>
      </c>
      <c r="H1006" t="s">
        <v>35</v>
      </c>
      <c r="I1006" t="s">
        <v>12</v>
      </c>
      <c r="J1006" s="8">
        <v>0.1</v>
      </c>
    </row>
    <row r="1007" spans="1:10" x14ac:dyDescent="0.25">
      <c r="A1007" t="s">
        <v>8638</v>
      </c>
      <c r="B1007" t="s">
        <v>7844</v>
      </c>
      <c r="C1007" t="s">
        <v>7845</v>
      </c>
      <c r="D1007" t="s">
        <v>2818</v>
      </c>
      <c r="E1007" t="s">
        <v>5813</v>
      </c>
      <c r="F1007" t="s">
        <v>2439</v>
      </c>
      <c r="G1007" t="s">
        <v>7846</v>
      </c>
      <c r="H1007" t="s">
        <v>35</v>
      </c>
      <c r="I1007" t="s">
        <v>12</v>
      </c>
      <c r="J1007" s="8">
        <v>0.1</v>
      </c>
    </row>
    <row r="1008" spans="1:10" x14ac:dyDescent="0.25">
      <c r="A1008" t="s">
        <v>8639</v>
      </c>
      <c r="B1008" t="s">
        <v>7847</v>
      </c>
      <c r="C1008" t="s">
        <v>3012</v>
      </c>
      <c r="D1008" t="s">
        <v>2818</v>
      </c>
      <c r="E1008" t="s">
        <v>5813</v>
      </c>
      <c r="F1008" t="s">
        <v>2439</v>
      </c>
      <c r="G1008" t="s">
        <v>7848</v>
      </c>
      <c r="H1008" t="s">
        <v>35</v>
      </c>
      <c r="I1008" t="s">
        <v>12</v>
      </c>
      <c r="J1008" s="8">
        <v>0.1</v>
      </c>
    </row>
    <row r="1009" spans="1:10" x14ac:dyDescent="0.25">
      <c r="A1009" t="s">
        <v>8640</v>
      </c>
      <c r="B1009" t="s">
        <v>7849</v>
      </c>
      <c r="C1009" t="s">
        <v>159</v>
      </c>
      <c r="D1009" t="s">
        <v>2818</v>
      </c>
      <c r="E1009" t="s">
        <v>5813</v>
      </c>
      <c r="F1009" t="s">
        <v>2439</v>
      </c>
      <c r="G1009" t="s">
        <v>7850</v>
      </c>
      <c r="H1009" t="s">
        <v>35</v>
      </c>
      <c r="I1009" t="s">
        <v>12</v>
      </c>
      <c r="J1009" s="8">
        <v>0.1</v>
      </c>
    </row>
    <row r="1010" spans="1:10" x14ac:dyDescent="0.25">
      <c r="A1010" t="s">
        <v>8641</v>
      </c>
      <c r="B1010" t="s">
        <v>7851</v>
      </c>
      <c r="C1010" t="s">
        <v>3750</v>
      </c>
      <c r="D1010" t="s">
        <v>2818</v>
      </c>
      <c r="E1010" t="s">
        <v>5813</v>
      </c>
      <c r="F1010" t="s">
        <v>2439</v>
      </c>
      <c r="G1010" t="s">
        <v>7852</v>
      </c>
      <c r="H1010" t="s">
        <v>35</v>
      </c>
      <c r="I1010" t="s">
        <v>12</v>
      </c>
      <c r="J1010" s="8">
        <v>0.1</v>
      </c>
    </row>
    <row r="1011" spans="1:10" x14ac:dyDescent="0.25">
      <c r="A1011" t="s">
        <v>8642</v>
      </c>
      <c r="B1011" t="s">
        <v>7853</v>
      </c>
      <c r="C1011" t="s">
        <v>911</v>
      </c>
      <c r="D1011" t="s">
        <v>2818</v>
      </c>
      <c r="E1011" t="s">
        <v>5813</v>
      </c>
      <c r="F1011" t="s">
        <v>2439</v>
      </c>
      <c r="G1011" t="s">
        <v>7854</v>
      </c>
      <c r="H1011" t="s">
        <v>35</v>
      </c>
      <c r="I1011" t="s">
        <v>12</v>
      </c>
      <c r="J1011" s="8">
        <v>0.1</v>
      </c>
    </row>
    <row r="1012" spans="1:10" x14ac:dyDescent="0.25">
      <c r="A1012" t="s">
        <v>8643</v>
      </c>
      <c r="B1012" t="s">
        <v>7855</v>
      </c>
      <c r="C1012" t="s">
        <v>164</v>
      </c>
      <c r="D1012" t="s">
        <v>2818</v>
      </c>
      <c r="E1012" t="s">
        <v>5813</v>
      </c>
      <c r="F1012" t="s">
        <v>2439</v>
      </c>
      <c r="G1012" t="s">
        <v>7856</v>
      </c>
      <c r="H1012" t="s">
        <v>35</v>
      </c>
      <c r="I1012" t="s">
        <v>12</v>
      </c>
      <c r="J1012" s="8">
        <v>0.1</v>
      </c>
    </row>
    <row r="1013" spans="1:10" x14ac:dyDescent="0.25">
      <c r="A1013" t="s">
        <v>8644</v>
      </c>
      <c r="B1013" t="s">
        <v>7857</v>
      </c>
      <c r="C1013" t="s">
        <v>111</v>
      </c>
      <c r="D1013" t="s">
        <v>2818</v>
      </c>
      <c r="E1013" t="s">
        <v>5813</v>
      </c>
      <c r="F1013" t="s">
        <v>2439</v>
      </c>
      <c r="G1013" t="s">
        <v>7858</v>
      </c>
      <c r="H1013" t="s">
        <v>35</v>
      </c>
      <c r="I1013" t="s">
        <v>12</v>
      </c>
      <c r="J1013" s="8">
        <v>0.1</v>
      </c>
    </row>
    <row r="1014" spans="1:10" x14ac:dyDescent="0.25">
      <c r="A1014" t="s">
        <v>8645</v>
      </c>
      <c r="B1014" t="s">
        <v>7859</v>
      </c>
      <c r="C1014" t="s">
        <v>7860</v>
      </c>
      <c r="D1014" t="s">
        <v>2818</v>
      </c>
      <c r="E1014" t="s">
        <v>5813</v>
      </c>
      <c r="F1014" t="s">
        <v>2439</v>
      </c>
      <c r="G1014" t="s">
        <v>7861</v>
      </c>
      <c r="H1014" t="s">
        <v>35</v>
      </c>
      <c r="I1014" t="s">
        <v>12</v>
      </c>
      <c r="J1014" s="8">
        <v>0.1</v>
      </c>
    </row>
    <row r="1015" spans="1:10" x14ac:dyDescent="0.25">
      <c r="A1015" t="s">
        <v>8646</v>
      </c>
      <c r="B1015" t="s">
        <v>7862</v>
      </c>
      <c r="C1015" t="s">
        <v>112</v>
      </c>
      <c r="D1015" t="s">
        <v>2818</v>
      </c>
      <c r="E1015" t="s">
        <v>5813</v>
      </c>
      <c r="F1015" t="s">
        <v>2439</v>
      </c>
      <c r="G1015" t="s">
        <v>7863</v>
      </c>
      <c r="H1015" t="s">
        <v>35</v>
      </c>
      <c r="I1015" t="s">
        <v>12</v>
      </c>
      <c r="J1015" s="8">
        <v>0.1</v>
      </c>
    </row>
    <row r="1016" spans="1:10" x14ac:dyDescent="0.25">
      <c r="A1016" t="s">
        <v>8647</v>
      </c>
      <c r="B1016" t="s">
        <v>7864</v>
      </c>
      <c r="C1016" t="s">
        <v>7865</v>
      </c>
      <c r="D1016" t="s">
        <v>2818</v>
      </c>
      <c r="E1016" t="s">
        <v>5813</v>
      </c>
      <c r="F1016" t="s">
        <v>2439</v>
      </c>
      <c r="G1016" t="s">
        <v>7866</v>
      </c>
      <c r="H1016" t="s">
        <v>35</v>
      </c>
      <c r="I1016" t="s">
        <v>12</v>
      </c>
      <c r="J1016" s="8">
        <v>0.1</v>
      </c>
    </row>
    <row r="1017" spans="1:10" x14ac:dyDescent="0.25">
      <c r="A1017" t="s">
        <v>8648</v>
      </c>
      <c r="B1017" t="s">
        <v>7867</v>
      </c>
      <c r="C1017" t="s">
        <v>7868</v>
      </c>
      <c r="D1017" t="s">
        <v>2818</v>
      </c>
      <c r="E1017" t="s">
        <v>5813</v>
      </c>
      <c r="F1017" t="s">
        <v>2439</v>
      </c>
      <c r="G1017" t="s">
        <v>7869</v>
      </c>
      <c r="H1017" t="s">
        <v>35</v>
      </c>
      <c r="I1017" t="s">
        <v>12</v>
      </c>
      <c r="J1017" s="8">
        <v>0.1</v>
      </c>
    </row>
    <row r="1018" spans="1:10" x14ac:dyDescent="0.25">
      <c r="A1018" t="s">
        <v>8649</v>
      </c>
      <c r="B1018" t="s">
        <v>7870</v>
      </c>
      <c r="C1018" t="s">
        <v>155</v>
      </c>
      <c r="D1018" t="s">
        <v>2818</v>
      </c>
      <c r="E1018" t="s">
        <v>5813</v>
      </c>
      <c r="F1018" t="s">
        <v>2439</v>
      </c>
      <c r="G1018" t="s">
        <v>7871</v>
      </c>
      <c r="H1018" t="s">
        <v>35</v>
      </c>
      <c r="I1018" t="s">
        <v>12</v>
      </c>
      <c r="J1018" s="8">
        <v>0.1</v>
      </c>
    </row>
    <row r="1019" spans="1:10" x14ac:dyDescent="0.25">
      <c r="A1019" t="s">
        <v>8650</v>
      </c>
      <c r="B1019" t="s">
        <v>7872</v>
      </c>
      <c r="C1019" t="s">
        <v>160</v>
      </c>
      <c r="D1019" t="s">
        <v>2818</v>
      </c>
      <c r="E1019" t="s">
        <v>5813</v>
      </c>
      <c r="F1019" t="s">
        <v>2439</v>
      </c>
      <c r="G1019" t="s">
        <v>7873</v>
      </c>
      <c r="H1019" t="s">
        <v>35</v>
      </c>
      <c r="I1019" t="s">
        <v>12</v>
      </c>
      <c r="J1019" s="8">
        <v>0.1</v>
      </c>
    </row>
    <row r="1020" spans="1:10" x14ac:dyDescent="0.25">
      <c r="A1020" t="s">
        <v>8651</v>
      </c>
      <c r="B1020" t="s">
        <v>7874</v>
      </c>
      <c r="C1020" t="s">
        <v>7875</v>
      </c>
      <c r="D1020" t="s">
        <v>2818</v>
      </c>
      <c r="E1020" t="s">
        <v>5813</v>
      </c>
      <c r="F1020" t="s">
        <v>2439</v>
      </c>
      <c r="G1020" t="s">
        <v>7876</v>
      </c>
      <c r="H1020" t="s">
        <v>35</v>
      </c>
      <c r="I1020" t="s">
        <v>12</v>
      </c>
      <c r="J1020" s="8">
        <v>0.1</v>
      </c>
    </row>
    <row r="1021" spans="1:10" x14ac:dyDescent="0.25">
      <c r="A1021" t="s">
        <v>8652</v>
      </c>
      <c r="B1021" t="s">
        <v>7877</v>
      </c>
      <c r="C1021" t="s">
        <v>7878</v>
      </c>
      <c r="D1021" t="s">
        <v>2818</v>
      </c>
      <c r="E1021" t="s">
        <v>5813</v>
      </c>
      <c r="F1021" t="s">
        <v>2439</v>
      </c>
      <c r="G1021" t="s">
        <v>7879</v>
      </c>
      <c r="H1021" t="s">
        <v>35</v>
      </c>
      <c r="I1021" t="s">
        <v>12</v>
      </c>
      <c r="J1021" s="8">
        <v>0.1</v>
      </c>
    </row>
    <row r="1022" spans="1:10" x14ac:dyDescent="0.25">
      <c r="A1022" t="s">
        <v>8653</v>
      </c>
      <c r="B1022" t="s">
        <v>7880</v>
      </c>
      <c r="C1022" t="s">
        <v>7881</v>
      </c>
      <c r="D1022" t="s">
        <v>2818</v>
      </c>
      <c r="E1022" t="s">
        <v>5813</v>
      </c>
      <c r="F1022" t="s">
        <v>2439</v>
      </c>
      <c r="G1022" t="s">
        <v>7882</v>
      </c>
      <c r="H1022" t="s">
        <v>35</v>
      </c>
      <c r="I1022" t="s">
        <v>12</v>
      </c>
      <c r="J1022" s="8">
        <v>0.1</v>
      </c>
    </row>
    <row r="1023" spans="1:10" x14ac:dyDescent="0.25">
      <c r="A1023" t="s">
        <v>8654</v>
      </c>
      <c r="B1023" t="s">
        <v>7883</v>
      </c>
      <c r="C1023" t="s">
        <v>7884</v>
      </c>
      <c r="D1023" t="s">
        <v>2818</v>
      </c>
      <c r="E1023" t="s">
        <v>5813</v>
      </c>
      <c r="F1023" t="s">
        <v>2439</v>
      </c>
      <c r="G1023" t="s">
        <v>7885</v>
      </c>
      <c r="H1023" t="s">
        <v>35</v>
      </c>
      <c r="I1023" t="s">
        <v>12</v>
      </c>
      <c r="J1023" s="8">
        <v>0.1</v>
      </c>
    </row>
    <row r="1024" spans="1:10" x14ac:dyDescent="0.25">
      <c r="A1024" t="s">
        <v>8655</v>
      </c>
      <c r="B1024" t="s">
        <v>7886</v>
      </c>
      <c r="C1024" t="s">
        <v>7887</v>
      </c>
      <c r="D1024" t="s">
        <v>2818</v>
      </c>
      <c r="E1024" t="s">
        <v>5813</v>
      </c>
      <c r="F1024" t="s">
        <v>2439</v>
      </c>
      <c r="G1024" t="s">
        <v>7888</v>
      </c>
      <c r="H1024" t="s">
        <v>35</v>
      </c>
      <c r="I1024" t="s">
        <v>12</v>
      </c>
      <c r="J1024" s="8">
        <v>0.1</v>
      </c>
    </row>
    <row r="1025" spans="1:10" x14ac:dyDescent="0.25">
      <c r="A1025" t="s">
        <v>8656</v>
      </c>
      <c r="B1025" t="s">
        <v>7889</v>
      </c>
      <c r="C1025" t="s">
        <v>7890</v>
      </c>
      <c r="D1025" t="s">
        <v>2818</v>
      </c>
      <c r="E1025" t="s">
        <v>5813</v>
      </c>
      <c r="F1025" t="s">
        <v>2439</v>
      </c>
      <c r="G1025" t="s">
        <v>7891</v>
      </c>
      <c r="H1025" t="s">
        <v>35</v>
      </c>
      <c r="I1025" t="s">
        <v>12</v>
      </c>
      <c r="J1025" s="8">
        <v>0.1</v>
      </c>
    </row>
    <row r="1026" spans="1:10" x14ac:dyDescent="0.25">
      <c r="A1026" t="s">
        <v>8657</v>
      </c>
      <c r="B1026" t="s">
        <v>7892</v>
      </c>
      <c r="C1026" t="s">
        <v>7893</v>
      </c>
      <c r="D1026" t="s">
        <v>2818</v>
      </c>
      <c r="E1026" t="s">
        <v>5813</v>
      </c>
      <c r="F1026" t="s">
        <v>2439</v>
      </c>
      <c r="G1026" t="s">
        <v>7894</v>
      </c>
      <c r="H1026" t="s">
        <v>35</v>
      </c>
      <c r="I1026" t="s">
        <v>12</v>
      </c>
      <c r="J1026" s="8">
        <v>0.1</v>
      </c>
    </row>
    <row r="1027" spans="1:10" x14ac:dyDescent="0.25">
      <c r="A1027" t="s">
        <v>8658</v>
      </c>
      <c r="B1027" t="s">
        <v>7895</v>
      </c>
      <c r="C1027" t="s">
        <v>7896</v>
      </c>
      <c r="D1027" t="s">
        <v>2818</v>
      </c>
      <c r="E1027" t="s">
        <v>5813</v>
      </c>
      <c r="F1027" t="s">
        <v>2439</v>
      </c>
      <c r="G1027" t="s">
        <v>7897</v>
      </c>
      <c r="H1027" t="s">
        <v>35</v>
      </c>
      <c r="I1027" t="s">
        <v>12</v>
      </c>
      <c r="J1027" s="8">
        <v>0.1</v>
      </c>
    </row>
    <row r="1028" spans="1:10" x14ac:dyDescent="0.25">
      <c r="A1028" t="s">
        <v>8659</v>
      </c>
      <c r="B1028" t="s">
        <v>7898</v>
      </c>
      <c r="C1028" t="s">
        <v>7899</v>
      </c>
      <c r="D1028" t="s">
        <v>2818</v>
      </c>
      <c r="E1028" t="s">
        <v>5813</v>
      </c>
      <c r="F1028" t="s">
        <v>2439</v>
      </c>
      <c r="G1028" t="s">
        <v>7900</v>
      </c>
      <c r="H1028" t="s">
        <v>35</v>
      </c>
      <c r="I1028" t="s">
        <v>12</v>
      </c>
      <c r="J1028" s="8">
        <v>0.1</v>
      </c>
    </row>
    <row r="1029" spans="1:10" x14ac:dyDescent="0.25">
      <c r="A1029" t="s">
        <v>8660</v>
      </c>
      <c r="B1029" t="s">
        <v>7901</v>
      </c>
      <c r="C1029" t="s">
        <v>173</v>
      </c>
      <c r="D1029" t="s">
        <v>2818</v>
      </c>
      <c r="E1029" t="s">
        <v>5813</v>
      </c>
      <c r="F1029" t="s">
        <v>2439</v>
      </c>
      <c r="G1029" t="s">
        <v>7902</v>
      </c>
      <c r="H1029" t="s">
        <v>35</v>
      </c>
      <c r="I1029" t="s">
        <v>12</v>
      </c>
      <c r="J1029" s="8">
        <v>0.1</v>
      </c>
    </row>
    <row r="1030" spans="1:10" x14ac:dyDescent="0.25">
      <c r="A1030" t="s">
        <v>8661</v>
      </c>
      <c r="B1030" t="s">
        <v>7903</v>
      </c>
      <c r="C1030" t="s">
        <v>914</v>
      </c>
      <c r="D1030" t="s">
        <v>2818</v>
      </c>
      <c r="E1030" t="s">
        <v>5813</v>
      </c>
      <c r="F1030" t="s">
        <v>2439</v>
      </c>
      <c r="G1030" t="s">
        <v>7904</v>
      </c>
      <c r="H1030" t="s">
        <v>35</v>
      </c>
      <c r="I1030" t="s">
        <v>12</v>
      </c>
      <c r="J1030" s="8">
        <v>0.1</v>
      </c>
    </row>
    <row r="1031" spans="1:10" x14ac:dyDescent="0.25">
      <c r="A1031" t="s">
        <v>8662</v>
      </c>
      <c r="B1031" t="s">
        <v>7905</v>
      </c>
      <c r="C1031" t="s">
        <v>3108</v>
      </c>
      <c r="D1031" t="s">
        <v>2818</v>
      </c>
      <c r="E1031" t="s">
        <v>5813</v>
      </c>
      <c r="F1031" t="s">
        <v>2439</v>
      </c>
      <c r="G1031" t="s">
        <v>7906</v>
      </c>
      <c r="H1031" t="s">
        <v>35</v>
      </c>
      <c r="I1031" t="s">
        <v>12</v>
      </c>
      <c r="J1031" s="8">
        <v>0.1</v>
      </c>
    </row>
    <row r="1032" spans="1:10" x14ac:dyDescent="0.25">
      <c r="A1032" t="s">
        <v>8663</v>
      </c>
      <c r="B1032" t="s">
        <v>7907</v>
      </c>
      <c r="C1032" t="s">
        <v>887</v>
      </c>
      <c r="D1032" t="s">
        <v>2818</v>
      </c>
      <c r="E1032" t="s">
        <v>5813</v>
      </c>
      <c r="F1032" t="s">
        <v>2439</v>
      </c>
      <c r="G1032" t="s">
        <v>7908</v>
      </c>
      <c r="H1032" t="s">
        <v>35</v>
      </c>
      <c r="I1032" t="s">
        <v>12</v>
      </c>
      <c r="J1032" s="8">
        <v>0.1</v>
      </c>
    </row>
    <row r="1033" spans="1:10" x14ac:dyDescent="0.25">
      <c r="A1033" t="s">
        <v>8664</v>
      </c>
      <c r="B1033" t="s">
        <v>7909</v>
      </c>
      <c r="C1033" t="s">
        <v>3633</v>
      </c>
      <c r="D1033" t="s">
        <v>2818</v>
      </c>
      <c r="E1033" t="s">
        <v>5813</v>
      </c>
      <c r="F1033" t="s">
        <v>2439</v>
      </c>
      <c r="G1033" t="s">
        <v>7910</v>
      </c>
      <c r="H1033" t="s">
        <v>35</v>
      </c>
      <c r="I1033" t="s">
        <v>12</v>
      </c>
      <c r="J1033" s="8">
        <v>0.1</v>
      </c>
    </row>
    <row r="1034" spans="1:10" x14ac:dyDescent="0.25">
      <c r="A1034" t="s">
        <v>8665</v>
      </c>
      <c r="B1034" t="s">
        <v>7911</v>
      </c>
      <c r="C1034" t="s">
        <v>3197</v>
      </c>
      <c r="D1034" t="s">
        <v>2818</v>
      </c>
      <c r="E1034" t="s">
        <v>5813</v>
      </c>
      <c r="F1034" t="s">
        <v>2439</v>
      </c>
      <c r="G1034" t="s">
        <v>7912</v>
      </c>
      <c r="H1034" t="s">
        <v>35</v>
      </c>
      <c r="I1034" t="s">
        <v>12</v>
      </c>
      <c r="J1034" s="8">
        <v>0.1</v>
      </c>
    </row>
    <row r="1035" spans="1:10" x14ac:dyDescent="0.25">
      <c r="A1035" t="s">
        <v>8666</v>
      </c>
      <c r="B1035" t="s">
        <v>7913</v>
      </c>
      <c r="C1035" t="s">
        <v>144</v>
      </c>
      <c r="D1035" t="s">
        <v>2818</v>
      </c>
      <c r="E1035" t="s">
        <v>5813</v>
      </c>
      <c r="F1035" t="s">
        <v>2439</v>
      </c>
      <c r="G1035" t="s">
        <v>7914</v>
      </c>
      <c r="H1035" t="s">
        <v>35</v>
      </c>
      <c r="I1035" t="s">
        <v>12</v>
      </c>
      <c r="J1035" s="8">
        <v>0.1</v>
      </c>
    </row>
    <row r="1036" spans="1:10" x14ac:dyDescent="0.25">
      <c r="A1036" t="s">
        <v>8667</v>
      </c>
      <c r="B1036" t="s">
        <v>7915</v>
      </c>
      <c r="C1036" t="s">
        <v>7916</v>
      </c>
      <c r="D1036" t="s">
        <v>2818</v>
      </c>
      <c r="E1036" t="s">
        <v>5813</v>
      </c>
      <c r="F1036" t="s">
        <v>2439</v>
      </c>
      <c r="G1036" t="s">
        <v>7917</v>
      </c>
      <c r="H1036" t="s">
        <v>35</v>
      </c>
      <c r="I1036" t="s">
        <v>12</v>
      </c>
      <c r="J1036" s="8">
        <v>0.1</v>
      </c>
    </row>
    <row r="1037" spans="1:10" x14ac:dyDescent="0.25">
      <c r="A1037" t="s">
        <v>8668</v>
      </c>
      <c r="B1037" t="s">
        <v>7918</v>
      </c>
      <c r="C1037" t="s">
        <v>171</v>
      </c>
      <c r="D1037" t="s">
        <v>2818</v>
      </c>
      <c r="E1037" t="s">
        <v>5813</v>
      </c>
      <c r="F1037" t="s">
        <v>2439</v>
      </c>
      <c r="G1037" t="s">
        <v>7919</v>
      </c>
      <c r="H1037" t="s">
        <v>35</v>
      </c>
      <c r="I1037" t="s">
        <v>12</v>
      </c>
      <c r="J1037" s="8">
        <v>0.1</v>
      </c>
    </row>
    <row r="1038" spans="1:10" x14ac:dyDescent="0.25">
      <c r="A1038" t="s">
        <v>8669</v>
      </c>
      <c r="B1038" t="s">
        <v>7920</v>
      </c>
      <c r="C1038" t="s">
        <v>7921</v>
      </c>
      <c r="D1038" t="s">
        <v>2818</v>
      </c>
      <c r="E1038" t="s">
        <v>5813</v>
      </c>
      <c r="F1038" t="s">
        <v>2439</v>
      </c>
      <c r="G1038" t="s">
        <v>7922</v>
      </c>
      <c r="H1038" t="s">
        <v>35</v>
      </c>
      <c r="I1038" t="s">
        <v>12</v>
      </c>
      <c r="J1038" s="8">
        <v>0.1</v>
      </c>
    </row>
    <row r="1039" spans="1:10" x14ac:dyDescent="0.25">
      <c r="A1039" t="s">
        <v>8670</v>
      </c>
      <c r="B1039" t="s">
        <v>7923</v>
      </c>
      <c r="C1039" t="s">
        <v>7924</v>
      </c>
      <c r="D1039" t="s">
        <v>2818</v>
      </c>
      <c r="E1039" t="s">
        <v>5813</v>
      </c>
      <c r="F1039" t="s">
        <v>2439</v>
      </c>
      <c r="G1039" t="s">
        <v>7925</v>
      </c>
      <c r="H1039" t="s">
        <v>35</v>
      </c>
      <c r="I1039" t="s">
        <v>12</v>
      </c>
      <c r="J1039" s="8">
        <v>0.1</v>
      </c>
    </row>
    <row r="1040" spans="1:10" x14ac:dyDescent="0.25">
      <c r="A1040" t="s">
        <v>8671</v>
      </c>
      <c r="B1040" t="s">
        <v>7926</v>
      </c>
      <c r="C1040" t="s">
        <v>116</v>
      </c>
      <c r="D1040" t="s">
        <v>2818</v>
      </c>
      <c r="E1040" t="s">
        <v>5813</v>
      </c>
      <c r="F1040" t="s">
        <v>2439</v>
      </c>
      <c r="G1040" t="s">
        <v>7927</v>
      </c>
      <c r="H1040" t="s">
        <v>35</v>
      </c>
      <c r="I1040" t="s">
        <v>12</v>
      </c>
      <c r="J1040" s="8">
        <v>0.1</v>
      </c>
    </row>
    <row r="1041" spans="1:10" x14ac:dyDescent="0.25">
      <c r="A1041" t="s">
        <v>8672</v>
      </c>
      <c r="B1041" t="s">
        <v>7928</v>
      </c>
      <c r="C1041" t="s">
        <v>3536</v>
      </c>
      <c r="D1041" t="s">
        <v>2818</v>
      </c>
      <c r="E1041" t="s">
        <v>5813</v>
      </c>
      <c r="F1041" t="s">
        <v>2439</v>
      </c>
      <c r="G1041" t="s">
        <v>7929</v>
      </c>
      <c r="H1041" t="s">
        <v>35</v>
      </c>
      <c r="I1041" t="s">
        <v>12</v>
      </c>
      <c r="J1041" s="8">
        <v>0.1</v>
      </c>
    </row>
    <row r="1042" spans="1:10" x14ac:dyDescent="0.25">
      <c r="A1042" t="s">
        <v>8673</v>
      </c>
      <c r="B1042" t="s">
        <v>7930</v>
      </c>
      <c r="C1042" t="s">
        <v>218</v>
      </c>
      <c r="D1042" t="s">
        <v>2818</v>
      </c>
      <c r="E1042" t="s">
        <v>5813</v>
      </c>
      <c r="F1042" t="s">
        <v>2439</v>
      </c>
      <c r="G1042" t="s">
        <v>7931</v>
      </c>
      <c r="H1042" t="s">
        <v>35</v>
      </c>
      <c r="I1042" t="s">
        <v>12</v>
      </c>
      <c r="J1042" s="8">
        <v>0.1</v>
      </c>
    </row>
    <row r="1043" spans="1:10" x14ac:dyDescent="0.25">
      <c r="A1043" t="s">
        <v>8674</v>
      </c>
      <c r="B1043" t="s">
        <v>7932</v>
      </c>
      <c r="C1043" t="s">
        <v>194</v>
      </c>
      <c r="D1043" t="s">
        <v>2818</v>
      </c>
      <c r="E1043" t="s">
        <v>5813</v>
      </c>
      <c r="F1043" t="s">
        <v>2439</v>
      </c>
      <c r="G1043" t="s">
        <v>7933</v>
      </c>
      <c r="H1043" t="s">
        <v>35</v>
      </c>
      <c r="I1043" t="s">
        <v>12</v>
      </c>
      <c r="J1043" s="8">
        <v>0.1</v>
      </c>
    </row>
    <row r="1044" spans="1:10" x14ac:dyDescent="0.25">
      <c r="A1044" t="s">
        <v>8675</v>
      </c>
      <c r="B1044" t="s">
        <v>7934</v>
      </c>
      <c r="C1044" t="s">
        <v>7935</v>
      </c>
      <c r="D1044" t="s">
        <v>2818</v>
      </c>
      <c r="E1044" t="s">
        <v>5813</v>
      </c>
      <c r="F1044" t="s">
        <v>2439</v>
      </c>
      <c r="G1044" t="s">
        <v>7936</v>
      </c>
      <c r="H1044" t="s">
        <v>35</v>
      </c>
      <c r="I1044" t="s">
        <v>12</v>
      </c>
      <c r="J1044" s="8">
        <v>0.1</v>
      </c>
    </row>
    <row r="1045" spans="1:10" x14ac:dyDescent="0.25">
      <c r="A1045" t="s">
        <v>8676</v>
      </c>
      <c r="B1045" t="s">
        <v>7937</v>
      </c>
      <c r="C1045" t="s">
        <v>7938</v>
      </c>
      <c r="D1045" t="s">
        <v>2818</v>
      </c>
      <c r="E1045" t="s">
        <v>5813</v>
      </c>
      <c r="F1045" t="s">
        <v>2439</v>
      </c>
      <c r="G1045" t="s">
        <v>7939</v>
      </c>
      <c r="H1045" t="s">
        <v>35</v>
      </c>
      <c r="I1045" t="s">
        <v>12</v>
      </c>
      <c r="J1045" s="8">
        <v>0.1</v>
      </c>
    </row>
    <row r="1046" spans="1:10" x14ac:dyDescent="0.25">
      <c r="A1046" t="s">
        <v>8677</v>
      </c>
      <c r="B1046" t="s">
        <v>7940</v>
      </c>
      <c r="C1046" t="s">
        <v>265</v>
      </c>
      <c r="D1046" t="s">
        <v>2818</v>
      </c>
      <c r="E1046" t="s">
        <v>5813</v>
      </c>
      <c r="F1046" t="s">
        <v>2439</v>
      </c>
      <c r="G1046" t="s">
        <v>7941</v>
      </c>
      <c r="H1046" t="s">
        <v>35</v>
      </c>
      <c r="I1046" t="s">
        <v>12</v>
      </c>
      <c r="J1046" s="8">
        <v>0.1</v>
      </c>
    </row>
    <row r="1047" spans="1:10" x14ac:dyDescent="0.25">
      <c r="A1047" t="s">
        <v>8678</v>
      </c>
      <c r="B1047" t="s">
        <v>7942</v>
      </c>
      <c r="C1047" t="s">
        <v>7943</v>
      </c>
      <c r="D1047" t="s">
        <v>2818</v>
      </c>
      <c r="E1047" t="s">
        <v>5813</v>
      </c>
      <c r="F1047" t="s">
        <v>2439</v>
      </c>
      <c r="G1047" t="s">
        <v>7944</v>
      </c>
      <c r="H1047" t="s">
        <v>35</v>
      </c>
      <c r="I1047" t="s">
        <v>12</v>
      </c>
      <c r="J1047" s="8">
        <v>0.1</v>
      </c>
    </row>
    <row r="1048" spans="1:10" x14ac:dyDescent="0.25">
      <c r="A1048" t="s">
        <v>8679</v>
      </c>
      <c r="B1048" t="s">
        <v>7945</v>
      </c>
      <c r="C1048" t="s">
        <v>7946</v>
      </c>
      <c r="D1048" t="s">
        <v>2818</v>
      </c>
      <c r="E1048" t="s">
        <v>5813</v>
      </c>
      <c r="F1048" t="s">
        <v>2439</v>
      </c>
      <c r="G1048" t="s">
        <v>7947</v>
      </c>
      <c r="H1048" t="s">
        <v>35</v>
      </c>
      <c r="I1048" t="s">
        <v>12</v>
      </c>
      <c r="J1048" s="8">
        <v>0.1</v>
      </c>
    </row>
    <row r="1049" spans="1:10" x14ac:dyDescent="0.25">
      <c r="A1049" t="s">
        <v>8680</v>
      </c>
      <c r="B1049" t="s">
        <v>7948</v>
      </c>
      <c r="C1049" t="s">
        <v>232</v>
      </c>
      <c r="D1049" t="s">
        <v>2818</v>
      </c>
      <c r="E1049" t="s">
        <v>5813</v>
      </c>
      <c r="F1049" t="s">
        <v>2439</v>
      </c>
      <c r="G1049" t="s">
        <v>7949</v>
      </c>
      <c r="H1049" t="s">
        <v>35</v>
      </c>
      <c r="I1049" t="s">
        <v>12</v>
      </c>
      <c r="J1049" s="8">
        <v>0.1</v>
      </c>
    </row>
    <row r="1050" spans="1:10" x14ac:dyDescent="0.25">
      <c r="A1050" t="s">
        <v>8681</v>
      </c>
      <c r="B1050" t="s">
        <v>7950</v>
      </c>
      <c r="C1050" t="s">
        <v>7951</v>
      </c>
      <c r="D1050" t="s">
        <v>2818</v>
      </c>
      <c r="E1050" t="s">
        <v>5813</v>
      </c>
      <c r="F1050" t="s">
        <v>2439</v>
      </c>
      <c r="G1050" t="s">
        <v>7952</v>
      </c>
      <c r="H1050" t="s">
        <v>35</v>
      </c>
      <c r="I1050" t="s">
        <v>12</v>
      </c>
      <c r="J1050" s="8">
        <v>0.1</v>
      </c>
    </row>
    <row r="1051" spans="1:10" x14ac:dyDescent="0.25">
      <c r="A1051" t="s">
        <v>8682</v>
      </c>
      <c r="B1051" t="s">
        <v>7953</v>
      </c>
      <c r="C1051" t="s">
        <v>7954</v>
      </c>
      <c r="D1051" t="s">
        <v>2818</v>
      </c>
      <c r="E1051" t="s">
        <v>5813</v>
      </c>
      <c r="F1051" t="s">
        <v>2439</v>
      </c>
      <c r="G1051" t="s">
        <v>7955</v>
      </c>
      <c r="H1051" t="s">
        <v>35</v>
      </c>
      <c r="I1051" t="s">
        <v>12</v>
      </c>
      <c r="J1051" s="8">
        <v>0.1</v>
      </c>
    </row>
    <row r="1052" spans="1:10" x14ac:dyDescent="0.25">
      <c r="A1052" t="s">
        <v>8683</v>
      </c>
      <c r="B1052" t="s">
        <v>7956</v>
      </c>
      <c r="C1052" t="s">
        <v>7957</v>
      </c>
      <c r="D1052" t="s">
        <v>2818</v>
      </c>
      <c r="E1052" t="s">
        <v>5813</v>
      </c>
      <c r="F1052" t="s">
        <v>2439</v>
      </c>
      <c r="G1052" t="s">
        <v>7958</v>
      </c>
      <c r="H1052" t="s">
        <v>35</v>
      </c>
      <c r="I1052" t="s">
        <v>12</v>
      </c>
      <c r="J1052" s="8">
        <v>0.1</v>
      </c>
    </row>
    <row r="1053" spans="1:10" x14ac:dyDescent="0.25">
      <c r="A1053" t="s">
        <v>8684</v>
      </c>
      <c r="B1053" t="s">
        <v>7959</v>
      </c>
      <c r="C1053" t="s">
        <v>7960</v>
      </c>
      <c r="D1053" t="s">
        <v>2818</v>
      </c>
      <c r="E1053" t="s">
        <v>5813</v>
      </c>
      <c r="F1053" t="s">
        <v>2439</v>
      </c>
      <c r="G1053" t="s">
        <v>7961</v>
      </c>
      <c r="H1053" t="s">
        <v>35</v>
      </c>
      <c r="I1053" t="s">
        <v>12</v>
      </c>
      <c r="J1053" s="8">
        <v>0.1</v>
      </c>
    </row>
    <row r="1054" spans="1:10" x14ac:dyDescent="0.25">
      <c r="A1054" t="s">
        <v>8685</v>
      </c>
      <c r="B1054" t="s">
        <v>7962</v>
      </c>
      <c r="C1054" t="s">
        <v>7963</v>
      </c>
      <c r="D1054" t="s">
        <v>2818</v>
      </c>
      <c r="E1054" t="s">
        <v>5813</v>
      </c>
      <c r="F1054" t="s">
        <v>2439</v>
      </c>
      <c r="G1054" t="s">
        <v>7964</v>
      </c>
      <c r="H1054" t="s">
        <v>35</v>
      </c>
      <c r="I1054" t="s">
        <v>12</v>
      </c>
      <c r="J1054" s="8">
        <v>0.1</v>
      </c>
    </row>
    <row r="1055" spans="1:10" x14ac:dyDescent="0.25">
      <c r="A1055" t="s">
        <v>8686</v>
      </c>
      <c r="B1055" t="s">
        <v>7965</v>
      </c>
      <c r="C1055" t="s">
        <v>7966</v>
      </c>
      <c r="D1055" t="s">
        <v>2818</v>
      </c>
      <c r="E1055" t="s">
        <v>5813</v>
      </c>
      <c r="F1055" t="s">
        <v>2439</v>
      </c>
      <c r="G1055" t="s">
        <v>7967</v>
      </c>
      <c r="H1055" t="s">
        <v>35</v>
      </c>
      <c r="I1055" t="s">
        <v>12</v>
      </c>
      <c r="J1055" s="8">
        <v>0.1</v>
      </c>
    </row>
    <row r="1056" spans="1:10" x14ac:dyDescent="0.25">
      <c r="A1056" t="s">
        <v>8687</v>
      </c>
      <c r="B1056" t="s">
        <v>7968</v>
      </c>
      <c r="C1056" t="s">
        <v>897</v>
      </c>
      <c r="D1056" t="s">
        <v>2818</v>
      </c>
      <c r="E1056" t="s">
        <v>5813</v>
      </c>
      <c r="F1056" t="s">
        <v>2439</v>
      </c>
      <c r="G1056" t="s">
        <v>7969</v>
      </c>
      <c r="H1056" t="s">
        <v>35</v>
      </c>
      <c r="I1056" t="s">
        <v>12</v>
      </c>
      <c r="J1056" s="8">
        <v>0.1</v>
      </c>
    </row>
    <row r="1057" spans="1:10" x14ac:dyDescent="0.25">
      <c r="A1057" t="s">
        <v>8688</v>
      </c>
      <c r="B1057" t="s">
        <v>7970</v>
      </c>
      <c r="C1057" t="s">
        <v>3583</v>
      </c>
      <c r="D1057" t="s">
        <v>2818</v>
      </c>
      <c r="E1057" t="s">
        <v>5813</v>
      </c>
      <c r="F1057" t="s">
        <v>2439</v>
      </c>
      <c r="G1057" t="s">
        <v>7971</v>
      </c>
      <c r="H1057" t="s">
        <v>35</v>
      </c>
      <c r="I1057" t="s">
        <v>12</v>
      </c>
      <c r="J1057" s="8">
        <v>0.1</v>
      </c>
    </row>
    <row r="1058" spans="1:10" x14ac:dyDescent="0.25">
      <c r="A1058" t="s">
        <v>8689</v>
      </c>
      <c r="B1058" t="s">
        <v>7972</v>
      </c>
      <c r="C1058" t="s">
        <v>3327</v>
      </c>
      <c r="D1058" t="s">
        <v>2818</v>
      </c>
      <c r="E1058" t="s">
        <v>5813</v>
      </c>
      <c r="F1058" t="s">
        <v>2439</v>
      </c>
      <c r="G1058" t="s">
        <v>7973</v>
      </c>
      <c r="H1058" t="s">
        <v>35</v>
      </c>
      <c r="I1058" t="s">
        <v>12</v>
      </c>
      <c r="J1058" s="8">
        <v>0.1</v>
      </c>
    </row>
    <row r="1059" spans="1:10" x14ac:dyDescent="0.25">
      <c r="A1059" t="s">
        <v>8690</v>
      </c>
      <c r="B1059" t="s">
        <v>7974</v>
      </c>
      <c r="C1059" t="s">
        <v>7975</v>
      </c>
      <c r="D1059" t="s">
        <v>2818</v>
      </c>
      <c r="E1059" t="s">
        <v>5813</v>
      </c>
      <c r="F1059" t="s">
        <v>2439</v>
      </c>
      <c r="G1059" t="s">
        <v>7976</v>
      </c>
      <c r="H1059" t="s">
        <v>35</v>
      </c>
      <c r="I1059" t="s">
        <v>12</v>
      </c>
      <c r="J1059" s="8">
        <v>0.1</v>
      </c>
    </row>
    <row r="1060" spans="1:10" x14ac:dyDescent="0.25">
      <c r="A1060" t="s">
        <v>8691</v>
      </c>
      <c r="B1060" t="s">
        <v>7977</v>
      </c>
      <c r="C1060" t="s">
        <v>7978</v>
      </c>
      <c r="D1060" t="s">
        <v>2818</v>
      </c>
      <c r="E1060" t="s">
        <v>5813</v>
      </c>
      <c r="F1060" t="s">
        <v>2439</v>
      </c>
      <c r="G1060" t="s">
        <v>7979</v>
      </c>
      <c r="H1060" t="s">
        <v>35</v>
      </c>
      <c r="I1060" t="s">
        <v>12</v>
      </c>
      <c r="J1060" s="8">
        <v>0.1</v>
      </c>
    </row>
    <row r="1061" spans="1:10" x14ac:dyDescent="0.25">
      <c r="A1061" t="s">
        <v>8692</v>
      </c>
      <c r="B1061" t="s">
        <v>7980</v>
      </c>
      <c r="C1061" t="s">
        <v>7981</v>
      </c>
      <c r="D1061" t="s">
        <v>2818</v>
      </c>
      <c r="E1061" t="s">
        <v>5813</v>
      </c>
      <c r="F1061" t="s">
        <v>2439</v>
      </c>
      <c r="G1061" t="s">
        <v>7982</v>
      </c>
      <c r="H1061" t="s">
        <v>35</v>
      </c>
      <c r="I1061" t="s">
        <v>12</v>
      </c>
      <c r="J1061" s="8">
        <v>0.1</v>
      </c>
    </row>
    <row r="1062" spans="1:10" x14ac:dyDescent="0.25">
      <c r="A1062" t="s">
        <v>8693</v>
      </c>
      <c r="B1062" t="s">
        <v>7983</v>
      </c>
      <c r="C1062" t="s">
        <v>3339</v>
      </c>
      <c r="D1062" t="s">
        <v>2818</v>
      </c>
      <c r="E1062" t="s">
        <v>5813</v>
      </c>
      <c r="F1062" t="s">
        <v>2439</v>
      </c>
      <c r="G1062" t="s">
        <v>7984</v>
      </c>
      <c r="H1062" t="s">
        <v>35</v>
      </c>
      <c r="I1062" t="s">
        <v>12</v>
      </c>
      <c r="J1062" s="8">
        <v>0.1</v>
      </c>
    </row>
    <row r="1063" spans="1:10" x14ac:dyDescent="0.25">
      <c r="A1063" t="s">
        <v>8694</v>
      </c>
      <c r="B1063" t="s">
        <v>7985</v>
      </c>
      <c r="C1063" t="s">
        <v>7986</v>
      </c>
      <c r="D1063" t="s">
        <v>2818</v>
      </c>
      <c r="E1063" t="s">
        <v>5813</v>
      </c>
      <c r="F1063" t="s">
        <v>2439</v>
      </c>
      <c r="G1063" t="s">
        <v>7987</v>
      </c>
      <c r="H1063" t="s">
        <v>35</v>
      </c>
      <c r="I1063" t="s">
        <v>12</v>
      </c>
      <c r="J1063" s="8">
        <v>0.1</v>
      </c>
    </row>
    <row r="1064" spans="1:10" x14ac:dyDescent="0.25">
      <c r="A1064" t="s">
        <v>8695</v>
      </c>
      <c r="B1064" t="s">
        <v>7988</v>
      </c>
      <c r="C1064" t="s">
        <v>3605</v>
      </c>
      <c r="D1064" t="s">
        <v>2818</v>
      </c>
      <c r="E1064" t="s">
        <v>5813</v>
      </c>
      <c r="F1064" t="s">
        <v>2439</v>
      </c>
      <c r="G1064" t="s">
        <v>7989</v>
      </c>
      <c r="H1064" t="s">
        <v>35</v>
      </c>
      <c r="I1064" t="s">
        <v>12</v>
      </c>
      <c r="J1064" s="8">
        <v>0.1</v>
      </c>
    </row>
    <row r="1065" spans="1:10" x14ac:dyDescent="0.25">
      <c r="A1065" t="s">
        <v>8696</v>
      </c>
      <c r="B1065" t="s">
        <v>7990</v>
      </c>
      <c r="C1065" t="s">
        <v>3478</v>
      </c>
      <c r="D1065" t="s">
        <v>2818</v>
      </c>
      <c r="E1065" t="s">
        <v>5813</v>
      </c>
      <c r="F1065" t="s">
        <v>2439</v>
      </c>
      <c r="G1065" t="s">
        <v>7991</v>
      </c>
      <c r="H1065" t="s">
        <v>35</v>
      </c>
      <c r="I1065" t="s">
        <v>12</v>
      </c>
      <c r="J1065" s="8">
        <v>0.1</v>
      </c>
    </row>
    <row r="1066" spans="1:10" x14ac:dyDescent="0.25">
      <c r="A1066" t="s">
        <v>8697</v>
      </c>
      <c r="B1066" t="s">
        <v>7992</v>
      </c>
      <c r="C1066" t="s">
        <v>186</v>
      </c>
      <c r="D1066" t="s">
        <v>2818</v>
      </c>
      <c r="E1066" t="s">
        <v>5813</v>
      </c>
      <c r="F1066" t="s">
        <v>2439</v>
      </c>
      <c r="G1066" t="s">
        <v>7993</v>
      </c>
      <c r="H1066" t="s">
        <v>35</v>
      </c>
      <c r="I1066" t="s">
        <v>12</v>
      </c>
      <c r="J1066" s="8">
        <v>0.1</v>
      </c>
    </row>
    <row r="1067" spans="1:10" x14ac:dyDescent="0.25">
      <c r="A1067" t="s">
        <v>8698</v>
      </c>
      <c r="B1067" t="s">
        <v>7232</v>
      </c>
      <c r="C1067" t="s">
        <v>3152</v>
      </c>
      <c r="D1067" t="s">
        <v>2818</v>
      </c>
      <c r="E1067" t="s">
        <v>5813</v>
      </c>
      <c r="F1067" t="s">
        <v>2439</v>
      </c>
      <c r="G1067" t="s">
        <v>7994</v>
      </c>
      <c r="H1067" t="s">
        <v>35</v>
      </c>
      <c r="I1067" t="s">
        <v>12</v>
      </c>
      <c r="J1067" s="8">
        <v>0.1</v>
      </c>
    </row>
    <row r="1068" spans="1:10" x14ac:dyDescent="0.25">
      <c r="A1068" t="s">
        <v>8699</v>
      </c>
      <c r="B1068" t="s">
        <v>7995</v>
      </c>
      <c r="C1068" t="s">
        <v>7996</v>
      </c>
      <c r="D1068" t="s">
        <v>2818</v>
      </c>
      <c r="E1068" t="s">
        <v>5813</v>
      </c>
      <c r="F1068" t="s">
        <v>2439</v>
      </c>
      <c r="G1068" t="s">
        <v>7997</v>
      </c>
      <c r="H1068" t="s">
        <v>35</v>
      </c>
      <c r="I1068" t="s">
        <v>12</v>
      </c>
      <c r="J1068" s="8">
        <v>0.1</v>
      </c>
    </row>
    <row r="1069" spans="1:10" x14ac:dyDescent="0.25">
      <c r="A1069" t="s">
        <v>8700</v>
      </c>
      <c r="B1069" t="s">
        <v>7998</v>
      </c>
      <c r="C1069" t="s">
        <v>136</v>
      </c>
      <c r="D1069" t="s">
        <v>2818</v>
      </c>
      <c r="E1069" t="s">
        <v>5813</v>
      </c>
      <c r="F1069" t="s">
        <v>2439</v>
      </c>
      <c r="G1069" t="s">
        <v>7999</v>
      </c>
      <c r="H1069" t="s">
        <v>35</v>
      </c>
      <c r="I1069" t="s">
        <v>12</v>
      </c>
      <c r="J1069" s="8">
        <v>0.1</v>
      </c>
    </row>
    <row r="1070" spans="1:10" x14ac:dyDescent="0.25">
      <c r="A1070" t="s">
        <v>8701</v>
      </c>
      <c r="B1070" t="s">
        <v>8000</v>
      </c>
      <c r="C1070" t="s">
        <v>158</v>
      </c>
      <c r="D1070" t="s">
        <v>2818</v>
      </c>
      <c r="E1070" t="s">
        <v>5813</v>
      </c>
      <c r="F1070" t="s">
        <v>2439</v>
      </c>
      <c r="G1070" t="s">
        <v>8001</v>
      </c>
      <c r="H1070" t="s">
        <v>35</v>
      </c>
      <c r="I1070" t="s">
        <v>12</v>
      </c>
      <c r="J1070" s="8">
        <v>0.1</v>
      </c>
    </row>
    <row r="1071" spans="1:10" x14ac:dyDescent="0.25">
      <c r="A1071" t="s">
        <v>8702</v>
      </c>
      <c r="B1071" t="s">
        <v>8002</v>
      </c>
      <c r="C1071" t="s">
        <v>157</v>
      </c>
      <c r="D1071" t="s">
        <v>2818</v>
      </c>
      <c r="E1071" t="s">
        <v>5813</v>
      </c>
      <c r="F1071" t="s">
        <v>2439</v>
      </c>
      <c r="G1071" t="s">
        <v>8003</v>
      </c>
      <c r="H1071" t="s">
        <v>35</v>
      </c>
      <c r="I1071" t="s">
        <v>12</v>
      </c>
      <c r="J1071" s="8">
        <v>0.1</v>
      </c>
    </row>
    <row r="1072" spans="1:10" x14ac:dyDescent="0.25">
      <c r="A1072" t="s">
        <v>8703</v>
      </c>
      <c r="B1072" t="s">
        <v>8004</v>
      </c>
      <c r="C1072" t="s">
        <v>4130</v>
      </c>
      <c r="D1072" t="s">
        <v>2818</v>
      </c>
      <c r="E1072" t="s">
        <v>5813</v>
      </c>
      <c r="F1072" t="s">
        <v>2439</v>
      </c>
      <c r="G1072" t="s">
        <v>8005</v>
      </c>
      <c r="H1072" t="s">
        <v>35</v>
      </c>
      <c r="I1072" t="s">
        <v>12</v>
      </c>
      <c r="J1072" s="8">
        <v>0.1</v>
      </c>
    </row>
    <row r="1073" spans="1:10" x14ac:dyDescent="0.25">
      <c r="A1073" t="s">
        <v>8704</v>
      </c>
      <c r="B1073" t="s">
        <v>8006</v>
      </c>
      <c r="C1073" t="s">
        <v>3463</v>
      </c>
      <c r="D1073" t="s">
        <v>2818</v>
      </c>
      <c r="E1073" t="s">
        <v>5813</v>
      </c>
      <c r="F1073" t="s">
        <v>2439</v>
      </c>
      <c r="G1073" t="s">
        <v>8007</v>
      </c>
      <c r="H1073" t="s">
        <v>35</v>
      </c>
      <c r="I1073" t="s">
        <v>12</v>
      </c>
      <c r="J1073" s="8">
        <v>0.1</v>
      </c>
    </row>
    <row r="1074" spans="1:10" x14ac:dyDescent="0.25">
      <c r="A1074" t="s">
        <v>8705</v>
      </c>
      <c r="B1074" t="s">
        <v>8008</v>
      </c>
      <c r="C1074" t="s">
        <v>3061</v>
      </c>
      <c r="D1074" t="s">
        <v>2818</v>
      </c>
      <c r="E1074" t="s">
        <v>5813</v>
      </c>
      <c r="F1074" t="s">
        <v>2439</v>
      </c>
      <c r="G1074" t="s">
        <v>8009</v>
      </c>
      <c r="H1074" t="s">
        <v>35</v>
      </c>
      <c r="I1074" t="s">
        <v>12</v>
      </c>
      <c r="J1074" s="8">
        <v>0.1</v>
      </c>
    </row>
    <row r="1075" spans="1:10" x14ac:dyDescent="0.25">
      <c r="A1075" t="s">
        <v>8706</v>
      </c>
      <c r="B1075" t="s">
        <v>8010</v>
      </c>
      <c r="C1075" t="s">
        <v>8011</v>
      </c>
      <c r="D1075" t="s">
        <v>2818</v>
      </c>
      <c r="E1075" t="s">
        <v>5813</v>
      </c>
      <c r="F1075" t="s">
        <v>2439</v>
      </c>
      <c r="G1075" t="s">
        <v>8012</v>
      </c>
      <c r="H1075" t="s">
        <v>35</v>
      </c>
      <c r="I1075" t="s">
        <v>12</v>
      </c>
      <c r="J1075" s="8">
        <v>0.1</v>
      </c>
    </row>
    <row r="1076" spans="1:10" x14ac:dyDescent="0.25">
      <c r="A1076" t="s">
        <v>8707</v>
      </c>
      <c r="B1076" t="s">
        <v>8013</v>
      </c>
      <c r="C1076" t="s">
        <v>8014</v>
      </c>
      <c r="D1076" t="s">
        <v>2818</v>
      </c>
      <c r="E1076" t="s">
        <v>5813</v>
      </c>
      <c r="F1076" t="s">
        <v>2439</v>
      </c>
      <c r="G1076" t="s">
        <v>8015</v>
      </c>
      <c r="H1076" t="s">
        <v>35</v>
      </c>
      <c r="I1076" t="s">
        <v>12</v>
      </c>
      <c r="J1076" s="8">
        <v>0.1</v>
      </c>
    </row>
    <row r="1077" spans="1:10" x14ac:dyDescent="0.25">
      <c r="A1077" t="s">
        <v>8708</v>
      </c>
      <c r="B1077" t="s">
        <v>8016</v>
      </c>
      <c r="C1077" t="s">
        <v>245</v>
      </c>
      <c r="D1077" t="s">
        <v>2818</v>
      </c>
      <c r="E1077" t="s">
        <v>5813</v>
      </c>
      <c r="F1077" t="s">
        <v>2439</v>
      </c>
      <c r="G1077" t="s">
        <v>8017</v>
      </c>
      <c r="H1077" t="s">
        <v>35</v>
      </c>
      <c r="I1077" t="s">
        <v>12</v>
      </c>
      <c r="J1077" s="8">
        <v>0.1</v>
      </c>
    </row>
    <row r="1078" spans="1:10" x14ac:dyDescent="0.25">
      <c r="A1078" t="s">
        <v>8709</v>
      </c>
      <c r="B1078" t="s">
        <v>8018</v>
      </c>
      <c r="C1078" t="s">
        <v>3549</v>
      </c>
      <c r="D1078" t="s">
        <v>2818</v>
      </c>
      <c r="E1078" t="s">
        <v>5813</v>
      </c>
      <c r="F1078" t="s">
        <v>2439</v>
      </c>
      <c r="G1078" t="s">
        <v>8019</v>
      </c>
      <c r="H1078" t="s">
        <v>35</v>
      </c>
      <c r="I1078" t="s">
        <v>12</v>
      </c>
      <c r="J1078" s="8">
        <v>0.1</v>
      </c>
    </row>
    <row r="1079" spans="1:10" x14ac:dyDescent="0.25">
      <c r="A1079" t="s">
        <v>8710</v>
      </c>
      <c r="B1079" t="s">
        <v>8020</v>
      </c>
      <c r="C1079" t="s">
        <v>8021</v>
      </c>
      <c r="D1079" t="s">
        <v>2818</v>
      </c>
      <c r="E1079" t="s">
        <v>5813</v>
      </c>
      <c r="F1079" t="s">
        <v>2439</v>
      </c>
      <c r="G1079" t="s">
        <v>8022</v>
      </c>
      <c r="H1079" t="s">
        <v>35</v>
      </c>
      <c r="I1079" t="s">
        <v>12</v>
      </c>
      <c r="J1079" s="8">
        <v>0.1</v>
      </c>
    </row>
    <row r="1080" spans="1:10" x14ac:dyDescent="0.25">
      <c r="A1080" t="s">
        <v>8711</v>
      </c>
      <c r="B1080" t="s">
        <v>8023</v>
      </c>
      <c r="C1080" t="s">
        <v>8024</v>
      </c>
      <c r="D1080" t="s">
        <v>2818</v>
      </c>
      <c r="E1080" t="s">
        <v>5813</v>
      </c>
      <c r="F1080" t="s">
        <v>2439</v>
      </c>
      <c r="G1080" t="s">
        <v>8025</v>
      </c>
      <c r="H1080" t="s">
        <v>35</v>
      </c>
      <c r="I1080" t="s">
        <v>12</v>
      </c>
      <c r="J1080" s="8">
        <v>0.1</v>
      </c>
    </row>
    <row r="1081" spans="1:10" x14ac:dyDescent="0.25">
      <c r="A1081" t="s">
        <v>8712</v>
      </c>
      <c r="B1081" t="s">
        <v>8026</v>
      </c>
      <c r="C1081" t="s">
        <v>8027</v>
      </c>
      <c r="D1081" t="s">
        <v>2818</v>
      </c>
      <c r="E1081" t="s">
        <v>5813</v>
      </c>
      <c r="F1081" t="s">
        <v>2439</v>
      </c>
      <c r="G1081" t="s">
        <v>8028</v>
      </c>
      <c r="H1081" t="s">
        <v>35</v>
      </c>
      <c r="I1081" t="s">
        <v>12</v>
      </c>
      <c r="J1081" s="8">
        <v>0.1</v>
      </c>
    </row>
    <row r="1082" spans="1:10" x14ac:dyDescent="0.25">
      <c r="A1082" t="s">
        <v>8713</v>
      </c>
      <c r="B1082" t="s">
        <v>8029</v>
      </c>
      <c r="C1082" t="s">
        <v>8030</v>
      </c>
      <c r="D1082" t="s">
        <v>2818</v>
      </c>
      <c r="E1082" t="s">
        <v>5813</v>
      </c>
      <c r="F1082" t="s">
        <v>2439</v>
      </c>
      <c r="G1082" t="s">
        <v>8031</v>
      </c>
      <c r="H1082" t="s">
        <v>35</v>
      </c>
      <c r="I1082" t="s">
        <v>12</v>
      </c>
      <c r="J1082" s="8">
        <v>0.1</v>
      </c>
    </row>
    <row r="1083" spans="1:10" x14ac:dyDescent="0.25">
      <c r="A1083" t="s">
        <v>8714</v>
      </c>
      <c r="B1083" t="s">
        <v>8032</v>
      </c>
      <c r="C1083" t="s">
        <v>8033</v>
      </c>
      <c r="D1083" t="s">
        <v>2818</v>
      </c>
      <c r="E1083" t="s">
        <v>5813</v>
      </c>
      <c r="F1083" t="s">
        <v>2439</v>
      </c>
      <c r="G1083" t="s">
        <v>8034</v>
      </c>
      <c r="H1083" t="s">
        <v>35</v>
      </c>
      <c r="I1083" t="s">
        <v>12</v>
      </c>
      <c r="J1083" s="8">
        <v>0.1</v>
      </c>
    </row>
    <row r="1084" spans="1:10" x14ac:dyDescent="0.25">
      <c r="A1084" t="s">
        <v>8715</v>
      </c>
      <c r="B1084" t="s">
        <v>8035</v>
      </c>
      <c r="C1084" t="s">
        <v>8036</v>
      </c>
      <c r="D1084" t="s">
        <v>2818</v>
      </c>
      <c r="E1084" t="s">
        <v>5813</v>
      </c>
      <c r="F1084" t="s">
        <v>2439</v>
      </c>
      <c r="G1084" t="s">
        <v>8037</v>
      </c>
      <c r="H1084" t="s">
        <v>35</v>
      </c>
      <c r="I1084" t="s">
        <v>12</v>
      </c>
      <c r="J1084" s="8">
        <v>0.1</v>
      </c>
    </row>
    <row r="1085" spans="1:10" x14ac:dyDescent="0.25">
      <c r="A1085" t="s">
        <v>8716</v>
      </c>
      <c r="B1085" t="s">
        <v>7358</v>
      </c>
      <c r="C1085" t="s">
        <v>7359</v>
      </c>
      <c r="D1085" t="s">
        <v>2818</v>
      </c>
      <c r="E1085" t="s">
        <v>5813</v>
      </c>
      <c r="F1085" t="s">
        <v>2439</v>
      </c>
      <c r="G1085" t="s">
        <v>8038</v>
      </c>
      <c r="H1085" t="s">
        <v>35</v>
      </c>
      <c r="I1085" t="s">
        <v>12</v>
      </c>
      <c r="J1085" s="8">
        <v>0.1</v>
      </c>
    </row>
    <row r="1086" spans="1:10" x14ac:dyDescent="0.25">
      <c r="A1086" t="s">
        <v>8717</v>
      </c>
      <c r="B1086" t="s">
        <v>8039</v>
      </c>
      <c r="C1086" t="s">
        <v>8040</v>
      </c>
      <c r="D1086" t="s">
        <v>2818</v>
      </c>
      <c r="E1086" t="s">
        <v>5813</v>
      </c>
      <c r="F1086" t="s">
        <v>2439</v>
      </c>
      <c r="G1086" t="s">
        <v>8041</v>
      </c>
      <c r="H1086" t="s">
        <v>35</v>
      </c>
      <c r="I1086" t="s">
        <v>12</v>
      </c>
      <c r="J1086" s="8">
        <v>0.1</v>
      </c>
    </row>
    <row r="1087" spans="1:10" x14ac:dyDescent="0.25">
      <c r="A1087" t="s">
        <v>8718</v>
      </c>
      <c r="B1087" t="s">
        <v>8042</v>
      </c>
      <c r="C1087" t="s">
        <v>3271</v>
      </c>
      <c r="D1087" t="s">
        <v>2818</v>
      </c>
      <c r="E1087" t="s">
        <v>5813</v>
      </c>
      <c r="F1087" t="s">
        <v>2439</v>
      </c>
      <c r="G1087" t="s">
        <v>8043</v>
      </c>
      <c r="H1087" t="s">
        <v>35</v>
      </c>
      <c r="I1087" t="s">
        <v>12</v>
      </c>
      <c r="J1087" s="8">
        <v>0.1</v>
      </c>
    </row>
    <row r="1088" spans="1:10" x14ac:dyDescent="0.25">
      <c r="A1088" t="s">
        <v>8719</v>
      </c>
      <c r="B1088" t="s">
        <v>7319</v>
      </c>
      <c r="C1088" t="s">
        <v>198</v>
      </c>
      <c r="D1088" t="s">
        <v>2818</v>
      </c>
      <c r="E1088" t="s">
        <v>5813</v>
      </c>
      <c r="F1088" t="s">
        <v>2439</v>
      </c>
      <c r="G1088" t="s">
        <v>8044</v>
      </c>
      <c r="H1088" t="s">
        <v>35</v>
      </c>
      <c r="I1088" t="s">
        <v>12</v>
      </c>
      <c r="J1088" s="8">
        <v>0.1</v>
      </c>
    </row>
    <row r="1089" spans="1:10" x14ac:dyDescent="0.25">
      <c r="A1089" t="s">
        <v>8720</v>
      </c>
      <c r="B1089" t="s">
        <v>7757</v>
      </c>
      <c r="C1089" t="s">
        <v>7758</v>
      </c>
      <c r="D1089" t="s">
        <v>2818</v>
      </c>
      <c r="E1089" t="s">
        <v>5813</v>
      </c>
      <c r="F1089" t="s">
        <v>2439</v>
      </c>
      <c r="G1089" t="s">
        <v>8045</v>
      </c>
      <c r="H1089" t="s">
        <v>35</v>
      </c>
      <c r="I1089" t="s">
        <v>12</v>
      </c>
      <c r="J1089" s="8">
        <v>0.1</v>
      </c>
    </row>
    <row r="1090" spans="1:10" x14ac:dyDescent="0.25">
      <c r="A1090" t="s">
        <v>8721</v>
      </c>
      <c r="B1090" t="s">
        <v>8046</v>
      </c>
      <c r="C1090" t="s">
        <v>222</v>
      </c>
      <c r="D1090" t="s">
        <v>2818</v>
      </c>
      <c r="E1090" t="s">
        <v>5813</v>
      </c>
      <c r="F1090" t="s">
        <v>2439</v>
      </c>
      <c r="G1090" t="s">
        <v>8047</v>
      </c>
      <c r="H1090" t="s">
        <v>35</v>
      </c>
      <c r="I1090" t="s">
        <v>12</v>
      </c>
      <c r="J1090" s="8">
        <v>0.1</v>
      </c>
    </row>
    <row r="1091" spans="1:10" x14ac:dyDescent="0.25">
      <c r="A1091" t="s">
        <v>8722</v>
      </c>
      <c r="B1091" t="s">
        <v>8048</v>
      </c>
      <c r="C1091" t="s">
        <v>8049</v>
      </c>
      <c r="D1091" t="s">
        <v>2818</v>
      </c>
      <c r="E1091" t="s">
        <v>5813</v>
      </c>
      <c r="F1091" t="s">
        <v>2439</v>
      </c>
      <c r="G1091" t="s">
        <v>8050</v>
      </c>
      <c r="H1091" t="s">
        <v>35</v>
      </c>
      <c r="I1091" t="s">
        <v>12</v>
      </c>
      <c r="J1091" s="8">
        <v>0.1</v>
      </c>
    </row>
    <row r="1092" spans="1:10" x14ac:dyDescent="0.25">
      <c r="A1092" t="s">
        <v>8723</v>
      </c>
      <c r="B1092" t="s">
        <v>8051</v>
      </c>
      <c r="C1092" t="s">
        <v>8052</v>
      </c>
      <c r="D1092" t="s">
        <v>2818</v>
      </c>
      <c r="E1092" t="s">
        <v>5813</v>
      </c>
      <c r="F1092" t="s">
        <v>2439</v>
      </c>
      <c r="G1092" t="s">
        <v>8053</v>
      </c>
      <c r="H1092" t="s">
        <v>35</v>
      </c>
      <c r="I1092" t="s">
        <v>12</v>
      </c>
      <c r="J1092" s="8">
        <v>0.1</v>
      </c>
    </row>
    <row r="1093" spans="1:10" x14ac:dyDescent="0.25">
      <c r="A1093" t="s">
        <v>8724</v>
      </c>
      <c r="B1093" t="s">
        <v>8010</v>
      </c>
      <c r="C1093" t="s">
        <v>8011</v>
      </c>
      <c r="D1093" t="s">
        <v>2818</v>
      </c>
      <c r="E1093" t="s">
        <v>5813</v>
      </c>
      <c r="F1093" t="s">
        <v>2439</v>
      </c>
      <c r="G1093" t="s">
        <v>8054</v>
      </c>
      <c r="H1093" t="s">
        <v>35</v>
      </c>
      <c r="I1093" t="s">
        <v>12</v>
      </c>
      <c r="J1093" s="8">
        <v>0.1</v>
      </c>
    </row>
    <row r="1094" spans="1:10" x14ac:dyDescent="0.25">
      <c r="A1094" t="s">
        <v>8725</v>
      </c>
      <c r="B1094" t="s">
        <v>8055</v>
      </c>
      <c r="C1094" t="s">
        <v>8056</v>
      </c>
      <c r="D1094" t="s">
        <v>2818</v>
      </c>
      <c r="E1094" t="s">
        <v>5813</v>
      </c>
      <c r="F1094" t="s">
        <v>2439</v>
      </c>
      <c r="G1094" t="s">
        <v>8057</v>
      </c>
      <c r="H1094" t="s">
        <v>35</v>
      </c>
      <c r="I1094" t="s">
        <v>12</v>
      </c>
      <c r="J1094" s="8">
        <v>0.1</v>
      </c>
    </row>
    <row r="1095" spans="1:10" x14ac:dyDescent="0.25">
      <c r="A1095" t="s">
        <v>8726</v>
      </c>
      <c r="B1095" t="s">
        <v>8058</v>
      </c>
      <c r="C1095" t="s">
        <v>195</v>
      </c>
      <c r="D1095" t="s">
        <v>2818</v>
      </c>
      <c r="E1095" t="s">
        <v>5813</v>
      </c>
      <c r="F1095" t="s">
        <v>2439</v>
      </c>
      <c r="G1095" t="s">
        <v>8059</v>
      </c>
      <c r="H1095" t="s">
        <v>35</v>
      </c>
      <c r="I1095" t="s">
        <v>12</v>
      </c>
      <c r="J1095" s="8">
        <v>0.1</v>
      </c>
    </row>
    <row r="1096" spans="1:10" x14ac:dyDescent="0.25">
      <c r="A1096" t="s">
        <v>8727</v>
      </c>
      <c r="B1096" t="s">
        <v>7244</v>
      </c>
      <c r="C1096" t="s">
        <v>3500</v>
      </c>
      <c r="D1096" t="s">
        <v>2818</v>
      </c>
      <c r="E1096" t="s">
        <v>5813</v>
      </c>
      <c r="F1096" t="s">
        <v>2439</v>
      </c>
      <c r="G1096" t="s">
        <v>8060</v>
      </c>
      <c r="H1096" t="s">
        <v>35</v>
      </c>
      <c r="I1096" t="s">
        <v>12</v>
      </c>
      <c r="J1096" s="8">
        <v>0.1</v>
      </c>
    </row>
    <row r="1097" spans="1:10" x14ac:dyDescent="0.25">
      <c r="A1097" t="s">
        <v>8728</v>
      </c>
      <c r="B1097" t="s">
        <v>7507</v>
      </c>
      <c r="C1097" t="s">
        <v>7508</v>
      </c>
      <c r="D1097" t="s">
        <v>2818</v>
      </c>
      <c r="E1097" t="s">
        <v>5813</v>
      </c>
      <c r="F1097" t="s">
        <v>2439</v>
      </c>
      <c r="G1097" t="s">
        <v>8061</v>
      </c>
      <c r="H1097" t="s">
        <v>35</v>
      </c>
      <c r="I1097" t="s">
        <v>12</v>
      </c>
      <c r="J1097" s="8">
        <v>0.1</v>
      </c>
    </row>
    <row r="1098" spans="1:10" x14ac:dyDescent="0.25">
      <c r="A1098" t="s">
        <v>8729</v>
      </c>
      <c r="B1098" t="s">
        <v>8062</v>
      </c>
      <c r="C1098" t="s">
        <v>8063</v>
      </c>
      <c r="D1098" t="s">
        <v>2818</v>
      </c>
      <c r="E1098" t="s">
        <v>5813</v>
      </c>
      <c r="F1098" t="s">
        <v>2439</v>
      </c>
      <c r="G1098" t="s">
        <v>8064</v>
      </c>
      <c r="H1098" t="s">
        <v>35</v>
      </c>
      <c r="I1098" t="s">
        <v>12</v>
      </c>
      <c r="J1098" s="8">
        <v>0.1</v>
      </c>
    </row>
    <row r="1099" spans="1:10" x14ac:dyDescent="0.25">
      <c r="A1099" t="s">
        <v>8730</v>
      </c>
      <c r="B1099" t="s">
        <v>8065</v>
      </c>
      <c r="C1099" t="s">
        <v>784</v>
      </c>
      <c r="D1099" t="s">
        <v>2818</v>
      </c>
      <c r="E1099" t="s">
        <v>5813</v>
      </c>
      <c r="F1099" t="s">
        <v>2439</v>
      </c>
      <c r="G1099" t="s">
        <v>8066</v>
      </c>
      <c r="H1099" t="s">
        <v>35</v>
      </c>
      <c r="I1099" t="s">
        <v>12</v>
      </c>
      <c r="J1099" s="8">
        <v>0.1</v>
      </c>
    </row>
    <row r="1100" spans="1:10" x14ac:dyDescent="0.25">
      <c r="A1100" t="s">
        <v>8731</v>
      </c>
      <c r="B1100" t="s">
        <v>7862</v>
      </c>
      <c r="C1100" t="s">
        <v>112</v>
      </c>
      <c r="D1100" t="s">
        <v>2818</v>
      </c>
      <c r="E1100" t="s">
        <v>5813</v>
      </c>
      <c r="F1100" t="s">
        <v>2439</v>
      </c>
      <c r="G1100" t="s">
        <v>8067</v>
      </c>
      <c r="H1100" t="s">
        <v>35</v>
      </c>
      <c r="I1100" t="s">
        <v>12</v>
      </c>
      <c r="J1100" s="8">
        <v>0.1</v>
      </c>
    </row>
    <row r="1101" spans="1:10" x14ac:dyDescent="0.25">
      <c r="A1101" t="s">
        <v>8732</v>
      </c>
      <c r="B1101" t="s">
        <v>7419</v>
      </c>
      <c r="C1101" t="s">
        <v>235</v>
      </c>
      <c r="D1101" t="s">
        <v>2818</v>
      </c>
      <c r="E1101" t="s">
        <v>5813</v>
      </c>
      <c r="F1101" t="s">
        <v>2439</v>
      </c>
      <c r="G1101" t="s">
        <v>8068</v>
      </c>
      <c r="H1101" t="s">
        <v>35</v>
      </c>
      <c r="I1101" t="s">
        <v>12</v>
      </c>
      <c r="J1101" s="8">
        <v>0.1</v>
      </c>
    </row>
    <row r="1102" spans="1:10" x14ac:dyDescent="0.25">
      <c r="A1102" t="s">
        <v>8733</v>
      </c>
      <c r="B1102" t="s">
        <v>8069</v>
      </c>
      <c r="C1102" t="s">
        <v>179</v>
      </c>
      <c r="D1102" t="s">
        <v>2818</v>
      </c>
      <c r="E1102" t="s">
        <v>5813</v>
      </c>
      <c r="F1102" t="s">
        <v>2439</v>
      </c>
      <c r="G1102" t="s">
        <v>8070</v>
      </c>
      <c r="H1102" t="s">
        <v>35</v>
      </c>
      <c r="I1102" t="s">
        <v>12</v>
      </c>
      <c r="J1102" s="8">
        <v>0.1</v>
      </c>
    </row>
    <row r="1103" spans="1:10" x14ac:dyDescent="0.25">
      <c r="A1103" t="s">
        <v>8734</v>
      </c>
      <c r="B1103" t="s">
        <v>8071</v>
      </c>
      <c r="C1103" t="s">
        <v>8072</v>
      </c>
      <c r="D1103" t="s">
        <v>2818</v>
      </c>
      <c r="E1103" t="s">
        <v>5813</v>
      </c>
      <c r="F1103" t="s">
        <v>2439</v>
      </c>
      <c r="G1103" t="s">
        <v>8073</v>
      </c>
      <c r="H1103" t="s">
        <v>35</v>
      </c>
      <c r="I1103" t="s">
        <v>12</v>
      </c>
      <c r="J1103" s="8">
        <v>0.1</v>
      </c>
    </row>
    <row r="1104" spans="1:10" x14ac:dyDescent="0.25">
      <c r="A1104" t="s">
        <v>8735</v>
      </c>
      <c r="B1104" t="s">
        <v>8074</v>
      </c>
      <c r="C1104" t="s">
        <v>4093</v>
      </c>
      <c r="D1104" t="s">
        <v>2818</v>
      </c>
      <c r="E1104" t="s">
        <v>5813</v>
      </c>
      <c r="F1104" t="s">
        <v>2439</v>
      </c>
      <c r="G1104" t="s">
        <v>8075</v>
      </c>
      <c r="H1104" t="s">
        <v>35</v>
      </c>
      <c r="I1104" t="s">
        <v>12</v>
      </c>
      <c r="J1104" s="8">
        <v>0.1</v>
      </c>
    </row>
    <row r="1105" spans="1:10" x14ac:dyDescent="0.25">
      <c r="A1105" t="s">
        <v>8736</v>
      </c>
      <c r="B1105" t="s">
        <v>8076</v>
      </c>
      <c r="C1105" t="s">
        <v>8077</v>
      </c>
      <c r="D1105" t="s">
        <v>2818</v>
      </c>
      <c r="E1105" t="s">
        <v>5813</v>
      </c>
      <c r="F1105" t="s">
        <v>2439</v>
      </c>
      <c r="G1105" t="s">
        <v>8078</v>
      </c>
      <c r="H1105" t="s">
        <v>35</v>
      </c>
      <c r="I1105" t="s">
        <v>12</v>
      </c>
      <c r="J1105" s="8">
        <v>0.1</v>
      </c>
    </row>
    <row r="1106" spans="1:10" x14ac:dyDescent="0.25">
      <c r="A1106" t="s">
        <v>8737</v>
      </c>
      <c r="B1106" t="s">
        <v>7855</v>
      </c>
      <c r="C1106" t="s">
        <v>164</v>
      </c>
      <c r="D1106" t="s">
        <v>2818</v>
      </c>
      <c r="E1106" t="s">
        <v>5813</v>
      </c>
      <c r="F1106" t="s">
        <v>2439</v>
      </c>
      <c r="G1106" t="s">
        <v>8079</v>
      </c>
      <c r="H1106" t="s">
        <v>35</v>
      </c>
      <c r="I1106" t="s">
        <v>12</v>
      </c>
      <c r="J1106" s="8">
        <v>0.1</v>
      </c>
    </row>
    <row r="1107" spans="1:10" x14ac:dyDescent="0.25">
      <c r="A1107" t="s">
        <v>8738</v>
      </c>
      <c r="B1107" t="s">
        <v>8080</v>
      </c>
      <c r="C1107" t="s">
        <v>107</v>
      </c>
      <c r="D1107" t="s">
        <v>2818</v>
      </c>
      <c r="E1107" t="s">
        <v>5813</v>
      </c>
      <c r="F1107" t="s">
        <v>2439</v>
      </c>
      <c r="G1107" t="s">
        <v>8081</v>
      </c>
      <c r="H1107" t="s">
        <v>35</v>
      </c>
      <c r="I1107" t="s">
        <v>12</v>
      </c>
      <c r="J1107" s="8">
        <v>0.1</v>
      </c>
    </row>
    <row r="1108" spans="1:10" x14ac:dyDescent="0.25">
      <c r="A1108" t="s">
        <v>8739</v>
      </c>
      <c r="B1108" t="s">
        <v>7404</v>
      </c>
      <c r="C1108" t="s">
        <v>280</v>
      </c>
      <c r="D1108" t="s">
        <v>2818</v>
      </c>
      <c r="E1108" t="s">
        <v>5813</v>
      </c>
      <c r="F1108" t="s">
        <v>2439</v>
      </c>
      <c r="G1108" t="s">
        <v>8082</v>
      </c>
      <c r="H1108" t="s">
        <v>35</v>
      </c>
      <c r="I1108" t="s">
        <v>12</v>
      </c>
      <c r="J1108" s="8">
        <v>0.1</v>
      </c>
    </row>
    <row r="1109" spans="1:10" x14ac:dyDescent="0.25">
      <c r="A1109" t="s">
        <v>8740</v>
      </c>
      <c r="B1109" t="s">
        <v>8083</v>
      </c>
      <c r="C1109" t="s">
        <v>8084</v>
      </c>
      <c r="D1109" t="s">
        <v>2818</v>
      </c>
      <c r="E1109" t="s">
        <v>5813</v>
      </c>
      <c r="F1109" t="s">
        <v>2439</v>
      </c>
      <c r="G1109" t="s">
        <v>8085</v>
      </c>
      <c r="H1109" t="s">
        <v>35</v>
      </c>
      <c r="I1109" t="s">
        <v>12</v>
      </c>
      <c r="J1109" s="8">
        <v>0.1</v>
      </c>
    </row>
    <row r="1110" spans="1:10" x14ac:dyDescent="0.25">
      <c r="A1110" t="s">
        <v>8741</v>
      </c>
      <c r="B1110" t="s">
        <v>8086</v>
      </c>
      <c r="C1110" t="s">
        <v>903</v>
      </c>
      <c r="D1110" t="s">
        <v>2818</v>
      </c>
      <c r="E1110" t="s">
        <v>5813</v>
      </c>
      <c r="F1110" t="s">
        <v>2439</v>
      </c>
      <c r="G1110" t="s">
        <v>8087</v>
      </c>
      <c r="H1110" t="s">
        <v>35</v>
      </c>
      <c r="I1110" t="s">
        <v>12</v>
      </c>
      <c r="J1110" s="8">
        <v>0.1</v>
      </c>
    </row>
    <row r="1111" spans="1:10" x14ac:dyDescent="0.25">
      <c r="A1111" t="s">
        <v>8742</v>
      </c>
      <c r="B1111" t="s">
        <v>8088</v>
      </c>
      <c r="C1111" t="s">
        <v>8089</v>
      </c>
      <c r="D1111" t="s">
        <v>2818</v>
      </c>
      <c r="E1111" t="s">
        <v>5813</v>
      </c>
      <c r="F1111" t="s">
        <v>2439</v>
      </c>
      <c r="G1111" t="s">
        <v>8090</v>
      </c>
      <c r="H1111" t="s">
        <v>35</v>
      </c>
      <c r="I1111" t="s">
        <v>12</v>
      </c>
      <c r="J1111" s="8">
        <v>0.1</v>
      </c>
    </row>
    <row r="1112" spans="1:10" x14ac:dyDescent="0.25">
      <c r="A1112" t="s">
        <v>8743</v>
      </c>
      <c r="B1112" t="s">
        <v>8091</v>
      </c>
      <c r="C1112" t="s">
        <v>8092</v>
      </c>
      <c r="D1112" t="s">
        <v>2818</v>
      </c>
      <c r="E1112" t="s">
        <v>5813</v>
      </c>
      <c r="F1112" t="s">
        <v>2439</v>
      </c>
      <c r="G1112" t="s">
        <v>8093</v>
      </c>
      <c r="H1112" t="s">
        <v>35</v>
      </c>
      <c r="I1112" t="s">
        <v>12</v>
      </c>
      <c r="J1112" s="8">
        <v>0.1</v>
      </c>
    </row>
    <row r="1113" spans="1:10" x14ac:dyDescent="0.25">
      <c r="A1113" t="s">
        <v>8744</v>
      </c>
      <c r="B1113" t="s">
        <v>8094</v>
      </c>
      <c r="C1113" t="s">
        <v>8095</v>
      </c>
      <c r="D1113" t="s">
        <v>2818</v>
      </c>
      <c r="E1113" t="s">
        <v>5813</v>
      </c>
      <c r="F1113" t="s">
        <v>2439</v>
      </c>
      <c r="G1113" t="s">
        <v>8096</v>
      </c>
      <c r="H1113" t="s">
        <v>35</v>
      </c>
      <c r="I1113" t="s">
        <v>12</v>
      </c>
      <c r="J1113" s="8">
        <v>0.1</v>
      </c>
    </row>
    <row r="1114" spans="1:10" x14ac:dyDescent="0.25">
      <c r="A1114" t="s">
        <v>8745</v>
      </c>
      <c r="B1114" t="s">
        <v>8097</v>
      </c>
      <c r="C1114" t="s">
        <v>3266</v>
      </c>
      <c r="D1114" t="s">
        <v>2818</v>
      </c>
      <c r="E1114" t="s">
        <v>5813</v>
      </c>
      <c r="F1114" t="s">
        <v>2439</v>
      </c>
      <c r="G1114" t="s">
        <v>8098</v>
      </c>
      <c r="H1114" t="s">
        <v>35</v>
      </c>
      <c r="I1114" t="s">
        <v>12</v>
      </c>
      <c r="J1114" s="8">
        <v>0.1</v>
      </c>
    </row>
    <row r="1115" spans="1:10" x14ac:dyDescent="0.25">
      <c r="A1115" t="s">
        <v>8746</v>
      </c>
      <c r="B1115" t="s">
        <v>8099</v>
      </c>
      <c r="C1115" t="s">
        <v>8100</v>
      </c>
      <c r="D1115" t="s">
        <v>2818</v>
      </c>
      <c r="E1115" t="s">
        <v>5813</v>
      </c>
      <c r="F1115" t="s">
        <v>2439</v>
      </c>
      <c r="G1115" t="s">
        <v>8101</v>
      </c>
      <c r="H1115" t="s">
        <v>35</v>
      </c>
      <c r="I1115" t="s">
        <v>12</v>
      </c>
      <c r="J1115" s="8">
        <v>0.1</v>
      </c>
    </row>
    <row r="1116" spans="1:10" x14ac:dyDescent="0.25">
      <c r="A1116" t="s">
        <v>8747</v>
      </c>
      <c r="B1116" t="s">
        <v>8102</v>
      </c>
      <c r="C1116" t="s">
        <v>3697</v>
      </c>
      <c r="D1116" t="s">
        <v>2818</v>
      </c>
      <c r="E1116" t="s">
        <v>5813</v>
      </c>
      <c r="F1116" t="s">
        <v>2439</v>
      </c>
      <c r="G1116" t="s">
        <v>8103</v>
      </c>
      <c r="H1116" t="s">
        <v>35</v>
      </c>
      <c r="I1116" t="s">
        <v>12</v>
      </c>
      <c r="J1116" s="8">
        <v>0.1</v>
      </c>
    </row>
    <row r="1117" spans="1:10" x14ac:dyDescent="0.25">
      <c r="A1117" t="s">
        <v>8748</v>
      </c>
      <c r="B1117" t="s">
        <v>8104</v>
      </c>
      <c r="C1117" t="s">
        <v>206</v>
      </c>
      <c r="D1117" t="s">
        <v>2818</v>
      </c>
      <c r="E1117" t="s">
        <v>5813</v>
      </c>
      <c r="F1117" t="s">
        <v>2439</v>
      </c>
      <c r="G1117" t="s">
        <v>8105</v>
      </c>
      <c r="H1117" t="s">
        <v>35</v>
      </c>
      <c r="I1117" t="s">
        <v>12</v>
      </c>
      <c r="J1117" s="8">
        <v>0.1</v>
      </c>
    </row>
    <row r="1118" spans="1:10" x14ac:dyDescent="0.25">
      <c r="A1118" t="s">
        <v>8749</v>
      </c>
      <c r="B1118" t="s">
        <v>8042</v>
      </c>
      <c r="C1118" t="s">
        <v>3271</v>
      </c>
      <c r="D1118" t="s">
        <v>2818</v>
      </c>
      <c r="E1118" t="s">
        <v>5813</v>
      </c>
      <c r="F1118" t="s">
        <v>2439</v>
      </c>
      <c r="G1118" t="s">
        <v>8106</v>
      </c>
      <c r="H1118" t="s">
        <v>35</v>
      </c>
      <c r="I1118" t="s">
        <v>12</v>
      </c>
      <c r="J1118" s="8">
        <v>0.1</v>
      </c>
    </row>
    <row r="1119" spans="1:10" x14ac:dyDescent="0.25">
      <c r="A1119" t="s">
        <v>8750</v>
      </c>
      <c r="B1119" t="s">
        <v>8107</v>
      </c>
      <c r="C1119" t="s">
        <v>787</v>
      </c>
      <c r="D1119" t="s">
        <v>2818</v>
      </c>
      <c r="E1119" t="s">
        <v>5813</v>
      </c>
      <c r="F1119" t="s">
        <v>2439</v>
      </c>
      <c r="G1119" t="s">
        <v>8108</v>
      </c>
      <c r="H1119" t="s">
        <v>35</v>
      </c>
      <c r="I1119" t="s">
        <v>12</v>
      </c>
      <c r="J1119" s="8">
        <v>0.1</v>
      </c>
    </row>
    <row r="1120" spans="1:10" x14ac:dyDescent="0.25">
      <c r="A1120" t="s">
        <v>8751</v>
      </c>
      <c r="B1120" t="s">
        <v>8109</v>
      </c>
      <c r="C1120" t="s">
        <v>250</v>
      </c>
      <c r="D1120" t="s">
        <v>2818</v>
      </c>
      <c r="E1120" t="s">
        <v>5813</v>
      </c>
      <c r="F1120" t="s">
        <v>2439</v>
      </c>
      <c r="G1120" t="s">
        <v>8110</v>
      </c>
      <c r="H1120" t="s">
        <v>35</v>
      </c>
      <c r="I1120" t="s">
        <v>12</v>
      </c>
      <c r="J1120" s="8">
        <v>0.1</v>
      </c>
    </row>
    <row r="1121" spans="1:10" x14ac:dyDescent="0.25">
      <c r="A1121" t="s">
        <v>8752</v>
      </c>
      <c r="B1121" t="s">
        <v>8111</v>
      </c>
      <c r="C1121" t="s">
        <v>8112</v>
      </c>
      <c r="D1121" t="s">
        <v>2818</v>
      </c>
      <c r="E1121" t="s">
        <v>5813</v>
      </c>
      <c r="F1121" t="s">
        <v>2439</v>
      </c>
      <c r="G1121" t="s">
        <v>8113</v>
      </c>
      <c r="H1121" t="s">
        <v>35</v>
      </c>
      <c r="I1121" t="s">
        <v>12</v>
      </c>
      <c r="J1121" s="8">
        <v>0.1</v>
      </c>
    </row>
    <row r="1122" spans="1:10" x14ac:dyDescent="0.25">
      <c r="A1122" t="s">
        <v>8753</v>
      </c>
      <c r="B1122" t="s">
        <v>7333</v>
      </c>
      <c r="C1122" t="s">
        <v>254</v>
      </c>
      <c r="D1122" t="s">
        <v>2818</v>
      </c>
      <c r="E1122" t="s">
        <v>5813</v>
      </c>
      <c r="F1122" t="s">
        <v>2439</v>
      </c>
      <c r="G1122" t="s">
        <v>8114</v>
      </c>
      <c r="H1122" t="s">
        <v>35</v>
      </c>
      <c r="I1122" t="s">
        <v>12</v>
      </c>
      <c r="J1122" s="8">
        <v>0.1</v>
      </c>
    </row>
    <row r="1123" spans="1:10" x14ac:dyDescent="0.25">
      <c r="A1123" t="s">
        <v>8754</v>
      </c>
      <c r="B1123" t="s">
        <v>8115</v>
      </c>
      <c r="C1123" t="s">
        <v>783</v>
      </c>
      <c r="D1123" t="s">
        <v>2818</v>
      </c>
      <c r="E1123" t="s">
        <v>5813</v>
      </c>
      <c r="F1123" t="s">
        <v>2439</v>
      </c>
      <c r="G1123" t="s">
        <v>8116</v>
      </c>
      <c r="H1123" t="s">
        <v>35</v>
      </c>
      <c r="I1123" t="s">
        <v>12</v>
      </c>
      <c r="J1123" s="8">
        <v>0.1</v>
      </c>
    </row>
    <row r="1124" spans="1:10" x14ac:dyDescent="0.25">
      <c r="A1124" t="s">
        <v>8755</v>
      </c>
      <c r="B1124" t="s">
        <v>8117</v>
      </c>
      <c r="C1124" t="s">
        <v>8118</v>
      </c>
      <c r="D1124" t="s">
        <v>2818</v>
      </c>
      <c r="E1124" t="s">
        <v>5813</v>
      </c>
      <c r="F1124" t="s">
        <v>2439</v>
      </c>
      <c r="G1124" t="s">
        <v>8119</v>
      </c>
      <c r="H1124" t="s">
        <v>35</v>
      </c>
      <c r="I1124" t="s">
        <v>12</v>
      </c>
      <c r="J1124" s="8">
        <v>0.1</v>
      </c>
    </row>
    <row r="1125" spans="1:10" x14ac:dyDescent="0.25">
      <c r="A1125" t="s">
        <v>8756</v>
      </c>
      <c r="B1125" t="s">
        <v>8120</v>
      </c>
      <c r="C1125" t="s">
        <v>3344</v>
      </c>
      <c r="D1125" t="s">
        <v>2818</v>
      </c>
      <c r="E1125" t="s">
        <v>5813</v>
      </c>
      <c r="F1125" t="s">
        <v>2439</v>
      </c>
      <c r="G1125" t="s">
        <v>8121</v>
      </c>
      <c r="H1125" t="s">
        <v>35</v>
      </c>
      <c r="I1125" t="s">
        <v>12</v>
      </c>
      <c r="J1125" s="8">
        <v>0.1</v>
      </c>
    </row>
    <row r="1126" spans="1:10" x14ac:dyDescent="0.25">
      <c r="A1126" t="s">
        <v>8757</v>
      </c>
      <c r="B1126" t="s">
        <v>7543</v>
      </c>
      <c r="C1126" t="s">
        <v>3277</v>
      </c>
      <c r="D1126" t="s">
        <v>2818</v>
      </c>
      <c r="E1126" t="s">
        <v>5813</v>
      </c>
      <c r="F1126" t="s">
        <v>2439</v>
      </c>
      <c r="G1126" t="s">
        <v>8122</v>
      </c>
      <c r="H1126" t="s">
        <v>35</v>
      </c>
      <c r="I1126" t="s">
        <v>12</v>
      </c>
      <c r="J1126" s="8">
        <v>0.1</v>
      </c>
    </row>
    <row r="1127" spans="1:10" x14ac:dyDescent="0.25">
      <c r="A1127" t="s">
        <v>8758</v>
      </c>
      <c r="B1127" t="s">
        <v>8123</v>
      </c>
      <c r="C1127" t="s">
        <v>8124</v>
      </c>
      <c r="D1127" t="s">
        <v>2818</v>
      </c>
      <c r="E1127" t="s">
        <v>5813</v>
      </c>
      <c r="F1127" t="s">
        <v>2439</v>
      </c>
      <c r="G1127" t="s">
        <v>8125</v>
      </c>
      <c r="H1127" t="s">
        <v>35</v>
      </c>
      <c r="I1127" t="s">
        <v>12</v>
      </c>
      <c r="J1127" s="8">
        <v>0.1</v>
      </c>
    </row>
    <row r="1128" spans="1:10" x14ac:dyDescent="0.25">
      <c r="A1128" t="s">
        <v>8759</v>
      </c>
      <c r="B1128" t="s">
        <v>8126</v>
      </c>
      <c r="C1128" t="s">
        <v>8127</v>
      </c>
      <c r="D1128" t="s">
        <v>2818</v>
      </c>
      <c r="E1128" t="s">
        <v>5813</v>
      </c>
      <c r="F1128" t="s">
        <v>2439</v>
      </c>
      <c r="G1128" t="s">
        <v>8128</v>
      </c>
      <c r="H1128" t="s">
        <v>35</v>
      </c>
      <c r="I1128" t="s">
        <v>12</v>
      </c>
      <c r="J1128" s="8">
        <v>0.1</v>
      </c>
    </row>
    <row r="1129" spans="1:10" x14ac:dyDescent="0.25">
      <c r="A1129" t="s">
        <v>8760</v>
      </c>
      <c r="B1129" t="s">
        <v>7426</v>
      </c>
      <c r="C1129" t="s">
        <v>3602</v>
      </c>
      <c r="D1129" t="s">
        <v>2818</v>
      </c>
      <c r="E1129" t="s">
        <v>5813</v>
      </c>
      <c r="F1129" t="s">
        <v>2439</v>
      </c>
      <c r="G1129" t="s">
        <v>8129</v>
      </c>
      <c r="H1129" t="s">
        <v>35</v>
      </c>
      <c r="I1129" t="s">
        <v>12</v>
      </c>
      <c r="J1129" s="8">
        <v>0.1</v>
      </c>
    </row>
    <row r="1130" spans="1:10" x14ac:dyDescent="0.25">
      <c r="A1130" t="s">
        <v>8761</v>
      </c>
      <c r="B1130" t="s">
        <v>8130</v>
      </c>
      <c r="C1130" t="s">
        <v>3280</v>
      </c>
      <c r="D1130" t="s">
        <v>2818</v>
      </c>
      <c r="E1130" t="s">
        <v>5813</v>
      </c>
      <c r="F1130" t="s">
        <v>2439</v>
      </c>
      <c r="G1130" t="s">
        <v>8131</v>
      </c>
      <c r="H1130" t="s">
        <v>35</v>
      </c>
      <c r="I1130" t="s">
        <v>12</v>
      </c>
      <c r="J1130" s="8">
        <v>0.1</v>
      </c>
    </row>
    <row r="1131" spans="1:10" x14ac:dyDescent="0.25">
      <c r="A1131" t="s">
        <v>8762</v>
      </c>
      <c r="B1131" t="s">
        <v>8132</v>
      </c>
      <c r="C1131" t="s">
        <v>3708</v>
      </c>
      <c r="D1131" t="s">
        <v>2818</v>
      </c>
      <c r="E1131" t="s">
        <v>5813</v>
      </c>
      <c r="F1131" t="s">
        <v>2439</v>
      </c>
      <c r="G1131" t="s">
        <v>8133</v>
      </c>
      <c r="H1131" t="s">
        <v>35</v>
      </c>
      <c r="I1131" t="s">
        <v>12</v>
      </c>
      <c r="J1131" s="8">
        <v>0.1</v>
      </c>
    </row>
    <row r="1132" spans="1:10" x14ac:dyDescent="0.25">
      <c r="A1132" t="s">
        <v>8763</v>
      </c>
      <c r="B1132" t="s">
        <v>8134</v>
      </c>
      <c r="C1132" t="s">
        <v>8135</v>
      </c>
      <c r="D1132" t="s">
        <v>2818</v>
      </c>
      <c r="E1132" t="s">
        <v>5813</v>
      </c>
      <c r="F1132" t="s">
        <v>2439</v>
      </c>
      <c r="G1132" t="s">
        <v>8136</v>
      </c>
      <c r="H1132" t="s">
        <v>35</v>
      </c>
      <c r="I1132" t="s">
        <v>12</v>
      </c>
      <c r="J1132" s="8">
        <v>0.1</v>
      </c>
    </row>
    <row r="1133" spans="1:10" x14ac:dyDescent="0.25">
      <c r="A1133" t="s">
        <v>8764</v>
      </c>
      <c r="B1133" t="s">
        <v>8069</v>
      </c>
      <c r="C1133" t="s">
        <v>179</v>
      </c>
      <c r="D1133" t="s">
        <v>2818</v>
      </c>
      <c r="E1133" t="s">
        <v>5813</v>
      </c>
      <c r="F1133" t="s">
        <v>2439</v>
      </c>
      <c r="G1133" t="s">
        <v>8137</v>
      </c>
      <c r="H1133" t="s">
        <v>35</v>
      </c>
      <c r="I1133" t="s">
        <v>12</v>
      </c>
      <c r="J1133" s="8">
        <v>0.1</v>
      </c>
    </row>
    <row r="1134" spans="1:10" x14ac:dyDescent="0.25">
      <c r="A1134" t="s">
        <v>8765</v>
      </c>
      <c r="B1134" t="s">
        <v>8138</v>
      </c>
      <c r="C1134" t="s">
        <v>906</v>
      </c>
      <c r="D1134" t="s">
        <v>2818</v>
      </c>
      <c r="E1134" t="s">
        <v>5813</v>
      </c>
      <c r="F1134" t="s">
        <v>2439</v>
      </c>
      <c r="G1134" t="s">
        <v>8139</v>
      </c>
      <c r="H1134" t="s">
        <v>35</v>
      </c>
      <c r="I1134" t="s">
        <v>12</v>
      </c>
      <c r="J1134" s="8">
        <v>0.1</v>
      </c>
    </row>
    <row r="1135" spans="1:10" x14ac:dyDescent="0.25">
      <c r="A1135" t="s">
        <v>8766</v>
      </c>
      <c r="B1135" t="s">
        <v>8140</v>
      </c>
      <c r="C1135" t="s">
        <v>8141</v>
      </c>
      <c r="D1135" t="s">
        <v>2818</v>
      </c>
      <c r="E1135" t="s">
        <v>5813</v>
      </c>
      <c r="F1135" t="s">
        <v>2439</v>
      </c>
      <c r="G1135" t="s">
        <v>8142</v>
      </c>
      <c r="H1135" t="s">
        <v>35</v>
      </c>
      <c r="I1135" t="s">
        <v>12</v>
      </c>
      <c r="J1135" s="8">
        <v>0.1</v>
      </c>
    </row>
    <row r="1136" spans="1:10" x14ac:dyDescent="0.25">
      <c r="A1136" t="s">
        <v>8767</v>
      </c>
      <c r="B1136" t="s">
        <v>8143</v>
      </c>
      <c r="C1136" t="s">
        <v>8144</v>
      </c>
      <c r="D1136" t="s">
        <v>2818</v>
      </c>
      <c r="E1136" t="s">
        <v>5813</v>
      </c>
      <c r="F1136" t="s">
        <v>2439</v>
      </c>
      <c r="G1136" t="s">
        <v>8145</v>
      </c>
      <c r="H1136" t="s">
        <v>35</v>
      </c>
      <c r="I1136" t="s">
        <v>12</v>
      </c>
      <c r="J1136" s="8">
        <v>0.1</v>
      </c>
    </row>
    <row r="1137" spans="1:10" x14ac:dyDescent="0.25">
      <c r="A1137" t="s">
        <v>8768</v>
      </c>
      <c r="B1137" t="s">
        <v>8146</v>
      </c>
      <c r="C1137" t="s">
        <v>8147</v>
      </c>
      <c r="D1137" t="s">
        <v>2818</v>
      </c>
      <c r="E1137" t="s">
        <v>5813</v>
      </c>
      <c r="F1137" t="s">
        <v>2439</v>
      </c>
      <c r="G1137" t="s">
        <v>8148</v>
      </c>
      <c r="H1137" t="s">
        <v>35</v>
      </c>
      <c r="I1137" t="s">
        <v>12</v>
      </c>
      <c r="J1137" s="8">
        <v>0.1</v>
      </c>
    </row>
    <row r="1138" spans="1:10" x14ac:dyDescent="0.25">
      <c r="A1138" t="s">
        <v>8769</v>
      </c>
      <c r="B1138" t="s">
        <v>8149</v>
      </c>
      <c r="C1138" t="s">
        <v>8150</v>
      </c>
      <c r="D1138" t="s">
        <v>2818</v>
      </c>
      <c r="E1138" t="s">
        <v>5813</v>
      </c>
      <c r="F1138" t="s">
        <v>2439</v>
      </c>
      <c r="G1138" t="s">
        <v>8151</v>
      </c>
      <c r="H1138" t="s">
        <v>35</v>
      </c>
      <c r="I1138" t="s">
        <v>12</v>
      </c>
      <c r="J1138" s="8">
        <v>0.1</v>
      </c>
    </row>
    <row r="1139" spans="1:10" x14ac:dyDescent="0.25">
      <c r="A1139" t="s">
        <v>8770</v>
      </c>
      <c r="B1139" t="s">
        <v>8152</v>
      </c>
      <c r="C1139" t="s">
        <v>8153</v>
      </c>
      <c r="D1139" t="s">
        <v>2818</v>
      </c>
      <c r="E1139" t="s">
        <v>5813</v>
      </c>
      <c r="F1139" t="s">
        <v>2439</v>
      </c>
      <c r="G1139" t="s">
        <v>8154</v>
      </c>
      <c r="H1139" t="s">
        <v>35</v>
      </c>
      <c r="I1139" t="s">
        <v>12</v>
      </c>
      <c r="J1139" s="8">
        <v>0.1</v>
      </c>
    </row>
    <row r="1140" spans="1:10" x14ac:dyDescent="0.25">
      <c r="A1140" t="s">
        <v>8771</v>
      </c>
      <c r="B1140" t="s">
        <v>7750</v>
      </c>
      <c r="C1140" t="s">
        <v>101</v>
      </c>
      <c r="D1140" t="s">
        <v>2818</v>
      </c>
      <c r="E1140" t="s">
        <v>5813</v>
      </c>
      <c r="F1140" t="s">
        <v>2439</v>
      </c>
      <c r="G1140" t="s">
        <v>8155</v>
      </c>
      <c r="H1140" t="s">
        <v>35</v>
      </c>
      <c r="I1140" t="s">
        <v>12</v>
      </c>
      <c r="J1140" s="8">
        <v>0.1</v>
      </c>
    </row>
    <row r="1141" spans="1:10" x14ac:dyDescent="0.25">
      <c r="A1141" t="s">
        <v>8772</v>
      </c>
      <c r="B1141" t="s">
        <v>8156</v>
      </c>
      <c r="C1141" t="s">
        <v>8157</v>
      </c>
      <c r="D1141" t="s">
        <v>2818</v>
      </c>
      <c r="E1141" t="s">
        <v>5813</v>
      </c>
      <c r="F1141" t="s">
        <v>2439</v>
      </c>
      <c r="G1141" t="s">
        <v>8158</v>
      </c>
      <c r="H1141" t="s">
        <v>35</v>
      </c>
      <c r="I1141" t="s">
        <v>12</v>
      </c>
      <c r="J1141" s="8">
        <v>0.1</v>
      </c>
    </row>
    <row r="1142" spans="1:10" x14ac:dyDescent="0.25">
      <c r="A1142" t="s">
        <v>8773</v>
      </c>
      <c r="B1142" t="s">
        <v>8159</v>
      </c>
      <c r="C1142" t="s">
        <v>178</v>
      </c>
      <c r="D1142" t="s">
        <v>2818</v>
      </c>
      <c r="E1142" t="s">
        <v>5813</v>
      </c>
      <c r="F1142" t="s">
        <v>2439</v>
      </c>
      <c r="G1142" t="s">
        <v>8160</v>
      </c>
      <c r="H1142" t="s">
        <v>35</v>
      </c>
      <c r="I1142" t="s">
        <v>12</v>
      </c>
      <c r="J1142" s="8">
        <v>0.1</v>
      </c>
    </row>
    <row r="1143" spans="1:10" x14ac:dyDescent="0.25">
      <c r="A1143" t="s">
        <v>8774</v>
      </c>
      <c r="B1143" t="s">
        <v>7428</v>
      </c>
      <c r="C1143" t="s">
        <v>248</v>
      </c>
      <c r="D1143" t="s">
        <v>2818</v>
      </c>
      <c r="E1143" t="s">
        <v>5813</v>
      </c>
      <c r="F1143" t="s">
        <v>2439</v>
      </c>
      <c r="G1143" t="s">
        <v>8161</v>
      </c>
      <c r="H1143" t="s">
        <v>35</v>
      </c>
      <c r="I1143" t="s">
        <v>12</v>
      </c>
      <c r="J1143" s="8">
        <v>0.1</v>
      </c>
    </row>
    <row r="1144" spans="1:10" x14ac:dyDescent="0.25">
      <c r="A1144" t="s">
        <v>8775</v>
      </c>
      <c r="B1144" t="s">
        <v>8162</v>
      </c>
      <c r="C1144" t="s">
        <v>8163</v>
      </c>
      <c r="D1144" t="s">
        <v>2818</v>
      </c>
      <c r="E1144" t="s">
        <v>5813</v>
      </c>
      <c r="F1144" t="s">
        <v>2439</v>
      </c>
      <c r="G1144" t="s">
        <v>8164</v>
      </c>
      <c r="H1144" t="s">
        <v>35</v>
      </c>
      <c r="I1144" t="s">
        <v>12</v>
      </c>
      <c r="J1144" s="8">
        <v>0.1</v>
      </c>
    </row>
    <row r="1145" spans="1:10" x14ac:dyDescent="0.25">
      <c r="A1145" t="s">
        <v>8776</v>
      </c>
      <c r="B1145" t="s">
        <v>8165</v>
      </c>
      <c r="C1145" t="s">
        <v>269</v>
      </c>
      <c r="D1145" t="s">
        <v>2818</v>
      </c>
      <c r="E1145" t="s">
        <v>5813</v>
      </c>
      <c r="F1145" t="s">
        <v>2439</v>
      </c>
      <c r="G1145" t="s">
        <v>8166</v>
      </c>
      <c r="H1145" t="s">
        <v>35</v>
      </c>
      <c r="I1145" t="s">
        <v>12</v>
      </c>
      <c r="J1145" s="8">
        <v>0.1</v>
      </c>
    </row>
    <row r="1146" spans="1:10" x14ac:dyDescent="0.25">
      <c r="A1146" t="s">
        <v>8777</v>
      </c>
      <c r="B1146" t="s">
        <v>8167</v>
      </c>
      <c r="C1146" t="s">
        <v>3662</v>
      </c>
      <c r="D1146" t="s">
        <v>2818</v>
      </c>
      <c r="E1146" t="s">
        <v>5813</v>
      </c>
      <c r="F1146" t="s">
        <v>2439</v>
      </c>
      <c r="G1146" t="s">
        <v>8168</v>
      </c>
      <c r="H1146" t="s">
        <v>35</v>
      </c>
      <c r="I1146" t="s">
        <v>12</v>
      </c>
      <c r="J1146" s="8">
        <v>0.1</v>
      </c>
    </row>
    <row r="1147" spans="1:10" x14ac:dyDescent="0.25">
      <c r="A1147" t="s">
        <v>8778</v>
      </c>
      <c r="B1147" t="s">
        <v>8169</v>
      </c>
      <c r="C1147" t="s">
        <v>8170</v>
      </c>
      <c r="D1147" t="s">
        <v>2818</v>
      </c>
      <c r="E1147" t="s">
        <v>5813</v>
      </c>
      <c r="F1147" t="s">
        <v>2439</v>
      </c>
      <c r="G1147" t="s">
        <v>8171</v>
      </c>
      <c r="H1147" t="s">
        <v>35</v>
      </c>
      <c r="I1147" t="s">
        <v>12</v>
      </c>
      <c r="J1147" s="8">
        <v>0.1</v>
      </c>
    </row>
    <row r="1148" spans="1:10" x14ac:dyDescent="0.25">
      <c r="A1148" t="s">
        <v>8779</v>
      </c>
      <c r="B1148" t="s">
        <v>8172</v>
      </c>
      <c r="C1148" t="s">
        <v>8173</v>
      </c>
      <c r="D1148" t="s">
        <v>2818</v>
      </c>
      <c r="E1148" t="s">
        <v>5813</v>
      </c>
      <c r="F1148" t="s">
        <v>2439</v>
      </c>
      <c r="G1148" t="s">
        <v>8174</v>
      </c>
      <c r="H1148" t="s">
        <v>35</v>
      </c>
      <c r="I1148" t="s">
        <v>12</v>
      </c>
      <c r="J1148" s="8">
        <v>0.1</v>
      </c>
    </row>
    <row r="1149" spans="1:10" x14ac:dyDescent="0.25">
      <c r="A1149" t="s">
        <v>8780</v>
      </c>
      <c r="B1149" t="s">
        <v>8175</v>
      </c>
      <c r="C1149" t="s">
        <v>3353</v>
      </c>
      <c r="D1149" t="s">
        <v>2818</v>
      </c>
      <c r="E1149" t="s">
        <v>5813</v>
      </c>
      <c r="F1149" t="s">
        <v>2439</v>
      </c>
      <c r="G1149" t="s">
        <v>8176</v>
      </c>
      <c r="H1149" t="s">
        <v>35</v>
      </c>
      <c r="I1149" t="s">
        <v>12</v>
      </c>
      <c r="J1149" s="8">
        <v>0.1</v>
      </c>
    </row>
    <row r="1150" spans="1:10" x14ac:dyDescent="0.25">
      <c r="A1150" t="s">
        <v>8781</v>
      </c>
      <c r="B1150" t="s">
        <v>8177</v>
      </c>
      <c r="C1150" t="s">
        <v>4215</v>
      </c>
      <c r="D1150" t="s">
        <v>2818</v>
      </c>
      <c r="E1150" t="s">
        <v>5813</v>
      </c>
      <c r="F1150" t="s">
        <v>2439</v>
      </c>
      <c r="G1150" t="s">
        <v>8178</v>
      </c>
      <c r="H1150" t="s">
        <v>35</v>
      </c>
      <c r="I1150" t="s">
        <v>12</v>
      </c>
      <c r="J1150" s="8">
        <v>0.1</v>
      </c>
    </row>
    <row r="1151" spans="1:10" x14ac:dyDescent="0.25">
      <c r="A1151" t="s">
        <v>8782</v>
      </c>
      <c r="B1151" t="s">
        <v>8179</v>
      </c>
      <c r="C1151" t="s">
        <v>8180</v>
      </c>
      <c r="D1151" t="s">
        <v>2818</v>
      </c>
      <c r="E1151" t="s">
        <v>5813</v>
      </c>
      <c r="F1151" t="s">
        <v>2439</v>
      </c>
      <c r="G1151" t="s">
        <v>8181</v>
      </c>
      <c r="H1151" t="s">
        <v>35</v>
      </c>
      <c r="I1151" t="s">
        <v>12</v>
      </c>
      <c r="J1151" s="8">
        <v>0.1</v>
      </c>
    </row>
    <row r="1152" spans="1:10" x14ac:dyDescent="0.25">
      <c r="A1152" t="s">
        <v>8783</v>
      </c>
      <c r="B1152" t="s">
        <v>8182</v>
      </c>
      <c r="C1152" t="s">
        <v>8183</v>
      </c>
      <c r="D1152" t="s">
        <v>2818</v>
      </c>
      <c r="E1152" t="s">
        <v>5813</v>
      </c>
      <c r="F1152" t="s">
        <v>2439</v>
      </c>
      <c r="G1152" t="s">
        <v>8184</v>
      </c>
      <c r="H1152" t="s">
        <v>35</v>
      </c>
      <c r="I1152" t="s">
        <v>12</v>
      </c>
      <c r="J1152" s="8">
        <v>0.1</v>
      </c>
    </row>
    <row r="1153" spans="1:10" x14ac:dyDescent="0.25">
      <c r="A1153" t="s">
        <v>8784</v>
      </c>
      <c r="B1153" t="s">
        <v>7257</v>
      </c>
      <c r="C1153" t="s">
        <v>127</v>
      </c>
      <c r="D1153" t="s">
        <v>2818</v>
      </c>
      <c r="E1153" t="s">
        <v>5813</v>
      </c>
      <c r="F1153" t="s">
        <v>2439</v>
      </c>
      <c r="G1153" t="s">
        <v>8185</v>
      </c>
      <c r="H1153" t="s">
        <v>35</v>
      </c>
      <c r="I1153" t="s">
        <v>12</v>
      </c>
      <c r="J1153" s="8">
        <v>0.1</v>
      </c>
    </row>
    <row r="1154" spans="1:10" x14ac:dyDescent="0.25">
      <c r="A1154" t="s">
        <v>8785</v>
      </c>
      <c r="B1154" t="s">
        <v>8186</v>
      </c>
      <c r="C1154" t="s">
        <v>8187</v>
      </c>
      <c r="D1154" t="s">
        <v>2818</v>
      </c>
      <c r="E1154" t="s">
        <v>5813</v>
      </c>
      <c r="F1154" t="s">
        <v>2439</v>
      </c>
      <c r="G1154" t="s">
        <v>8188</v>
      </c>
      <c r="H1154" t="s">
        <v>35</v>
      </c>
      <c r="I1154" t="s">
        <v>12</v>
      </c>
      <c r="J1154" s="8">
        <v>0.1</v>
      </c>
    </row>
    <row r="1155" spans="1:10" x14ac:dyDescent="0.25">
      <c r="A1155" t="s">
        <v>8786</v>
      </c>
      <c r="B1155" t="s">
        <v>8189</v>
      </c>
      <c r="C1155" t="s">
        <v>8190</v>
      </c>
      <c r="D1155" t="s">
        <v>2818</v>
      </c>
      <c r="E1155" t="s">
        <v>5813</v>
      </c>
      <c r="F1155" t="s">
        <v>2439</v>
      </c>
      <c r="G1155" t="s">
        <v>8191</v>
      </c>
      <c r="H1155" t="s">
        <v>35</v>
      </c>
      <c r="I1155" t="s">
        <v>12</v>
      </c>
      <c r="J1155" s="8">
        <v>0.1</v>
      </c>
    </row>
    <row r="1156" spans="1:10" x14ac:dyDescent="0.25">
      <c r="A1156" t="s">
        <v>8787</v>
      </c>
      <c r="B1156" t="s">
        <v>8192</v>
      </c>
      <c r="C1156" t="s">
        <v>181</v>
      </c>
      <c r="D1156" t="s">
        <v>2818</v>
      </c>
      <c r="E1156" t="s">
        <v>5813</v>
      </c>
      <c r="F1156" t="s">
        <v>2439</v>
      </c>
      <c r="G1156" t="s">
        <v>8193</v>
      </c>
      <c r="H1156" t="s">
        <v>35</v>
      </c>
      <c r="I1156" t="s">
        <v>12</v>
      </c>
      <c r="J1156" s="8">
        <v>0.1</v>
      </c>
    </row>
    <row r="1157" spans="1:10" x14ac:dyDescent="0.25">
      <c r="A1157" t="s">
        <v>8788</v>
      </c>
      <c r="B1157" t="s">
        <v>8194</v>
      </c>
      <c r="C1157" t="s">
        <v>8195</v>
      </c>
      <c r="D1157" t="s">
        <v>2818</v>
      </c>
      <c r="E1157" t="s">
        <v>5813</v>
      </c>
      <c r="F1157" t="s">
        <v>2439</v>
      </c>
      <c r="G1157" t="s">
        <v>8196</v>
      </c>
      <c r="H1157" t="s">
        <v>35</v>
      </c>
      <c r="I1157" t="s">
        <v>12</v>
      </c>
      <c r="J1157" s="8">
        <v>0.1</v>
      </c>
    </row>
    <row r="1158" spans="1:10" x14ac:dyDescent="0.25">
      <c r="A1158" t="s">
        <v>8789</v>
      </c>
      <c r="B1158" t="s">
        <v>8197</v>
      </c>
      <c r="C1158" t="s">
        <v>219</v>
      </c>
      <c r="D1158" t="s">
        <v>2818</v>
      </c>
      <c r="E1158" t="s">
        <v>5813</v>
      </c>
      <c r="F1158" t="s">
        <v>2439</v>
      </c>
      <c r="G1158" t="s">
        <v>8198</v>
      </c>
      <c r="H1158" t="s">
        <v>35</v>
      </c>
      <c r="I1158" t="s">
        <v>12</v>
      </c>
      <c r="J1158" s="8">
        <v>0.1</v>
      </c>
    </row>
    <row r="1159" spans="1:10" x14ac:dyDescent="0.25">
      <c r="A1159" t="s">
        <v>8790</v>
      </c>
      <c r="B1159" t="s">
        <v>8199</v>
      </c>
      <c r="C1159" t="s">
        <v>3310</v>
      </c>
      <c r="D1159" t="s">
        <v>2818</v>
      </c>
      <c r="E1159" t="s">
        <v>5813</v>
      </c>
      <c r="F1159" t="s">
        <v>2439</v>
      </c>
      <c r="G1159" t="s">
        <v>8200</v>
      </c>
      <c r="H1159" t="s">
        <v>35</v>
      </c>
      <c r="I1159" t="s">
        <v>12</v>
      </c>
      <c r="J1159" s="8">
        <v>0.1</v>
      </c>
    </row>
    <row r="1160" spans="1:10" x14ac:dyDescent="0.25">
      <c r="A1160" t="s">
        <v>8791</v>
      </c>
      <c r="B1160" t="s">
        <v>8201</v>
      </c>
      <c r="C1160" t="s">
        <v>8202</v>
      </c>
      <c r="D1160" t="s">
        <v>2818</v>
      </c>
      <c r="E1160" t="s">
        <v>5813</v>
      </c>
      <c r="F1160" t="s">
        <v>2439</v>
      </c>
      <c r="G1160" t="s">
        <v>8203</v>
      </c>
      <c r="H1160" t="s">
        <v>35</v>
      </c>
      <c r="I1160" t="s">
        <v>12</v>
      </c>
      <c r="J1160" s="8">
        <v>0.1</v>
      </c>
    </row>
    <row r="1161" spans="1:10" x14ac:dyDescent="0.25">
      <c r="A1161" t="s">
        <v>8792</v>
      </c>
      <c r="B1161" t="s">
        <v>8204</v>
      </c>
      <c r="C1161" t="s">
        <v>168</v>
      </c>
      <c r="D1161" t="s">
        <v>2818</v>
      </c>
      <c r="E1161" t="s">
        <v>5813</v>
      </c>
      <c r="F1161" t="s">
        <v>2439</v>
      </c>
      <c r="G1161" t="s">
        <v>8205</v>
      </c>
      <c r="H1161" t="s">
        <v>35</v>
      </c>
      <c r="I1161" t="s">
        <v>12</v>
      </c>
      <c r="J1161" s="8">
        <v>0.1</v>
      </c>
    </row>
    <row r="1162" spans="1:10" x14ac:dyDescent="0.25">
      <c r="A1162" t="s">
        <v>8793</v>
      </c>
      <c r="B1162" t="s">
        <v>8206</v>
      </c>
      <c r="C1162" t="s">
        <v>3518</v>
      </c>
      <c r="D1162" t="s">
        <v>2818</v>
      </c>
      <c r="E1162" t="s">
        <v>5813</v>
      </c>
      <c r="F1162" t="s">
        <v>2439</v>
      </c>
      <c r="G1162" t="s">
        <v>8207</v>
      </c>
      <c r="H1162" t="s">
        <v>35</v>
      </c>
      <c r="I1162" t="s">
        <v>12</v>
      </c>
      <c r="J1162" s="8">
        <v>0.1</v>
      </c>
    </row>
    <row r="1163" spans="1:10" x14ac:dyDescent="0.25">
      <c r="A1163" t="s">
        <v>8794</v>
      </c>
      <c r="B1163" t="s">
        <v>8208</v>
      </c>
      <c r="C1163" t="s">
        <v>8209</v>
      </c>
      <c r="D1163" t="s">
        <v>2818</v>
      </c>
      <c r="E1163" t="s">
        <v>5813</v>
      </c>
      <c r="F1163" t="s">
        <v>2439</v>
      </c>
      <c r="G1163" t="s">
        <v>8210</v>
      </c>
      <c r="H1163" t="s">
        <v>35</v>
      </c>
      <c r="I1163" t="s">
        <v>12</v>
      </c>
      <c r="J1163" s="8">
        <v>0.1</v>
      </c>
    </row>
    <row r="1164" spans="1:10" x14ac:dyDescent="0.25">
      <c r="A1164" t="s">
        <v>8795</v>
      </c>
      <c r="B1164" t="s">
        <v>8211</v>
      </c>
      <c r="C1164" t="s">
        <v>3667</v>
      </c>
      <c r="D1164" t="s">
        <v>2818</v>
      </c>
      <c r="E1164" t="s">
        <v>5813</v>
      </c>
      <c r="F1164" t="s">
        <v>2439</v>
      </c>
      <c r="G1164" t="s">
        <v>8212</v>
      </c>
      <c r="H1164" t="s">
        <v>35</v>
      </c>
      <c r="I1164" t="s">
        <v>12</v>
      </c>
      <c r="J1164" s="8">
        <v>0.1</v>
      </c>
    </row>
    <row r="1165" spans="1:10" x14ac:dyDescent="0.25">
      <c r="A1165" t="s">
        <v>8796</v>
      </c>
      <c r="B1165" t="s">
        <v>8213</v>
      </c>
      <c r="C1165" t="s">
        <v>8214</v>
      </c>
      <c r="D1165" t="s">
        <v>2818</v>
      </c>
      <c r="E1165" t="s">
        <v>5813</v>
      </c>
      <c r="F1165" t="s">
        <v>2439</v>
      </c>
      <c r="G1165" t="s">
        <v>8215</v>
      </c>
      <c r="H1165" t="s">
        <v>35</v>
      </c>
      <c r="I1165" t="s">
        <v>12</v>
      </c>
      <c r="J1165" s="8">
        <v>0.1</v>
      </c>
    </row>
    <row r="1166" spans="1:10" x14ac:dyDescent="0.25">
      <c r="A1166" t="s">
        <v>8797</v>
      </c>
      <c r="B1166" t="s">
        <v>8216</v>
      </c>
      <c r="C1166" t="s">
        <v>8217</v>
      </c>
      <c r="D1166" t="s">
        <v>2818</v>
      </c>
      <c r="E1166" t="s">
        <v>5813</v>
      </c>
      <c r="F1166" t="s">
        <v>2439</v>
      </c>
      <c r="G1166" t="s">
        <v>8218</v>
      </c>
      <c r="H1166" t="s">
        <v>35</v>
      </c>
      <c r="I1166" t="s">
        <v>12</v>
      </c>
      <c r="J1166" s="8">
        <v>0.1</v>
      </c>
    </row>
    <row r="1167" spans="1:10" x14ac:dyDescent="0.25">
      <c r="A1167" t="s">
        <v>8798</v>
      </c>
      <c r="B1167" t="s">
        <v>8219</v>
      </c>
      <c r="C1167" t="s">
        <v>8220</v>
      </c>
      <c r="D1167" t="s">
        <v>2818</v>
      </c>
      <c r="E1167" t="s">
        <v>5813</v>
      </c>
      <c r="F1167" t="s">
        <v>2439</v>
      </c>
      <c r="G1167" t="s">
        <v>8221</v>
      </c>
      <c r="H1167" t="s">
        <v>35</v>
      </c>
      <c r="I1167" t="s">
        <v>12</v>
      </c>
      <c r="J1167" s="8">
        <v>0.1</v>
      </c>
    </row>
    <row r="1168" spans="1:10" x14ac:dyDescent="0.25">
      <c r="A1168" t="s">
        <v>8799</v>
      </c>
      <c r="B1168" t="s">
        <v>7222</v>
      </c>
      <c r="C1168" t="s">
        <v>121</v>
      </c>
      <c r="D1168" t="s">
        <v>2818</v>
      </c>
      <c r="E1168" t="s">
        <v>5813</v>
      </c>
      <c r="F1168" t="s">
        <v>2439</v>
      </c>
      <c r="G1168" t="s">
        <v>8222</v>
      </c>
      <c r="H1168" t="s">
        <v>35</v>
      </c>
      <c r="I1168" t="s">
        <v>12</v>
      </c>
      <c r="J1168" s="8">
        <v>0.1</v>
      </c>
    </row>
    <row r="1169" spans="1:10" x14ac:dyDescent="0.25">
      <c r="A1169" t="s">
        <v>8800</v>
      </c>
      <c r="B1169" t="s">
        <v>8223</v>
      </c>
      <c r="C1169" t="s">
        <v>8224</v>
      </c>
      <c r="D1169" t="s">
        <v>2818</v>
      </c>
      <c r="E1169" t="s">
        <v>5813</v>
      </c>
      <c r="F1169" t="s">
        <v>2439</v>
      </c>
      <c r="G1169" t="s">
        <v>8225</v>
      </c>
      <c r="H1169" t="s">
        <v>35</v>
      </c>
      <c r="I1169" t="s">
        <v>12</v>
      </c>
      <c r="J1169" s="8">
        <v>0.1</v>
      </c>
    </row>
    <row r="1170" spans="1:10" x14ac:dyDescent="0.25">
      <c r="A1170" t="s">
        <v>8801</v>
      </c>
      <c r="B1170" t="s">
        <v>8080</v>
      </c>
      <c r="C1170" t="s">
        <v>107</v>
      </c>
      <c r="D1170" t="s">
        <v>2818</v>
      </c>
      <c r="E1170" t="s">
        <v>5813</v>
      </c>
      <c r="F1170" t="s">
        <v>2439</v>
      </c>
      <c r="G1170" t="s">
        <v>8226</v>
      </c>
      <c r="H1170" t="s">
        <v>35</v>
      </c>
      <c r="I1170" t="s">
        <v>12</v>
      </c>
      <c r="J1170" s="8">
        <v>0.1</v>
      </c>
    </row>
    <row r="1171" spans="1:10" x14ac:dyDescent="0.25">
      <c r="A1171" t="s">
        <v>8802</v>
      </c>
      <c r="B1171" t="s">
        <v>8227</v>
      </c>
      <c r="C1171" t="s">
        <v>3503</v>
      </c>
      <c r="D1171" t="s">
        <v>2818</v>
      </c>
      <c r="E1171" t="s">
        <v>5813</v>
      </c>
      <c r="F1171" t="s">
        <v>2439</v>
      </c>
      <c r="G1171" t="s">
        <v>8228</v>
      </c>
      <c r="H1171" t="s">
        <v>35</v>
      </c>
      <c r="I1171" t="s">
        <v>12</v>
      </c>
      <c r="J1171" s="8">
        <v>0.1</v>
      </c>
    </row>
    <row r="1172" spans="1:10" x14ac:dyDescent="0.25">
      <c r="A1172" t="s">
        <v>8803</v>
      </c>
      <c r="B1172" t="s">
        <v>7286</v>
      </c>
      <c r="C1172" t="s">
        <v>90</v>
      </c>
      <c r="D1172" t="s">
        <v>2818</v>
      </c>
      <c r="E1172" t="s">
        <v>5813</v>
      </c>
      <c r="F1172" t="s">
        <v>2439</v>
      </c>
      <c r="G1172" t="s">
        <v>8229</v>
      </c>
      <c r="H1172" t="s">
        <v>35</v>
      </c>
      <c r="I1172" t="s">
        <v>12</v>
      </c>
      <c r="J1172" s="8">
        <v>0.1</v>
      </c>
    </row>
    <row r="1173" spans="1:10" x14ac:dyDescent="0.25">
      <c r="A1173" t="s">
        <v>8804</v>
      </c>
      <c r="B1173" t="s">
        <v>8230</v>
      </c>
      <c r="C1173" t="s">
        <v>3214</v>
      </c>
      <c r="D1173" t="s">
        <v>2818</v>
      </c>
      <c r="E1173" t="s">
        <v>5813</v>
      </c>
      <c r="F1173" t="s">
        <v>2439</v>
      </c>
      <c r="G1173" t="s">
        <v>8231</v>
      </c>
      <c r="H1173" t="s">
        <v>35</v>
      </c>
      <c r="I1173" t="s">
        <v>12</v>
      </c>
      <c r="J1173" s="8">
        <v>0.1</v>
      </c>
    </row>
    <row r="1174" spans="1:10" x14ac:dyDescent="0.25">
      <c r="A1174" t="s">
        <v>8805</v>
      </c>
      <c r="B1174" t="s">
        <v>8232</v>
      </c>
      <c r="C1174" t="s">
        <v>8233</v>
      </c>
      <c r="D1174" t="s">
        <v>2818</v>
      </c>
      <c r="E1174" t="s">
        <v>5813</v>
      </c>
      <c r="F1174" t="s">
        <v>2439</v>
      </c>
      <c r="G1174" t="s">
        <v>8234</v>
      </c>
      <c r="H1174" t="s">
        <v>35</v>
      </c>
      <c r="I1174" t="s">
        <v>12</v>
      </c>
      <c r="J1174" s="8">
        <v>0.1</v>
      </c>
    </row>
    <row r="1175" spans="1:10" x14ac:dyDescent="0.25">
      <c r="A1175" t="s">
        <v>8806</v>
      </c>
      <c r="B1175" t="s">
        <v>8235</v>
      </c>
      <c r="C1175" t="s">
        <v>8236</v>
      </c>
      <c r="D1175" t="s">
        <v>2818</v>
      </c>
      <c r="E1175" t="s">
        <v>5813</v>
      </c>
      <c r="F1175" t="s">
        <v>2439</v>
      </c>
      <c r="G1175" t="s">
        <v>8237</v>
      </c>
      <c r="H1175" t="s">
        <v>35</v>
      </c>
      <c r="I1175" t="s">
        <v>12</v>
      </c>
      <c r="J1175" s="8">
        <v>0.1</v>
      </c>
    </row>
    <row r="1176" spans="1:10" x14ac:dyDescent="0.25">
      <c r="A1176" t="s">
        <v>8807</v>
      </c>
      <c r="B1176" t="s">
        <v>8238</v>
      </c>
      <c r="C1176" t="s">
        <v>8239</v>
      </c>
      <c r="D1176" t="s">
        <v>2818</v>
      </c>
      <c r="E1176" t="s">
        <v>5813</v>
      </c>
      <c r="F1176" t="s">
        <v>2439</v>
      </c>
      <c r="G1176" t="s">
        <v>8240</v>
      </c>
      <c r="H1176" t="s">
        <v>35</v>
      </c>
      <c r="I1176" t="s">
        <v>12</v>
      </c>
      <c r="J1176" s="8">
        <v>0.1</v>
      </c>
    </row>
    <row r="1177" spans="1:10" x14ac:dyDescent="0.25">
      <c r="A1177" t="s">
        <v>8808</v>
      </c>
      <c r="B1177" t="s">
        <v>8241</v>
      </c>
      <c r="C1177" t="s">
        <v>3961</v>
      </c>
      <c r="D1177" t="s">
        <v>2818</v>
      </c>
      <c r="E1177" t="s">
        <v>5813</v>
      </c>
      <c r="F1177" t="s">
        <v>2439</v>
      </c>
      <c r="G1177" t="s">
        <v>8242</v>
      </c>
      <c r="H1177" t="s">
        <v>35</v>
      </c>
      <c r="I1177" t="s">
        <v>12</v>
      </c>
      <c r="J1177" s="8">
        <v>0.1</v>
      </c>
    </row>
    <row r="1178" spans="1:10" x14ac:dyDescent="0.25">
      <c r="A1178" t="s">
        <v>8809</v>
      </c>
      <c r="B1178" t="s">
        <v>8243</v>
      </c>
      <c r="C1178" t="s">
        <v>8244</v>
      </c>
      <c r="D1178" t="s">
        <v>2818</v>
      </c>
      <c r="E1178" t="s">
        <v>5813</v>
      </c>
      <c r="F1178" t="s">
        <v>2439</v>
      </c>
      <c r="G1178" t="s">
        <v>8245</v>
      </c>
      <c r="H1178" t="s">
        <v>35</v>
      </c>
      <c r="I1178" t="s">
        <v>12</v>
      </c>
      <c r="J1178" s="8">
        <v>0.1</v>
      </c>
    </row>
    <row r="1179" spans="1:10" x14ac:dyDescent="0.25">
      <c r="A1179" t="s">
        <v>8810</v>
      </c>
      <c r="B1179" t="s">
        <v>8246</v>
      </c>
      <c r="C1179" t="s">
        <v>8247</v>
      </c>
      <c r="D1179" t="s">
        <v>2818</v>
      </c>
      <c r="E1179" t="s">
        <v>5813</v>
      </c>
      <c r="F1179" t="s">
        <v>2439</v>
      </c>
      <c r="G1179" t="s">
        <v>8248</v>
      </c>
      <c r="H1179" t="s">
        <v>35</v>
      </c>
      <c r="I1179" t="s">
        <v>12</v>
      </c>
      <c r="J1179" s="8">
        <v>0.1</v>
      </c>
    </row>
    <row r="1180" spans="1:10" x14ac:dyDescent="0.25">
      <c r="A1180" t="s">
        <v>8811</v>
      </c>
      <c r="B1180" t="s">
        <v>8249</v>
      </c>
      <c r="C1180" t="s">
        <v>8250</v>
      </c>
      <c r="D1180" t="s">
        <v>2818</v>
      </c>
      <c r="E1180" t="s">
        <v>5813</v>
      </c>
      <c r="F1180" t="s">
        <v>2439</v>
      </c>
      <c r="G1180" t="s">
        <v>8251</v>
      </c>
      <c r="H1180" t="s">
        <v>35</v>
      </c>
      <c r="I1180" t="s">
        <v>12</v>
      </c>
      <c r="J1180" s="8">
        <v>0.1</v>
      </c>
    </row>
    <row r="1181" spans="1:10" x14ac:dyDescent="0.25">
      <c r="A1181" t="s">
        <v>8812</v>
      </c>
      <c r="B1181" t="s">
        <v>7620</v>
      </c>
      <c r="C1181" t="s">
        <v>3169</v>
      </c>
      <c r="D1181" t="s">
        <v>2818</v>
      </c>
      <c r="E1181" t="s">
        <v>5813</v>
      </c>
      <c r="F1181" t="s">
        <v>2439</v>
      </c>
      <c r="G1181" t="s">
        <v>8252</v>
      </c>
      <c r="H1181" t="s">
        <v>35</v>
      </c>
      <c r="I1181" t="s">
        <v>12</v>
      </c>
      <c r="J1181" s="8">
        <v>0.1</v>
      </c>
    </row>
    <row r="1182" spans="1:10" x14ac:dyDescent="0.25">
      <c r="A1182" t="s">
        <v>8813</v>
      </c>
      <c r="B1182" t="s">
        <v>7968</v>
      </c>
      <c r="C1182" t="s">
        <v>897</v>
      </c>
      <c r="D1182" t="s">
        <v>2818</v>
      </c>
      <c r="E1182" t="s">
        <v>5813</v>
      </c>
      <c r="F1182" t="s">
        <v>2439</v>
      </c>
      <c r="G1182" t="s">
        <v>8253</v>
      </c>
      <c r="H1182" t="s">
        <v>35</v>
      </c>
      <c r="I1182" t="s">
        <v>12</v>
      </c>
      <c r="J1182" s="8">
        <v>0.1</v>
      </c>
    </row>
    <row r="1183" spans="1:10" x14ac:dyDescent="0.25">
      <c r="A1183" t="s">
        <v>8814</v>
      </c>
      <c r="B1183" t="s">
        <v>8254</v>
      </c>
      <c r="C1183" t="s">
        <v>8255</v>
      </c>
      <c r="D1183" t="s">
        <v>2818</v>
      </c>
      <c r="E1183" t="s">
        <v>5813</v>
      </c>
      <c r="F1183" t="s">
        <v>2439</v>
      </c>
      <c r="G1183" t="s">
        <v>8256</v>
      </c>
      <c r="H1183" t="s">
        <v>35</v>
      </c>
      <c r="I1183" t="s">
        <v>12</v>
      </c>
      <c r="J1183" s="8">
        <v>0.1</v>
      </c>
    </row>
    <row r="1184" spans="1:10" x14ac:dyDescent="0.25">
      <c r="A1184" t="s">
        <v>8815</v>
      </c>
      <c r="B1184" t="s">
        <v>8257</v>
      </c>
      <c r="C1184" t="s">
        <v>246</v>
      </c>
      <c r="D1184" t="s">
        <v>2818</v>
      </c>
      <c r="E1184" t="s">
        <v>5813</v>
      </c>
      <c r="F1184" t="s">
        <v>2439</v>
      </c>
      <c r="G1184" t="s">
        <v>8258</v>
      </c>
      <c r="H1184" t="s">
        <v>35</v>
      </c>
      <c r="I1184" t="s">
        <v>12</v>
      </c>
      <c r="J1184" s="8">
        <v>0.1</v>
      </c>
    </row>
    <row r="1185" spans="1:10" x14ac:dyDescent="0.25">
      <c r="A1185" t="s">
        <v>8816</v>
      </c>
      <c r="B1185" t="s">
        <v>8259</v>
      </c>
      <c r="C1185" t="s">
        <v>8260</v>
      </c>
      <c r="D1185" t="s">
        <v>2818</v>
      </c>
      <c r="E1185" t="s">
        <v>5813</v>
      </c>
      <c r="F1185" t="s">
        <v>2439</v>
      </c>
      <c r="G1185" t="s">
        <v>8261</v>
      </c>
      <c r="H1185" t="s">
        <v>35</v>
      </c>
      <c r="I1185" t="s">
        <v>12</v>
      </c>
      <c r="J1185" s="8">
        <v>0.1</v>
      </c>
    </row>
    <row r="1186" spans="1:10" x14ac:dyDescent="0.25">
      <c r="A1186" t="s">
        <v>8817</v>
      </c>
      <c r="B1186" t="s">
        <v>7232</v>
      </c>
      <c r="C1186" t="s">
        <v>3152</v>
      </c>
      <c r="D1186" t="s">
        <v>2818</v>
      </c>
      <c r="E1186" t="s">
        <v>5813</v>
      </c>
      <c r="F1186" t="s">
        <v>2439</v>
      </c>
      <c r="G1186" t="s">
        <v>8262</v>
      </c>
      <c r="H1186" t="s">
        <v>35</v>
      </c>
      <c r="I1186" t="s">
        <v>12</v>
      </c>
      <c r="J1186" s="8">
        <v>0.1</v>
      </c>
    </row>
    <row r="1187" spans="1:10" x14ac:dyDescent="0.25">
      <c r="A1187" t="s">
        <v>8818</v>
      </c>
      <c r="B1187" t="s">
        <v>8263</v>
      </c>
      <c r="C1187" t="s">
        <v>8264</v>
      </c>
      <c r="D1187" t="s">
        <v>2818</v>
      </c>
      <c r="E1187" t="s">
        <v>5813</v>
      </c>
      <c r="F1187" t="s">
        <v>2439</v>
      </c>
      <c r="G1187" t="s">
        <v>8265</v>
      </c>
      <c r="H1187" t="s">
        <v>35</v>
      </c>
      <c r="I1187" t="s">
        <v>12</v>
      </c>
      <c r="J1187" s="8">
        <v>0.1</v>
      </c>
    </row>
    <row r="1188" spans="1:10" x14ac:dyDescent="0.25">
      <c r="A1188" t="s">
        <v>8819</v>
      </c>
      <c r="B1188" t="s">
        <v>8266</v>
      </c>
      <c r="C1188" t="s">
        <v>8267</v>
      </c>
      <c r="D1188" t="s">
        <v>2818</v>
      </c>
      <c r="E1188" t="s">
        <v>5813</v>
      </c>
      <c r="F1188" t="s">
        <v>2439</v>
      </c>
      <c r="G1188" t="s">
        <v>8268</v>
      </c>
      <c r="H1188" t="s">
        <v>35</v>
      </c>
      <c r="I1188" t="s">
        <v>12</v>
      </c>
      <c r="J1188" s="8">
        <v>0.1</v>
      </c>
    </row>
    <row r="1189" spans="1:10" x14ac:dyDescent="0.25">
      <c r="A1189" t="s">
        <v>8820</v>
      </c>
      <c r="B1189" t="s">
        <v>7292</v>
      </c>
      <c r="C1189" t="s">
        <v>124</v>
      </c>
      <c r="D1189" t="s">
        <v>2818</v>
      </c>
      <c r="E1189" t="s">
        <v>5813</v>
      </c>
      <c r="F1189" t="s">
        <v>2439</v>
      </c>
      <c r="G1189" t="s">
        <v>8269</v>
      </c>
      <c r="H1189" t="s">
        <v>35</v>
      </c>
      <c r="I1189" t="s">
        <v>12</v>
      </c>
      <c r="J1189" s="8">
        <v>0.1</v>
      </c>
    </row>
    <row r="1190" spans="1:10" x14ac:dyDescent="0.25">
      <c r="A1190" t="s">
        <v>8821</v>
      </c>
      <c r="B1190" t="s">
        <v>8270</v>
      </c>
      <c r="C1190" t="s">
        <v>3333</v>
      </c>
      <c r="D1190" t="s">
        <v>2818</v>
      </c>
      <c r="E1190" t="s">
        <v>5813</v>
      </c>
      <c r="F1190" t="s">
        <v>2439</v>
      </c>
      <c r="G1190" t="s">
        <v>8271</v>
      </c>
      <c r="H1190" t="s">
        <v>35</v>
      </c>
      <c r="I1190" t="s">
        <v>12</v>
      </c>
      <c r="J1190" s="8">
        <v>0.1</v>
      </c>
    </row>
    <row r="1191" spans="1:10" x14ac:dyDescent="0.25">
      <c r="A1191" t="s">
        <v>8822</v>
      </c>
      <c r="B1191" t="s">
        <v>8272</v>
      </c>
      <c r="C1191" t="s">
        <v>8273</v>
      </c>
      <c r="D1191" t="s">
        <v>2818</v>
      </c>
      <c r="E1191" t="s">
        <v>5813</v>
      </c>
      <c r="F1191" t="s">
        <v>2439</v>
      </c>
      <c r="G1191" t="s">
        <v>8274</v>
      </c>
      <c r="H1191" t="s">
        <v>35</v>
      </c>
      <c r="I1191" t="s">
        <v>12</v>
      </c>
      <c r="J1191" s="8">
        <v>0.1</v>
      </c>
    </row>
    <row r="1192" spans="1:10" x14ac:dyDescent="0.25">
      <c r="A1192" t="s">
        <v>8823</v>
      </c>
      <c r="B1192" t="s">
        <v>8275</v>
      </c>
      <c r="C1192" t="s">
        <v>908</v>
      </c>
      <c r="D1192" t="s">
        <v>2818</v>
      </c>
      <c r="E1192" t="s">
        <v>5813</v>
      </c>
      <c r="F1192" t="s">
        <v>2439</v>
      </c>
      <c r="G1192" t="s">
        <v>8276</v>
      </c>
      <c r="H1192" t="s">
        <v>35</v>
      </c>
      <c r="I1192" t="s">
        <v>12</v>
      </c>
      <c r="J1192" s="8">
        <v>0.1</v>
      </c>
    </row>
    <row r="1193" spans="1:10" x14ac:dyDescent="0.25">
      <c r="A1193" t="s">
        <v>8824</v>
      </c>
      <c r="B1193" t="s">
        <v>8277</v>
      </c>
      <c r="C1193" t="s">
        <v>8278</v>
      </c>
      <c r="D1193" t="s">
        <v>2818</v>
      </c>
      <c r="E1193" t="s">
        <v>5813</v>
      </c>
      <c r="F1193" t="s">
        <v>2439</v>
      </c>
      <c r="G1193" t="s">
        <v>8279</v>
      </c>
      <c r="H1193" t="s">
        <v>35</v>
      </c>
      <c r="I1193" t="s">
        <v>12</v>
      </c>
      <c r="J1193" s="8">
        <v>0.1</v>
      </c>
    </row>
    <row r="1194" spans="1:10" x14ac:dyDescent="0.25">
      <c r="A1194" t="s">
        <v>8825</v>
      </c>
      <c r="B1194" t="s">
        <v>8280</v>
      </c>
      <c r="C1194" t="s">
        <v>8281</v>
      </c>
      <c r="D1194" t="s">
        <v>2818</v>
      </c>
      <c r="E1194" t="s">
        <v>5813</v>
      </c>
      <c r="F1194" t="s">
        <v>2439</v>
      </c>
      <c r="G1194" t="s">
        <v>8282</v>
      </c>
      <c r="H1194" t="s">
        <v>35</v>
      </c>
      <c r="I1194" t="s">
        <v>12</v>
      </c>
      <c r="J1194" s="8">
        <v>0.1</v>
      </c>
    </row>
    <row r="1195" spans="1:10" x14ac:dyDescent="0.25">
      <c r="A1195" t="s">
        <v>8826</v>
      </c>
      <c r="B1195" t="s">
        <v>7732</v>
      </c>
      <c r="C1195" t="s">
        <v>892</v>
      </c>
      <c r="D1195" t="s">
        <v>2818</v>
      </c>
      <c r="E1195" t="s">
        <v>5813</v>
      </c>
      <c r="F1195" t="s">
        <v>2439</v>
      </c>
      <c r="G1195" t="s">
        <v>8283</v>
      </c>
      <c r="H1195" t="s">
        <v>35</v>
      </c>
      <c r="I1195" t="s">
        <v>12</v>
      </c>
      <c r="J1195" s="8">
        <v>0.1</v>
      </c>
    </row>
    <row r="1196" spans="1:10" x14ac:dyDescent="0.25">
      <c r="A1196" t="s">
        <v>8827</v>
      </c>
      <c r="B1196" t="s">
        <v>8284</v>
      </c>
      <c r="C1196" t="s">
        <v>8285</v>
      </c>
      <c r="D1196" t="s">
        <v>2818</v>
      </c>
      <c r="E1196" t="s">
        <v>5813</v>
      </c>
      <c r="F1196" t="s">
        <v>2439</v>
      </c>
      <c r="G1196" t="s">
        <v>8286</v>
      </c>
      <c r="H1196" t="s">
        <v>35</v>
      </c>
      <c r="I1196" t="s">
        <v>12</v>
      </c>
      <c r="J1196" s="8">
        <v>0.1</v>
      </c>
    </row>
    <row r="1197" spans="1:10" x14ac:dyDescent="0.25">
      <c r="A1197" t="s">
        <v>8828</v>
      </c>
      <c r="B1197" t="s">
        <v>8287</v>
      </c>
      <c r="C1197" t="s">
        <v>211</v>
      </c>
      <c r="D1197" t="s">
        <v>2818</v>
      </c>
      <c r="E1197" t="s">
        <v>5813</v>
      </c>
      <c r="F1197" t="s">
        <v>2439</v>
      </c>
      <c r="G1197" t="s">
        <v>8288</v>
      </c>
      <c r="H1197" t="s">
        <v>35</v>
      </c>
      <c r="I1197" t="s">
        <v>12</v>
      </c>
      <c r="J1197" s="8">
        <v>0.1</v>
      </c>
    </row>
    <row r="1198" spans="1:10" x14ac:dyDescent="0.25">
      <c r="A1198" t="s">
        <v>8829</v>
      </c>
      <c r="B1198" t="s">
        <v>8289</v>
      </c>
      <c r="C1198" t="s">
        <v>8290</v>
      </c>
      <c r="D1198" t="s">
        <v>2818</v>
      </c>
      <c r="E1198" t="s">
        <v>5813</v>
      </c>
      <c r="F1198" t="s">
        <v>2439</v>
      </c>
      <c r="G1198" t="s">
        <v>8291</v>
      </c>
      <c r="H1198" t="s">
        <v>35</v>
      </c>
      <c r="I1198" t="s">
        <v>12</v>
      </c>
      <c r="J1198" s="8">
        <v>0.1</v>
      </c>
    </row>
    <row r="1199" spans="1:10" x14ac:dyDescent="0.25">
      <c r="A1199" t="s">
        <v>8830</v>
      </c>
      <c r="B1199" t="s">
        <v>8292</v>
      </c>
      <c r="C1199" t="s">
        <v>8293</v>
      </c>
      <c r="D1199" t="s">
        <v>2818</v>
      </c>
      <c r="E1199" t="s">
        <v>5813</v>
      </c>
      <c r="F1199" t="s">
        <v>2439</v>
      </c>
      <c r="G1199" t="s">
        <v>8294</v>
      </c>
      <c r="H1199" t="s">
        <v>35</v>
      </c>
      <c r="I1199" t="s">
        <v>12</v>
      </c>
      <c r="J1199" s="8">
        <v>0.1</v>
      </c>
    </row>
    <row r="1200" spans="1:10" x14ac:dyDescent="0.25">
      <c r="A1200" t="s">
        <v>8831</v>
      </c>
      <c r="B1200" t="s">
        <v>8295</v>
      </c>
      <c r="C1200" t="s">
        <v>3648</v>
      </c>
      <c r="D1200" t="s">
        <v>2818</v>
      </c>
      <c r="E1200" t="s">
        <v>5813</v>
      </c>
      <c r="F1200" t="s">
        <v>2439</v>
      </c>
      <c r="G1200" t="s">
        <v>8296</v>
      </c>
      <c r="H1200" t="s">
        <v>35</v>
      </c>
      <c r="I1200" t="s">
        <v>12</v>
      </c>
      <c r="J1200" s="8">
        <v>0.1</v>
      </c>
    </row>
    <row r="1201" spans="1:10" x14ac:dyDescent="0.25">
      <c r="A1201" t="s">
        <v>8832</v>
      </c>
      <c r="B1201" t="s">
        <v>8297</v>
      </c>
      <c r="C1201" t="s">
        <v>8298</v>
      </c>
      <c r="D1201" t="s">
        <v>2818</v>
      </c>
      <c r="E1201" t="s">
        <v>5813</v>
      </c>
      <c r="F1201" t="s">
        <v>2439</v>
      </c>
      <c r="G1201" t="s">
        <v>8299</v>
      </c>
      <c r="H1201" t="s">
        <v>35</v>
      </c>
      <c r="I1201" t="s">
        <v>12</v>
      </c>
      <c r="J1201" s="8">
        <v>0.1</v>
      </c>
    </row>
    <row r="1202" spans="1:10" x14ac:dyDescent="0.25">
      <c r="A1202" t="s">
        <v>8833</v>
      </c>
      <c r="B1202" t="s">
        <v>8300</v>
      </c>
      <c r="C1202" t="s">
        <v>8301</v>
      </c>
      <c r="D1202" t="s">
        <v>2818</v>
      </c>
      <c r="E1202" t="s">
        <v>5813</v>
      </c>
      <c r="F1202" t="s">
        <v>2439</v>
      </c>
      <c r="G1202" t="s">
        <v>8302</v>
      </c>
      <c r="H1202" t="s">
        <v>35</v>
      </c>
      <c r="I1202" t="s">
        <v>12</v>
      </c>
      <c r="J1202" s="8">
        <v>0.1</v>
      </c>
    </row>
    <row r="1203" spans="1:10" x14ac:dyDescent="0.25">
      <c r="A1203" t="s">
        <v>8834</v>
      </c>
      <c r="B1203" t="s">
        <v>8303</v>
      </c>
      <c r="C1203" t="s">
        <v>3659</v>
      </c>
      <c r="D1203" t="s">
        <v>2818</v>
      </c>
      <c r="E1203" t="s">
        <v>5813</v>
      </c>
      <c r="F1203" t="s">
        <v>2439</v>
      </c>
      <c r="G1203" t="s">
        <v>8304</v>
      </c>
      <c r="H1203" t="s">
        <v>35</v>
      </c>
      <c r="I1203" t="s">
        <v>12</v>
      </c>
      <c r="J1203" s="8">
        <v>0.1</v>
      </c>
    </row>
    <row r="1204" spans="1:10" x14ac:dyDescent="0.25">
      <c r="A1204" t="s">
        <v>8835</v>
      </c>
      <c r="B1204" t="s">
        <v>8305</v>
      </c>
      <c r="C1204" t="s">
        <v>8306</v>
      </c>
      <c r="D1204" t="s">
        <v>2818</v>
      </c>
      <c r="E1204" t="s">
        <v>5813</v>
      </c>
      <c r="F1204" t="s">
        <v>2439</v>
      </c>
      <c r="G1204" t="s">
        <v>8307</v>
      </c>
      <c r="H1204" t="s">
        <v>35</v>
      </c>
      <c r="I1204" t="s">
        <v>12</v>
      </c>
      <c r="J1204" s="8">
        <v>0.1</v>
      </c>
    </row>
    <row r="1205" spans="1:10" x14ac:dyDescent="0.25">
      <c r="A1205" t="s">
        <v>8836</v>
      </c>
      <c r="B1205" t="s">
        <v>7262</v>
      </c>
      <c r="C1205" t="s">
        <v>129</v>
      </c>
      <c r="D1205" t="s">
        <v>2818</v>
      </c>
      <c r="E1205" t="s">
        <v>5813</v>
      </c>
      <c r="F1205" t="s">
        <v>2439</v>
      </c>
      <c r="G1205" t="s">
        <v>8308</v>
      </c>
      <c r="H1205" t="s">
        <v>35</v>
      </c>
      <c r="I1205" t="s">
        <v>12</v>
      </c>
      <c r="J1205" s="8">
        <v>0.1</v>
      </c>
    </row>
    <row r="1206" spans="1:10" x14ac:dyDescent="0.25">
      <c r="A1206" t="s">
        <v>8837</v>
      </c>
      <c r="B1206" t="s">
        <v>8309</v>
      </c>
      <c r="C1206" t="s">
        <v>8310</v>
      </c>
      <c r="D1206" t="s">
        <v>2818</v>
      </c>
      <c r="E1206" t="s">
        <v>5813</v>
      </c>
      <c r="F1206" t="s">
        <v>2439</v>
      </c>
      <c r="G1206" t="s">
        <v>8311</v>
      </c>
      <c r="H1206" t="s">
        <v>35</v>
      </c>
      <c r="I1206" t="s">
        <v>12</v>
      </c>
      <c r="J1206" s="8">
        <v>0.1</v>
      </c>
    </row>
    <row r="1207" spans="1:10" x14ac:dyDescent="0.25">
      <c r="A1207" t="s">
        <v>8838</v>
      </c>
      <c r="B1207" t="s">
        <v>8312</v>
      </c>
      <c r="C1207" t="s">
        <v>8313</v>
      </c>
      <c r="D1207" t="s">
        <v>2818</v>
      </c>
      <c r="E1207" t="s">
        <v>5813</v>
      </c>
      <c r="F1207" t="s">
        <v>2439</v>
      </c>
      <c r="G1207" t="s">
        <v>8314</v>
      </c>
      <c r="H1207" t="s">
        <v>35</v>
      </c>
      <c r="I1207" t="s">
        <v>12</v>
      </c>
      <c r="J1207" s="8">
        <v>0.1</v>
      </c>
    </row>
    <row r="1208" spans="1:10" x14ac:dyDescent="0.25">
      <c r="A1208" t="s">
        <v>8839</v>
      </c>
      <c r="B1208" t="s">
        <v>8315</v>
      </c>
      <c r="C1208" t="s">
        <v>3533</v>
      </c>
      <c r="D1208" t="s">
        <v>2818</v>
      </c>
      <c r="E1208" t="s">
        <v>5813</v>
      </c>
      <c r="F1208" t="s">
        <v>2439</v>
      </c>
      <c r="G1208" t="s">
        <v>8316</v>
      </c>
      <c r="H1208" t="s">
        <v>35</v>
      </c>
      <c r="I1208" t="s">
        <v>12</v>
      </c>
      <c r="J1208" s="8">
        <v>0.1</v>
      </c>
    </row>
    <row r="1209" spans="1:10" x14ac:dyDescent="0.25">
      <c r="A1209" t="s">
        <v>8840</v>
      </c>
      <c r="B1209" t="s">
        <v>8317</v>
      </c>
      <c r="C1209" t="s">
        <v>8318</v>
      </c>
      <c r="D1209" t="s">
        <v>2818</v>
      </c>
      <c r="E1209" t="s">
        <v>5813</v>
      </c>
      <c r="F1209" t="s">
        <v>2439</v>
      </c>
      <c r="G1209" t="s">
        <v>8319</v>
      </c>
      <c r="H1209" t="s">
        <v>35</v>
      </c>
      <c r="I1209" t="s">
        <v>12</v>
      </c>
      <c r="J1209" s="8">
        <v>0.1</v>
      </c>
    </row>
    <row r="1210" spans="1:10" x14ac:dyDescent="0.25">
      <c r="A1210" t="s">
        <v>8841</v>
      </c>
      <c r="B1210" t="s">
        <v>7564</v>
      </c>
      <c r="C1210" t="s">
        <v>105</v>
      </c>
      <c r="D1210" t="s">
        <v>2818</v>
      </c>
      <c r="E1210" t="s">
        <v>5813</v>
      </c>
      <c r="F1210" t="s">
        <v>2439</v>
      </c>
      <c r="G1210" t="s">
        <v>8320</v>
      </c>
      <c r="H1210" t="s">
        <v>35</v>
      </c>
      <c r="I1210" t="s">
        <v>12</v>
      </c>
      <c r="J1210" s="8">
        <v>0.1</v>
      </c>
    </row>
    <row r="1211" spans="1:10" x14ac:dyDescent="0.25">
      <c r="A1211" t="s">
        <v>8842</v>
      </c>
      <c r="B1211" t="s">
        <v>7286</v>
      </c>
      <c r="C1211" t="s">
        <v>90</v>
      </c>
      <c r="D1211" t="s">
        <v>2818</v>
      </c>
      <c r="E1211" t="s">
        <v>5813</v>
      </c>
      <c r="F1211" t="s">
        <v>2439</v>
      </c>
      <c r="G1211" t="s">
        <v>8321</v>
      </c>
      <c r="H1211" t="s">
        <v>35</v>
      </c>
      <c r="I1211" t="s">
        <v>12</v>
      </c>
      <c r="J1211" s="8">
        <v>0.1</v>
      </c>
    </row>
    <row r="1212" spans="1:10" x14ac:dyDescent="0.25">
      <c r="A1212" t="s">
        <v>8843</v>
      </c>
      <c r="B1212" t="s">
        <v>8086</v>
      </c>
      <c r="C1212" t="s">
        <v>903</v>
      </c>
      <c r="D1212" t="s">
        <v>2818</v>
      </c>
      <c r="E1212" t="s">
        <v>5813</v>
      </c>
      <c r="F1212" t="s">
        <v>2439</v>
      </c>
      <c r="G1212" t="s">
        <v>8322</v>
      </c>
      <c r="H1212" t="s">
        <v>35</v>
      </c>
      <c r="I1212" t="s">
        <v>12</v>
      </c>
      <c r="J1212" s="8">
        <v>0.1</v>
      </c>
    </row>
    <row r="1213" spans="1:10" x14ac:dyDescent="0.25">
      <c r="A1213" t="s">
        <v>8844</v>
      </c>
      <c r="B1213" t="s">
        <v>8270</v>
      </c>
      <c r="C1213" t="s">
        <v>3333</v>
      </c>
      <c r="D1213" t="s">
        <v>2818</v>
      </c>
      <c r="E1213" t="s">
        <v>5813</v>
      </c>
      <c r="F1213" t="s">
        <v>2439</v>
      </c>
      <c r="G1213" t="s">
        <v>8323</v>
      </c>
      <c r="H1213" t="s">
        <v>35</v>
      </c>
      <c r="I1213" t="s">
        <v>12</v>
      </c>
      <c r="J1213" s="8">
        <v>0.1</v>
      </c>
    </row>
    <row r="1214" spans="1:10" x14ac:dyDescent="0.25">
      <c r="A1214" t="s">
        <v>8845</v>
      </c>
      <c r="B1214" t="s">
        <v>8324</v>
      </c>
      <c r="C1214" t="s">
        <v>8325</v>
      </c>
      <c r="D1214" t="s">
        <v>2818</v>
      </c>
      <c r="E1214" t="s">
        <v>5813</v>
      </c>
      <c r="F1214" t="s">
        <v>2439</v>
      </c>
      <c r="G1214" t="s">
        <v>8326</v>
      </c>
      <c r="H1214" t="s">
        <v>35</v>
      </c>
      <c r="I1214" t="s">
        <v>12</v>
      </c>
      <c r="J1214" s="8">
        <v>0.1</v>
      </c>
    </row>
    <row r="1215" spans="1:10" x14ac:dyDescent="0.25">
      <c r="A1215" t="s">
        <v>8846</v>
      </c>
      <c r="B1215" t="s">
        <v>8327</v>
      </c>
      <c r="C1215" t="s">
        <v>8328</v>
      </c>
      <c r="D1215" t="s">
        <v>2818</v>
      </c>
      <c r="E1215" t="s">
        <v>5813</v>
      </c>
      <c r="F1215" t="s">
        <v>2439</v>
      </c>
      <c r="G1215" t="s">
        <v>8329</v>
      </c>
      <c r="H1215" t="s">
        <v>35</v>
      </c>
      <c r="I1215" t="s">
        <v>12</v>
      </c>
      <c r="J1215" s="8">
        <v>0.1</v>
      </c>
    </row>
    <row r="1216" spans="1:10" x14ac:dyDescent="0.25">
      <c r="A1216" t="s">
        <v>8847</v>
      </c>
      <c r="B1216" t="s">
        <v>8330</v>
      </c>
      <c r="C1216" t="s">
        <v>3305</v>
      </c>
      <c r="D1216" t="s">
        <v>2818</v>
      </c>
      <c r="E1216" t="s">
        <v>5813</v>
      </c>
      <c r="F1216" t="s">
        <v>2439</v>
      </c>
      <c r="G1216" t="s">
        <v>8331</v>
      </c>
      <c r="H1216" t="s">
        <v>35</v>
      </c>
      <c r="I1216" t="s">
        <v>12</v>
      </c>
      <c r="J1216" s="8">
        <v>0.1</v>
      </c>
    </row>
    <row r="1217" spans="1:10" x14ac:dyDescent="0.25">
      <c r="A1217" t="s">
        <v>8848</v>
      </c>
      <c r="B1217" t="s">
        <v>8332</v>
      </c>
      <c r="C1217" t="s">
        <v>3064</v>
      </c>
      <c r="D1217" t="s">
        <v>2818</v>
      </c>
      <c r="E1217" t="s">
        <v>5813</v>
      </c>
      <c r="F1217" t="s">
        <v>2439</v>
      </c>
      <c r="G1217" t="s">
        <v>8333</v>
      </c>
      <c r="H1217" t="s">
        <v>35</v>
      </c>
      <c r="I1217" t="s">
        <v>12</v>
      </c>
      <c r="J1217" s="8">
        <v>0.1</v>
      </c>
    </row>
    <row r="1218" spans="1:10" x14ac:dyDescent="0.25">
      <c r="A1218" t="s">
        <v>8849</v>
      </c>
      <c r="B1218" t="s">
        <v>8115</v>
      </c>
      <c r="C1218" t="s">
        <v>783</v>
      </c>
      <c r="D1218" t="s">
        <v>2818</v>
      </c>
      <c r="E1218" t="s">
        <v>5813</v>
      </c>
      <c r="F1218" t="s">
        <v>2439</v>
      </c>
      <c r="G1218" t="s">
        <v>8334</v>
      </c>
      <c r="H1218" t="s">
        <v>35</v>
      </c>
      <c r="I1218" t="s">
        <v>12</v>
      </c>
      <c r="J1218" s="8">
        <v>0.1</v>
      </c>
    </row>
    <row r="1219" spans="1:10" x14ac:dyDescent="0.25">
      <c r="A1219" t="s">
        <v>8850</v>
      </c>
      <c r="B1219" t="s">
        <v>8335</v>
      </c>
      <c r="C1219" t="s">
        <v>8336</v>
      </c>
      <c r="D1219" t="s">
        <v>2818</v>
      </c>
      <c r="E1219" t="s">
        <v>5813</v>
      </c>
      <c r="F1219" t="s">
        <v>2439</v>
      </c>
      <c r="G1219" t="s">
        <v>8337</v>
      </c>
      <c r="H1219" t="s">
        <v>35</v>
      </c>
      <c r="I1219" t="s">
        <v>12</v>
      </c>
      <c r="J1219" s="8">
        <v>0.1</v>
      </c>
    </row>
    <row r="1220" spans="1:10" x14ac:dyDescent="0.25">
      <c r="A1220" t="s">
        <v>8851</v>
      </c>
      <c r="B1220" t="s">
        <v>8338</v>
      </c>
      <c r="C1220" t="s">
        <v>8339</v>
      </c>
      <c r="D1220" t="s">
        <v>2818</v>
      </c>
      <c r="E1220" t="s">
        <v>5813</v>
      </c>
      <c r="F1220" t="s">
        <v>2439</v>
      </c>
      <c r="G1220" t="s">
        <v>8340</v>
      </c>
      <c r="H1220" t="s">
        <v>35</v>
      </c>
      <c r="I1220" t="s">
        <v>12</v>
      </c>
      <c r="J1220" s="8">
        <v>0.1</v>
      </c>
    </row>
    <row r="1221" spans="1:10" x14ac:dyDescent="0.25">
      <c r="A1221" t="s">
        <v>8852</v>
      </c>
      <c r="B1221" t="s">
        <v>8341</v>
      </c>
      <c r="C1221" t="s">
        <v>165</v>
      </c>
      <c r="D1221" t="s">
        <v>2818</v>
      </c>
      <c r="E1221" t="s">
        <v>5813</v>
      </c>
      <c r="F1221" t="s">
        <v>2439</v>
      </c>
      <c r="G1221" t="s">
        <v>8342</v>
      </c>
      <c r="H1221" t="s">
        <v>35</v>
      </c>
      <c r="I1221" t="s">
        <v>12</v>
      </c>
      <c r="J1221" s="8">
        <v>0.1</v>
      </c>
    </row>
    <row r="1222" spans="1:10" x14ac:dyDescent="0.25">
      <c r="A1222" t="s">
        <v>8853</v>
      </c>
      <c r="B1222" t="s">
        <v>8327</v>
      </c>
      <c r="C1222" t="s">
        <v>8328</v>
      </c>
      <c r="D1222" t="s">
        <v>2818</v>
      </c>
      <c r="E1222" t="s">
        <v>5813</v>
      </c>
      <c r="F1222" t="s">
        <v>2439</v>
      </c>
      <c r="G1222" t="s">
        <v>8343</v>
      </c>
      <c r="H1222" t="s">
        <v>35</v>
      </c>
      <c r="I1222" t="s">
        <v>12</v>
      </c>
      <c r="J1222" s="8">
        <v>0.1</v>
      </c>
    </row>
    <row r="1223" spans="1:10" x14ac:dyDescent="0.25">
      <c r="A1223" t="s">
        <v>8854</v>
      </c>
      <c r="B1223" t="s">
        <v>8344</v>
      </c>
      <c r="C1223" t="s">
        <v>8345</v>
      </c>
      <c r="D1223" t="s">
        <v>2818</v>
      </c>
      <c r="E1223" t="s">
        <v>5813</v>
      </c>
      <c r="F1223" t="s">
        <v>2439</v>
      </c>
      <c r="G1223" t="s">
        <v>8346</v>
      </c>
      <c r="H1223" t="s">
        <v>35</v>
      </c>
      <c r="I1223" t="s">
        <v>12</v>
      </c>
      <c r="J1223" s="8">
        <v>0.1</v>
      </c>
    </row>
    <row r="1224" spans="1:10" x14ac:dyDescent="0.25">
      <c r="A1224" t="s">
        <v>8855</v>
      </c>
      <c r="B1224" t="s">
        <v>8347</v>
      </c>
      <c r="C1224" t="s">
        <v>3713</v>
      </c>
      <c r="D1224" t="s">
        <v>2818</v>
      </c>
      <c r="E1224" t="s">
        <v>5813</v>
      </c>
      <c r="F1224" t="s">
        <v>2439</v>
      </c>
      <c r="G1224" t="s">
        <v>8348</v>
      </c>
      <c r="H1224" t="s">
        <v>35</v>
      </c>
      <c r="I1224" t="s">
        <v>12</v>
      </c>
      <c r="J1224" s="8">
        <v>0.1</v>
      </c>
    </row>
    <row r="1225" spans="1:10" x14ac:dyDescent="0.25">
      <c r="A1225" t="s">
        <v>8856</v>
      </c>
      <c r="B1225" t="s">
        <v>8349</v>
      </c>
      <c r="C1225" t="s">
        <v>114</v>
      </c>
      <c r="D1225" t="s">
        <v>2818</v>
      </c>
      <c r="E1225" t="s">
        <v>5813</v>
      </c>
      <c r="F1225" t="s">
        <v>2439</v>
      </c>
      <c r="G1225" t="s">
        <v>8350</v>
      </c>
      <c r="H1225" t="s">
        <v>35</v>
      </c>
      <c r="I1225" t="s">
        <v>12</v>
      </c>
      <c r="J1225" s="8">
        <v>0.1</v>
      </c>
    </row>
    <row r="1226" spans="1:10" x14ac:dyDescent="0.25">
      <c r="A1226" t="s">
        <v>8857</v>
      </c>
      <c r="B1226" t="s">
        <v>7238</v>
      </c>
      <c r="C1226" t="s">
        <v>790</v>
      </c>
      <c r="D1226" t="s">
        <v>2818</v>
      </c>
      <c r="E1226" t="s">
        <v>5813</v>
      </c>
      <c r="F1226" t="s">
        <v>2439</v>
      </c>
      <c r="G1226" t="s">
        <v>8351</v>
      </c>
      <c r="H1226" t="s">
        <v>35</v>
      </c>
      <c r="I1226" t="s">
        <v>12</v>
      </c>
      <c r="J1226" s="8">
        <v>0.1</v>
      </c>
    </row>
    <row r="1227" spans="1:10" x14ac:dyDescent="0.25">
      <c r="A1227" t="s">
        <v>8858</v>
      </c>
      <c r="B1227" t="s">
        <v>8352</v>
      </c>
      <c r="C1227" t="s">
        <v>271</v>
      </c>
      <c r="D1227" t="s">
        <v>2818</v>
      </c>
      <c r="E1227" t="s">
        <v>5813</v>
      </c>
      <c r="F1227" t="s">
        <v>2439</v>
      </c>
      <c r="G1227" t="s">
        <v>8353</v>
      </c>
      <c r="H1227" t="s">
        <v>35</v>
      </c>
      <c r="I1227" t="s">
        <v>12</v>
      </c>
      <c r="J1227" s="8">
        <v>0.1</v>
      </c>
    </row>
    <row r="1228" spans="1:10" x14ac:dyDescent="0.25">
      <c r="A1228" t="s">
        <v>8859</v>
      </c>
      <c r="B1228" t="s">
        <v>8354</v>
      </c>
      <c r="C1228" t="s">
        <v>3578</v>
      </c>
      <c r="D1228" t="s">
        <v>2818</v>
      </c>
      <c r="E1228" t="s">
        <v>5813</v>
      </c>
      <c r="F1228" t="s">
        <v>2439</v>
      </c>
      <c r="G1228" t="s">
        <v>8355</v>
      </c>
      <c r="H1228" t="s">
        <v>35</v>
      </c>
      <c r="I1228" t="s">
        <v>12</v>
      </c>
      <c r="J1228" s="8">
        <v>0.1</v>
      </c>
    </row>
    <row r="1229" spans="1:10" x14ac:dyDescent="0.25">
      <c r="A1229" t="s">
        <v>8860</v>
      </c>
      <c r="B1229" t="s">
        <v>8356</v>
      </c>
      <c r="C1229" t="s">
        <v>8357</v>
      </c>
      <c r="D1229" t="s">
        <v>2818</v>
      </c>
      <c r="E1229" t="s">
        <v>5813</v>
      </c>
      <c r="F1229" t="s">
        <v>2439</v>
      </c>
      <c r="G1229" t="s">
        <v>8358</v>
      </c>
      <c r="H1229" t="s">
        <v>35</v>
      </c>
      <c r="I1229" t="s">
        <v>12</v>
      </c>
      <c r="J1229" s="8">
        <v>0.1</v>
      </c>
    </row>
    <row r="1230" spans="1:10" x14ac:dyDescent="0.25">
      <c r="A1230" t="s">
        <v>8861</v>
      </c>
      <c r="B1230" t="s">
        <v>8359</v>
      </c>
      <c r="C1230" t="s">
        <v>3638</v>
      </c>
      <c r="D1230" t="s">
        <v>2818</v>
      </c>
      <c r="E1230" t="s">
        <v>5813</v>
      </c>
      <c r="F1230" t="s">
        <v>2439</v>
      </c>
      <c r="G1230" t="s">
        <v>8360</v>
      </c>
      <c r="H1230" t="s">
        <v>35</v>
      </c>
      <c r="I1230" t="s">
        <v>12</v>
      </c>
      <c r="J1230" s="8">
        <v>0.1</v>
      </c>
    </row>
    <row r="1231" spans="1:10" x14ac:dyDescent="0.25">
      <c r="A1231" t="s">
        <v>8862</v>
      </c>
      <c r="B1231" t="s">
        <v>8361</v>
      </c>
      <c r="C1231" t="s">
        <v>191</v>
      </c>
      <c r="D1231" t="s">
        <v>2818</v>
      </c>
      <c r="E1231" t="s">
        <v>5813</v>
      </c>
      <c r="F1231" t="s">
        <v>2439</v>
      </c>
      <c r="G1231" t="s">
        <v>8362</v>
      </c>
      <c r="H1231" t="s">
        <v>35</v>
      </c>
      <c r="I1231" t="s">
        <v>12</v>
      </c>
      <c r="J1231" s="8">
        <v>0.1</v>
      </c>
    </row>
    <row r="1232" spans="1:10" x14ac:dyDescent="0.25">
      <c r="A1232" t="s">
        <v>8863</v>
      </c>
      <c r="B1232" t="s">
        <v>7253</v>
      </c>
      <c r="C1232" t="s">
        <v>162</v>
      </c>
      <c r="D1232" t="s">
        <v>2818</v>
      </c>
      <c r="E1232" t="s">
        <v>5813</v>
      </c>
      <c r="F1232" t="s">
        <v>2439</v>
      </c>
      <c r="G1232" t="s">
        <v>8363</v>
      </c>
      <c r="H1232" t="s">
        <v>35</v>
      </c>
      <c r="I1232" t="s">
        <v>12</v>
      </c>
      <c r="J1232" s="8">
        <v>0.1</v>
      </c>
    </row>
    <row r="1233" spans="1:11" x14ac:dyDescent="0.25">
      <c r="A1233" t="s">
        <v>8864</v>
      </c>
      <c r="B1233" t="s">
        <v>8866</v>
      </c>
      <c r="C1233" s="1" t="s">
        <v>170</v>
      </c>
      <c r="D1233" t="s">
        <v>2818</v>
      </c>
      <c r="E1233" t="s">
        <v>5813</v>
      </c>
      <c r="F1233" t="s">
        <v>2439</v>
      </c>
      <c r="G1233" t="s">
        <v>8865</v>
      </c>
      <c r="H1233" t="s">
        <v>35</v>
      </c>
      <c r="I1233" t="s">
        <v>12</v>
      </c>
      <c r="J1233" s="8">
        <v>0.1</v>
      </c>
      <c r="K1233" t="s">
        <v>8867</v>
      </c>
    </row>
    <row r="1234" spans="1:11" x14ac:dyDescent="0.25">
      <c r="A1234" t="s">
        <v>8936</v>
      </c>
      <c r="B1234" t="s">
        <v>8940</v>
      </c>
      <c r="C1234" s="1" t="s">
        <v>8937</v>
      </c>
      <c r="D1234" t="s">
        <v>2818</v>
      </c>
      <c r="E1234" t="s">
        <v>5813</v>
      </c>
      <c r="F1234" t="s">
        <v>2611</v>
      </c>
      <c r="G1234" t="s">
        <v>8938</v>
      </c>
      <c r="H1234" t="s">
        <v>35</v>
      </c>
      <c r="I1234" t="s">
        <v>12</v>
      </c>
      <c r="J1234" s="8">
        <v>0.1</v>
      </c>
      <c r="K1234" t="s">
        <v>8939</v>
      </c>
    </row>
    <row r="1235" spans="1:11" x14ac:dyDescent="0.25">
      <c r="A1235" t="s">
        <v>9104</v>
      </c>
      <c r="B1235" t="s">
        <v>9105</v>
      </c>
      <c r="C1235" s="1" t="s">
        <v>9106</v>
      </c>
      <c r="D1235" t="s">
        <v>2818</v>
      </c>
      <c r="E1235" t="s">
        <v>5813</v>
      </c>
      <c r="F1235" t="s">
        <v>2439</v>
      </c>
      <c r="G1235" t="s">
        <v>9107</v>
      </c>
      <c r="H1235" t="s">
        <v>35</v>
      </c>
      <c r="I1235" t="s">
        <v>12</v>
      </c>
      <c r="J1235" s="8">
        <v>0.1</v>
      </c>
      <c r="K1235" t="s">
        <v>9108</v>
      </c>
    </row>
    <row r="1236" spans="1:11" x14ac:dyDescent="0.25">
      <c r="A1236" t="s">
        <v>9117</v>
      </c>
      <c r="B1236" t="s">
        <v>9118</v>
      </c>
      <c r="C1236" s="1" t="s">
        <v>788</v>
      </c>
      <c r="D1236" t="s">
        <v>2818</v>
      </c>
      <c r="E1236" t="s">
        <v>5813</v>
      </c>
      <c r="F1236" t="s">
        <v>2439</v>
      </c>
      <c r="G1236" t="s">
        <v>9115</v>
      </c>
      <c r="H1236" t="s">
        <v>35</v>
      </c>
      <c r="I1236" t="s">
        <v>12</v>
      </c>
      <c r="J1236" s="8">
        <v>0.1</v>
      </c>
      <c r="K1236" t="s">
        <v>9116</v>
      </c>
    </row>
    <row r="1237" spans="1:11" x14ac:dyDescent="0.25">
      <c r="A1237" t="s">
        <v>9124</v>
      </c>
      <c r="B1237" t="s">
        <v>9128</v>
      </c>
      <c r="C1237" s="11" t="s">
        <v>9129</v>
      </c>
      <c r="D1237" t="s">
        <v>6601</v>
      </c>
      <c r="E1237" s="12" t="s">
        <v>5813</v>
      </c>
      <c r="F1237" t="s">
        <v>2439</v>
      </c>
      <c r="G1237" t="s">
        <v>9126</v>
      </c>
      <c r="H1237" t="s">
        <v>35</v>
      </c>
      <c r="I1237" t="s">
        <v>12</v>
      </c>
      <c r="J1237" s="8">
        <v>0.1</v>
      </c>
      <c r="K1237" t="s">
        <v>9127</v>
      </c>
    </row>
    <row r="1238" spans="1:11" x14ac:dyDescent="0.25">
      <c r="A1238" t="s">
        <v>9151</v>
      </c>
      <c r="B1238" t="s">
        <v>9154</v>
      </c>
      <c r="C1238" s="1" t="s">
        <v>2988</v>
      </c>
      <c r="D1238" t="s">
        <v>2818</v>
      </c>
      <c r="E1238" t="s">
        <v>2374</v>
      </c>
      <c r="F1238" t="s">
        <v>4889</v>
      </c>
      <c r="G1238" t="s">
        <v>9152</v>
      </c>
      <c r="H1238" t="s">
        <v>2440</v>
      </c>
      <c r="I1238" t="s">
        <v>12</v>
      </c>
      <c r="J1238" s="8">
        <v>0.7</v>
      </c>
      <c r="K1238" t="s">
        <v>9153</v>
      </c>
    </row>
    <row r="1239" spans="1:11" x14ac:dyDescent="0.25">
      <c r="A1239" t="s">
        <v>9155</v>
      </c>
      <c r="B1239" t="s">
        <v>9159</v>
      </c>
      <c r="C1239" s="1" t="s">
        <v>90</v>
      </c>
      <c r="D1239" t="s">
        <v>4344</v>
      </c>
      <c r="E1239" t="s">
        <v>6759</v>
      </c>
      <c r="F1239" t="s">
        <v>4865</v>
      </c>
      <c r="G1239" t="s">
        <v>9156</v>
      </c>
      <c r="H1239" t="s">
        <v>9157</v>
      </c>
      <c r="I1239" t="s">
        <v>2343</v>
      </c>
      <c r="J1239" s="8">
        <v>5.01</v>
      </c>
      <c r="K1239" t="s">
        <v>9158</v>
      </c>
    </row>
    <row r="1240" spans="1:11" x14ac:dyDescent="0.25">
      <c r="A1240" t="s">
        <v>9172</v>
      </c>
      <c r="B1240" t="s">
        <v>9176</v>
      </c>
      <c r="C1240" s="1" t="s">
        <v>90</v>
      </c>
      <c r="D1240" t="s">
        <v>2818</v>
      </c>
      <c r="E1240" t="s">
        <v>9175</v>
      </c>
      <c r="F1240" t="s">
        <v>4889</v>
      </c>
      <c r="G1240" t="s">
        <v>9174</v>
      </c>
      <c r="H1240" t="s">
        <v>9173</v>
      </c>
      <c r="I1240" t="s">
        <v>2343</v>
      </c>
      <c r="J1240" s="8">
        <v>0.83</v>
      </c>
      <c r="K1240" t="s">
        <v>9177</v>
      </c>
    </row>
    <row r="1241" spans="1:11" x14ac:dyDescent="0.25">
      <c r="A1241" t="s">
        <v>9184</v>
      </c>
      <c r="B1241" t="s">
        <v>9187</v>
      </c>
      <c r="C1241" s="1" t="s">
        <v>7743</v>
      </c>
      <c r="D1241" t="s">
        <v>2818</v>
      </c>
      <c r="E1241" t="s">
        <v>6599</v>
      </c>
      <c r="F1241" t="s">
        <v>2439</v>
      </c>
      <c r="G1241" t="s">
        <v>9185</v>
      </c>
      <c r="H1241" t="s">
        <v>11</v>
      </c>
      <c r="I1241" t="s">
        <v>12</v>
      </c>
      <c r="J1241" s="8">
        <v>0.1</v>
      </c>
      <c r="K1241" t="s">
        <v>9186</v>
      </c>
    </row>
    <row r="1242" spans="1:11" x14ac:dyDescent="0.25">
      <c r="A1242" t="s">
        <v>9211</v>
      </c>
      <c r="B1242" t="s">
        <v>9212</v>
      </c>
      <c r="C1242" s="1" t="s">
        <v>9213</v>
      </c>
      <c r="D1242" t="s">
        <v>2818</v>
      </c>
      <c r="E1242" t="s">
        <v>2374</v>
      </c>
      <c r="F1242" t="s">
        <v>2439</v>
      </c>
      <c r="G1242" t="s">
        <v>9214</v>
      </c>
      <c r="H1242" t="s">
        <v>9215</v>
      </c>
      <c r="I1242" t="s">
        <v>12</v>
      </c>
      <c r="J1242" s="8">
        <v>1.31</v>
      </c>
      <c r="K1242" t="s">
        <v>9216</v>
      </c>
    </row>
    <row r="1243" spans="1:11" x14ac:dyDescent="0.25">
      <c r="A1243" t="s">
        <v>9291</v>
      </c>
      <c r="B1243" t="s">
        <v>9286</v>
      </c>
      <c r="C1243" s="1" t="s">
        <v>9287</v>
      </c>
      <c r="D1243" s="2" t="s">
        <v>922</v>
      </c>
      <c r="E1243" t="s">
        <v>2433</v>
      </c>
      <c r="F1243" t="s">
        <v>4889</v>
      </c>
      <c r="G1243" t="s">
        <v>9288</v>
      </c>
      <c r="H1243" t="s">
        <v>9289</v>
      </c>
      <c r="I1243" t="s">
        <v>9290</v>
      </c>
      <c r="J1243" s="8">
        <v>1.78</v>
      </c>
      <c r="K1243" t="s">
        <v>9292</v>
      </c>
    </row>
    <row r="1244" spans="1:11" x14ac:dyDescent="0.25">
      <c r="A1244" t="s">
        <v>9337</v>
      </c>
      <c r="B1244" t="s">
        <v>9341</v>
      </c>
      <c r="C1244" s="1" t="s">
        <v>9338</v>
      </c>
      <c r="D1244" s="2" t="s">
        <v>4743</v>
      </c>
      <c r="E1244" t="s">
        <v>2374</v>
      </c>
      <c r="F1244" t="s">
        <v>2978</v>
      </c>
      <c r="G1244" t="s">
        <v>9339</v>
      </c>
      <c r="H1244" t="s">
        <v>2440</v>
      </c>
      <c r="I1244" t="s">
        <v>12</v>
      </c>
      <c r="J1244" s="8">
        <v>0.55000000000000004</v>
      </c>
      <c r="K1244" t="s">
        <v>9340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69"/>
  <sheetViews>
    <sheetView topLeftCell="A43" workbookViewId="0">
      <selection activeCell="D69" sqref="D69"/>
    </sheetView>
  </sheetViews>
  <sheetFormatPr defaultRowHeight="15" x14ac:dyDescent="0.25"/>
  <cols>
    <col min="1" max="1" width="12.28515625" bestFit="1" customWidth="1"/>
    <col min="2" max="2" width="47.42578125" bestFit="1" customWidth="1"/>
    <col min="3" max="3" width="13.140625" bestFit="1" customWidth="1"/>
    <col min="4" max="4" width="20.5703125" bestFit="1" customWidth="1"/>
    <col min="5" max="5" width="24.42578125" bestFit="1" customWidth="1"/>
    <col min="6" max="6" width="17.28515625" bestFit="1" customWidth="1"/>
  </cols>
  <sheetData>
    <row r="1" spans="1:9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  <c r="H1" t="s">
        <v>5483</v>
      </c>
      <c r="I1" t="s">
        <v>7172</v>
      </c>
    </row>
    <row r="2" spans="1:9" x14ac:dyDescent="0.25">
      <c r="A2" t="s">
        <v>2369</v>
      </c>
      <c r="B2" t="s">
        <v>2368</v>
      </c>
      <c r="C2" t="s">
        <v>2367</v>
      </c>
      <c r="D2" t="s">
        <v>2366</v>
      </c>
      <c r="E2" t="s">
        <v>2370</v>
      </c>
      <c r="F2" t="s">
        <v>2371</v>
      </c>
      <c r="G2" s="8"/>
      <c r="I2" s="15"/>
    </row>
    <row r="3" spans="1:9" x14ac:dyDescent="0.25">
      <c r="A3" t="s">
        <v>2463</v>
      </c>
      <c r="B3" t="s">
        <v>2464</v>
      </c>
      <c r="C3" t="s">
        <v>2465</v>
      </c>
      <c r="D3" t="s">
        <v>2466</v>
      </c>
      <c r="E3" t="s">
        <v>2468</v>
      </c>
      <c r="F3" t="s">
        <v>2467</v>
      </c>
      <c r="G3" s="8"/>
    </row>
    <row r="4" spans="1:9" x14ac:dyDescent="0.25">
      <c r="A4" t="s">
        <v>2709</v>
      </c>
      <c r="B4" t="s">
        <v>2710</v>
      </c>
      <c r="E4" t="s">
        <v>2711</v>
      </c>
      <c r="F4" t="s">
        <v>2711</v>
      </c>
      <c r="G4" s="8"/>
    </row>
    <row r="5" spans="1:9" x14ac:dyDescent="0.25">
      <c r="A5" t="s">
        <v>2901</v>
      </c>
      <c r="B5" t="s">
        <v>2902</v>
      </c>
      <c r="C5" t="s">
        <v>2903</v>
      </c>
      <c r="D5" t="s">
        <v>2902</v>
      </c>
      <c r="E5" t="s">
        <v>2902</v>
      </c>
      <c r="F5" t="s">
        <v>2902</v>
      </c>
      <c r="G5" s="8"/>
    </row>
    <row r="6" spans="1:9" x14ac:dyDescent="0.25">
      <c r="A6" t="s">
        <v>2926</v>
      </c>
      <c r="B6" t="s">
        <v>2925</v>
      </c>
      <c r="C6" t="s">
        <v>2927</v>
      </c>
      <c r="D6" t="s">
        <v>2924</v>
      </c>
      <c r="E6" t="s">
        <v>2924</v>
      </c>
      <c r="F6" t="s">
        <v>2924</v>
      </c>
      <c r="G6" s="8"/>
    </row>
    <row r="7" spans="1:9" x14ac:dyDescent="0.25">
      <c r="A7" t="s">
        <v>2976</v>
      </c>
      <c r="B7" t="s">
        <v>2977</v>
      </c>
      <c r="C7" t="s">
        <v>2978</v>
      </c>
      <c r="D7" t="s">
        <v>2979</v>
      </c>
      <c r="E7" t="s">
        <v>2980</v>
      </c>
      <c r="F7" t="s">
        <v>2981</v>
      </c>
      <c r="G7" s="8">
        <v>3.12</v>
      </c>
      <c r="H7">
        <v>13</v>
      </c>
    </row>
    <row r="8" spans="1:9" x14ac:dyDescent="0.25">
      <c r="A8" t="s">
        <v>4233</v>
      </c>
      <c r="B8" t="s">
        <v>4234</v>
      </c>
      <c r="C8" t="s">
        <v>4235</v>
      </c>
      <c r="D8" t="s">
        <v>4236</v>
      </c>
      <c r="E8" t="s">
        <v>4237</v>
      </c>
      <c r="F8" t="s">
        <v>4236</v>
      </c>
      <c r="G8" s="8">
        <v>26.62</v>
      </c>
    </row>
    <row r="9" spans="1:9" x14ac:dyDescent="0.25">
      <c r="A9" t="s">
        <v>4260</v>
      </c>
      <c r="B9" t="s">
        <v>4261</v>
      </c>
      <c r="C9" t="s">
        <v>4263</v>
      </c>
      <c r="D9" t="s">
        <v>4262</v>
      </c>
      <c r="E9" t="s">
        <v>4262</v>
      </c>
      <c r="F9" t="s">
        <v>4262</v>
      </c>
      <c r="G9" s="8"/>
    </row>
    <row r="10" spans="1:9" x14ac:dyDescent="0.25">
      <c r="A10" t="s">
        <v>4264</v>
      </c>
      <c r="B10" t="s">
        <v>4265</v>
      </c>
      <c r="C10" t="s">
        <v>2276</v>
      </c>
      <c r="D10" t="s">
        <v>4266</v>
      </c>
      <c r="E10" t="s">
        <v>1471</v>
      </c>
      <c r="F10" t="s">
        <v>4267</v>
      </c>
      <c r="G10" s="8">
        <v>0.3</v>
      </c>
      <c r="I10" t="s">
        <v>8896</v>
      </c>
    </row>
    <row r="11" spans="1:9" x14ac:dyDescent="0.25">
      <c r="A11" t="s">
        <v>4474</v>
      </c>
      <c r="B11" t="s">
        <v>4475</v>
      </c>
      <c r="C11" t="s">
        <v>4476</v>
      </c>
      <c r="D11" t="s">
        <v>4477</v>
      </c>
      <c r="E11" t="s">
        <v>6912</v>
      </c>
      <c r="F11" t="s">
        <v>4478</v>
      </c>
      <c r="G11" s="8">
        <v>5.0999999999999996</v>
      </c>
      <c r="H11">
        <v>6</v>
      </c>
    </row>
    <row r="12" spans="1:9" x14ac:dyDescent="0.25">
      <c r="A12" t="s">
        <v>4554</v>
      </c>
      <c r="B12" t="s">
        <v>4551</v>
      </c>
      <c r="C12" t="s">
        <v>4552</v>
      </c>
      <c r="D12" t="s">
        <v>4555</v>
      </c>
      <c r="E12" t="s">
        <v>4553</v>
      </c>
      <c r="F12" t="s">
        <v>2963</v>
      </c>
      <c r="G12" s="8">
        <v>0.76</v>
      </c>
    </row>
    <row r="13" spans="1:9" x14ac:dyDescent="0.25">
      <c r="A13" t="s">
        <v>4582</v>
      </c>
      <c r="B13" t="s">
        <v>4583</v>
      </c>
      <c r="C13" t="s">
        <v>2287</v>
      </c>
      <c r="D13" t="s">
        <v>4584</v>
      </c>
      <c r="E13" t="s">
        <v>2317</v>
      </c>
      <c r="F13" t="s">
        <v>4585</v>
      </c>
      <c r="G13" s="8">
        <v>0.48</v>
      </c>
    </row>
    <row r="14" spans="1:9" x14ac:dyDescent="0.25">
      <c r="A14" t="s">
        <v>4592</v>
      </c>
      <c r="B14" t="s">
        <v>4593</v>
      </c>
      <c r="C14" t="s">
        <v>4594</v>
      </c>
      <c r="D14" t="s">
        <v>4595</v>
      </c>
      <c r="E14" t="s">
        <v>4596</v>
      </c>
      <c r="F14" t="s">
        <v>4597</v>
      </c>
      <c r="G14" s="8">
        <v>3</v>
      </c>
    </row>
    <row r="15" spans="1:9" x14ac:dyDescent="0.25">
      <c r="A15" t="s">
        <v>4620</v>
      </c>
      <c r="B15" t="s">
        <v>4621</v>
      </c>
      <c r="C15" t="s">
        <v>4622</v>
      </c>
      <c r="D15" t="s">
        <v>4623</v>
      </c>
      <c r="E15" t="s">
        <v>4624</v>
      </c>
      <c r="F15" t="s">
        <v>4625</v>
      </c>
      <c r="G15" s="8">
        <v>3.09</v>
      </c>
    </row>
    <row r="16" spans="1:9" x14ac:dyDescent="0.25">
      <c r="A16" t="s">
        <v>4638</v>
      </c>
      <c r="B16" t="s">
        <v>4639</v>
      </c>
      <c r="C16" t="s">
        <v>4640</v>
      </c>
      <c r="D16" t="s">
        <v>4641</v>
      </c>
      <c r="E16" t="s">
        <v>4642</v>
      </c>
      <c r="F16" t="s">
        <v>4643</v>
      </c>
    </row>
    <row r="17" spans="1:7" x14ac:dyDescent="0.25">
      <c r="A17" t="s">
        <v>4789</v>
      </c>
      <c r="B17" t="s">
        <v>4793</v>
      </c>
      <c r="C17" t="s">
        <v>4313</v>
      </c>
      <c r="D17" t="s">
        <v>4790</v>
      </c>
      <c r="E17" t="s">
        <v>4791</v>
      </c>
      <c r="F17" t="s">
        <v>4792</v>
      </c>
      <c r="G17" s="8">
        <v>5.03</v>
      </c>
    </row>
    <row r="18" spans="1:7" x14ac:dyDescent="0.25">
      <c r="A18" t="s">
        <v>4837</v>
      </c>
      <c r="B18" t="s">
        <v>4838</v>
      </c>
      <c r="E18" t="s">
        <v>4839</v>
      </c>
      <c r="F18" t="s">
        <v>4839</v>
      </c>
    </row>
    <row r="19" spans="1:7" x14ac:dyDescent="0.25">
      <c r="A19" t="s">
        <v>4863</v>
      </c>
      <c r="B19" t="s">
        <v>4864</v>
      </c>
      <c r="C19" t="s">
        <v>4865</v>
      </c>
      <c r="D19" t="s">
        <v>4866</v>
      </c>
      <c r="E19" t="s">
        <v>4867</v>
      </c>
      <c r="F19" t="s">
        <v>2343</v>
      </c>
    </row>
    <row r="20" spans="1:7" x14ac:dyDescent="0.25">
      <c r="A20" t="s">
        <v>4930</v>
      </c>
      <c r="B20" t="s">
        <v>4928</v>
      </c>
      <c r="C20" t="s">
        <v>4622</v>
      </c>
      <c r="D20" t="s">
        <v>4931</v>
      </c>
      <c r="E20" t="s">
        <v>4929</v>
      </c>
      <c r="F20" t="s">
        <v>2371</v>
      </c>
      <c r="G20" s="8">
        <v>1.33</v>
      </c>
    </row>
    <row r="21" spans="1:7" x14ac:dyDescent="0.25">
      <c r="A21" t="s">
        <v>4932</v>
      </c>
      <c r="B21" t="s">
        <v>4935</v>
      </c>
      <c r="C21" t="s">
        <v>4889</v>
      </c>
      <c r="D21" t="s">
        <v>4933</v>
      </c>
      <c r="E21" t="s">
        <v>4934</v>
      </c>
      <c r="F21" t="s">
        <v>4936</v>
      </c>
      <c r="G21" s="8">
        <v>0.54</v>
      </c>
    </row>
    <row r="22" spans="1:7" x14ac:dyDescent="0.25">
      <c r="A22" t="s">
        <v>4959</v>
      </c>
      <c r="B22" t="s">
        <v>4960</v>
      </c>
      <c r="D22" t="s">
        <v>4961</v>
      </c>
      <c r="E22" t="s">
        <v>4961</v>
      </c>
      <c r="F22" t="s">
        <v>4962</v>
      </c>
    </row>
    <row r="23" spans="1:7" x14ac:dyDescent="0.25">
      <c r="A23" t="s">
        <v>4995</v>
      </c>
      <c r="B23" t="s">
        <v>4998</v>
      </c>
      <c r="E23" t="s">
        <v>4996</v>
      </c>
      <c r="F23" t="s">
        <v>4997</v>
      </c>
    </row>
    <row r="24" spans="1:7" x14ac:dyDescent="0.25">
      <c r="A24" t="s">
        <v>5082</v>
      </c>
      <c r="B24" t="s">
        <v>5083</v>
      </c>
      <c r="C24" t="s">
        <v>2287</v>
      </c>
      <c r="D24" t="s">
        <v>5079</v>
      </c>
      <c r="E24" t="s">
        <v>5080</v>
      </c>
      <c r="F24" t="s">
        <v>5081</v>
      </c>
      <c r="G24" s="8">
        <v>1.53</v>
      </c>
    </row>
    <row r="25" spans="1:7" x14ac:dyDescent="0.25">
      <c r="A25" t="s">
        <v>5142</v>
      </c>
      <c r="B25" t="s">
        <v>5143</v>
      </c>
      <c r="C25" t="s">
        <v>4971</v>
      </c>
      <c r="D25" t="s">
        <v>5144</v>
      </c>
      <c r="E25" t="s">
        <v>11</v>
      </c>
      <c r="F25" t="s">
        <v>4936</v>
      </c>
      <c r="G25" s="8">
        <v>0.48</v>
      </c>
    </row>
    <row r="26" spans="1:7" x14ac:dyDescent="0.25">
      <c r="A26" t="s">
        <v>5178</v>
      </c>
      <c r="B26" t="s">
        <v>5179</v>
      </c>
      <c r="C26" t="s">
        <v>5180</v>
      </c>
      <c r="D26" t="s">
        <v>5182</v>
      </c>
      <c r="E26" t="s">
        <v>5181</v>
      </c>
      <c r="F26" t="s">
        <v>2467</v>
      </c>
      <c r="G26" s="8">
        <v>0.33</v>
      </c>
    </row>
    <row r="27" spans="1:7" x14ac:dyDescent="0.25">
      <c r="A27" t="s">
        <v>5384</v>
      </c>
      <c r="B27" t="s">
        <v>5381</v>
      </c>
      <c r="C27" t="s">
        <v>4889</v>
      </c>
      <c r="D27" t="s">
        <v>5382</v>
      </c>
      <c r="E27" t="s">
        <v>5383</v>
      </c>
      <c r="F27" t="s">
        <v>4936</v>
      </c>
      <c r="G27" s="8">
        <v>0.49</v>
      </c>
    </row>
    <row r="28" spans="1:7" x14ac:dyDescent="0.25">
      <c r="A28" t="s">
        <v>5448</v>
      </c>
      <c r="B28" t="s">
        <v>6116</v>
      </c>
      <c r="C28" t="s">
        <v>4622</v>
      </c>
      <c r="D28" t="s">
        <v>5449</v>
      </c>
      <c r="E28" t="s">
        <v>5449</v>
      </c>
      <c r="F28" t="s">
        <v>5450</v>
      </c>
      <c r="G28" s="8">
        <v>1.51</v>
      </c>
    </row>
    <row r="29" spans="1:7" x14ac:dyDescent="0.25">
      <c r="A29" t="s">
        <v>5474</v>
      </c>
      <c r="B29" t="s">
        <v>5475</v>
      </c>
      <c r="E29" t="s">
        <v>5476</v>
      </c>
      <c r="F29" t="s">
        <v>4997</v>
      </c>
    </row>
    <row r="30" spans="1:7" x14ac:dyDescent="0.25">
      <c r="A30" t="s">
        <v>5484</v>
      </c>
      <c r="B30" t="s">
        <v>5485</v>
      </c>
      <c r="C30" t="s">
        <v>50</v>
      </c>
      <c r="D30" t="s">
        <v>5487</v>
      </c>
      <c r="E30" t="s">
        <v>5486</v>
      </c>
      <c r="F30" t="s">
        <v>5486</v>
      </c>
      <c r="G30" s="8">
        <v>5.36</v>
      </c>
    </row>
    <row r="31" spans="1:7" x14ac:dyDescent="0.25">
      <c r="A31" t="s">
        <v>5500</v>
      </c>
      <c r="B31" t="s">
        <v>5501</v>
      </c>
      <c r="C31" t="s">
        <v>4476</v>
      </c>
      <c r="D31" t="s">
        <v>5502</v>
      </c>
      <c r="E31" t="s">
        <v>5503</v>
      </c>
      <c r="F31" t="s">
        <v>4478</v>
      </c>
      <c r="G31" s="8">
        <v>2.85</v>
      </c>
    </row>
    <row r="32" spans="1:7" x14ac:dyDescent="0.25">
      <c r="A32" t="s">
        <v>5515</v>
      </c>
      <c r="B32" t="s">
        <v>5516</v>
      </c>
      <c r="C32" t="s">
        <v>2091</v>
      </c>
      <c r="D32" t="s">
        <v>5517</v>
      </c>
      <c r="E32" t="s">
        <v>5518</v>
      </c>
      <c r="F32" t="s">
        <v>5519</v>
      </c>
      <c r="G32" s="8">
        <v>0.36</v>
      </c>
    </row>
    <row r="33" spans="1:7" x14ac:dyDescent="0.25">
      <c r="A33" t="s">
        <v>5536</v>
      </c>
      <c r="B33" t="s">
        <v>5537</v>
      </c>
      <c r="C33" t="s">
        <v>5538</v>
      </c>
      <c r="D33" t="s">
        <v>5539</v>
      </c>
      <c r="E33" t="s">
        <v>2896</v>
      </c>
      <c r="F33" t="s">
        <v>5539</v>
      </c>
      <c r="G33" s="8">
        <v>12.44</v>
      </c>
    </row>
    <row r="34" spans="1:7" x14ac:dyDescent="0.25">
      <c r="A34" t="s">
        <v>5540</v>
      </c>
      <c r="B34" t="s">
        <v>5541</v>
      </c>
      <c r="C34" t="s">
        <v>5542</v>
      </c>
      <c r="D34" t="s">
        <v>5543</v>
      </c>
      <c r="E34" t="s">
        <v>5545</v>
      </c>
      <c r="F34" t="s">
        <v>5544</v>
      </c>
      <c r="G34" s="8">
        <v>12.48</v>
      </c>
    </row>
    <row r="35" spans="1:7" x14ac:dyDescent="0.25">
      <c r="A35" t="s">
        <v>5666</v>
      </c>
      <c r="B35" t="s">
        <v>5669</v>
      </c>
      <c r="C35" t="s">
        <v>2465</v>
      </c>
      <c r="D35" t="s">
        <v>5667</v>
      </c>
      <c r="E35" t="s">
        <v>5668</v>
      </c>
      <c r="F35" t="s">
        <v>4478</v>
      </c>
      <c r="G35" s="8">
        <v>3.93</v>
      </c>
    </row>
    <row r="36" spans="1:7" x14ac:dyDescent="0.25">
      <c r="A36" t="s">
        <v>5709</v>
      </c>
      <c r="B36" t="s">
        <v>5710</v>
      </c>
      <c r="C36" t="s">
        <v>5711</v>
      </c>
      <c r="D36" t="s">
        <v>5712</v>
      </c>
      <c r="E36" t="s">
        <v>5713</v>
      </c>
      <c r="F36" t="s">
        <v>5712</v>
      </c>
      <c r="G36" s="8">
        <v>35</v>
      </c>
    </row>
    <row r="37" spans="1:7" x14ac:dyDescent="0.25">
      <c r="A37" t="s">
        <v>5735</v>
      </c>
      <c r="B37" t="s">
        <v>5738</v>
      </c>
      <c r="C37" t="s">
        <v>2287</v>
      </c>
      <c r="D37" t="s">
        <v>5736</v>
      </c>
      <c r="E37" t="s">
        <v>2521</v>
      </c>
      <c r="F37" t="s">
        <v>5737</v>
      </c>
      <c r="G37" s="8">
        <v>1.02</v>
      </c>
    </row>
    <row r="38" spans="1:7" x14ac:dyDescent="0.25">
      <c r="A38" t="s">
        <v>5743</v>
      </c>
      <c r="B38" t="s">
        <v>5744</v>
      </c>
      <c r="C38" t="s">
        <v>5370</v>
      </c>
      <c r="D38" s="11" t="s">
        <v>5745</v>
      </c>
      <c r="E38" t="s">
        <v>5746</v>
      </c>
      <c r="F38" t="s">
        <v>3368</v>
      </c>
      <c r="G38" s="8">
        <v>0.91</v>
      </c>
    </row>
    <row r="39" spans="1:7" x14ac:dyDescent="0.25">
      <c r="A39" t="s">
        <v>5934</v>
      </c>
      <c r="B39" t="s">
        <v>5935</v>
      </c>
      <c r="C39" t="s">
        <v>5936</v>
      </c>
      <c r="D39" t="s">
        <v>5937</v>
      </c>
      <c r="E39" t="s">
        <v>4469</v>
      </c>
      <c r="F39" t="s">
        <v>5938</v>
      </c>
      <c r="G39" s="8">
        <v>5.65</v>
      </c>
    </row>
    <row r="40" spans="1:7" x14ac:dyDescent="0.25">
      <c r="A40" t="s">
        <v>5943</v>
      </c>
      <c r="B40" t="s">
        <v>5947</v>
      </c>
      <c r="C40" t="s">
        <v>5946</v>
      </c>
      <c r="D40" t="s">
        <v>5944</v>
      </c>
      <c r="E40" t="s">
        <v>5945</v>
      </c>
      <c r="F40" t="s">
        <v>4267</v>
      </c>
      <c r="G40" s="8">
        <v>0.13</v>
      </c>
    </row>
    <row r="41" spans="1:7" x14ac:dyDescent="0.25">
      <c r="A41" t="s">
        <v>5969</v>
      </c>
      <c r="B41" t="s">
        <v>5970</v>
      </c>
      <c r="E41" t="s">
        <v>5971</v>
      </c>
      <c r="F41" t="s">
        <v>5971</v>
      </c>
    </row>
    <row r="42" spans="1:7" x14ac:dyDescent="0.25">
      <c r="A42" t="s">
        <v>5987</v>
      </c>
      <c r="B42" t="s">
        <v>5989</v>
      </c>
      <c r="C42" t="s">
        <v>2420</v>
      </c>
      <c r="D42" s="11" t="s">
        <v>5990</v>
      </c>
      <c r="E42" t="s">
        <v>5988</v>
      </c>
      <c r="F42" t="s">
        <v>3368</v>
      </c>
      <c r="G42" s="8">
        <v>1.18</v>
      </c>
    </row>
    <row r="43" spans="1:7" x14ac:dyDescent="0.25">
      <c r="A43" t="s">
        <v>6001</v>
      </c>
      <c r="B43" t="s">
        <v>6005</v>
      </c>
      <c r="C43" t="s">
        <v>6004</v>
      </c>
      <c r="D43" t="s">
        <v>6003</v>
      </c>
      <c r="E43" t="s">
        <v>6002</v>
      </c>
      <c r="F43" t="s">
        <v>6002</v>
      </c>
      <c r="G43" s="8">
        <v>11.63</v>
      </c>
    </row>
    <row r="44" spans="1:7" x14ac:dyDescent="0.25">
      <c r="A44" t="s">
        <v>6006</v>
      </c>
      <c r="B44" t="s">
        <v>6010</v>
      </c>
      <c r="C44" t="s">
        <v>4622</v>
      </c>
      <c r="D44" t="s">
        <v>6007</v>
      </c>
      <c r="E44" t="s">
        <v>6008</v>
      </c>
      <c r="F44" t="s">
        <v>6009</v>
      </c>
      <c r="G44" s="8">
        <v>0.71</v>
      </c>
    </row>
    <row r="45" spans="1:7" x14ac:dyDescent="0.25">
      <c r="A45" t="s">
        <v>6015</v>
      </c>
      <c r="B45" t="s">
        <v>6014</v>
      </c>
      <c r="C45" t="s">
        <v>4889</v>
      </c>
      <c r="D45" t="s">
        <v>6011</v>
      </c>
      <c r="E45" t="s">
        <v>6012</v>
      </c>
      <c r="F45" t="s">
        <v>6013</v>
      </c>
      <c r="G45" s="8">
        <v>1.68</v>
      </c>
    </row>
    <row r="46" spans="1:7" x14ac:dyDescent="0.25">
      <c r="A46" t="s">
        <v>6070</v>
      </c>
      <c r="B46" t="s">
        <v>6069</v>
      </c>
      <c r="C46" t="s">
        <v>2978</v>
      </c>
      <c r="D46" t="s">
        <v>6067</v>
      </c>
      <c r="E46" t="s">
        <v>6068</v>
      </c>
      <c r="F46" t="s">
        <v>2371</v>
      </c>
      <c r="G46" s="8">
        <v>1.29</v>
      </c>
    </row>
    <row r="47" spans="1:7" x14ac:dyDescent="0.25">
      <c r="A47" t="s">
        <v>6114</v>
      </c>
      <c r="B47" t="s">
        <v>6115</v>
      </c>
      <c r="C47" t="s">
        <v>4622</v>
      </c>
      <c r="D47" t="s">
        <v>6117</v>
      </c>
      <c r="E47" t="s">
        <v>6117</v>
      </c>
      <c r="F47" t="s">
        <v>6118</v>
      </c>
      <c r="G47" s="8">
        <v>2.85</v>
      </c>
    </row>
    <row r="48" spans="1:7" x14ac:dyDescent="0.25">
      <c r="A48" t="s">
        <v>6167</v>
      </c>
      <c r="B48" t="s">
        <v>6168</v>
      </c>
      <c r="C48" t="s">
        <v>6169</v>
      </c>
      <c r="D48" t="s">
        <v>6170</v>
      </c>
      <c r="E48" t="s">
        <v>3364</v>
      </c>
      <c r="F48" t="s">
        <v>6171</v>
      </c>
      <c r="G48" s="8">
        <v>12.23</v>
      </c>
    </row>
    <row r="49" spans="1:9" x14ac:dyDescent="0.25">
      <c r="A49" t="s">
        <v>6222</v>
      </c>
      <c r="B49" t="s">
        <v>6223</v>
      </c>
      <c r="C49" t="s">
        <v>6224</v>
      </c>
      <c r="D49" t="s">
        <v>6225</v>
      </c>
      <c r="E49" t="s">
        <v>6227</v>
      </c>
      <c r="F49" t="s">
        <v>6226</v>
      </c>
      <c r="G49" s="8">
        <v>0.82</v>
      </c>
    </row>
    <row r="50" spans="1:9" x14ac:dyDescent="0.25">
      <c r="A50" t="s">
        <v>6232</v>
      </c>
      <c r="B50" t="s">
        <v>6233</v>
      </c>
      <c r="C50" t="s">
        <v>5946</v>
      </c>
      <c r="D50" t="s">
        <v>6234</v>
      </c>
      <c r="E50" t="s">
        <v>6235</v>
      </c>
      <c r="F50" t="s">
        <v>4267</v>
      </c>
      <c r="G50" s="8">
        <v>0.28000000000000003</v>
      </c>
    </row>
    <row r="51" spans="1:9" x14ac:dyDescent="0.25">
      <c r="A51" t="s">
        <v>6257</v>
      </c>
      <c r="B51" t="s">
        <v>6261</v>
      </c>
      <c r="C51" t="s">
        <v>2978</v>
      </c>
      <c r="D51" t="s">
        <v>6258</v>
      </c>
      <c r="E51" t="s">
        <v>6259</v>
      </c>
      <c r="F51" t="s">
        <v>6260</v>
      </c>
      <c r="G51" s="8">
        <v>5.04</v>
      </c>
    </row>
    <row r="52" spans="1:9" x14ac:dyDescent="0.25">
      <c r="A52" t="s">
        <v>6288</v>
      </c>
      <c r="B52" t="s">
        <v>6289</v>
      </c>
      <c r="C52" t="s">
        <v>2978</v>
      </c>
      <c r="D52" t="s">
        <v>6287</v>
      </c>
      <c r="E52" t="s">
        <v>6259</v>
      </c>
      <c r="F52" t="s">
        <v>6260</v>
      </c>
      <c r="G52" s="8">
        <v>5.04</v>
      </c>
    </row>
    <row r="53" spans="1:9" x14ac:dyDescent="0.25">
      <c r="A53" t="s">
        <v>6323</v>
      </c>
      <c r="B53" t="s">
        <v>6324</v>
      </c>
      <c r="C53" t="s">
        <v>6224</v>
      </c>
      <c r="D53" t="s">
        <v>6325</v>
      </c>
      <c r="E53" t="s">
        <v>6326</v>
      </c>
      <c r="F53" t="s">
        <v>6327</v>
      </c>
      <c r="G53" s="8">
        <v>1.32</v>
      </c>
    </row>
    <row r="54" spans="1:9" x14ac:dyDescent="0.25">
      <c r="A54" t="s">
        <v>6339</v>
      </c>
      <c r="B54" t="s">
        <v>6340</v>
      </c>
      <c r="C54" t="s">
        <v>5946</v>
      </c>
      <c r="D54" t="s">
        <v>6971</v>
      </c>
      <c r="E54" t="s">
        <v>1471</v>
      </c>
      <c r="F54" t="s">
        <v>4267</v>
      </c>
      <c r="G54" s="8">
        <v>0.21</v>
      </c>
    </row>
    <row r="55" spans="1:9" x14ac:dyDescent="0.25">
      <c r="A55" t="s">
        <v>6377</v>
      </c>
      <c r="B55" t="s">
        <v>6378</v>
      </c>
      <c r="C55" t="s">
        <v>6379</v>
      </c>
      <c r="D55" t="s">
        <v>6380</v>
      </c>
      <c r="E55" t="s">
        <v>6380</v>
      </c>
      <c r="F55" t="s">
        <v>6381</v>
      </c>
      <c r="G55" s="8">
        <v>13.68</v>
      </c>
    </row>
    <row r="56" spans="1:9" x14ac:dyDescent="0.25">
      <c r="A56" t="s">
        <v>6491</v>
      </c>
      <c r="B56" t="s">
        <v>6492</v>
      </c>
      <c r="C56" t="s">
        <v>2287</v>
      </c>
      <c r="D56" t="s">
        <v>6493</v>
      </c>
      <c r="E56" t="s">
        <v>2558</v>
      </c>
      <c r="F56" t="s">
        <v>6494</v>
      </c>
      <c r="G56" s="8">
        <v>0.61</v>
      </c>
    </row>
    <row r="57" spans="1:9" x14ac:dyDescent="0.25">
      <c r="A57" t="s">
        <v>6584</v>
      </c>
      <c r="B57" t="s">
        <v>6585</v>
      </c>
      <c r="C57" t="s">
        <v>2465</v>
      </c>
      <c r="D57" t="s">
        <v>6586</v>
      </c>
      <c r="E57" t="s">
        <v>6588</v>
      </c>
      <c r="F57" t="s">
        <v>6587</v>
      </c>
      <c r="G57" s="8">
        <v>0.81</v>
      </c>
    </row>
    <row r="58" spans="1:9" x14ac:dyDescent="0.25">
      <c r="A58" t="s">
        <v>6620</v>
      </c>
      <c r="B58" t="s">
        <v>6621</v>
      </c>
      <c r="C58" t="s">
        <v>4552</v>
      </c>
      <c r="D58" t="s">
        <v>6622</v>
      </c>
      <c r="E58" t="s">
        <v>4325</v>
      </c>
      <c r="F58" t="s">
        <v>4267</v>
      </c>
      <c r="G58" s="8">
        <v>1</v>
      </c>
      <c r="I58" t="s">
        <v>8897</v>
      </c>
    </row>
    <row r="59" spans="1:9" x14ac:dyDescent="0.25">
      <c r="A59" t="s">
        <v>6701</v>
      </c>
      <c r="B59" t="s">
        <v>6703</v>
      </c>
      <c r="C59" t="s">
        <v>1381</v>
      </c>
      <c r="D59" t="s">
        <v>6702</v>
      </c>
      <c r="E59" t="s">
        <v>4325</v>
      </c>
      <c r="F59" t="s">
        <v>4936</v>
      </c>
      <c r="G59" s="8">
        <v>0.65</v>
      </c>
    </row>
    <row r="60" spans="1:9" x14ac:dyDescent="0.25">
      <c r="A60" t="s">
        <v>6781</v>
      </c>
      <c r="B60" t="s">
        <v>6782</v>
      </c>
      <c r="C60" t="s">
        <v>4263</v>
      </c>
      <c r="D60" t="s">
        <v>6783</v>
      </c>
      <c r="E60" t="s">
        <v>6783</v>
      </c>
      <c r="F60" t="s">
        <v>6783</v>
      </c>
      <c r="G60" s="8">
        <v>6.32</v>
      </c>
    </row>
    <row r="61" spans="1:9" x14ac:dyDescent="0.25">
      <c r="A61" t="s">
        <v>6854</v>
      </c>
      <c r="B61" t="s">
        <v>6857</v>
      </c>
      <c r="C61" t="s">
        <v>2978</v>
      </c>
      <c r="D61" t="s">
        <v>6856</v>
      </c>
      <c r="E61" t="s">
        <v>6855</v>
      </c>
      <c r="F61" t="s">
        <v>6009</v>
      </c>
      <c r="G61" s="8">
        <v>0.13</v>
      </c>
    </row>
    <row r="62" spans="1:9" x14ac:dyDescent="0.25">
      <c r="A62" t="s">
        <v>6906</v>
      </c>
      <c r="B62" t="s">
        <v>6911</v>
      </c>
      <c r="C62" t="s">
        <v>6907</v>
      </c>
      <c r="D62" t="s">
        <v>6910</v>
      </c>
      <c r="E62" t="s">
        <v>6909</v>
      </c>
      <c r="F62" t="s">
        <v>6908</v>
      </c>
      <c r="G62" s="8">
        <v>60</v>
      </c>
    </row>
    <row r="63" spans="1:9" x14ac:dyDescent="0.25">
      <c r="A63" t="s">
        <v>6976</v>
      </c>
      <c r="B63" t="s">
        <v>6981</v>
      </c>
      <c r="C63" t="s">
        <v>6980</v>
      </c>
      <c r="D63" t="s">
        <v>6977</v>
      </c>
      <c r="E63" t="s">
        <v>6978</v>
      </c>
      <c r="F63" t="s">
        <v>6979</v>
      </c>
      <c r="G63" s="8">
        <v>0.10489999999999999</v>
      </c>
    </row>
    <row r="64" spans="1:9" x14ac:dyDescent="0.25">
      <c r="A64" t="s">
        <v>7064</v>
      </c>
      <c r="B64" t="s">
        <v>7065</v>
      </c>
      <c r="E64" t="s">
        <v>7066</v>
      </c>
      <c r="F64" t="s">
        <v>7067</v>
      </c>
      <c r="G64" s="8">
        <v>0</v>
      </c>
    </row>
    <row r="65" spans="1:9" x14ac:dyDescent="0.25">
      <c r="A65" t="s">
        <v>7190</v>
      </c>
      <c r="B65" t="s">
        <v>7191</v>
      </c>
      <c r="C65" t="s">
        <v>2331</v>
      </c>
      <c r="D65" t="s">
        <v>7193</v>
      </c>
      <c r="E65" t="s">
        <v>7192</v>
      </c>
      <c r="F65" t="s">
        <v>7194</v>
      </c>
      <c r="G65" s="8">
        <v>2.2599999999999998</v>
      </c>
      <c r="I65" t="s">
        <v>7195</v>
      </c>
    </row>
    <row r="66" spans="1:9" x14ac:dyDescent="0.25">
      <c r="A66" t="s">
        <v>8989</v>
      </c>
      <c r="B66" t="s">
        <v>8998</v>
      </c>
      <c r="C66" t="s">
        <v>4313</v>
      </c>
      <c r="D66" t="s">
        <v>8997</v>
      </c>
      <c r="E66" t="s">
        <v>6344</v>
      </c>
      <c r="F66" t="s">
        <v>8996</v>
      </c>
      <c r="G66" s="8">
        <v>3.39</v>
      </c>
      <c r="I66" t="s">
        <v>8999</v>
      </c>
    </row>
    <row r="67" spans="1:9" x14ac:dyDescent="0.25">
      <c r="A67" t="s">
        <v>9160</v>
      </c>
      <c r="B67" t="s">
        <v>9161</v>
      </c>
      <c r="C67" t="s">
        <v>9162</v>
      </c>
      <c r="D67" t="s">
        <v>9164</v>
      </c>
      <c r="E67" t="s">
        <v>9165</v>
      </c>
      <c r="F67" t="s">
        <v>9163</v>
      </c>
      <c r="G67" s="8">
        <v>1.63</v>
      </c>
      <c r="I67" t="s">
        <v>9166</v>
      </c>
    </row>
    <row r="68" spans="1:9" x14ac:dyDescent="0.25">
      <c r="A68" t="s">
        <v>9199</v>
      </c>
      <c r="B68" t="s">
        <v>9200</v>
      </c>
      <c r="C68" t="s">
        <v>9201</v>
      </c>
      <c r="D68" t="s">
        <v>9269</v>
      </c>
      <c r="E68" t="s">
        <v>9269</v>
      </c>
      <c r="F68" t="s">
        <v>9269</v>
      </c>
      <c r="G68" s="8">
        <v>134</v>
      </c>
      <c r="I68" t="s">
        <v>9202</v>
      </c>
    </row>
    <row r="69" spans="1:9" x14ac:dyDescent="0.25">
      <c r="A69" t="s">
        <v>9261</v>
      </c>
      <c r="B69" t="s">
        <v>9262</v>
      </c>
      <c r="E69" t="s">
        <v>9263</v>
      </c>
      <c r="F69" t="s">
        <v>7067</v>
      </c>
      <c r="G69" s="8"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55"/>
  <sheetViews>
    <sheetView topLeftCell="A25" workbookViewId="0">
      <selection activeCell="B61" sqref="B61"/>
    </sheetView>
  </sheetViews>
  <sheetFormatPr defaultRowHeight="15" x14ac:dyDescent="0.25"/>
  <cols>
    <col min="1" max="1" width="12.28515625" bestFit="1" customWidth="1"/>
    <col min="2" max="2" width="40.42578125" bestFit="1" customWidth="1"/>
    <col min="3" max="3" width="12" bestFit="1" customWidth="1"/>
    <col min="4" max="4" width="11.85546875" bestFit="1" customWidth="1"/>
    <col min="5" max="5" width="10.85546875" bestFit="1" customWidth="1"/>
    <col min="6" max="7" width="11.140625" customWidth="1"/>
    <col min="8" max="8" width="13.140625" bestFit="1" customWidth="1"/>
    <col min="9" max="9" width="16.140625" bestFit="1" customWidth="1"/>
    <col min="10" max="10" width="12.7109375" bestFit="1" customWidth="1"/>
    <col min="11" max="11" width="20.140625" bestFit="1" customWidth="1"/>
  </cols>
  <sheetData>
    <row r="1" spans="1:12" x14ac:dyDescent="0.25">
      <c r="A1" t="s">
        <v>0</v>
      </c>
      <c r="B1" t="s">
        <v>1</v>
      </c>
      <c r="C1" t="s">
        <v>87</v>
      </c>
      <c r="D1" t="s">
        <v>61</v>
      </c>
      <c r="E1" t="s">
        <v>86</v>
      </c>
      <c r="F1" t="s">
        <v>17</v>
      </c>
      <c r="G1" t="s">
        <v>2250</v>
      </c>
      <c r="H1" t="s">
        <v>4</v>
      </c>
      <c r="I1" t="s">
        <v>5</v>
      </c>
      <c r="J1" t="s">
        <v>6</v>
      </c>
      <c r="K1" t="s">
        <v>7</v>
      </c>
      <c r="L1" t="s">
        <v>4494</v>
      </c>
    </row>
    <row r="2" spans="1:12" x14ac:dyDescent="0.25">
      <c r="A2" t="s">
        <v>2237</v>
      </c>
      <c r="B2" t="s">
        <v>2239</v>
      </c>
      <c r="C2" t="s">
        <v>2100</v>
      </c>
      <c r="D2" t="s">
        <v>1224</v>
      </c>
      <c r="E2" t="s">
        <v>2133</v>
      </c>
      <c r="F2" t="s">
        <v>2236</v>
      </c>
      <c r="G2" t="s">
        <v>2251</v>
      </c>
      <c r="H2" t="s">
        <v>2091</v>
      </c>
      <c r="I2" t="s">
        <v>2234</v>
      </c>
      <c r="J2" t="s">
        <v>2181</v>
      </c>
      <c r="K2" t="s">
        <v>2235</v>
      </c>
      <c r="L2" s="8"/>
    </row>
    <row r="3" spans="1:12" x14ac:dyDescent="0.25">
      <c r="A3" t="s">
        <v>2241</v>
      </c>
      <c r="B3" t="s">
        <v>2240</v>
      </c>
      <c r="C3" t="s">
        <v>2100</v>
      </c>
      <c r="D3" t="s">
        <v>1224</v>
      </c>
      <c r="E3" t="s">
        <v>2133</v>
      </c>
      <c r="F3" t="s">
        <v>2236</v>
      </c>
      <c r="G3" t="s">
        <v>2252</v>
      </c>
      <c r="H3" t="s">
        <v>2091</v>
      </c>
      <c r="I3" t="s">
        <v>2238</v>
      </c>
      <c r="J3" t="s">
        <v>2181</v>
      </c>
      <c r="K3" t="s">
        <v>2235</v>
      </c>
      <c r="L3" s="8"/>
    </row>
    <row r="4" spans="1:12" x14ac:dyDescent="0.25">
      <c r="A4" t="s">
        <v>2246</v>
      </c>
      <c r="B4" t="s">
        <v>2245</v>
      </c>
      <c r="C4" t="s">
        <v>2100</v>
      </c>
      <c r="D4" t="s">
        <v>1224</v>
      </c>
      <c r="E4" t="s">
        <v>2133</v>
      </c>
      <c r="F4" t="s">
        <v>2244</v>
      </c>
      <c r="G4" t="s">
        <v>2252</v>
      </c>
      <c r="H4" t="s">
        <v>2091</v>
      </c>
      <c r="I4" t="s">
        <v>2242</v>
      </c>
      <c r="J4" t="s">
        <v>2181</v>
      </c>
      <c r="K4" t="s">
        <v>2243</v>
      </c>
      <c r="L4" s="8"/>
    </row>
    <row r="5" spans="1:12" x14ac:dyDescent="0.25">
      <c r="A5" t="s">
        <v>2249</v>
      </c>
      <c r="B5" t="s">
        <v>2248</v>
      </c>
      <c r="C5" t="s">
        <v>2120</v>
      </c>
      <c r="D5" t="s">
        <v>1224</v>
      </c>
      <c r="E5" t="s">
        <v>2133</v>
      </c>
      <c r="F5" t="s">
        <v>2244</v>
      </c>
      <c r="G5" t="s">
        <v>2253</v>
      </c>
      <c r="H5" t="s">
        <v>2091</v>
      </c>
      <c r="I5" t="s">
        <v>2247</v>
      </c>
      <c r="J5" t="s">
        <v>2181</v>
      </c>
      <c r="K5" t="s">
        <v>2243</v>
      </c>
      <c r="L5" s="8"/>
    </row>
    <row r="6" spans="1:12" x14ac:dyDescent="0.25">
      <c r="A6" t="s">
        <v>2260</v>
      </c>
      <c r="B6" t="s">
        <v>2259</v>
      </c>
      <c r="C6" t="s">
        <v>2120</v>
      </c>
      <c r="D6" t="s">
        <v>2257</v>
      </c>
      <c r="E6" t="s">
        <v>2133</v>
      </c>
      <c r="F6" t="s">
        <v>2256</v>
      </c>
      <c r="G6" t="s">
        <v>2255</v>
      </c>
      <c r="H6" t="s">
        <v>2091</v>
      </c>
      <c r="I6" t="s">
        <v>2254</v>
      </c>
      <c r="J6" t="s">
        <v>2181</v>
      </c>
      <c r="K6" t="s">
        <v>2258</v>
      </c>
      <c r="L6" s="8"/>
    </row>
    <row r="7" spans="1:12" x14ac:dyDescent="0.25">
      <c r="A7" t="s">
        <v>2265</v>
      </c>
      <c r="B7" t="s">
        <v>2266</v>
      </c>
      <c r="C7" t="s">
        <v>2093</v>
      </c>
      <c r="D7" t="s">
        <v>2264</v>
      </c>
      <c r="E7" t="s">
        <v>2263</v>
      </c>
      <c r="F7" t="s">
        <v>2267</v>
      </c>
      <c r="G7" t="s">
        <v>2262</v>
      </c>
      <c r="H7" t="s">
        <v>2091</v>
      </c>
      <c r="I7" t="s">
        <v>2261</v>
      </c>
      <c r="J7" t="s">
        <v>2181</v>
      </c>
      <c r="K7" t="s">
        <v>2273</v>
      </c>
      <c r="L7" s="8"/>
    </row>
    <row r="8" spans="1:12" x14ac:dyDescent="0.25">
      <c r="A8" t="s">
        <v>2272</v>
      </c>
      <c r="B8" t="s">
        <v>2271</v>
      </c>
      <c r="C8" t="s">
        <v>2175</v>
      </c>
      <c r="D8" t="s">
        <v>2270</v>
      </c>
      <c r="E8" t="s">
        <v>2269</v>
      </c>
      <c r="F8" t="s">
        <v>2256</v>
      </c>
      <c r="G8" t="s">
        <v>2251</v>
      </c>
      <c r="H8" t="s">
        <v>2091</v>
      </c>
      <c r="I8" t="s">
        <v>2268</v>
      </c>
      <c r="J8" t="s">
        <v>2181</v>
      </c>
      <c r="K8" t="s">
        <v>2258</v>
      </c>
      <c r="L8" s="8"/>
    </row>
    <row r="9" spans="1:12" x14ac:dyDescent="0.25">
      <c r="A9" t="s">
        <v>2292</v>
      </c>
      <c r="B9" t="s">
        <v>2329</v>
      </c>
      <c r="C9" t="s">
        <v>2120</v>
      </c>
      <c r="D9" t="s">
        <v>2297</v>
      </c>
      <c r="E9" t="s">
        <v>2296</v>
      </c>
      <c r="F9" t="s">
        <v>2256</v>
      </c>
      <c r="G9" t="s">
        <v>2295</v>
      </c>
      <c r="H9" t="s">
        <v>2298</v>
      </c>
      <c r="I9" t="s">
        <v>2291</v>
      </c>
      <c r="J9" t="s">
        <v>2293</v>
      </c>
      <c r="K9" t="s">
        <v>2294</v>
      </c>
      <c r="L9" s="8"/>
    </row>
    <row r="10" spans="1:12" x14ac:dyDescent="0.25">
      <c r="A10" t="s">
        <v>2325</v>
      </c>
      <c r="B10" t="s">
        <v>2328</v>
      </c>
      <c r="C10" t="s">
        <v>2100</v>
      </c>
      <c r="D10" t="s">
        <v>2326</v>
      </c>
      <c r="E10" t="s">
        <v>2296</v>
      </c>
      <c r="F10" t="s">
        <v>2256</v>
      </c>
      <c r="G10" t="s">
        <v>2160</v>
      </c>
      <c r="H10" t="s">
        <v>2298</v>
      </c>
      <c r="I10" t="s">
        <v>2327</v>
      </c>
      <c r="J10" t="s">
        <v>2293</v>
      </c>
      <c r="K10" t="s">
        <v>2294</v>
      </c>
      <c r="L10" s="8"/>
    </row>
    <row r="11" spans="1:12" x14ac:dyDescent="0.25">
      <c r="A11" t="s">
        <v>2333</v>
      </c>
      <c r="B11" t="s">
        <v>2334</v>
      </c>
      <c r="C11" t="s">
        <v>2100</v>
      </c>
      <c r="D11" t="s">
        <v>2332</v>
      </c>
      <c r="E11" t="s">
        <v>2263</v>
      </c>
      <c r="F11" t="s">
        <v>2267</v>
      </c>
      <c r="G11" t="s">
        <v>2255</v>
      </c>
      <c r="H11" t="s">
        <v>2331</v>
      </c>
      <c r="I11" t="s">
        <v>2330</v>
      </c>
      <c r="J11" t="s">
        <v>2181</v>
      </c>
      <c r="K11" t="s">
        <v>2273</v>
      </c>
      <c r="L11" s="8"/>
    </row>
    <row r="12" spans="1:12" x14ac:dyDescent="0.25">
      <c r="A12" t="s">
        <v>2417</v>
      </c>
      <c r="B12" t="s">
        <v>2416</v>
      </c>
      <c r="C12" t="s">
        <v>2093</v>
      </c>
      <c r="D12" t="s">
        <v>2415</v>
      </c>
      <c r="E12" t="s">
        <v>2414</v>
      </c>
      <c r="F12" t="s">
        <v>2267</v>
      </c>
      <c r="G12" t="s">
        <v>2251</v>
      </c>
      <c r="H12" t="s">
        <v>50</v>
      </c>
      <c r="I12" t="s">
        <v>2412</v>
      </c>
      <c r="J12" t="s">
        <v>2413</v>
      </c>
      <c r="K12" t="s">
        <v>2273</v>
      </c>
      <c r="L12" s="8"/>
    </row>
    <row r="13" spans="1:12" x14ac:dyDescent="0.25">
      <c r="A13" t="s">
        <v>2436</v>
      </c>
      <c r="B13" t="s">
        <v>2435</v>
      </c>
      <c r="C13" t="s">
        <v>2093</v>
      </c>
      <c r="D13" t="s">
        <v>2432</v>
      </c>
      <c r="E13" t="s">
        <v>2433</v>
      </c>
      <c r="F13" t="s">
        <v>2256</v>
      </c>
      <c r="G13" t="s">
        <v>2434</v>
      </c>
      <c r="H13" t="s">
        <v>2430</v>
      </c>
      <c r="I13" t="s">
        <v>2437</v>
      </c>
      <c r="J13" t="s">
        <v>2431</v>
      </c>
      <c r="K13" t="s">
        <v>2258</v>
      </c>
      <c r="L13" s="8"/>
    </row>
    <row r="14" spans="1:12" x14ac:dyDescent="0.25">
      <c r="A14" t="s">
        <v>2482</v>
      </c>
      <c r="B14" t="s">
        <v>2489</v>
      </c>
      <c r="D14" t="s">
        <v>2483</v>
      </c>
      <c r="F14" t="s">
        <v>2484</v>
      </c>
      <c r="H14" t="s">
        <v>2485</v>
      </c>
      <c r="I14" t="s">
        <v>2486</v>
      </c>
      <c r="J14" t="s">
        <v>2488</v>
      </c>
      <c r="K14" t="s">
        <v>2487</v>
      </c>
      <c r="L14" s="8"/>
    </row>
    <row r="15" spans="1:12" x14ac:dyDescent="0.25">
      <c r="A15" t="s">
        <v>2539</v>
      </c>
      <c r="B15" t="s">
        <v>2546</v>
      </c>
      <c r="C15" t="s">
        <v>2093</v>
      </c>
      <c r="D15" t="s">
        <v>2540</v>
      </c>
      <c r="E15" t="s">
        <v>2541</v>
      </c>
      <c r="F15" t="s">
        <v>2256</v>
      </c>
      <c r="G15" t="s">
        <v>2542</v>
      </c>
      <c r="H15" t="s">
        <v>2331</v>
      </c>
      <c r="I15" t="s">
        <v>2543</v>
      </c>
      <c r="J15" t="s">
        <v>2544</v>
      </c>
      <c r="K15" t="s">
        <v>2545</v>
      </c>
      <c r="L15" s="8"/>
    </row>
    <row r="16" spans="1:12" x14ac:dyDescent="0.25">
      <c r="A16" t="s">
        <v>2603</v>
      </c>
      <c r="B16" t="s">
        <v>2598</v>
      </c>
      <c r="C16" t="s">
        <v>2120</v>
      </c>
      <c r="D16" t="s">
        <v>2599</v>
      </c>
      <c r="E16" t="s">
        <v>2600</v>
      </c>
      <c r="F16" t="s">
        <v>2256</v>
      </c>
      <c r="G16" t="s">
        <v>2601</v>
      </c>
      <c r="H16" t="s">
        <v>2287</v>
      </c>
      <c r="I16" t="s">
        <v>2597</v>
      </c>
      <c r="J16" t="s">
        <v>2602</v>
      </c>
      <c r="K16" t="s">
        <v>2596</v>
      </c>
      <c r="L16" s="8"/>
    </row>
    <row r="17" spans="1:12" x14ac:dyDescent="0.25">
      <c r="A17" t="s">
        <v>2930</v>
      </c>
      <c r="B17" t="s">
        <v>2935</v>
      </c>
      <c r="C17" t="s">
        <v>2175</v>
      </c>
      <c r="D17" t="s">
        <v>2934</v>
      </c>
      <c r="E17" t="s">
        <v>2933</v>
      </c>
      <c r="F17" t="s">
        <v>2256</v>
      </c>
      <c r="G17" t="s">
        <v>2936</v>
      </c>
      <c r="H17" t="s">
        <v>2932</v>
      </c>
      <c r="I17" t="s">
        <v>2931</v>
      </c>
      <c r="J17" t="s">
        <v>2929</v>
      </c>
      <c r="K17" t="s">
        <v>2258</v>
      </c>
      <c r="L17" s="8"/>
    </row>
    <row r="18" spans="1:12" x14ac:dyDescent="0.25">
      <c r="A18" t="s">
        <v>2955</v>
      </c>
      <c r="B18" t="s">
        <v>2954</v>
      </c>
      <c r="C18" t="s">
        <v>2120</v>
      </c>
      <c r="D18" t="s">
        <v>2953</v>
      </c>
      <c r="E18" t="s">
        <v>2952</v>
      </c>
      <c r="F18" t="s">
        <v>2236</v>
      </c>
      <c r="G18" t="s">
        <v>2951</v>
      </c>
      <c r="H18" t="s">
        <v>2932</v>
      </c>
      <c r="I18" t="s">
        <v>2950</v>
      </c>
      <c r="J18" t="s">
        <v>2929</v>
      </c>
      <c r="K18" t="s">
        <v>2235</v>
      </c>
      <c r="L18" s="8"/>
    </row>
    <row r="19" spans="1:12" x14ac:dyDescent="0.25">
      <c r="A19" t="s">
        <v>2982</v>
      </c>
      <c r="B19" t="s">
        <v>2983</v>
      </c>
      <c r="C19" t="s">
        <v>943</v>
      </c>
      <c r="D19" t="s">
        <v>1240</v>
      </c>
      <c r="E19" t="s">
        <v>2984</v>
      </c>
      <c r="F19" t="s">
        <v>2256</v>
      </c>
      <c r="G19" t="s">
        <v>2985</v>
      </c>
      <c r="H19" t="s">
        <v>2091</v>
      </c>
      <c r="I19" t="s">
        <v>2986</v>
      </c>
      <c r="J19" t="s">
        <v>2181</v>
      </c>
      <c r="K19" t="s">
        <v>2258</v>
      </c>
      <c r="L19" s="8">
        <v>0.31</v>
      </c>
    </row>
    <row r="20" spans="1:12" x14ac:dyDescent="0.25">
      <c r="A20" t="s">
        <v>4490</v>
      </c>
      <c r="B20" t="s">
        <v>2416</v>
      </c>
      <c r="C20" t="s">
        <v>2120</v>
      </c>
      <c r="D20" t="s">
        <v>4491</v>
      </c>
      <c r="E20" t="s">
        <v>4492</v>
      </c>
      <c r="F20" t="s">
        <v>2267</v>
      </c>
      <c r="G20" t="s">
        <v>2175</v>
      </c>
      <c r="H20" t="s">
        <v>2091</v>
      </c>
      <c r="I20" t="s">
        <v>4493</v>
      </c>
      <c r="J20" t="s">
        <v>2413</v>
      </c>
      <c r="K20" t="s">
        <v>2273</v>
      </c>
      <c r="L20" s="8">
        <v>2.5299999999999998</v>
      </c>
    </row>
    <row r="21" spans="1:12" x14ac:dyDescent="0.25">
      <c r="A21" t="s">
        <v>4538</v>
      </c>
      <c r="B21" t="str">
        <f>CONCATENATE("XSTR ",F21,", ",D21,", ",C21,", Vgs ",G21,", ",LEFT(J21,6))</f>
        <v>XSTR PFET, 23A, 100V, Vgs 20V, TO-220</v>
      </c>
      <c r="C21" t="s">
        <v>944</v>
      </c>
      <c r="D21" t="s">
        <v>4539</v>
      </c>
      <c r="E21" t="s">
        <v>4540</v>
      </c>
      <c r="F21" t="s">
        <v>2267</v>
      </c>
      <c r="G21" t="s">
        <v>2175</v>
      </c>
      <c r="H21" t="s">
        <v>2298</v>
      </c>
      <c r="I21" t="s">
        <v>4541</v>
      </c>
      <c r="J21" t="s">
        <v>4542</v>
      </c>
      <c r="K21" t="s">
        <v>4543</v>
      </c>
      <c r="L21" s="8">
        <v>1.36</v>
      </c>
    </row>
    <row r="22" spans="1:12" x14ac:dyDescent="0.25">
      <c r="A22" t="s">
        <v>4556</v>
      </c>
      <c r="B22" t="str">
        <f>CONCATENATE("XSTR ",F22,", ",D22,", ",C22,", Vgs ",G22,", ",LEFT(J22,6))</f>
        <v>XSTR PFET, 40A, 100V, Vgs 20V, TO-220</v>
      </c>
      <c r="C22" t="s">
        <v>944</v>
      </c>
      <c r="D22" t="s">
        <v>4557</v>
      </c>
      <c r="F22" t="s">
        <v>2267</v>
      </c>
      <c r="G22" t="s">
        <v>2175</v>
      </c>
      <c r="H22" t="s">
        <v>2298</v>
      </c>
      <c r="I22" t="s">
        <v>4558</v>
      </c>
      <c r="J22" t="s">
        <v>4542</v>
      </c>
      <c r="K22" t="s">
        <v>4543</v>
      </c>
      <c r="L22" s="8">
        <v>2.2599999999999998</v>
      </c>
    </row>
    <row r="23" spans="1:12" x14ac:dyDescent="0.25">
      <c r="A23" t="s">
        <v>4608</v>
      </c>
      <c r="B23" t="s">
        <v>4609</v>
      </c>
      <c r="C23" t="s">
        <v>944</v>
      </c>
      <c r="D23" t="s">
        <v>2106</v>
      </c>
      <c r="E23" t="s">
        <v>4610</v>
      </c>
      <c r="F23" t="s">
        <v>2236</v>
      </c>
      <c r="G23" t="s">
        <v>4614</v>
      </c>
      <c r="H23" t="s">
        <v>2091</v>
      </c>
      <c r="I23" t="s">
        <v>4611</v>
      </c>
      <c r="J23" t="s">
        <v>2181</v>
      </c>
      <c r="K23" t="s">
        <v>2235</v>
      </c>
      <c r="L23" s="8">
        <v>0.48</v>
      </c>
    </row>
    <row r="24" spans="1:12" x14ac:dyDescent="0.25">
      <c r="A24" t="s">
        <v>4616</v>
      </c>
      <c r="B24" t="s">
        <v>4615</v>
      </c>
      <c r="C24" t="s">
        <v>944</v>
      </c>
      <c r="D24" t="s">
        <v>2106</v>
      </c>
      <c r="E24" t="s">
        <v>4610</v>
      </c>
      <c r="F24" t="s">
        <v>2244</v>
      </c>
      <c r="G24" t="s">
        <v>4613</v>
      </c>
      <c r="H24" t="s">
        <v>2091</v>
      </c>
      <c r="I24" s="4" t="s">
        <v>4612</v>
      </c>
      <c r="J24" t="s">
        <v>2181</v>
      </c>
      <c r="K24" t="s">
        <v>2243</v>
      </c>
      <c r="L24" s="8">
        <v>0.52</v>
      </c>
    </row>
    <row r="25" spans="1:12" x14ac:dyDescent="0.25">
      <c r="A25" t="s">
        <v>4644</v>
      </c>
      <c r="B25" t="s">
        <v>4647</v>
      </c>
      <c r="C25" t="s">
        <v>4645</v>
      </c>
      <c r="D25" t="s">
        <v>4646</v>
      </c>
      <c r="E25" t="s">
        <v>4650</v>
      </c>
      <c r="F25" t="s">
        <v>4649</v>
      </c>
      <c r="G25" t="s">
        <v>4648</v>
      </c>
      <c r="H25" t="s">
        <v>2287</v>
      </c>
      <c r="I25" t="s">
        <v>4651</v>
      </c>
      <c r="J25" t="s">
        <v>2602</v>
      </c>
      <c r="K25" t="s">
        <v>2596</v>
      </c>
      <c r="L25" s="8">
        <v>0.89</v>
      </c>
    </row>
    <row r="26" spans="1:12" x14ac:dyDescent="0.25">
      <c r="A26" t="s">
        <v>4667</v>
      </c>
      <c r="B26" t="s">
        <v>4668</v>
      </c>
      <c r="C26" t="s">
        <v>4645</v>
      </c>
      <c r="D26" t="s">
        <v>4646</v>
      </c>
      <c r="E26" t="s">
        <v>4669</v>
      </c>
      <c r="F26" t="s">
        <v>4649</v>
      </c>
      <c r="G26" t="s">
        <v>4648</v>
      </c>
      <c r="H26" t="s">
        <v>2287</v>
      </c>
      <c r="I26" t="s">
        <v>4670</v>
      </c>
      <c r="J26" t="s">
        <v>4542</v>
      </c>
      <c r="K26" t="s">
        <v>4671</v>
      </c>
      <c r="L26" s="8">
        <v>1.97</v>
      </c>
    </row>
    <row r="27" spans="1:12" x14ac:dyDescent="0.25">
      <c r="A27" t="s">
        <v>4794</v>
      </c>
      <c r="B27" t="s">
        <v>4795</v>
      </c>
      <c r="C27" t="s">
        <v>4796</v>
      </c>
      <c r="D27" t="s">
        <v>4539</v>
      </c>
      <c r="E27" t="s">
        <v>4797</v>
      </c>
      <c r="F27" t="s">
        <v>4649</v>
      </c>
      <c r="G27" t="s">
        <v>4636</v>
      </c>
      <c r="H27" t="s">
        <v>4798</v>
      </c>
      <c r="I27" t="s">
        <v>4799</v>
      </c>
      <c r="J27" t="s">
        <v>4800</v>
      </c>
      <c r="K27" t="s">
        <v>4671</v>
      </c>
      <c r="L27" s="8">
        <v>6.75</v>
      </c>
    </row>
    <row r="28" spans="1:12" x14ac:dyDescent="0.25">
      <c r="A28" t="s">
        <v>4974</v>
      </c>
      <c r="B28" t="s">
        <v>4975</v>
      </c>
      <c r="C28" t="s">
        <v>2093</v>
      </c>
      <c r="D28" t="s">
        <v>4976</v>
      </c>
      <c r="E28" t="s">
        <v>4977</v>
      </c>
      <c r="F28" t="s">
        <v>2267</v>
      </c>
      <c r="G28" t="s">
        <v>4978</v>
      </c>
      <c r="H28" t="s">
        <v>2091</v>
      </c>
      <c r="I28" t="s">
        <v>4979</v>
      </c>
      <c r="J28" t="s">
        <v>4980</v>
      </c>
      <c r="K28" t="s">
        <v>4981</v>
      </c>
      <c r="L28" s="8">
        <v>1.82</v>
      </c>
    </row>
    <row r="29" spans="1:12" x14ac:dyDescent="0.25">
      <c r="A29" t="s">
        <v>5054</v>
      </c>
      <c r="B29" t="s">
        <v>5061</v>
      </c>
      <c r="C29" t="s">
        <v>2100</v>
      </c>
      <c r="D29" t="s">
        <v>5055</v>
      </c>
      <c r="E29" t="s">
        <v>5056</v>
      </c>
      <c r="F29" t="s">
        <v>2267</v>
      </c>
      <c r="G29" t="s">
        <v>5057</v>
      </c>
      <c r="H29" t="s">
        <v>2298</v>
      </c>
      <c r="I29" t="s">
        <v>5058</v>
      </c>
      <c r="J29" t="s">
        <v>5059</v>
      </c>
      <c r="K29" t="s">
        <v>5060</v>
      </c>
      <c r="L29" s="8">
        <v>2.99</v>
      </c>
    </row>
    <row r="30" spans="1:12" x14ac:dyDescent="0.25">
      <c r="A30" t="s">
        <v>5191</v>
      </c>
      <c r="B30" t="s">
        <v>5197</v>
      </c>
      <c r="C30" t="s">
        <v>5011</v>
      </c>
      <c r="D30" t="s">
        <v>4557</v>
      </c>
      <c r="F30" t="s">
        <v>5196</v>
      </c>
      <c r="G30" t="s">
        <v>5194</v>
      </c>
      <c r="H30" t="s">
        <v>5195</v>
      </c>
      <c r="I30" t="s">
        <v>5192</v>
      </c>
      <c r="J30" t="s">
        <v>4800</v>
      </c>
      <c r="K30" t="s">
        <v>5193</v>
      </c>
    </row>
    <row r="31" spans="1:12" x14ac:dyDescent="0.25">
      <c r="A31" t="s">
        <v>5241</v>
      </c>
      <c r="B31" t="s">
        <v>5243</v>
      </c>
      <c r="C31" t="s">
        <v>2100</v>
      </c>
      <c r="D31" t="s">
        <v>1224</v>
      </c>
      <c r="E31" t="s">
        <v>5244</v>
      </c>
      <c r="F31" t="s">
        <v>2236</v>
      </c>
      <c r="G31" t="s">
        <v>2252</v>
      </c>
      <c r="H31" t="s">
        <v>2091</v>
      </c>
      <c r="I31" t="s">
        <v>5245</v>
      </c>
      <c r="J31" t="s">
        <v>5246</v>
      </c>
      <c r="K31" t="s">
        <v>2235</v>
      </c>
      <c r="L31" s="8">
        <v>0.28999999999999998</v>
      </c>
    </row>
    <row r="32" spans="1:12" x14ac:dyDescent="0.25">
      <c r="A32" t="s">
        <v>5242</v>
      </c>
      <c r="B32" t="s">
        <v>5247</v>
      </c>
      <c r="C32" t="s">
        <v>2100</v>
      </c>
      <c r="D32" t="s">
        <v>1224</v>
      </c>
      <c r="E32" t="s">
        <v>5244</v>
      </c>
      <c r="F32" t="s">
        <v>2244</v>
      </c>
      <c r="G32" t="s">
        <v>2252</v>
      </c>
      <c r="H32" t="s">
        <v>2091</v>
      </c>
      <c r="I32" t="s">
        <v>5248</v>
      </c>
      <c r="J32" t="s">
        <v>5246</v>
      </c>
      <c r="K32" t="s">
        <v>2243</v>
      </c>
      <c r="L32" s="8">
        <v>0.25</v>
      </c>
    </row>
    <row r="33" spans="1:13" x14ac:dyDescent="0.25">
      <c r="A33" t="s">
        <v>5431</v>
      </c>
      <c r="B33" t="s">
        <v>5437</v>
      </c>
      <c r="C33" t="s">
        <v>5432</v>
      </c>
      <c r="D33" t="s">
        <v>5138</v>
      </c>
      <c r="E33" t="s">
        <v>5433</v>
      </c>
      <c r="F33" t="s">
        <v>5196</v>
      </c>
      <c r="G33" t="s">
        <v>5434</v>
      </c>
      <c r="H33" t="s">
        <v>50</v>
      </c>
      <c r="I33" t="s">
        <v>5435</v>
      </c>
      <c r="J33" t="s">
        <v>5380</v>
      </c>
      <c r="K33" t="s">
        <v>5436</v>
      </c>
      <c r="L33" s="8">
        <v>2.84</v>
      </c>
    </row>
    <row r="34" spans="1:13" x14ac:dyDescent="0.25">
      <c r="A34" t="s">
        <v>5577</v>
      </c>
      <c r="B34" t="s">
        <v>5581</v>
      </c>
      <c r="C34" t="s">
        <v>946</v>
      </c>
      <c r="D34" t="s">
        <v>5578</v>
      </c>
      <c r="E34" t="s">
        <v>2296</v>
      </c>
      <c r="F34" t="s">
        <v>4649</v>
      </c>
      <c r="G34" t="s">
        <v>4629</v>
      </c>
      <c r="H34" t="s">
        <v>5580</v>
      </c>
      <c r="I34" t="s">
        <v>5579</v>
      </c>
      <c r="J34" t="s">
        <v>5380</v>
      </c>
      <c r="K34" t="s">
        <v>5705</v>
      </c>
      <c r="L34" s="8">
        <v>3</v>
      </c>
      <c r="M34" t="s">
        <v>8927</v>
      </c>
    </row>
    <row r="35" spans="1:13" x14ac:dyDescent="0.25">
      <c r="A35" t="s">
        <v>5655</v>
      </c>
      <c r="B35" t="s">
        <v>5656</v>
      </c>
      <c r="C35" t="s">
        <v>2093</v>
      </c>
      <c r="D35" t="s">
        <v>5657</v>
      </c>
      <c r="E35" t="s">
        <v>5658</v>
      </c>
      <c r="F35" t="s">
        <v>2267</v>
      </c>
      <c r="G35" t="s">
        <v>4636</v>
      </c>
      <c r="H35" t="s">
        <v>2091</v>
      </c>
      <c r="I35" t="s">
        <v>5659</v>
      </c>
      <c r="J35" t="s">
        <v>4469</v>
      </c>
      <c r="K35" t="s">
        <v>5660</v>
      </c>
    </row>
    <row r="36" spans="1:13" x14ac:dyDescent="0.25">
      <c r="A36" t="s">
        <v>5661</v>
      </c>
      <c r="B36" t="s">
        <v>5662</v>
      </c>
      <c r="C36" t="s">
        <v>2120</v>
      </c>
      <c r="D36" t="s">
        <v>5663</v>
      </c>
      <c r="E36" t="s">
        <v>2433</v>
      </c>
      <c r="F36" t="s">
        <v>2256</v>
      </c>
      <c r="G36" t="s">
        <v>4629</v>
      </c>
      <c r="H36" t="s">
        <v>2091</v>
      </c>
      <c r="I36" t="s">
        <v>5664</v>
      </c>
      <c r="J36" t="s">
        <v>4469</v>
      </c>
      <c r="K36" t="s">
        <v>5665</v>
      </c>
      <c r="L36" s="8">
        <v>0.8</v>
      </c>
    </row>
    <row r="37" spans="1:13" x14ac:dyDescent="0.25">
      <c r="A37" t="s">
        <v>5689</v>
      </c>
      <c r="B37" t="s">
        <v>5690</v>
      </c>
      <c r="C37" t="s">
        <v>943</v>
      </c>
      <c r="D37" t="s">
        <v>4903</v>
      </c>
      <c r="E37" t="s">
        <v>5691</v>
      </c>
      <c r="F37" t="s">
        <v>2236</v>
      </c>
      <c r="G37" t="s">
        <v>5692</v>
      </c>
      <c r="H37" t="s">
        <v>2091</v>
      </c>
      <c r="I37" t="s">
        <v>5693</v>
      </c>
      <c r="J37" t="s">
        <v>2413</v>
      </c>
      <c r="K37" t="s">
        <v>5694</v>
      </c>
      <c r="L37" s="8">
        <v>0.73</v>
      </c>
      <c r="M37" t="s">
        <v>8928</v>
      </c>
    </row>
    <row r="38" spans="1:13" x14ac:dyDescent="0.25">
      <c r="A38" t="s">
        <v>5775</v>
      </c>
      <c r="B38" t="s">
        <v>5776</v>
      </c>
      <c r="C38" t="s">
        <v>2120</v>
      </c>
      <c r="D38" t="s">
        <v>2119</v>
      </c>
      <c r="E38" t="s">
        <v>5658</v>
      </c>
      <c r="F38" t="s">
        <v>2267</v>
      </c>
      <c r="G38" t="s">
        <v>2253</v>
      </c>
      <c r="H38" t="s">
        <v>2091</v>
      </c>
      <c r="I38" t="s">
        <v>5774</v>
      </c>
      <c r="J38" t="s">
        <v>4469</v>
      </c>
      <c r="K38" t="s">
        <v>5777</v>
      </c>
      <c r="L38" s="8">
        <v>0.78</v>
      </c>
    </row>
    <row r="39" spans="1:13" x14ac:dyDescent="0.25">
      <c r="A39" t="s">
        <v>6119</v>
      </c>
      <c r="B39" t="s">
        <v>6120</v>
      </c>
      <c r="C39" t="s">
        <v>2100</v>
      </c>
      <c r="D39" t="s">
        <v>2953</v>
      </c>
      <c r="E39" t="s">
        <v>2133</v>
      </c>
      <c r="F39" t="s">
        <v>2236</v>
      </c>
      <c r="G39" t="s">
        <v>6121</v>
      </c>
      <c r="H39" t="s">
        <v>2091</v>
      </c>
      <c r="I39" t="s">
        <v>6122</v>
      </c>
      <c r="J39" t="s">
        <v>6123</v>
      </c>
      <c r="K39" t="s">
        <v>2235</v>
      </c>
      <c r="L39" s="8">
        <v>0.12</v>
      </c>
    </row>
    <row r="40" spans="1:13" x14ac:dyDescent="0.25">
      <c r="A40" t="s">
        <v>6131</v>
      </c>
      <c r="B40" t="s">
        <v>6132</v>
      </c>
      <c r="C40" t="s">
        <v>2100</v>
      </c>
      <c r="D40" t="s">
        <v>2953</v>
      </c>
      <c r="E40" t="s">
        <v>2133</v>
      </c>
      <c r="F40" t="s">
        <v>2244</v>
      </c>
      <c r="G40" t="s">
        <v>6133</v>
      </c>
      <c r="H40" t="s">
        <v>2091</v>
      </c>
      <c r="I40" t="s">
        <v>6134</v>
      </c>
      <c r="J40" t="s">
        <v>6123</v>
      </c>
      <c r="K40" t="s">
        <v>2243</v>
      </c>
      <c r="L40" s="8">
        <v>0.12</v>
      </c>
    </row>
    <row r="41" spans="1:13" x14ac:dyDescent="0.25">
      <c r="A41" t="s">
        <v>6212</v>
      </c>
      <c r="B41" t="s">
        <v>6213</v>
      </c>
      <c r="C41" t="s">
        <v>2093</v>
      </c>
      <c r="D41" t="s">
        <v>6214</v>
      </c>
      <c r="E41" t="s">
        <v>5658</v>
      </c>
      <c r="F41" t="s">
        <v>2256</v>
      </c>
      <c r="G41" t="s">
        <v>2542</v>
      </c>
      <c r="H41" t="s">
        <v>2091</v>
      </c>
      <c r="I41" t="s">
        <v>6250</v>
      </c>
      <c r="J41" t="s">
        <v>4469</v>
      </c>
      <c r="K41" t="s">
        <v>5665</v>
      </c>
      <c r="L41" s="8">
        <v>0.68</v>
      </c>
    </row>
    <row r="42" spans="1:13" x14ac:dyDescent="0.25">
      <c r="A42" t="s">
        <v>6265</v>
      </c>
      <c r="B42" t="s">
        <v>6266</v>
      </c>
      <c r="C42" t="s">
        <v>944</v>
      </c>
      <c r="D42" t="s">
        <v>6267</v>
      </c>
      <c r="E42" t="s">
        <v>2296</v>
      </c>
      <c r="F42" t="s">
        <v>4649</v>
      </c>
      <c r="G42" t="s">
        <v>6268</v>
      </c>
      <c r="H42" t="s">
        <v>5580</v>
      </c>
      <c r="I42" t="s">
        <v>6269</v>
      </c>
      <c r="J42" t="s">
        <v>5380</v>
      </c>
      <c r="K42" t="s">
        <v>5705</v>
      </c>
      <c r="L42" s="8">
        <v>1.98</v>
      </c>
    </row>
    <row r="43" spans="1:13" x14ac:dyDescent="0.25">
      <c r="A43" t="s">
        <v>6350</v>
      </c>
      <c r="B43" t="s">
        <v>6356</v>
      </c>
      <c r="C43" t="s">
        <v>946</v>
      </c>
      <c r="D43" t="s">
        <v>5481</v>
      </c>
      <c r="E43" t="s">
        <v>6351</v>
      </c>
      <c r="F43" t="s">
        <v>6352</v>
      </c>
      <c r="G43" t="s">
        <v>2093</v>
      </c>
      <c r="H43" t="s">
        <v>2091</v>
      </c>
      <c r="I43" t="s">
        <v>6353</v>
      </c>
      <c r="J43" t="s">
        <v>2413</v>
      </c>
      <c r="K43" t="s">
        <v>6354</v>
      </c>
      <c r="L43" s="8">
        <v>0.87</v>
      </c>
    </row>
    <row r="44" spans="1:13" x14ac:dyDescent="0.25">
      <c r="A44" t="s">
        <v>6355</v>
      </c>
      <c r="B44" t="s">
        <v>6357</v>
      </c>
      <c r="C44" t="s">
        <v>6358</v>
      </c>
      <c r="D44" t="s">
        <v>1225</v>
      </c>
      <c r="E44" t="s">
        <v>4925</v>
      </c>
      <c r="F44" t="s">
        <v>2236</v>
      </c>
      <c r="G44" t="s">
        <v>6121</v>
      </c>
      <c r="H44" t="s">
        <v>6360</v>
      </c>
      <c r="I44" t="s">
        <v>6359</v>
      </c>
      <c r="J44" t="s">
        <v>6123</v>
      </c>
      <c r="K44" t="s">
        <v>2235</v>
      </c>
      <c r="L44" s="8">
        <v>0.44</v>
      </c>
    </row>
    <row r="45" spans="1:13" x14ac:dyDescent="0.25">
      <c r="A45" t="s">
        <v>6361</v>
      </c>
      <c r="B45" t="s">
        <v>6362</v>
      </c>
      <c r="C45" t="s">
        <v>5715</v>
      </c>
      <c r="D45" t="s">
        <v>6363</v>
      </c>
      <c r="E45" t="s">
        <v>2948</v>
      </c>
      <c r="F45" t="s">
        <v>4649</v>
      </c>
      <c r="G45" t="s">
        <v>2944</v>
      </c>
      <c r="H45" t="s">
        <v>5580</v>
      </c>
      <c r="I45" t="s">
        <v>6364</v>
      </c>
      <c r="J45" t="s">
        <v>4800</v>
      </c>
      <c r="K45" t="s">
        <v>4671</v>
      </c>
      <c r="L45" s="8">
        <v>7.91</v>
      </c>
    </row>
    <row r="46" spans="1:13" x14ac:dyDescent="0.25">
      <c r="A46" t="s">
        <v>6691</v>
      </c>
      <c r="B46" t="s">
        <v>6692</v>
      </c>
      <c r="C46" t="s">
        <v>2120</v>
      </c>
      <c r="D46" t="s">
        <v>2106</v>
      </c>
      <c r="E46" t="s">
        <v>6693</v>
      </c>
      <c r="F46" t="s">
        <v>4649</v>
      </c>
      <c r="G46" t="s">
        <v>4978</v>
      </c>
      <c r="H46" t="s">
        <v>6360</v>
      </c>
      <c r="I46" t="s">
        <v>6694</v>
      </c>
      <c r="J46" t="s">
        <v>6123</v>
      </c>
      <c r="K46" t="s">
        <v>2258</v>
      </c>
      <c r="L46" s="8">
        <v>0.33</v>
      </c>
    </row>
    <row r="47" spans="1:13" x14ac:dyDescent="0.25">
      <c r="A47" t="s">
        <v>6695</v>
      </c>
      <c r="B47" t="s">
        <v>6700</v>
      </c>
      <c r="C47" t="s">
        <v>2120</v>
      </c>
      <c r="D47" t="s">
        <v>6699</v>
      </c>
      <c r="E47" t="s">
        <v>6698</v>
      </c>
      <c r="F47" t="s">
        <v>4649</v>
      </c>
      <c r="G47" t="s">
        <v>2251</v>
      </c>
      <c r="H47" t="s">
        <v>6360</v>
      </c>
      <c r="I47" t="s">
        <v>6697</v>
      </c>
      <c r="J47" t="s">
        <v>6123</v>
      </c>
      <c r="K47" t="s">
        <v>6696</v>
      </c>
      <c r="L47" s="8">
        <v>0.32</v>
      </c>
    </row>
    <row r="48" spans="1:13" x14ac:dyDescent="0.25">
      <c r="A48" t="s">
        <v>6707</v>
      </c>
      <c r="B48" t="s">
        <v>6706</v>
      </c>
      <c r="C48" t="s">
        <v>2100</v>
      </c>
      <c r="D48" t="s">
        <v>6705</v>
      </c>
      <c r="E48" t="s">
        <v>2296</v>
      </c>
      <c r="F48" t="s">
        <v>6352</v>
      </c>
      <c r="G48" t="s">
        <v>2255</v>
      </c>
      <c r="H48" t="s">
        <v>5580</v>
      </c>
      <c r="I48" t="s">
        <v>6704</v>
      </c>
      <c r="J48" t="s">
        <v>5380</v>
      </c>
      <c r="K48" t="s">
        <v>6354</v>
      </c>
      <c r="L48" s="8">
        <v>2.81</v>
      </c>
    </row>
    <row r="49" spans="1:13" x14ac:dyDescent="0.25">
      <c r="A49" t="s">
        <v>6827</v>
      </c>
      <c r="B49" t="s">
        <v>6828</v>
      </c>
      <c r="C49" t="s">
        <v>1836</v>
      </c>
      <c r="D49" t="s">
        <v>1224</v>
      </c>
      <c r="E49" t="s">
        <v>5244</v>
      </c>
      <c r="F49" t="s">
        <v>2236</v>
      </c>
      <c r="G49" t="s">
        <v>6829</v>
      </c>
      <c r="H49" t="s">
        <v>2091</v>
      </c>
      <c r="I49" t="s">
        <v>6830</v>
      </c>
      <c r="J49" t="s">
        <v>5246</v>
      </c>
      <c r="K49" t="s">
        <v>2235</v>
      </c>
      <c r="L49" s="8">
        <v>0.3</v>
      </c>
    </row>
    <row r="50" spans="1:13" x14ac:dyDescent="0.25">
      <c r="A50" t="s">
        <v>6871</v>
      </c>
      <c r="B50" t="s">
        <v>6872</v>
      </c>
      <c r="C50" t="s">
        <v>944</v>
      </c>
      <c r="D50" t="s">
        <v>6873</v>
      </c>
      <c r="E50" t="s">
        <v>6874</v>
      </c>
      <c r="F50" t="s">
        <v>4649</v>
      </c>
      <c r="G50" t="s">
        <v>6875</v>
      </c>
      <c r="H50" t="s">
        <v>2298</v>
      </c>
      <c r="I50" t="s">
        <v>6876</v>
      </c>
      <c r="J50" t="s">
        <v>4542</v>
      </c>
      <c r="K50" t="s">
        <v>4671</v>
      </c>
      <c r="L50" s="8">
        <v>0.95</v>
      </c>
    </row>
    <row r="51" spans="1:13" x14ac:dyDescent="0.25">
      <c r="A51" t="s">
        <v>6877</v>
      </c>
      <c r="B51" t="s">
        <v>6878</v>
      </c>
      <c r="C51" t="s">
        <v>2100</v>
      </c>
      <c r="D51" t="s">
        <v>4646</v>
      </c>
      <c r="E51" t="s">
        <v>6879</v>
      </c>
      <c r="F51" t="s">
        <v>4649</v>
      </c>
      <c r="G51" t="s">
        <v>2495</v>
      </c>
      <c r="H51" t="s">
        <v>2298</v>
      </c>
      <c r="I51" t="s">
        <v>6880</v>
      </c>
      <c r="J51" t="s">
        <v>6881</v>
      </c>
      <c r="K51" t="s">
        <v>6882</v>
      </c>
      <c r="L51" s="8">
        <v>1.19</v>
      </c>
    </row>
    <row r="52" spans="1:13" x14ac:dyDescent="0.25">
      <c r="A52" t="s">
        <v>6931</v>
      </c>
      <c r="B52" t="s">
        <v>6932</v>
      </c>
      <c r="C52" t="s">
        <v>4645</v>
      </c>
      <c r="D52" t="s">
        <v>6933</v>
      </c>
      <c r="E52" t="s">
        <v>2296</v>
      </c>
      <c r="F52" t="s">
        <v>6352</v>
      </c>
      <c r="G52" t="s">
        <v>4978</v>
      </c>
      <c r="H52" t="s">
        <v>5580</v>
      </c>
      <c r="I52" t="s">
        <v>6934</v>
      </c>
      <c r="J52" t="s">
        <v>5380</v>
      </c>
      <c r="K52" t="s">
        <v>6354</v>
      </c>
      <c r="L52" s="8">
        <v>4.43</v>
      </c>
    </row>
    <row r="53" spans="1:13" x14ac:dyDescent="0.25">
      <c r="A53" t="s">
        <v>8995</v>
      </c>
      <c r="B53" t="s">
        <v>9004</v>
      </c>
      <c r="C53" t="s">
        <v>2170</v>
      </c>
      <c r="D53" t="s">
        <v>4275</v>
      </c>
      <c r="F53" t="s">
        <v>4649</v>
      </c>
      <c r="G53" t="s">
        <v>6801</v>
      </c>
      <c r="H53" t="s">
        <v>2298</v>
      </c>
      <c r="I53" t="s">
        <v>9002</v>
      </c>
      <c r="J53" t="s">
        <v>9001</v>
      </c>
      <c r="K53" t="s">
        <v>9000</v>
      </c>
      <c r="L53" s="8">
        <v>0.43</v>
      </c>
      <c r="M53" t="s">
        <v>9003</v>
      </c>
    </row>
    <row r="54" spans="1:13" x14ac:dyDescent="0.25">
      <c r="A54" t="s">
        <v>9318</v>
      </c>
      <c r="B54" t="s">
        <v>9319</v>
      </c>
      <c r="C54" t="s">
        <v>2093</v>
      </c>
      <c r="D54" t="s">
        <v>9320</v>
      </c>
      <c r="E54" t="s">
        <v>5658</v>
      </c>
      <c r="F54" t="s">
        <v>6352</v>
      </c>
      <c r="G54" t="s">
        <v>2251</v>
      </c>
      <c r="H54" t="s">
        <v>2298</v>
      </c>
      <c r="I54" t="s">
        <v>9321</v>
      </c>
      <c r="J54" t="s">
        <v>4469</v>
      </c>
      <c r="K54" t="s">
        <v>5660</v>
      </c>
      <c r="L54" s="8">
        <v>1.1399999999999999</v>
      </c>
      <c r="M54" t="s">
        <v>9322</v>
      </c>
    </row>
    <row r="55" spans="1:13" x14ac:dyDescent="0.25">
      <c r="A55" t="s">
        <v>9323</v>
      </c>
      <c r="B55" t="s">
        <v>9324</v>
      </c>
      <c r="C55" t="s">
        <v>9325</v>
      </c>
      <c r="D55" t="s">
        <v>9326</v>
      </c>
      <c r="E55" t="s">
        <v>9327</v>
      </c>
      <c r="F55" t="s">
        <v>2236</v>
      </c>
      <c r="G55" t="s">
        <v>6133</v>
      </c>
      <c r="H55" t="s">
        <v>9329</v>
      </c>
      <c r="I55" t="s">
        <v>9328</v>
      </c>
      <c r="J55" t="s">
        <v>6123</v>
      </c>
      <c r="K55" t="s">
        <v>2235</v>
      </c>
      <c r="L55" s="8">
        <v>0.38</v>
      </c>
      <c r="M55" t="s">
        <v>9330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04"/>
  <sheetViews>
    <sheetView topLeftCell="A79" zoomScaleNormal="100" workbookViewId="0">
      <selection activeCell="G105" sqref="G105"/>
    </sheetView>
  </sheetViews>
  <sheetFormatPr defaultColWidth="9.140625" defaultRowHeight="15" x14ac:dyDescent="0.25"/>
  <cols>
    <col min="1" max="1" width="12.28515625" style="2" bestFit="1" customWidth="1"/>
    <col min="2" max="2" width="53" style="2" bestFit="1" customWidth="1"/>
    <col min="3" max="3" width="15.7109375" style="2" bestFit="1" customWidth="1"/>
    <col min="4" max="4" width="26.42578125" style="2" bestFit="1" customWidth="1"/>
    <col min="5" max="5" width="13" style="2" customWidth="1"/>
    <col min="6" max="6" width="12.7109375" style="2" bestFit="1" customWidth="1"/>
    <col min="7" max="7" width="13.85546875" style="2" bestFit="1" customWidth="1"/>
    <col min="8" max="8" width="11.28515625" style="2" customWidth="1"/>
    <col min="9" max="9" width="13.140625" style="2" bestFit="1" customWidth="1"/>
    <col min="10" max="10" width="16.140625" style="2" bestFit="1" customWidth="1"/>
    <col min="11" max="11" width="19.7109375" style="2" customWidth="1"/>
    <col min="12" max="12" width="16.7109375" style="2" customWidth="1"/>
    <col min="13" max="16384" width="9.140625" style="2"/>
  </cols>
  <sheetData>
    <row r="1" spans="1:14" x14ac:dyDescent="0.25">
      <c r="A1" s="2" t="s">
        <v>0</v>
      </c>
      <c r="B1" s="2" t="s">
        <v>1</v>
      </c>
      <c r="C1" s="2" t="s">
        <v>88</v>
      </c>
      <c r="D1" s="2" t="s">
        <v>89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4494</v>
      </c>
      <c r="N1" s="2" t="s">
        <v>7172</v>
      </c>
    </row>
    <row r="2" spans="1:14" x14ac:dyDescent="0.25">
      <c r="A2" s="2" t="s">
        <v>2095</v>
      </c>
      <c r="B2" s="2" t="s">
        <v>2096</v>
      </c>
      <c r="C2" s="2" t="s">
        <v>2094</v>
      </c>
      <c r="D2" s="2" t="s">
        <v>2093</v>
      </c>
      <c r="G2" s="2" t="s">
        <v>1225</v>
      </c>
      <c r="H2" s="2" t="s">
        <v>2092</v>
      </c>
      <c r="I2" s="2" t="s">
        <v>2091</v>
      </c>
      <c r="J2" s="2" t="s">
        <v>2090</v>
      </c>
      <c r="K2" s="2" t="s">
        <v>2098</v>
      </c>
      <c r="L2" s="2" t="s">
        <v>2097</v>
      </c>
      <c r="M2" s="8"/>
    </row>
    <row r="3" spans="1:14" x14ac:dyDescent="0.25">
      <c r="A3" s="2" t="s">
        <v>2103</v>
      </c>
      <c r="B3" s="2" t="s">
        <v>2102</v>
      </c>
      <c r="C3" s="2" t="s">
        <v>2101</v>
      </c>
      <c r="D3" s="2" t="s">
        <v>2100</v>
      </c>
      <c r="G3" s="2" t="s">
        <v>70</v>
      </c>
      <c r="H3" s="2" t="s">
        <v>2092</v>
      </c>
      <c r="I3" s="2" t="s">
        <v>2091</v>
      </c>
      <c r="J3" s="2" t="s">
        <v>2099</v>
      </c>
      <c r="K3" s="2" t="s">
        <v>2104</v>
      </c>
      <c r="L3" s="2" t="s">
        <v>2097</v>
      </c>
      <c r="M3" s="8"/>
      <c r="N3" s="2" t="s">
        <v>8894</v>
      </c>
    </row>
    <row r="4" spans="1:14" x14ac:dyDescent="0.25">
      <c r="A4" s="2" t="s">
        <v>2109</v>
      </c>
      <c r="B4" s="2" t="s">
        <v>2108</v>
      </c>
      <c r="C4" s="2" t="s">
        <v>2107</v>
      </c>
      <c r="D4" s="2" t="s">
        <v>2093</v>
      </c>
      <c r="G4" s="2" t="s">
        <v>2106</v>
      </c>
      <c r="H4" s="2" t="s">
        <v>2092</v>
      </c>
      <c r="I4" s="2" t="s">
        <v>2091</v>
      </c>
      <c r="J4" s="2" t="s">
        <v>2105</v>
      </c>
      <c r="K4" s="2" t="s">
        <v>2104</v>
      </c>
      <c r="L4" s="2" t="s">
        <v>2097</v>
      </c>
      <c r="M4" s="8"/>
    </row>
    <row r="5" spans="1:14" x14ac:dyDescent="0.25">
      <c r="A5" s="2" t="s">
        <v>2113</v>
      </c>
      <c r="B5" s="2" t="s">
        <v>2114</v>
      </c>
      <c r="C5" s="2" t="s">
        <v>2112</v>
      </c>
      <c r="D5" s="2" t="s">
        <v>2100</v>
      </c>
      <c r="G5" s="2" t="s">
        <v>2111</v>
      </c>
      <c r="H5" s="2" t="s">
        <v>2092</v>
      </c>
      <c r="I5" s="2" t="s">
        <v>2091</v>
      </c>
      <c r="J5" s="2" t="s">
        <v>2110</v>
      </c>
      <c r="K5" s="2" t="s">
        <v>2115</v>
      </c>
      <c r="L5" s="2" t="s">
        <v>2097</v>
      </c>
      <c r="M5" s="8"/>
    </row>
    <row r="6" spans="1:14" x14ac:dyDescent="0.25">
      <c r="A6" s="2" t="s">
        <v>2116</v>
      </c>
      <c r="B6" s="2" t="s">
        <v>2122</v>
      </c>
      <c r="C6" s="2" t="s">
        <v>2121</v>
      </c>
      <c r="D6" s="2" t="s">
        <v>2120</v>
      </c>
      <c r="G6" s="2" t="s">
        <v>2119</v>
      </c>
      <c r="H6" s="2" t="s">
        <v>2092</v>
      </c>
      <c r="I6" s="2" t="s">
        <v>2091</v>
      </c>
      <c r="J6" s="2" t="s">
        <v>2117</v>
      </c>
      <c r="K6" s="2" t="s">
        <v>2118</v>
      </c>
      <c r="L6" s="2" t="s">
        <v>2097</v>
      </c>
      <c r="M6" s="8"/>
    </row>
    <row r="7" spans="1:14" x14ac:dyDescent="0.25">
      <c r="A7" s="2" t="s">
        <v>2123</v>
      </c>
      <c r="B7" s="2" t="s">
        <v>2127</v>
      </c>
      <c r="C7" s="2" t="s">
        <v>2124</v>
      </c>
      <c r="D7" s="2" t="s">
        <v>2100</v>
      </c>
      <c r="G7" s="2" t="s">
        <v>2119</v>
      </c>
      <c r="H7" s="2" t="s">
        <v>2092</v>
      </c>
      <c r="I7" s="2" t="s">
        <v>2091</v>
      </c>
      <c r="J7" s="2" t="s">
        <v>2125</v>
      </c>
      <c r="K7" s="2" t="s">
        <v>2126</v>
      </c>
      <c r="L7" s="2" t="s">
        <v>2097</v>
      </c>
      <c r="M7" s="8"/>
    </row>
    <row r="8" spans="1:14" x14ac:dyDescent="0.25">
      <c r="A8" s="2" t="s">
        <v>2134</v>
      </c>
      <c r="B8" s="3" t="s">
        <v>2209</v>
      </c>
      <c r="C8" s="2" t="s">
        <v>2132</v>
      </c>
      <c r="D8" t="s">
        <v>2160</v>
      </c>
      <c r="E8" s="2" t="s">
        <v>2180</v>
      </c>
      <c r="F8" t="s">
        <v>2133</v>
      </c>
      <c r="H8" s="2" t="s">
        <v>2130</v>
      </c>
      <c r="I8" s="2" t="s">
        <v>2091</v>
      </c>
      <c r="J8" t="s">
        <v>2135</v>
      </c>
      <c r="K8" s="2" t="s">
        <v>2098</v>
      </c>
      <c r="L8" s="2" t="s">
        <v>2129</v>
      </c>
      <c r="M8" s="8"/>
    </row>
    <row r="9" spans="1:14" x14ac:dyDescent="0.25">
      <c r="A9" s="2" t="s">
        <v>2184</v>
      </c>
      <c r="B9" s="3" t="s">
        <v>2210</v>
      </c>
      <c r="C9" s="2" t="s">
        <v>2132</v>
      </c>
      <c r="D9" t="s">
        <v>2161</v>
      </c>
      <c r="E9" s="2" t="s">
        <v>2180</v>
      </c>
      <c r="F9" t="s">
        <v>1470</v>
      </c>
      <c r="H9" s="2" t="s">
        <v>2130</v>
      </c>
      <c r="I9" s="2" t="s">
        <v>2091</v>
      </c>
      <c r="J9" t="s">
        <v>2136</v>
      </c>
      <c r="K9" s="2" t="s">
        <v>2182</v>
      </c>
      <c r="L9" s="2" t="s">
        <v>2129</v>
      </c>
      <c r="M9" s="8"/>
    </row>
    <row r="10" spans="1:14" x14ac:dyDescent="0.25">
      <c r="A10" s="2" t="s">
        <v>2185</v>
      </c>
      <c r="B10" s="3" t="s">
        <v>2211</v>
      </c>
      <c r="C10" s="2" t="s">
        <v>2132</v>
      </c>
      <c r="D10" t="s">
        <v>2162</v>
      </c>
      <c r="E10" s="2" t="s">
        <v>2180</v>
      </c>
      <c r="F10" t="s">
        <v>1468</v>
      </c>
      <c r="H10" s="2" t="s">
        <v>2130</v>
      </c>
      <c r="I10" s="2" t="s">
        <v>2091</v>
      </c>
      <c r="J10" t="s">
        <v>2137</v>
      </c>
      <c r="K10" s="2" t="s">
        <v>2183</v>
      </c>
      <c r="L10" s="2" t="s">
        <v>2129</v>
      </c>
      <c r="M10" s="8"/>
    </row>
    <row r="11" spans="1:14" x14ac:dyDescent="0.25">
      <c r="A11" s="2" t="s">
        <v>2186</v>
      </c>
      <c r="B11" s="3" t="s">
        <v>2212</v>
      </c>
      <c r="C11" s="2" t="s">
        <v>2132</v>
      </c>
      <c r="D11" t="s">
        <v>2131</v>
      </c>
      <c r="E11" s="2" t="s">
        <v>2180</v>
      </c>
      <c r="F11" t="s">
        <v>2133</v>
      </c>
      <c r="H11" s="2" t="s">
        <v>2130</v>
      </c>
      <c r="I11" s="2" t="s">
        <v>2091</v>
      </c>
      <c r="J11" t="s">
        <v>2128</v>
      </c>
      <c r="K11" s="2" t="s">
        <v>2098</v>
      </c>
      <c r="L11" s="2" t="s">
        <v>2129</v>
      </c>
      <c r="M11" s="8"/>
    </row>
    <row r="12" spans="1:14" x14ac:dyDescent="0.25">
      <c r="A12" s="2" t="s">
        <v>2187</v>
      </c>
      <c r="B12" s="3" t="s">
        <v>2213</v>
      </c>
      <c r="C12" s="2" t="s">
        <v>2132</v>
      </c>
      <c r="D12" t="s">
        <v>2163</v>
      </c>
      <c r="E12" s="2" t="s">
        <v>2180</v>
      </c>
      <c r="F12" t="s">
        <v>2179</v>
      </c>
      <c r="H12" s="2" t="s">
        <v>2130</v>
      </c>
      <c r="I12" s="2" t="s">
        <v>2091</v>
      </c>
      <c r="J12" t="s">
        <v>2138</v>
      </c>
      <c r="K12" s="2" t="s">
        <v>2181</v>
      </c>
      <c r="L12" s="2" t="s">
        <v>2129</v>
      </c>
      <c r="M12" s="8"/>
    </row>
    <row r="13" spans="1:14" x14ac:dyDescent="0.25">
      <c r="A13" s="2" t="s">
        <v>2188</v>
      </c>
      <c r="B13" s="3" t="s">
        <v>2214</v>
      </c>
      <c r="C13" s="2" t="s">
        <v>2132</v>
      </c>
      <c r="D13" t="s">
        <v>2164</v>
      </c>
      <c r="E13" s="2" t="s">
        <v>2180</v>
      </c>
      <c r="F13" t="s">
        <v>1468</v>
      </c>
      <c r="H13" s="2" t="s">
        <v>2130</v>
      </c>
      <c r="I13" s="2" t="s">
        <v>2091</v>
      </c>
      <c r="J13" t="s">
        <v>2139</v>
      </c>
      <c r="K13" s="2" t="s">
        <v>2183</v>
      </c>
      <c r="L13" s="2" t="s">
        <v>2129</v>
      </c>
      <c r="M13" s="8"/>
    </row>
    <row r="14" spans="1:14" x14ac:dyDescent="0.25">
      <c r="A14" s="2" t="s">
        <v>2189</v>
      </c>
      <c r="B14" s="3" t="s">
        <v>2215</v>
      </c>
      <c r="C14" s="2" t="s">
        <v>2132</v>
      </c>
      <c r="D14" t="s">
        <v>2165</v>
      </c>
      <c r="E14" s="2" t="s">
        <v>2180</v>
      </c>
      <c r="F14" t="s">
        <v>2179</v>
      </c>
      <c r="H14" s="2" t="s">
        <v>2130</v>
      </c>
      <c r="I14" s="2" t="s">
        <v>2091</v>
      </c>
      <c r="J14" t="s">
        <v>2140</v>
      </c>
      <c r="K14" s="2" t="s">
        <v>2181</v>
      </c>
      <c r="L14" s="2" t="s">
        <v>2129</v>
      </c>
      <c r="M14" s="8"/>
    </row>
    <row r="15" spans="1:14" x14ac:dyDescent="0.25">
      <c r="A15" s="2" t="s">
        <v>2190</v>
      </c>
      <c r="B15" s="3" t="s">
        <v>2216</v>
      </c>
      <c r="C15" s="2" t="s">
        <v>2132</v>
      </c>
      <c r="D15" t="s">
        <v>2166</v>
      </c>
      <c r="E15" s="2" t="s">
        <v>2180</v>
      </c>
      <c r="F15" t="s">
        <v>1470</v>
      </c>
      <c r="H15" s="2" t="s">
        <v>2130</v>
      </c>
      <c r="I15" s="2" t="s">
        <v>2091</v>
      </c>
      <c r="J15" t="s">
        <v>2141</v>
      </c>
      <c r="K15" s="2" t="s">
        <v>2098</v>
      </c>
      <c r="L15" s="2" t="s">
        <v>2129</v>
      </c>
      <c r="M15" s="8"/>
    </row>
    <row r="16" spans="1:14" x14ac:dyDescent="0.25">
      <c r="A16" s="2" t="s">
        <v>2191</v>
      </c>
      <c r="B16" s="3" t="s">
        <v>2217</v>
      </c>
      <c r="C16" s="2" t="s">
        <v>2132</v>
      </c>
      <c r="D16" t="s">
        <v>2166</v>
      </c>
      <c r="E16" s="2" t="s">
        <v>2180</v>
      </c>
      <c r="F16" t="s">
        <v>2179</v>
      </c>
      <c r="H16" s="2" t="s">
        <v>2130</v>
      </c>
      <c r="I16" s="2" t="s">
        <v>2091</v>
      </c>
      <c r="J16" t="s">
        <v>2142</v>
      </c>
      <c r="K16" s="2" t="s">
        <v>2181</v>
      </c>
      <c r="L16" s="2" t="s">
        <v>2129</v>
      </c>
      <c r="M16" s="8"/>
    </row>
    <row r="17" spans="1:14" x14ac:dyDescent="0.25">
      <c r="A17" s="2" t="s">
        <v>2192</v>
      </c>
      <c r="B17" s="3" t="s">
        <v>2218</v>
      </c>
      <c r="C17" s="2" t="s">
        <v>2132</v>
      </c>
      <c r="D17" t="s">
        <v>2167</v>
      </c>
      <c r="E17" s="2" t="s">
        <v>2180</v>
      </c>
      <c r="F17" t="s">
        <v>1470</v>
      </c>
      <c r="H17" s="2" t="s">
        <v>2130</v>
      </c>
      <c r="I17" s="2" t="s">
        <v>2091</v>
      </c>
      <c r="J17" t="s">
        <v>2143</v>
      </c>
      <c r="K17" s="2" t="s">
        <v>2098</v>
      </c>
      <c r="L17" s="2" t="s">
        <v>2129</v>
      </c>
      <c r="M17" s="8"/>
    </row>
    <row r="18" spans="1:14" x14ac:dyDescent="0.25">
      <c r="A18" s="2" t="s">
        <v>2193</v>
      </c>
      <c r="B18" s="3" t="s">
        <v>2219</v>
      </c>
      <c r="C18" s="2" t="s">
        <v>2132</v>
      </c>
      <c r="D18" t="s">
        <v>2168</v>
      </c>
      <c r="E18" s="2" t="s">
        <v>2180</v>
      </c>
      <c r="F18" t="s">
        <v>2133</v>
      </c>
      <c r="H18" s="2" t="s">
        <v>2130</v>
      </c>
      <c r="I18" s="2" t="s">
        <v>2091</v>
      </c>
      <c r="J18" t="s">
        <v>2144</v>
      </c>
      <c r="K18" s="2" t="s">
        <v>2098</v>
      </c>
      <c r="L18" s="2" t="s">
        <v>2129</v>
      </c>
      <c r="M18" s="8"/>
    </row>
    <row r="19" spans="1:14" x14ac:dyDescent="0.25">
      <c r="A19" s="2" t="s">
        <v>2194</v>
      </c>
      <c r="B19" s="3" t="s">
        <v>2220</v>
      </c>
      <c r="C19" s="2" t="s">
        <v>2132</v>
      </c>
      <c r="D19" t="s">
        <v>2168</v>
      </c>
      <c r="E19" s="2" t="s">
        <v>2180</v>
      </c>
      <c r="F19" t="s">
        <v>2179</v>
      </c>
      <c r="H19" s="2" t="s">
        <v>2130</v>
      </c>
      <c r="I19" s="2" t="s">
        <v>2091</v>
      </c>
      <c r="J19" t="s">
        <v>2145</v>
      </c>
      <c r="K19" s="2" t="s">
        <v>2181</v>
      </c>
      <c r="L19" s="2" t="s">
        <v>2129</v>
      </c>
      <c r="M19" s="8"/>
    </row>
    <row r="20" spans="1:14" x14ac:dyDescent="0.25">
      <c r="A20" s="2" t="s">
        <v>2195</v>
      </c>
      <c r="B20" s="3" t="s">
        <v>2221</v>
      </c>
      <c r="C20" s="2" t="s">
        <v>2132</v>
      </c>
      <c r="D20" t="s">
        <v>2169</v>
      </c>
      <c r="E20" s="2" t="s">
        <v>2180</v>
      </c>
      <c r="F20" t="s">
        <v>2133</v>
      </c>
      <c r="H20" s="2" t="s">
        <v>2130</v>
      </c>
      <c r="I20" s="2" t="s">
        <v>2091</v>
      </c>
      <c r="J20" t="s">
        <v>2146</v>
      </c>
      <c r="K20" s="2" t="s">
        <v>2098</v>
      </c>
      <c r="L20" s="2" t="s">
        <v>2129</v>
      </c>
      <c r="M20" s="8"/>
    </row>
    <row r="21" spans="1:14" x14ac:dyDescent="0.25">
      <c r="A21" s="2" t="s">
        <v>2196</v>
      </c>
      <c r="B21" s="3" t="s">
        <v>2222</v>
      </c>
      <c r="C21" s="2" t="s">
        <v>2132</v>
      </c>
      <c r="D21" t="s">
        <v>947</v>
      </c>
      <c r="E21" s="2" t="s">
        <v>2180</v>
      </c>
      <c r="F21" t="s">
        <v>1470</v>
      </c>
      <c r="H21" s="2" t="s">
        <v>2130</v>
      </c>
      <c r="I21" s="2" t="s">
        <v>2091</v>
      </c>
      <c r="J21" t="s">
        <v>2147</v>
      </c>
      <c r="K21" s="2" t="s">
        <v>2098</v>
      </c>
      <c r="L21" s="2" t="s">
        <v>2129</v>
      </c>
      <c r="M21" s="8"/>
    </row>
    <row r="22" spans="1:14" x14ac:dyDescent="0.25">
      <c r="A22" s="2" t="s">
        <v>2197</v>
      </c>
      <c r="B22" s="3" t="s">
        <v>2223</v>
      </c>
      <c r="C22" s="2" t="s">
        <v>2132</v>
      </c>
      <c r="D22" t="s">
        <v>2170</v>
      </c>
      <c r="E22" s="2" t="s">
        <v>2180</v>
      </c>
      <c r="F22" t="s">
        <v>1470</v>
      </c>
      <c r="H22" s="2" t="s">
        <v>2130</v>
      </c>
      <c r="I22" s="2" t="s">
        <v>2091</v>
      </c>
      <c r="J22" t="s">
        <v>2148</v>
      </c>
      <c r="K22" s="2" t="s">
        <v>2098</v>
      </c>
      <c r="L22" s="2" t="s">
        <v>2129</v>
      </c>
      <c r="M22" s="8"/>
    </row>
    <row r="23" spans="1:14" x14ac:dyDescent="0.25">
      <c r="A23" s="2" t="s">
        <v>2198</v>
      </c>
      <c r="B23" s="3" t="s">
        <v>2224</v>
      </c>
      <c r="C23" s="2" t="s">
        <v>2132</v>
      </c>
      <c r="D23" t="s">
        <v>2170</v>
      </c>
      <c r="E23" s="2" t="s">
        <v>2180</v>
      </c>
      <c r="F23" t="s">
        <v>2179</v>
      </c>
      <c r="H23" s="2" t="s">
        <v>2130</v>
      </c>
      <c r="I23" s="2" t="s">
        <v>2091</v>
      </c>
      <c r="J23" t="s">
        <v>2149</v>
      </c>
      <c r="K23" s="2" t="s">
        <v>2181</v>
      </c>
      <c r="L23" s="2" t="s">
        <v>2129</v>
      </c>
      <c r="M23" s="8"/>
    </row>
    <row r="24" spans="1:14" x14ac:dyDescent="0.25">
      <c r="A24" s="2" t="s">
        <v>2199</v>
      </c>
      <c r="B24" s="3" t="s">
        <v>2225</v>
      </c>
      <c r="C24" s="2" t="s">
        <v>2132</v>
      </c>
      <c r="D24" t="s">
        <v>2171</v>
      </c>
      <c r="E24" s="2" t="s">
        <v>2180</v>
      </c>
      <c r="F24" t="s">
        <v>1470</v>
      </c>
      <c r="H24" s="2" t="s">
        <v>2130</v>
      </c>
      <c r="I24" s="2" t="s">
        <v>2091</v>
      </c>
      <c r="J24" t="s">
        <v>2150</v>
      </c>
      <c r="K24" s="2" t="s">
        <v>2098</v>
      </c>
      <c r="L24" s="2" t="s">
        <v>2129</v>
      </c>
      <c r="M24" s="8"/>
    </row>
    <row r="25" spans="1:14" x14ac:dyDescent="0.25">
      <c r="A25" s="2" t="s">
        <v>2200</v>
      </c>
      <c r="B25" s="3" t="s">
        <v>2226</v>
      </c>
      <c r="C25" s="2" t="s">
        <v>2132</v>
      </c>
      <c r="D25" t="s">
        <v>2172</v>
      </c>
      <c r="E25" s="2" t="s">
        <v>2180</v>
      </c>
      <c r="F25" t="s">
        <v>2179</v>
      </c>
      <c r="H25" s="2" t="s">
        <v>2130</v>
      </c>
      <c r="I25" s="2" t="s">
        <v>2091</v>
      </c>
      <c r="J25" t="s">
        <v>2151</v>
      </c>
      <c r="K25" s="2" t="s">
        <v>2181</v>
      </c>
      <c r="L25" s="2" t="s">
        <v>2129</v>
      </c>
      <c r="M25" s="8"/>
    </row>
    <row r="26" spans="1:14" x14ac:dyDescent="0.25">
      <c r="A26" s="2" t="s">
        <v>2201</v>
      </c>
      <c r="B26" s="3" t="s">
        <v>2227</v>
      </c>
      <c r="C26" s="2" t="s">
        <v>2132</v>
      </c>
      <c r="D26" t="s">
        <v>19</v>
      </c>
      <c r="E26" s="2" t="s">
        <v>2180</v>
      </c>
      <c r="F26" t="s">
        <v>2179</v>
      </c>
      <c r="H26" s="2" t="s">
        <v>2130</v>
      </c>
      <c r="I26" s="2" t="s">
        <v>2091</v>
      </c>
      <c r="J26" t="s">
        <v>2152</v>
      </c>
      <c r="K26" s="2" t="s">
        <v>2181</v>
      </c>
      <c r="L26" s="2" t="s">
        <v>2129</v>
      </c>
      <c r="M26" s="8"/>
    </row>
    <row r="27" spans="1:14" x14ac:dyDescent="0.25">
      <c r="A27" s="2" t="s">
        <v>2202</v>
      </c>
      <c r="B27" s="3" t="s">
        <v>2228</v>
      </c>
      <c r="C27" s="2" t="s">
        <v>2132</v>
      </c>
      <c r="D27" t="s">
        <v>2173</v>
      </c>
      <c r="E27" s="2" t="s">
        <v>2180</v>
      </c>
      <c r="F27" t="s">
        <v>1470</v>
      </c>
      <c r="H27" s="2" t="s">
        <v>2130</v>
      </c>
      <c r="I27" s="2" t="s">
        <v>2091</v>
      </c>
      <c r="J27" t="s">
        <v>2153</v>
      </c>
      <c r="K27" s="2" t="s">
        <v>2098</v>
      </c>
      <c r="L27" s="2" t="s">
        <v>2129</v>
      </c>
      <c r="N27" s="8" t="s">
        <v>8923</v>
      </c>
    </row>
    <row r="28" spans="1:14" x14ac:dyDescent="0.25">
      <c r="A28" s="2" t="s">
        <v>2203</v>
      </c>
      <c r="B28" s="3" t="s">
        <v>2229</v>
      </c>
      <c r="C28" s="2" t="s">
        <v>2132</v>
      </c>
      <c r="D28" t="s">
        <v>2174</v>
      </c>
      <c r="E28" s="2" t="s">
        <v>2180</v>
      </c>
      <c r="F28" t="s">
        <v>1470</v>
      </c>
      <c r="H28" s="2" t="s">
        <v>2130</v>
      </c>
      <c r="I28" s="2" t="s">
        <v>2091</v>
      </c>
      <c r="J28" t="s">
        <v>2154</v>
      </c>
      <c r="K28" s="2" t="s">
        <v>2098</v>
      </c>
      <c r="L28" s="2" t="s">
        <v>2129</v>
      </c>
      <c r="M28" s="8"/>
    </row>
    <row r="29" spans="1:14" x14ac:dyDescent="0.25">
      <c r="A29" s="2" t="s">
        <v>2204</v>
      </c>
      <c r="B29" s="3" t="s">
        <v>2229</v>
      </c>
      <c r="C29" s="2" t="s">
        <v>2132</v>
      </c>
      <c r="D29" t="s">
        <v>2174</v>
      </c>
      <c r="E29" s="2" t="s">
        <v>2180</v>
      </c>
      <c r="F29" t="s">
        <v>1470</v>
      </c>
      <c r="H29" s="2" t="s">
        <v>2130</v>
      </c>
      <c r="I29" s="2" t="s">
        <v>2091</v>
      </c>
      <c r="J29" t="s">
        <v>2155</v>
      </c>
      <c r="K29" s="2" t="s">
        <v>2098</v>
      </c>
      <c r="L29" s="2" t="s">
        <v>2129</v>
      </c>
      <c r="M29" s="8"/>
    </row>
    <row r="30" spans="1:14" x14ac:dyDescent="0.25">
      <c r="A30" s="2" t="s">
        <v>2205</v>
      </c>
      <c r="B30" s="3" t="s">
        <v>2230</v>
      </c>
      <c r="C30" s="2" t="s">
        <v>2132</v>
      </c>
      <c r="D30" t="s">
        <v>2175</v>
      </c>
      <c r="E30" s="2" t="s">
        <v>2180</v>
      </c>
      <c r="F30" t="s">
        <v>1468</v>
      </c>
      <c r="H30" s="2" t="s">
        <v>2130</v>
      </c>
      <c r="I30" s="2" t="s">
        <v>2091</v>
      </c>
      <c r="J30" t="s">
        <v>2156</v>
      </c>
      <c r="K30" s="2" t="s">
        <v>2104</v>
      </c>
      <c r="L30" s="2" t="s">
        <v>2129</v>
      </c>
      <c r="M30" s="8"/>
    </row>
    <row r="31" spans="1:14" x14ac:dyDescent="0.25">
      <c r="A31" s="2" t="s">
        <v>2206</v>
      </c>
      <c r="B31" s="3" t="s">
        <v>2231</v>
      </c>
      <c r="C31" s="2" t="s">
        <v>2132</v>
      </c>
      <c r="D31" t="s">
        <v>2176</v>
      </c>
      <c r="E31" s="2" t="s">
        <v>2180</v>
      </c>
      <c r="F31" t="s">
        <v>1468</v>
      </c>
      <c r="H31" s="2" t="s">
        <v>2130</v>
      </c>
      <c r="I31" s="2" t="s">
        <v>2091</v>
      </c>
      <c r="J31" t="s">
        <v>2157</v>
      </c>
      <c r="K31" s="2" t="s">
        <v>2104</v>
      </c>
      <c r="L31" s="2" t="s">
        <v>2129</v>
      </c>
      <c r="M31" s="8"/>
    </row>
    <row r="32" spans="1:14" x14ac:dyDescent="0.25">
      <c r="A32" s="2" t="s">
        <v>2207</v>
      </c>
      <c r="B32" s="3" t="s">
        <v>2232</v>
      </c>
      <c r="C32" s="2" t="s">
        <v>2132</v>
      </c>
      <c r="D32" t="s">
        <v>2177</v>
      </c>
      <c r="E32" s="2" t="s">
        <v>2180</v>
      </c>
      <c r="F32" t="s">
        <v>1470</v>
      </c>
      <c r="H32" s="2" t="s">
        <v>2130</v>
      </c>
      <c r="I32" s="2" t="s">
        <v>2091</v>
      </c>
      <c r="J32" t="s">
        <v>2158</v>
      </c>
      <c r="K32" s="2" t="s">
        <v>2098</v>
      </c>
      <c r="L32" s="2" t="s">
        <v>2129</v>
      </c>
      <c r="M32" s="8"/>
    </row>
    <row r="33" spans="1:13" x14ac:dyDescent="0.25">
      <c r="A33" s="2" t="s">
        <v>2208</v>
      </c>
      <c r="B33" s="3" t="s">
        <v>2233</v>
      </c>
      <c r="C33" s="2" t="s">
        <v>2132</v>
      </c>
      <c r="D33" t="s">
        <v>2178</v>
      </c>
      <c r="E33" s="2" t="s">
        <v>2180</v>
      </c>
      <c r="F33" t="s">
        <v>1470</v>
      </c>
      <c r="H33" s="2" t="s">
        <v>2130</v>
      </c>
      <c r="I33" s="2" t="s">
        <v>2091</v>
      </c>
      <c r="J33" t="s">
        <v>2159</v>
      </c>
      <c r="K33" s="2" t="s">
        <v>2098</v>
      </c>
      <c r="L33" s="2" t="s">
        <v>2129</v>
      </c>
      <c r="M33" s="8"/>
    </row>
    <row r="34" spans="1:13" x14ac:dyDescent="0.25">
      <c r="A34" s="2" t="s">
        <v>2404</v>
      </c>
      <c r="B34" s="2" t="s">
        <v>2403</v>
      </c>
      <c r="D34" s="2" t="s">
        <v>2255</v>
      </c>
      <c r="E34" s="2" t="s">
        <v>2402</v>
      </c>
      <c r="H34" s="2" t="s">
        <v>2401</v>
      </c>
      <c r="I34" s="2" t="s">
        <v>2311</v>
      </c>
      <c r="J34" s="2" t="s">
        <v>2399</v>
      </c>
      <c r="K34" s="2" t="s">
        <v>2181</v>
      </c>
      <c r="L34" s="2" t="s">
        <v>2400</v>
      </c>
      <c r="M34" s="8"/>
    </row>
    <row r="35" spans="1:13" x14ac:dyDescent="0.25">
      <c r="A35" s="2" t="s">
        <v>2493</v>
      </c>
      <c r="B35" s="2" t="s">
        <v>2494</v>
      </c>
      <c r="C35" s="2" t="s">
        <v>2495</v>
      </c>
      <c r="G35" s="2" t="s">
        <v>2507</v>
      </c>
      <c r="H35" s="2" t="s">
        <v>2496</v>
      </c>
      <c r="I35" s="2" t="s">
        <v>2497</v>
      </c>
      <c r="J35" s="2" t="s">
        <v>2498</v>
      </c>
      <c r="K35" s="2" t="s">
        <v>2499</v>
      </c>
      <c r="L35" s="2" t="s">
        <v>2500</v>
      </c>
      <c r="M35" s="8"/>
    </row>
    <row r="36" spans="1:13" x14ac:dyDescent="0.25">
      <c r="A36" s="2" t="s">
        <v>2504</v>
      </c>
      <c r="B36" s="2" t="s">
        <v>2505</v>
      </c>
      <c r="C36" s="2" t="s">
        <v>2506</v>
      </c>
      <c r="G36" s="2" t="s">
        <v>2507</v>
      </c>
      <c r="H36" s="2" t="s">
        <v>2496</v>
      </c>
      <c r="I36" s="2" t="s">
        <v>2497</v>
      </c>
      <c r="J36" s="2" t="s">
        <v>2503</v>
      </c>
      <c r="K36" s="2" t="s">
        <v>2502</v>
      </c>
      <c r="L36" s="2" t="s">
        <v>2501</v>
      </c>
      <c r="M36" s="8"/>
    </row>
    <row r="37" spans="1:13" x14ac:dyDescent="0.25">
      <c r="A37" s="2" t="s">
        <v>2928</v>
      </c>
      <c r="B37" s="2" t="s">
        <v>2940</v>
      </c>
      <c r="C37" s="2" t="s">
        <v>2939</v>
      </c>
      <c r="G37" s="2" t="s">
        <v>2938</v>
      </c>
      <c r="H37" s="2" t="s">
        <v>2496</v>
      </c>
      <c r="I37" s="2" t="s">
        <v>2430</v>
      </c>
      <c r="J37" s="2" t="s">
        <v>2937</v>
      </c>
      <c r="K37" s="2" t="s">
        <v>2488</v>
      </c>
      <c r="L37" s="2" t="s">
        <v>2501</v>
      </c>
      <c r="M37" s="8"/>
    </row>
    <row r="38" spans="1:13" x14ac:dyDescent="0.25">
      <c r="A38" s="2" t="s">
        <v>2945</v>
      </c>
      <c r="B38" s="2" t="s">
        <v>5640</v>
      </c>
      <c r="D38" s="2" t="s">
        <v>2944</v>
      </c>
      <c r="F38" s="2" t="s">
        <v>2946</v>
      </c>
      <c r="H38" s="2" t="s">
        <v>2943</v>
      </c>
      <c r="I38" s="2" t="s">
        <v>50</v>
      </c>
      <c r="J38" s="2" t="s">
        <v>2941</v>
      </c>
      <c r="K38" s="2" t="s">
        <v>2126</v>
      </c>
      <c r="L38" s="2" t="s">
        <v>2129</v>
      </c>
      <c r="M38" s="8">
        <v>0.48</v>
      </c>
    </row>
    <row r="39" spans="1:13" x14ac:dyDescent="0.25">
      <c r="A39" s="2" t="s">
        <v>2949</v>
      </c>
      <c r="B39" s="2" t="s">
        <v>5637</v>
      </c>
      <c r="D39" s="2" t="s">
        <v>2944</v>
      </c>
      <c r="F39" s="2" t="s">
        <v>2948</v>
      </c>
      <c r="H39" s="2" t="s">
        <v>2943</v>
      </c>
      <c r="I39" s="2" t="s">
        <v>50</v>
      </c>
      <c r="J39" s="2" t="s">
        <v>2947</v>
      </c>
      <c r="K39" s="2" t="s">
        <v>2098</v>
      </c>
      <c r="L39" s="2" t="s">
        <v>2129</v>
      </c>
      <c r="M39" s="8">
        <v>0.33</v>
      </c>
    </row>
    <row r="40" spans="1:13" x14ac:dyDescent="0.25">
      <c r="A40" s="2" t="s">
        <v>2974</v>
      </c>
      <c r="B40" s="2" t="s">
        <v>2972</v>
      </c>
      <c r="C40" s="2" t="s">
        <v>2971</v>
      </c>
      <c r="D40" s="2" t="s">
        <v>2093</v>
      </c>
      <c r="F40" s="2" t="s">
        <v>2179</v>
      </c>
      <c r="G40" s="2" t="s">
        <v>2953</v>
      </c>
      <c r="H40" s="2" t="s">
        <v>2092</v>
      </c>
      <c r="I40" s="2" t="s">
        <v>2091</v>
      </c>
      <c r="J40" t="s">
        <v>2970</v>
      </c>
      <c r="K40" s="2" t="s">
        <v>2181</v>
      </c>
      <c r="L40" s="2" t="s">
        <v>2973</v>
      </c>
      <c r="M40" s="8">
        <v>0.19</v>
      </c>
    </row>
    <row r="41" spans="1:13" x14ac:dyDescent="0.25">
      <c r="A41" s="2" t="s">
        <v>4268</v>
      </c>
      <c r="B41" s="2" t="s">
        <v>4271</v>
      </c>
      <c r="C41" s="2" t="s">
        <v>4272</v>
      </c>
      <c r="F41" s="2" t="s">
        <v>4270</v>
      </c>
      <c r="G41" s="2" t="s">
        <v>4275</v>
      </c>
      <c r="H41" s="2" t="s">
        <v>2496</v>
      </c>
      <c r="I41" s="2" t="s">
        <v>4269</v>
      </c>
      <c r="J41" t="s">
        <v>4273</v>
      </c>
      <c r="K41" s="2" t="s">
        <v>2499</v>
      </c>
      <c r="L41" s="2" t="s">
        <v>4274</v>
      </c>
      <c r="M41" s="8"/>
    </row>
    <row r="42" spans="1:13" x14ac:dyDescent="0.25">
      <c r="A42" s="2" t="s">
        <v>4497</v>
      </c>
      <c r="B42" s="2" t="s">
        <v>4498</v>
      </c>
      <c r="C42" s="2" t="s">
        <v>2434</v>
      </c>
      <c r="D42" s="2" t="s">
        <v>2944</v>
      </c>
      <c r="F42" s="2" t="s">
        <v>4501</v>
      </c>
      <c r="G42" s="2" t="s">
        <v>2507</v>
      </c>
      <c r="H42" s="2" t="s">
        <v>2496</v>
      </c>
      <c r="I42" s="2" t="s">
        <v>4500</v>
      </c>
      <c r="J42" s="2" t="s">
        <v>4499</v>
      </c>
      <c r="K42" s="2" t="s">
        <v>6482</v>
      </c>
      <c r="L42" s="2" t="s">
        <v>2501</v>
      </c>
      <c r="M42" s="8">
        <v>0.34</v>
      </c>
    </row>
    <row r="43" spans="1:13" x14ac:dyDescent="0.25">
      <c r="A43" s="2" t="s">
        <v>4857</v>
      </c>
      <c r="B43" s="2" t="s">
        <v>4549</v>
      </c>
      <c r="C43" s="2" t="s">
        <v>4544</v>
      </c>
      <c r="G43" s="2" t="s">
        <v>4548</v>
      </c>
      <c r="H43" s="2" t="s">
        <v>4545</v>
      </c>
      <c r="I43" s="2" t="s">
        <v>2430</v>
      </c>
      <c r="J43" s="2" t="s">
        <v>4546</v>
      </c>
      <c r="K43" s="2" t="s">
        <v>4550</v>
      </c>
      <c r="L43" s="2" t="s">
        <v>4547</v>
      </c>
      <c r="M43" s="8">
        <v>5.26</v>
      </c>
    </row>
    <row r="44" spans="1:13" x14ac:dyDescent="0.25">
      <c r="A44" s="2" t="s">
        <v>4858</v>
      </c>
      <c r="B44" s="2" t="s">
        <v>4634</v>
      </c>
      <c r="C44" s="2" t="s">
        <v>4629</v>
      </c>
      <c r="D44" s="2" t="s">
        <v>2944</v>
      </c>
      <c r="F44" s="2" t="s">
        <v>4630</v>
      </c>
      <c r="G44" s="2" t="s">
        <v>4275</v>
      </c>
      <c r="H44" s="2" t="s">
        <v>2496</v>
      </c>
      <c r="I44" s="2" t="s">
        <v>4631</v>
      </c>
      <c r="J44" s="2" t="s">
        <v>4632</v>
      </c>
      <c r="K44" s="2" t="s">
        <v>4633</v>
      </c>
      <c r="L44" s="2" t="s">
        <v>2501</v>
      </c>
    </row>
    <row r="45" spans="1:13" x14ac:dyDescent="0.25">
      <c r="A45" s="2" t="s">
        <v>4859</v>
      </c>
      <c r="B45" s="2" t="s">
        <v>4635</v>
      </c>
      <c r="C45" s="2" t="s">
        <v>4636</v>
      </c>
      <c r="D45" s="2" t="s">
        <v>2944</v>
      </c>
      <c r="F45" s="2" t="s">
        <v>4630</v>
      </c>
      <c r="G45" s="2" t="s">
        <v>4275</v>
      </c>
      <c r="H45" s="2" t="s">
        <v>2496</v>
      </c>
      <c r="I45" s="2" t="s">
        <v>4631</v>
      </c>
      <c r="J45" s="2" t="s">
        <v>4637</v>
      </c>
      <c r="K45" s="2" t="s">
        <v>4633</v>
      </c>
      <c r="L45" s="2" t="s">
        <v>2501</v>
      </c>
    </row>
    <row r="46" spans="1:13" x14ac:dyDescent="0.25">
      <c r="A46" s="2" t="s">
        <v>4860</v>
      </c>
      <c r="B46" s="2" t="s">
        <v>4656</v>
      </c>
      <c r="C46" s="2" t="s">
        <v>4655</v>
      </c>
      <c r="D46" s="2" t="s">
        <v>945</v>
      </c>
      <c r="G46" s="2" t="s">
        <v>4557</v>
      </c>
      <c r="H46" s="2" t="s">
        <v>2092</v>
      </c>
      <c r="I46" s="2" t="s">
        <v>2091</v>
      </c>
      <c r="J46" s="2" t="s">
        <v>4653</v>
      </c>
      <c r="K46" s="2" t="s">
        <v>4654</v>
      </c>
      <c r="L46" s="2" t="s">
        <v>4652</v>
      </c>
      <c r="M46" s="8">
        <v>2.0099999999999998</v>
      </c>
    </row>
    <row r="47" spans="1:13" x14ac:dyDescent="0.25">
      <c r="A47" s="2" t="s">
        <v>4861</v>
      </c>
      <c r="B47" s="2" t="s">
        <v>4822</v>
      </c>
      <c r="C47" s="2" t="s">
        <v>4827</v>
      </c>
      <c r="D47" s="2" t="s">
        <v>4823</v>
      </c>
      <c r="E47" s="2" t="s">
        <v>4743</v>
      </c>
      <c r="F47" s="2" t="s">
        <v>4824</v>
      </c>
      <c r="G47" s="2" t="s">
        <v>1238</v>
      </c>
      <c r="H47" s="2" t="s">
        <v>2130</v>
      </c>
      <c r="I47" s="2" t="s">
        <v>4825</v>
      </c>
      <c r="J47" t="s">
        <v>4826</v>
      </c>
      <c r="K47" s="2" t="s">
        <v>2104</v>
      </c>
      <c r="L47" s="2" t="s">
        <v>2129</v>
      </c>
      <c r="M47" s="8">
        <v>0.19</v>
      </c>
    </row>
    <row r="48" spans="1:13" x14ac:dyDescent="0.25">
      <c r="A48" s="2" t="s">
        <v>4862</v>
      </c>
      <c r="B48" s="2" t="s">
        <v>4856</v>
      </c>
      <c r="C48" s="2" t="s">
        <v>2251</v>
      </c>
      <c r="D48" s="2" t="s">
        <v>4852</v>
      </c>
      <c r="G48" s="2" t="s">
        <v>2953</v>
      </c>
      <c r="H48" s="2" t="s">
        <v>4853</v>
      </c>
      <c r="I48" s="2" t="s">
        <v>2091</v>
      </c>
      <c r="J48" s="2" t="s">
        <v>4854</v>
      </c>
      <c r="K48" s="2" t="s">
        <v>2183</v>
      </c>
      <c r="L48" s="2" t="s">
        <v>4855</v>
      </c>
      <c r="M48" s="8">
        <v>0.19</v>
      </c>
    </row>
    <row r="49" spans="1:14" x14ac:dyDescent="0.25">
      <c r="A49" s="2" t="s">
        <v>5010</v>
      </c>
      <c r="B49" s="2" t="s">
        <v>5017</v>
      </c>
      <c r="C49" s="2" t="s">
        <v>5012</v>
      </c>
      <c r="D49" s="2" t="s">
        <v>5011</v>
      </c>
      <c r="F49" s="2" t="s">
        <v>5016</v>
      </c>
      <c r="G49" s="2" t="s">
        <v>4903</v>
      </c>
      <c r="H49" s="2" t="s">
        <v>5013</v>
      </c>
      <c r="I49" s="2" t="s">
        <v>4798</v>
      </c>
      <c r="J49" s="2" t="s">
        <v>5014</v>
      </c>
      <c r="K49" t="s">
        <v>2413</v>
      </c>
      <c r="L49" s="2" t="s">
        <v>5015</v>
      </c>
      <c r="M49" s="8">
        <v>2.2599999999999998</v>
      </c>
    </row>
    <row r="50" spans="1:14" x14ac:dyDescent="0.25">
      <c r="A50" s="2" t="s">
        <v>5160</v>
      </c>
      <c r="B50" s="2" t="s">
        <v>5151</v>
      </c>
      <c r="C50" s="2" t="s">
        <v>5148</v>
      </c>
      <c r="D50" s="2" t="s">
        <v>2120</v>
      </c>
      <c r="G50" s="2" t="s">
        <v>2111</v>
      </c>
      <c r="H50" s="2" t="s">
        <v>2092</v>
      </c>
      <c r="I50" s="2" t="s">
        <v>5149</v>
      </c>
      <c r="J50" s="2" t="s">
        <v>5150</v>
      </c>
      <c r="K50" s="2" t="s">
        <v>2115</v>
      </c>
      <c r="L50" s="2" t="s">
        <v>2097</v>
      </c>
      <c r="M50" s="8">
        <v>0.5</v>
      </c>
    </row>
    <row r="51" spans="1:14" x14ac:dyDescent="0.25">
      <c r="A51" s="2" t="s">
        <v>5161</v>
      </c>
      <c r="B51" s="2" t="s">
        <v>5156</v>
      </c>
      <c r="C51" s="2" t="s">
        <v>5157</v>
      </c>
      <c r="D51" s="2" t="s">
        <v>2944</v>
      </c>
      <c r="F51" s="2" t="s">
        <v>5158</v>
      </c>
      <c r="G51" s="2" t="s">
        <v>4275</v>
      </c>
      <c r="H51" s="2" t="s">
        <v>2496</v>
      </c>
      <c r="I51" s="2" t="s">
        <v>4631</v>
      </c>
      <c r="J51" s="2" t="s">
        <v>5159</v>
      </c>
      <c r="K51" s="2" t="s">
        <v>6482</v>
      </c>
      <c r="L51" s="2" t="s">
        <v>2501</v>
      </c>
      <c r="M51" s="8">
        <v>0.57999999999999996</v>
      </c>
      <c r="N51" s="2" t="s">
        <v>8895</v>
      </c>
    </row>
    <row r="52" spans="1:14" x14ac:dyDescent="0.25">
      <c r="A52" s="2" t="s">
        <v>5162</v>
      </c>
      <c r="B52" s="2" t="s">
        <v>5163</v>
      </c>
      <c r="C52" s="2" t="s">
        <v>5157</v>
      </c>
      <c r="D52" s="2" t="s">
        <v>2944</v>
      </c>
      <c r="F52" s="2" t="s">
        <v>5158</v>
      </c>
      <c r="G52" s="2" t="s">
        <v>4275</v>
      </c>
      <c r="H52" s="2" t="s">
        <v>2496</v>
      </c>
      <c r="I52" s="2" t="s">
        <v>4631</v>
      </c>
      <c r="J52" s="2" t="s">
        <v>5164</v>
      </c>
      <c r="K52" s="2" t="s">
        <v>6482</v>
      </c>
      <c r="L52" s="2" t="s">
        <v>2501</v>
      </c>
      <c r="M52" s="8">
        <v>0.57999999999999996</v>
      </c>
    </row>
    <row r="53" spans="1:14" x14ac:dyDescent="0.25">
      <c r="A53" s="2" t="s">
        <v>5205</v>
      </c>
      <c r="B53" s="2" t="s">
        <v>5204</v>
      </c>
      <c r="C53" s="2" t="s">
        <v>5203</v>
      </c>
      <c r="D53" s="2" t="s">
        <v>5202</v>
      </c>
      <c r="G53" s="2" t="s">
        <v>5201</v>
      </c>
      <c r="H53" s="2" t="s">
        <v>5200</v>
      </c>
      <c r="I53" s="2" t="s">
        <v>5195</v>
      </c>
      <c r="J53" s="2" t="s">
        <v>5198</v>
      </c>
      <c r="K53" t="s">
        <v>4800</v>
      </c>
      <c r="L53" s="2" t="s">
        <v>5199</v>
      </c>
      <c r="M53" s="8">
        <v>6.23</v>
      </c>
    </row>
    <row r="54" spans="1:14" x14ac:dyDescent="0.25">
      <c r="A54" s="2" t="s">
        <v>5374</v>
      </c>
      <c r="B54" s="2" t="s">
        <v>5375</v>
      </c>
      <c r="C54" s="2" t="s">
        <v>5376</v>
      </c>
      <c r="D54" s="2" t="s">
        <v>5202</v>
      </c>
      <c r="F54" s="2" t="s">
        <v>5377</v>
      </c>
      <c r="G54" s="2" t="s">
        <v>4660</v>
      </c>
      <c r="H54" s="2" t="s">
        <v>4853</v>
      </c>
      <c r="I54" s="2" t="s">
        <v>5195</v>
      </c>
      <c r="J54" s="2" t="s">
        <v>5378</v>
      </c>
      <c r="K54" s="2" t="s">
        <v>5380</v>
      </c>
      <c r="L54" s="2" t="s">
        <v>5379</v>
      </c>
      <c r="M54" s="8">
        <v>2.19</v>
      </c>
    </row>
    <row r="55" spans="1:14" x14ac:dyDescent="0.25">
      <c r="A55" s="2" t="s">
        <v>5406</v>
      </c>
      <c r="B55" s="2" t="s">
        <v>5403</v>
      </c>
      <c r="C55" s="2" t="s">
        <v>2251</v>
      </c>
      <c r="D55" s="2" t="s">
        <v>4852</v>
      </c>
      <c r="G55" s="2" t="s">
        <v>2953</v>
      </c>
      <c r="H55" s="2" t="s">
        <v>4853</v>
      </c>
      <c r="J55" s="2" t="s">
        <v>5404</v>
      </c>
      <c r="K55" s="2" t="s">
        <v>5405</v>
      </c>
      <c r="L55" s="2" t="s">
        <v>4855</v>
      </c>
    </row>
    <row r="56" spans="1:14" x14ac:dyDescent="0.25">
      <c r="A56" s="2" t="s">
        <v>5455</v>
      </c>
      <c r="B56" s="2" t="s">
        <v>5456</v>
      </c>
      <c r="C56" s="2" t="s">
        <v>5457</v>
      </c>
      <c r="D56" s="2" t="s">
        <v>5458</v>
      </c>
      <c r="G56" s="2" t="s">
        <v>5459</v>
      </c>
      <c r="H56" s="2" t="s">
        <v>2092</v>
      </c>
      <c r="I56" s="2" t="s">
        <v>2091</v>
      </c>
      <c r="J56" s="2" t="s">
        <v>5460</v>
      </c>
      <c r="K56" s="2" t="s">
        <v>5586</v>
      </c>
      <c r="L56" s="2" t="s">
        <v>5461</v>
      </c>
      <c r="M56" s="8">
        <v>0.82</v>
      </c>
      <c r="N56" s="2" t="s">
        <v>8924</v>
      </c>
    </row>
    <row r="57" spans="1:14" x14ac:dyDescent="0.25">
      <c r="A57" s="2" t="s">
        <v>5722</v>
      </c>
      <c r="B57" s="2" t="s">
        <v>5638</v>
      </c>
      <c r="D57" s="2" t="s">
        <v>2944</v>
      </c>
      <c r="F57" s="2" t="s">
        <v>2946</v>
      </c>
      <c r="H57" s="2" t="s">
        <v>2943</v>
      </c>
      <c r="I57" s="2" t="s">
        <v>50</v>
      </c>
      <c r="J57" s="2" t="s">
        <v>5639</v>
      </c>
      <c r="K57" s="2" t="s">
        <v>2126</v>
      </c>
      <c r="L57" s="2" t="s">
        <v>2942</v>
      </c>
      <c r="M57" s="8">
        <v>0.43</v>
      </c>
    </row>
    <row r="58" spans="1:14" x14ac:dyDescent="0.25">
      <c r="A58" s="2" t="s">
        <v>5723</v>
      </c>
      <c r="B58" s="2" t="s">
        <v>5720</v>
      </c>
      <c r="C58" s="2" t="s">
        <v>5714</v>
      </c>
      <c r="D58" s="2" t="s">
        <v>5715</v>
      </c>
      <c r="G58" s="2" t="s">
        <v>5138</v>
      </c>
      <c r="H58" s="2" t="s">
        <v>4545</v>
      </c>
      <c r="I58" s="2" t="s">
        <v>5149</v>
      </c>
      <c r="J58" s="2" t="s">
        <v>5716</v>
      </c>
      <c r="K58" s="2" t="s">
        <v>5721</v>
      </c>
      <c r="L58" s="2" t="s">
        <v>4547</v>
      </c>
      <c r="M58" s="8">
        <v>1.33</v>
      </c>
    </row>
    <row r="59" spans="1:14" x14ac:dyDescent="0.25">
      <c r="A59" s="2" t="s">
        <v>5835</v>
      </c>
      <c r="B59" s="2" t="s">
        <v>5838</v>
      </c>
      <c r="D59" s="2" t="s">
        <v>5839</v>
      </c>
      <c r="H59" s="2" t="s">
        <v>2943</v>
      </c>
      <c r="I59" s="2" t="s">
        <v>5149</v>
      </c>
      <c r="J59" s="2" t="s">
        <v>5837</v>
      </c>
      <c r="K59" s="2" t="s">
        <v>2181</v>
      </c>
      <c r="L59" s="2" t="s">
        <v>5836</v>
      </c>
      <c r="M59" s="8">
        <v>0.38</v>
      </c>
      <c r="N59" s="2" t="s">
        <v>8893</v>
      </c>
    </row>
    <row r="60" spans="1:14" x14ac:dyDescent="0.25">
      <c r="A60" s="2" t="s">
        <v>5918</v>
      </c>
      <c r="B60" s="2" t="s">
        <v>5917</v>
      </c>
      <c r="C60" s="2" t="s">
        <v>5916</v>
      </c>
      <c r="D60" s="2" t="s">
        <v>2100</v>
      </c>
      <c r="G60" s="2" t="s">
        <v>2111</v>
      </c>
      <c r="H60" s="2" t="s">
        <v>2092</v>
      </c>
      <c r="I60" s="2" t="s">
        <v>4971</v>
      </c>
      <c r="J60" s="2" t="s">
        <v>5915</v>
      </c>
      <c r="K60" s="2" t="s">
        <v>2115</v>
      </c>
      <c r="L60" s="2" t="s">
        <v>2097</v>
      </c>
      <c r="M60" s="8">
        <v>0.74</v>
      </c>
    </row>
    <row r="61" spans="1:14" x14ac:dyDescent="0.25">
      <c r="A61" s="2" t="s">
        <v>5996</v>
      </c>
      <c r="B61" s="2" t="s">
        <v>6000</v>
      </c>
      <c r="D61" s="2" t="s">
        <v>5997</v>
      </c>
      <c r="F61" s="2" t="s">
        <v>2946</v>
      </c>
      <c r="G61" s="2" t="s">
        <v>5998</v>
      </c>
      <c r="H61" s="2" t="s">
        <v>2943</v>
      </c>
      <c r="I61" s="2" t="s">
        <v>4552</v>
      </c>
      <c r="J61" s="2" t="s">
        <v>5999</v>
      </c>
      <c r="K61" s="2" t="s">
        <v>2126</v>
      </c>
      <c r="L61" s="2" t="s">
        <v>2129</v>
      </c>
      <c r="M61" s="8">
        <v>0.4</v>
      </c>
    </row>
    <row r="62" spans="1:14" x14ac:dyDescent="0.25">
      <c r="A62" s="2" t="s">
        <v>6044</v>
      </c>
      <c r="B62" s="2" t="s">
        <v>6045</v>
      </c>
      <c r="C62" s="2" t="s">
        <v>6046</v>
      </c>
      <c r="D62" s="2" t="s">
        <v>944</v>
      </c>
      <c r="G62" s="2" t="s">
        <v>2953</v>
      </c>
      <c r="H62" s="2" t="s">
        <v>4853</v>
      </c>
      <c r="I62" s="2" t="s">
        <v>2091</v>
      </c>
      <c r="J62" s="2" t="s">
        <v>6047</v>
      </c>
      <c r="K62" s="2" t="s">
        <v>2104</v>
      </c>
      <c r="L62" s="2" t="s">
        <v>4855</v>
      </c>
      <c r="M62" s="8">
        <v>0.38</v>
      </c>
    </row>
    <row r="63" spans="1:14" x14ac:dyDescent="0.25">
      <c r="A63" s="2" t="s">
        <v>6048</v>
      </c>
      <c r="B63" s="2" t="s">
        <v>6051</v>
      </c>
      <c r="C63" s="2" t="s">
        <v>6049</v>
      </c>
      <c r="D63" s="2" t="s">
        <v>5011</v>
      </c>
      <c r="G63" s="2" t="s">
        <v>70</v>
      </c>
      <c r="H63" s="2" t="s">
        <v>4853</v>
      </c>
      <c r="I63" s="2" t="s">
        <v>50</v>
      </c>
      <c r="J63" s="2" t="s">
        <v>6050</v>
      </c>
      <c r="K63" s="2" t="s">
        <v>2126</v>
      </c>
      <c r="L63" s="2" t="s">
        <v>4855</v>
      </c>
      <c r="M63" s="8">
        <v>0.42</v>
      </c>
    </row>
    <row r="64" spans="1:14" x14ac:dyDescent="0.25">
      <c r="A64" s="2" t="s">
        <v>6071</v>
      </c>
      <c r="B64" s="2" t="s">
        <v>6072</v>
      </c>
      <c r="C64" s="2" t="s">
        <v>4544</v>
      </c>
      <c r="D64" s="2" t="s">
        <v>5715</v>
      </c>
      <c r="G64" s="2" t="s">
        <v>70</v>
      </c>
      <c r="H64" s="2" t="s">
        <v>4853</v>
      </c>
      <c r="I64" s="2" t="s">
        <v>2091</v>
      </c>
      <c r="J64" s="2" t="s">
        <v>6073</v>
      </c>
      <c r="K64" s="2" t="s">
        <v>6074</v>
      </c>
      <c r="L64" s="2" t="s">
        <v>6075</v>
      </c>
      <c r="M64" s="8">
        <v>0.35</v>
      </c>
    </row>
    <row r="65" spans="1:14" x14ac:dyDescent="0.25">
      <c r="A65" s="2" t="s">
        <v>6076</v>
      </c>
      <c r="B65" s="2" t="s">
        <v>6077</v>
      </c>
      <c r="C65" s="2" t="s">
        <v>6078</v>
      </c>
      <c r="D65" s="2" t="s">
        <v>2176</v>
      </c>
      <c r="E65" s="2" t="s">
        <v>4743</v>
      </c>
      <c r="F65" s="2" t="s">
        <v>2610</v>
      </c>
      <c r="H65" s="2" t="s">
        <v>2130</v>
      </c>
      <c r="I65" s="2" t="s">
        <v>5149</v>
      </c>
      <c r="J65" s="2" t="s">
        <v>6079</v>
      </c>
      <c r="K65" s="2" t="s">
        <v>2126</v>
      </c>
      <c r="L65" s="2" t="s">
        <v>2129</v>
      </c>
      <c r="M65" s="8">
        <v>0.45</v>
      </c>
    </row>
    <row r="66" spans="1:14" x14ac:dyDescent="0.25">
      <c r="A66" s="2" t="s">
        <v>6130</v>
      </c>
      <c r="B66" s="2" t="s">
        <v>6129</v>
      </c>
      <c r="C66" s="2" t="s">
        <v>6078</v>
      </c>
      <c r="D66" s="2" t="s">
        <v>2172</v>
      </c>
      <c r="E66" s="2" t="s">
        <v>4743</v>
      </c>
      <c r="F66" s="2" t="s">
        <v>2610</v>
      </c>
      <c r="H66" s="2" t="s">
        <v>2130</v>
      </c>
      <c r="I66" s="2" t="s">
        <v>5149</v>
      </c>
      <c r="J66" s="2" t="s">
        <v>6128</v>
      </c>
      <c r="K66" s="2" t="s">
        <v>2126</v>
      </c>
      <c r="L66" s="2" t="s">
        <v>2129</v>
      </c>
      <c r="M66" s="8">
        <v>0.45</v>
      </c>
    </row>
    <row r="67" spans="1:14" x14ac:dyDescent="0.25">
      <c r="A67" s="2" t="s">
        <v>6146</v>
      </c>
      <c r="B67" s="2" t="s">
        <v>6147</v>
      </c>
      <c r="C67" s="2" t="s">
        <v>6148</v>
      </c>
      <c r="D67" s="2" t="s">
        <v>5715</v>
      </c>
      <c r="F67" s="2" t="s">
        <v>6149</v>
      </c>
      <c r="G67" s="2" t="s">
        <v>2119</v>
      </c>
      <c r="H67" s="2" t="s">
        <v>4853</v>
      </c>
      <c r="I67" s="2" t="s">
        <v>5149</v>
      </c>
      <c r="J67" s="2" t="s">
        <v>6150</v>
      </c>
      <c r="K67" s="2" t="s">
        <v>2115</v>
      </c>
      <c r="L67" s="2" t="s">
        <v>4855</v>
      </c>
      <c r="M67" s="8">
        <v>0.35</v>
      </c>
    </row>
    <row r="68" spans="1:14" x14ac:dyDescent="0.25">
      <c r="A68" s="2" t="s">
        <v>6246</v>
      </c>
      <c r="B68" s="2" t="s">
        <v>6249</v>
      </c>
      <c r="D68" s="2" t="s">
        <v>6248</v>
      </c>
      <c r="F68" s="2" t="s">
        <v>2946</v>
      </c>
      <c r="G68" s="2" t="s">
        <v>4557</v>
      </c>
      <c r="H68" s="2" t="s">
        <v>2943</v>
      </c>
      <c r="I68" s="2" t="s">
        <v>4889</v>
      </c>
      <c r="J68" s="2" t="s">
        <v>6247</v>
      </c>
      <c r="K68" s="2" t="s">
        <v>2126</v>
      </c>
      <c r="L68" s="2" t="s">
        <v>2942</v>
      </c>
      <c r="M68" s="8">
        <v>0.4</v>
      </c>
    </row>
    <row r="69" spans="1:14" x14ac:dyDescent="0.25">
      <c r="A69" s="2" t="s">
        <v>6365</v>
      </c>
      <c r="B69" s="2" t="s">
        <v>6366</v>
      </c>
      <c r="D69" s="2" t="s">
        <v>6367</v>
      </c>
      <c r="E69" s="2" t="s">
        <v>6368</v>
      </c>
      <c r="F69" s="2" t="s">
        <v>6369</v>
      </c>
      <c r="H69" s="2" t="s">
        <v>2130</v>
      </c>
      <c r="I69" s="2" t="s">
        <v>5149</v>
      </c>
      <c r="J69" s="2" t="s">
        <v>6370</v>
      </c>
      <c r="K69" s="2" t="s">
        <v>2104</v>
      </c>
      <c r="L69" s="2" t="s">
        <v>2129</v>
      </c>
      <c r="M69" s="8">
        <v>0.2</v>
      </c>
    </row>
    <row r="70" spans="1:14" x14ac:dyDescent="0.25">
      <c r="A70" s="2" t="s">
        <v>6412</v>
      </c>
      <c r="B70" s="2" t="s">
        <v>6473</v>
      </c>
      <c r="F70" s="2" t="s">
        <v>6413</v>
      </c>
      <c r="G70" s="2" t="s">
        <v>2106</v>
      </c>
      <c r="H70" s="2" t="s">
        <v>2943</v>
      </c>
      <c r="I70" s="2" t="s">
        <v>2287</v>
      </c>
      <c r="J70" s="2" t="s">
        <v>6414</v>
      </c>
      <c r="K70" s="2" t="s">
        <v>6416</v>
      </c>
      <c r="L70" s="2" t="s">
        <v>6415</v>
      </c>
      <c r="M70" s="8">
        <v>0.56000000000000005</v>
      </c>
      <c r="N70" s="2" t="s">
        <v>8916</v>
      </c>
    </row>
    <row r="71" spans="1:14" x14ac:dyDescent="0.25">
      <c r="A71" s="2" t="s">
        <v>6427</v>
      </c>
      <c r="B71" s="2" t="s">
        <v>6431</v>
      </c>
      <c r="C71" s="2" t="s">
        <v>4544</v>
      </c>
      <c r="D71" s="2" t="s">
        <v>6428</v>
      </c>
      <c r="G71" s="2" t="s">
        <v>2111</v>
      </c>
      <c r="H71" s="2" t="s">
        <v>2943</v>
      </c>
      <c r="I71" s="2" t="s">
        <v>50</v>
      </c>
      <c r="J71" s="2" t="s">
        <v>6429</v>
      </c>
      <c r="K71" s="2" t="s">
        <v>2558</v>
      </c>
      <c r="L71" s="2" t="s">
        <v>6430</v>
      </c>
      <c r="M71" s="8">
        <v>0.73</v>
      </c>
      <c r="N71" s="2" t="s">
        <v>8919</v>
      </c>
    </row>
    <row r="72" spans="1:14" x14ac:dyDescent="0.25">
      <c r="A72" s="2" t="s">
        <v>6474</v>
      </c>
      <c r="B72" s="2" t="s">
        <v>6477</v>
      </c>
      <c r="C72" s="2" t="s">
        <v>4827</v>
      </c>
      <c r="D72" s="2" t="s">
        <v>4765</v>
      </c>
      <c r="E72" s="2" t="s">
        <v>6368</v>
      </c>
      <c r="F72" s="2" t="s">
        <v>2133</v>
      </c>
      <c r="H72" s="2" t="s">
        <v>2130</v>
      </c>
      <c r="I72" s="2" t="s">
        <v>5149</v>
      </c>
      <c r="J72" s="2" t="s">
        <v>6476</v>
      </c>
      <c r="K72" s="2" t="s">
        <v>2181</v>
      </c>
      <c r="L72" s="2" t="s">
        <v>6475</v>
      </c>
      <c r="M72" s="8">
        <v>0.16</v>
      </c>
    </row>
    <row r="73" spans="1:14" x14ac:dyDescent="0.25">
      <c r="A73" s="2" t="s">
        <v>6507</v>
      </c>
      <c r="B73" s="2" t="s">
        <v>6508</v>
      </c>
      <c r="C73" s="2" t="s">
        <v>6509</v>
      </c>
      <c r="D73" s="2" t="s">
        <v>944</v>
      </c>
      <c r="G73" s="2" t="s">
        <v>70</v>
      </c>
      <c r="H73" s="2" t="s">
        <v>2092</v>
      </c>
      <c r="I73" s="2" t="s">
        <v>2091</v>
      </c>
      <c r="J73" s="2" t="s">
        <v>6510</v>
      </c>
      <c r="K73" s="2" t="s">
        <v>2104</v>
      </c>
      <c r="L73" s="2" t="s">
        <v>2097</v>
      </c>
      <c r="M73" s="8">
        <v>0.44</v>
      </c>
    </row>
    <row r="74" spans="1:14" x14ac:dyDescent="0.25">
      <c r="A74" s="2" t="s">
        <v>6555</v>
      </c>
      <c r="B74" s="2" t="s">
        <v>6556</v>
      </c>
      <c r="C74" s="2" t="s">
        <v>4827</v>
      </c>
      <c r="D74" s="2" t="s">
        <v>2170</v>
      </c>
      <c r="E74" s="2" t="s">
        <v>4743</v>
      </c>
      <c r="F74" s="2" t="s">
        <v>1468</v>
      </c>
      <c r="G74" s="2" t="s">
        <v>1239</v>
      </c>
      <c r="H74" s="2" t="s">
        <v>2130</v>
      </c>
      <c r="I74" s="2" t="s">
        <v>2091</v>
      </c>
      <c r="J74" s="2" t="s">
        <v>6557</v>
      </c>
      <c r="K74" s="2" t="s">
        <v>2104</v>
      </c>
      <c r="L74" s="2" t="s">
        <v>2129</v>
      </c>
      <c r="M74" s="8">
        <v>0.21</v>
      </c>
    </row>
    <row r="75" spans="1:14" x14ac:dyDescent="0.25">
      <c r="A75" s="2" t="s">
        <v>6602</v>
      </c>
      <c r="B75" s="2" t="s">
        <v>6603</v>
      </c>
      <c r="C75" s="2" t="s">
        <v>6604</v>
      </c>
      <c r="D75" s="2" t="s">
        <v>944</v>
      </c>
      <c r="G75" s="2" t="s">
        <v>4903</v>
      </c>
      <c r="H75" s="2" t="s">
        <v>2092</v>
      </c>
      <c r="I75" s="2" t="s">
        <v>2091</v>
      </c>
      <c r="J75" s="2" t="s">
        <v>6605</v>
      </c>
      <c r="K75" s="2" t="s">
        <v>5586</v>
      </c>
      <c r="L75" s="2" t="s">
        <v>5461</v>
      </c>
      <c r="M75" s="8">
        <v>0.59</v>
      </c>
    </row>
    <row r="76" spans="1:14" x14ac:dyDescent="0.25">
      <c r="A76" s="2" t="s">
        <v>6606</v>
      </c>
      <c r="B76" s="2" t="s">
        <v>6607</v>
      </c>
      <c r="C76" s="2" t="s">
        <v>6608</v>
      </c>
      <c r="D76" s="2" t="s">
        <v>2120</v>
      </c>
      <c r="G76" s="2" t="s">
        <v>2111</v>
      </c>
      <c r="H76" s="2" t="s">
        <v>2092</v>
      </c>
      <c r="I76" s="2" t="s">
        <v>2430</v>
      </c>
      <c r="J76" s="2" t="s">
        <v>6609</v>
      </c>
      <c r="K76" s="2" t="s">
        <v>5586</v>
      </c>
      <c r="L76" s="2" t="s">
        <v>5461</v>
      </c>
      <c r="M76" s="8">
        <v>0.6</v>
      </c>
      <c r="N76" s="2" t="s">
        <v>8892</v>
      </c>
    </row>
    <row r="77" spans="1:14" x14ac:dyDescent="0.25">
      <c r="A77" s="2" t="s">
        <v>6708</v>
      </c>
      <c r="B77" s="2" t="s">
        <v>6709</v>
      </c>
      <c r="D77" s="2" t="s">
        <v>6428</v>
      </c>
      <c r="G77" s="2" t="s">
        <v>70</v>
      </c>
      <c r="H77" s="2" t="s">
        <v>2943</v>
      </c>
      <c r="I77" s="2" t="s">
        <v>5149</v>
      </c>
      <c r="J77" s="2" t="s">
        <v>6710</v>
      </c>
      <c r="K77" s="2" t="s">
        <v>6123</v>
      </c>
      <c r="L77" s="2" t="s">
        <v>6711</v>
      </c>
      <c r="M77" s="8">
        <v>0.35</v>
      </c>
    </row>
    <row r="78" spans="1:14" x14ac:dyDescent="0.25">
      <c r="A78" s="2" t="s">
        <v>6734</v>
      </c>
      <c r="B78" s="2" t="s">
        <v>6741</v>
      </c>
      <c r="C78" s="2" t="s">
        <v>6739</v>
      </c>
      <c r="D78" s="2" t="s">
        <v>6740</v>
      </c>
      <c r="G78" s="2" t="s">
        <v>4660</v>
      </c>
      <c r="H78" s="2" t="s">
        <v>6738</v>
      </c>
      <c r="I78" s="2" t="s">
        <v>6737</v>
      </c>
      <c r="J78" s="2" t="s">
        <v>6736</v>
      </c>
      <c r="K78" t="s">
        <v>6742</v>
      </c>
      <c r="L78" s="2" t="s">
        <v>6735</v>
      </c>
      <c r="M78" s="8">
        <v>3.68</v>
      </c>
    </row>
    <row r="79" spans="1:14" x14ac:dyDescent="0.25">
      <c r="A79" s="2" t="s">
        <v>6803</v>
      </c>
      <c r="B79" s="2" t="s">
        <v>6802</v>
      </c>
      <c r="C79" s="2" t="s">
        <v>6801</v>
      </c>
      <c r="D79" s="2" t="s">
        <v>944</v>
      </c>
      <c r="G79" s="2" t="s">
        <v>2111</v>
      </c>
      <c r="H79" s="2" t="s">
        <v>2092</v>
      </c>
      <c r="I79" s="2" t="s">
        <v>5149</v>
      </c>
      <c r="J79" s="2" t="s">
        <v>6800</v>
      </c>
      <c r="K79" s="2" t="s">
        <v>6863</v>
      </c>
      <c r="L79" s="2" t="s">
        <v>2097</v>
      </c>
      <c r="M79" s="8">
        <v>0.68</v>
      </c>
    </row>
    <row r="80" spans="1:14" x14ac:dyDescent="0.25">
      <c r="A80" s="2" t="s">
        <v>6822</v>
      </c>
      <c r="B80" s="2" t="s">
        <v>6823</v>
      </c>
      <c r="D80" s="2" t="s">
        <v>2172</v>
      </c>
      <c r="H80" s="2" t="s">
        <v>2130</v>
      </c>
      <c r="K80" s="2" t="s">
        <v>6862</v>
      </c>
      <c r="L80" s="2" t="s">
        <v>2129</v>
      </c>
    </row>
    <row r="81" spans="1:14" x14ac:dyDescent="0.25">
      <c r="A81" s="2" t="s">
        <v>6824</v>
      </c>
      <c r="B81" s="2" t="s">
        <v>6825</v>
      </c>
      <c r="C81" s="2" t="s">
        <v>5457</v>
      </c>
      <c r="D81" s="2" t="s">
        <v>944</v>
      </c>
      <c r="G81" s="2" t="s">
        <v>70</v>
      </c>
      <c r="H81" s="2" t="s">
        <v>2092</v>
      </c>
      <c r="I81" s="2" t="s">
        <v>2091</v>
      </c>
      <c r="J81" s="2" t="s">
        <v>6826</v>
      </c>
      <c r="K81" s="2" t="s">
        <v>6861</v>
      </c>
      <c r="L81" s="2" t="s">
        <v>2097</v>
      </c>
      <c r="M81" s="8">
        <v>0.36</v>
      </c>
    </row>
    <row r="82" spans="1:14" x14ac:dyDescent="0.25">
      <c r="A82" s="2" t="s">
        <v>6867</v>
      </c>
      <c r="B82" s="2" t="s">
        <v>6868</v>
      </c>
      <c r="C82" s="2" t="s">
        <v>2506</v>
      </c>
      <c r="F82" s="2" t="s">
        <v>6869</v>
      </c>
      <c r="G82" s="2" t="s">
        <v>2507</v>
      </c>
      <c r="H82" s="2" t="s">
        <v>2496</v>
      </c>
      <c r="K82" s="2" t="s">
        <v>6870</v>
      </c>
      <c r="L82" s="2" t="s">
        <v>2501</v>
      </c>
      <c r="M82" s="8">
        <v>0.1</v>
      </c>
    </row>
    <row r="83" spans="1:14" x14ac:dyDescent="0.25">
      <c r="A83" s="2" t="s">
        <v>6929</v>
      </c>
      <c r="B83" s="2" t="s">
        <v>6930</v>
      </c>
      <c r="C83" s="2" t="s">
        <v>6928</v>
      </c>
      <c r="D83" s="2" t="s">
        <v>944</v>
      </c>
      <c r="G83" s="2" t="s">
        <v>4600</v>
      </c>
      <c r="H83" s="2" t="s">
        <v>2092</v>
      </c>
      <c r="I83" s="2" t="s">
        <v>2430</v>
      </c>
      <c r="J83" s="2" t="s">
        <v>6925</v>
      </c>
      <c r="K83" s="2" t="s">
        <v>6927</v>
      </c>
      <c r="L83" s="2" t="s">
        <v>6926</v>
      </c>
      <c r="M83" s="8">
        <v>1.37</v>
      </c>
    </row>
    <row r="84" spans="1:14" x14ac:dyDescent="0.25">
      <c r="A84" s="2" t="s">
        <v>6936</v>
      </c>
      <c r="B84" s="2" t="s">
        <v>6937</v>
      </c>
      <c r="C84" s="2" t="s">
        <v>4544</v>
      </c>
      <c r="D84" s="2" t="s">
        <v>19</v>
      </c>
      <c r="E84" s="2" t="s">
        <v>4743</v>
      </c>
      <c r="F84" s="2" t="s">
        <v>2133</v>
      </c>
      <c r="G84" s="2" t="s">
        <v>2938</v>
      </c>
      <c r="H84" s="2" t="s">
        <v>2130</v>
      </c>
      <c r="I84" s="2" t="s">
        <v>4825</v>
      </c>
      <c r="J84" s="2" t="s">
        <v>6935</v>
      </c>
      <c r="K84" s="2" t="s">
        <v>2183</v>
      </c>
      <c r="L84" s="2" t="s">
        <v>2129</v>
      </c>
      <c r="M84" s="8">
        <v>0.25</v>
      </c>
    </row>
    <row r="85" spans="1:14" x14ac:dyDescent="0.25">
      <c r="A85" s="2" t="s">
        <v>6951</v>
      </c>
      <c r="B85" s="2" t="s">
        <v>6952</v>
      </c>
      <c r="C85" s="2" t="s">
        <v>5157</v>
      </c>
      <c r="D85" s="2" t="s">
        <v>2944</v>
      </c>
      <c r="F85" s="2" t="s">
        <v>6953</v>
      </c>
      <c r="G85" s="2" t="s">
        <v>6954</v>
      </c>
      <c r="H85" s="2" t="s">
        <v>2496</v>
      </c>
      <c r="I85" s="2" t="s">
        <v>4631</v>
      </c>
      <c r="J85" s="2" t="s">
        <v>6955</v>
      </c>
      <c r="K85" s="2" t="s">
        <v>6956</v>
      </c>
      <c r="L85" s="2" t="s">
        <v>2501</v>
      </c>
      <c r="M85" s="8">
        <v>0.51</v>
      </c>
    </row>
    <row r="86" spans="1:14" x14ac:dyDescent="0.25">
      <c r="A86" s="2" t="s">
        <v>6967</v>
      </c>
      <c r="B86" s="2" t="s">
        <v>6966</v>
      </c>
      <c r="C86" s="2" t="s">
        <v>6078</v>
      </c>
      <c r="D86" s="2" t="s">
        <v>4645</v>
      </c>
      <c r="G86" s="2" t="s">
        <v>2938</v>
      </c>
      <c r="H86" s="2" t="s">
        <v>4853</v>
      </c>
      <c r="I86" s="2" t="s">
        <v>4500</v>
      </c>
      <c r="J86" s="2" t="s">
        <v>6965</v>
      </c>
      <c r="K86" s="2" t="s">
        <v>2098</v>
      </c>
      <c r="L86" s="2" t="s">
        <v>4855</v>
      </c>
      <c r="M86" s="8">
        <v>0.18</v>
      </c>
    </row>
    <row r="87" spans="1:14" x14ac:dyDescent="0.25">
      <c r="A87" s="2" t="s">
        <v>7044</v>
      </c>
      <c r="B87" s="2" t="s">
        <v>7045</v>
      </c>
      <c r="C87" s="2" t="s">
        <v>7046</v>
      </c>
      <c r="D87" s="2" t="s">
        <v>2944</v>
      </c>
      <c r="F87" s="2" t="s">
        <v>2433</v>
      </c>
      <c r="G87" s="2" t="s">
        <v>70</v>
      </c>
      <c r="H87" s="2" t="s">
        <v>2496</v>
      </c>
      <c r="I87" s="2" t="s">
        <v>7047</v>
      </c>
      <c r="J87" s="2" t="s">
        <v>7048</v>
      </c>
      <c r="K87" s="2" t="s">
        <v>7049</v>
      </c>
      <c r="L87" s="2" t="s">
        <v>2501</v>
      </c>
      <c r="M87" s="8">
        <v>0.6</v>
      </c>
    </row>
    <row r="88" spans="1:14" x14ac:dyDescent="0.25">
      <c r="A88" s="2" t="s">
        <v>7076</v>
      </c>
      <c r="B88" s="2" t="s">
        <v>7079</v>
      </c>
      <c r="C88" s="2" t="s">
        <v>4544</v>
      </c>
      <c r="D88" s="2" t="s">
        <v>7078</v>
      </c>
      <c r="G88" s="2" t="s">
        <v>70</v>
      </c>
      <c r="H88" s="2" t="s">
        <v>4853</v>
      </c>
      <c r="I88" s="2" t="s">
        <v>2091</v>
      </c>
      <c r="J88" s="2" t="s">
        <v>7077</v>
      </c>
      <c r="K88" s="2" t="s">
        <v>2126</v>
      </c>
      <c r="L88" s="2" t="s">
        <v>4855</v>
      </c>
      <c r="M88" s="8">
        <v>0.3</v>
      </c>
    </row>
    <row r="89" spans="1:14" x14ac:dyDescent="0.25">
      <c r="A89" s="2" t="s">
        <v>7116</v>
      </c>
      <c r="B89" s="2" t="s">
        <v>7117</v>
      </c>
      <c r="C89" s="2" t="s">
        <v>7118</v>
      </c>
      <c r="D89" s="2" t="s">
        <v>7119</v>
      </c>
      <c r="G89" s="2" t="s">
        <v>4903</v>
      </c>
      <c r="H89" s="2" t="s">
        <v>2092</v>
      </c>
      <c r="I89" s="2" t="s">
        <v>50</v>
      </c>
      <c r="J89" s="2" t="s">
        <v>7120</v>
      </c>
      <c r="K89" s="2" t="s">
        <v>2413</v>
      </c>
      <c r="L89" s="2" t="s">
        <v>7121</v>
      </c>
      <c r="M89" s="8">
        <v>3.31</v>
      </c>
    </row>
    <row r="90" spans="1:14" x14ac:dyDescent="0.25">
      <c r="A90" s="2" t="s">
        <v>7122</v>
      </c>
      <c r="B90" s="2" t="s">
        <v>7123</v>
      </c>
      <c r="C90" s="2" t="s">
        <v>7124</v>
      </c>
      <c r="D90" s="2" t="s">
        <v>2120</v>
      </c>
      <c r="G90" s="2" t="s">
        <v>4921</v>
      </c>
      <c r="H90" s="2" t="s">
        <v>2092</v>
      </c>
      <c r="I90" s="2" t="s">
        <v>2091</v>
      </c>
      <c r="J90" s="2" t="s">
        <v>7125</v>
      </c>
      <c r="K90" s="2" t="s">
        <v>7126</v>
      </c>
      <c r="L90" s="2" t="s">
        <v>5461</v>
      </c>
      <c r="M90" s="8">
        <v>1.02</v>
      </c>
    </row>
    <row r="91" spans="1:14" x14ac:dyDescent="0.25">
      <c r="A91" s="2" t="s">
        <v>7175</v>
      </c>
      <c r="B91" s="2" t="s">
        <v>7176</v>
      </c>
      <c r="C91" s="2" t="s">
        <v>7177</v>
      </c>
      <c r="D91" s="2" t="s">
        <v>2175</v>
      </c>
      <c r="G91" s="2" t="s">
        <v>1225</v>
      </c>
      <c r="H91" s="2" t="s">
        <v>2092</v>
      </c>
      <c r="I91" s="2" t="s">
        <v>2091</v>
      </c>
      <c r="J91" s="2" t="s">
        <v>7178</v>
      </c>
      <c r="K91" s="2" t="s">
        <v>2104</v>
      </c>
      <c r="L91" s="2" t="s">
        <v>2097</v>
      </c>
      <c r="M91" s="8">
        <v>0.34</v>
      </c>
      <c r="N91" s="2" t="s">
        <v>7179</v>
      </c>
    </row>
    <row r="92" spans="1:14" x14ac:dyDescent="0.25">
      <c r="A92" s="2" t="s">
        <v>8872</v>
      </c>
      <c r="B92" s="2" t="s">
        <v>8873</v>
      </c>
      <c r="D92" s="2" t="s">
        <v>8877</v>
      </c>
      <c r="F92" s="2" t="s">
        <v>8876</v>
      </c>
      <c r="G92" s="2" t="s">
        <v>8875</v>
      </c>
      <c r="H92" s="2" t="s">
        <v>2943</v>
      </c>
      <c r="I92" s="2" t="s">
        <v>50</v>
      </c>
      <c r="J92" s="2" t="s">
        <v>8874</v>
      </c>
      <c r="K92" s="2" t="s">
        <v>2115</v>
      </c>
      <c r="L92" s="2" t="s">
        <v>2942</v>
      </c>
      <c r="M92" s="8">
        <v>1.2</v>
      </c>
      <c r="N92" s="2" t="s">
        <v>8878</v>
      </c>
    </row>
    <row r="93" spans="1:14" x14ac:dyDescent="0.25">
      <c r="A93" s="2" t="s">
        <v>9012</v>
      </c>
      <c r="B93" s="2" t="s">
        <v>9019</v>
      </c>
      <c r="C93" s="2" t="s">
        <v>9015</v>
      </c>
      <c r="D93" s="2" t="s">
        <v>9013</v>
      </c>
      <c r="F93" s="2" t="s">
        <v>2179</v>
      </c>
      <c r="G93" s="2" t="s">
        <v>9014</v>
      </c>
      <c r="H93" s="2" t="s">
        <v>2092</v>
      </c>
      <c r="I93" s="2" t="s">
        <v>2091</v>
      </c>
      <c r="J93" s="2" t="s">
        <v>9017</v>
      </c>
      <c r="K93" s="2" t="s">
        <v>6123</v>
      </c>
      <c r="L93" s="2" t="s">
        <v>9016</v>
      </c>
      <c r="M93" s="8">
        <v>0.39</v>
      </c>
      <c r="N93" s="2" t="s">
        <v>9018</v>
      </c>
    </row>
    <row r="94" spans="1:14" x14ac:dyDescent="0.25">
      <c r="A94" s="2" t="s">
        <v>9091</v>
      </c>
      <c r="B94" s="2" t="s">
        <v>9095</v>
      </c>
      <c r="C94" s="2" t="s">
        <v>9092</v>
      </c>
      <c r="D94" s="2" t="s">
        <v>2093</v>
      </c>
      <c r="G94" s="2" t="s">
        <v>4275</v>
      </c>
      <c r="H94" s="2" t="s">
        <v>2092</v>
      </c>
      <c r="I94" s="2" t="s">
        <v>2091</v>
      </c>
      <c r="J94" s="2" t="s">
        <v>9093</v>
      </c>
      <c r="K94" s="2" t="s">
        <v>2098</v>
      </c>
      <c r="L94" s="2" t="s">
        <v>2097</v>
      </c>
      <c r="M94" s="8">
        <v>0.22</v>
      </c>
      <c r="N94" s="2" t="s">
        <v>9094</v>
      </c>
    </row>
    <row r="95" spans="1:14" x14ac:dyDescent="0.25">
      <c r="A95" s="2" t="s">
        <v>9207</v>
      </c>
      <c r="B95" s="2" t="s">
        <v>9208</v>
      </c>
      <c r="C95" s="2" t="s">
        <v>5376</v>
      </c>
      <c r="D95" s="2" t="s">
        <v>944</v>
      </c>
      <c r="G95" s="2" t="s">
        <v>2953</v>
      </c>
      <c r="H95" s="2" t="s">
        <v>4853</v>
      </c>
      <c r="I95" s="2" t="s">
        <v>2091</v>
      </c>
      <c r="J95" s="2" t="s">
        <v>9209</v>
      </c>
      <c r="K95" s="2" t="s">
        <v>2098</v>
      </c>
      <c r="L95" s="2" t="s">
        <v>4855</v>
      </c>
      <c r="M95" s="8">
        <v>0.11</v>
      </c>
      <c r="N95" s="2" t="s">
        <v>9210</v>
      </c>
    </row>
    <row r="96" spans="1:14" x14ac:dyDescent="0.25">
      <c r="A96" s="2" t="s">
        <v>9219</v>
      </c>
      <c r="B96" s="2" t="s">
        <v>9220</v>
      </c>
      <c r="C96" s="2" t="s">
        <v>5376</v>
      </c>
      <c r="D96" s="2" t="s">
        <v>945</v>
      </c>
      <c r="G96" s="2" t="s">
        <v>2953</v>
      </c>
      <c r="H96" s="2" t="s">
        <v>4853</v>
      </c>
      <c r="I96" s="2" t="s">
        <v>2091</v>
      </c>
      <c r="J96" s="2" t="s">
        <v>9217</v>
      </c>
      <c r="K96" s="2" t="s">
        <v>2098</v>
      </c>
      <c r="L96" s="2" t="s">
        <v>4855</v>
      </c>
      <c r="M96" s="8">
        <v>0.18</v>
      </c>
      <c r="N96" s="2" t="s">
        <v>9218</v>
      </c>
    </row>
    <row r="97" spans="1:14" x14ac:dyDescent="0.25">
      <c r="A97" s="2" t="s">
        <v>9244</v>
      </c>
      <c r="B97" s="2" t="s">
        <v>9246</v>
      </c>
      <c r="C97" s="2" t="s">
        <v>6078</v>
      </c>
      <c r="D97" s="2" t="s">
        <v>2170</v>
      </c>
      <c r="E97" s="2" t="s">
        <v>4743</v>
      </c>
      <c r="F97" s="2" t="s">
        <v>1468</v>
      </c>
      <c r="G97" s="2" t="s">
        <v>2953</v>
      </c>
      <c r="H97" s="2" t="s">
        <v>2130</v>
      </c>
      <c r="I97" s="2" t="s">
        <v>2091</v>
      </c>
      <c r="J97" s="2" t="s">
        <v>9245</v>
      </c>
      <c r="K97" s="2" t="s">
        <v>6862</v>
      </c>
      <c r="L97" s="2" t="s">
        <v>2129</v>
      </c>
      <c r="M97" s="8">
        <v>0.14000000000000001</v>
      </c>
      <c r="N97" t="s">
        <v>9247</v>
      </c>
    </row>
    <row r="98" spans="1:14" x14ac:dyDescent="0.25">
      <c r="A98" s="2" t="s">
        <v>9253</v>
      </c>
      <c r="B98" s="2" t="s">
        <v>9254</v>
      </c>
      <c r="C98" s="2" t="s">
        <v>4544</v>
      </c>
      <c r="D98" s="2" t="s">
        <v>7078</v>
      </c>
      <c r="G98" s="2" t="s">
        <v>70</v>
      </c>
      <c r="H98" s="2" t="s">
        <v>4853</v>
      </c>
      <c r="I98" s="2" t="s">
        <v>2091</v>
      </c>
      <c r="J98" s="2" t="s">
        <v>9252</v>
      </c>
      <c r="K98" s="2" t="s">
        <v>9250</v>
      </c>
      <c r="L98" s="2" t="s">
        <v>4855</v>
      </c>
      <c r="M98" s="8">
        <v>0.2</v>
      </c>
      <c r="N98" s="2" t="s">
        <v>9251</v>
      </c>
    </row>
    <row r="99" spans="1:14" x14ac:dyDescent="0.25">
      <c r="A99" s="2" t="s">
        <v>9255</v>
      </c>
      <c r="B99" t="s">
        <v>9257</v>
      </c>
      <c r="C99" t="s">
        <v>2985</v>
      </c>
      <c r="D99" s="2" t="s">
        <v>5715</v>
      </c>
      <c r="F99"/>
      <c r="G99" s="8" t="s">
        <v>6678</v>
      </c>
      <c r="H99" s="2" t="s">
        <v>9256</v>
      </c>
      <c r="I99" s="2" t="s">
        <v>50</v>
      </c>
      <c r="J99" t="s">
        <v>9248</v>
      </c>
      <c r="K99" t="s">
        <v>4542</v>
      </c>
      <c r="L99" s="2" t="s">
        <v>5193</v>
      </c>
      <c r="M99" s="8">
        <v>1.22</v>
      </c>
      <c r="N99" t="s">
        <v>9249</v>
      </c>
    </row>
    <row r="100" spans="1:14" x14ac:dyDescent="0.25">
      <c r="A100" s="2" t="s">
        <v>9258</v>
      </c>
      <c r="B100" t="s">
        <v>9259</v>
      </c>
      <c r="C100" t="s">
        <v>2985</v>
      </c>
      <c r="D100" s="2" t="s">
        <v>5715</v>
      </c>
      <c r="F100"/>
      <c r="G100" s="8" t="s">
        <v>6678</v>
      </c>
      <c r="H100" s="2" t="s">
        <v>9256</v>
      </c>
      <c r="I100" s="2" t="s">
        <v>50</v>
      </c>
      <c r="J100" t="s">
        <v>9248</v>
      </c>
      <c r="K100" t="s">
        <v>9260</v>
      </c>
      <c r="L100" s="2" t="s">
        <v>5193</v>
      </c>
      <c r="M100" s="8">
        <v>1.22</v>
      </c>
      <c r="N100" t="s">
        <v>9249</v>
      </c>
    </row>
    <row r="101" spans="1:14" x14ac:dyDescent="0.25">
      <c r="A101" s="2" t="s">
        <v>9264</v>
      </c>
      <c r="B101" s="2" t="s">
        <v>9265</v>
      </c>
      <c r="D101" s="2" t="s">
        <v>2495</v>
      </c>
      <c r="F101" s="2" t="s">
        <v>4630</v>
      </c>
      <c r="G101" s="2" t="s">
        <v>9051</v>
      </c>
      <c r="H101" s="2" t="s">
        <v>2092</v>
      </c>
      <c r="I101" s="2" t="s">
        <v>9266</v>
      </c>
      <c r="J101" s="2" t="s">
        <v>9267</v>
      </c>
      <c r="K101" s="2" t="s">
        <v>6123</v>
      </c>
      <c r="L101" s="2" t="s">
        <v>9016</v>
      </c>
      <c r="M101" s="8">
        <v>0.75</v>
      </c>
      <c r="N101" s="2" t="s">
        <v>9268</v>
      </c>
    </row>
    <row r="102" spans="1:14" x14ac:dyDescent="0.25">
      <c r="A102" s="2" t="s">
        <v>9270</v>
      </c>
      <c r="B102" s="2" t="s">
        <v>9271</v>
      </c>
      <c r="C102" s="2" t="s">
        <v>6078</v>
      </c>
      <c r="D102" s="2" t="s">
        <v>2170</v>
      </c>
      <c r="F102" s="2" t="s">
        <v>2610</v>
      </c>
      <c r="H102" s="2" t="s">
        <v>2130</v>
      </c>
      <c r="I102" s="2" t="s">
        <v>5149</v>
      </c>
      <c r="J102" s="2" t="s">
        <v>9272</v>
      </c>
      <c r="K102" s="2" t="s">
        <v>2126</v>
      </c>
      <c r="L102" s="2" t="s">
        <v>2129</v>
      </c>
      <c r="M102" s="8">
        <v>0.47</v>
      </c>
      <c r="N102" s="2" t="s">
        <v>9273</v>
      </c>
    </row>
    <row r="103" spans="1:14" x14ac:dyDescent="0.25">
      <c r="A103" s="2" t="s">
        <v>9331</v>
      </c>
      <c r="B103" s="2" t="s">
        <v>9332</v>
      </c>
      <c r="C103" s="2" t="s">
        <v>9333</v>
      </c>
      <c r="D103" s="2" t="s">
        <v>2093</v>
      </c>
      <c r="G103" s="2" t="s">
        <v>2111</v>
      </c>
      <c r="H103" s="2" t="s">
        <v>2092</v>
      </c>
      <c r="I103" s="2" t="s">
        <v>4500</v>
      </c>
      <c r="J103" s="2" t="s">
        <v>9334</v>
      </c>
      <c r="K103" s="2" t="s">
        <v>9335</v>
      </c>
      <c r="L103" s="2" t="s">
        <v>2097</v>
      </c>
      <c r="M103" s="8">
        <v>0.43</v>
      </c>
      <c r="N103" s="2" t="s">
        <v>9336</v>
      </c>
    </row>
    <row r="104" spans="1:14" x14ac:dyDescent="0.25">
      <c r="A104" s="2" t="s">
        <v>9342</v>
      </c>
      <c r="B104" s="2" t="s">
        <v>9343</v>
      </c>
      <c r="D104" s="2" t="s">
        <v>9344</v>
      </c>
      <c r="H104" s="2" t="s">
        <v>2943</v>
      </c>
      <c r="I104" s="2" t="s">
        <v>50</v>
      </c>
      <c r="J104" s="2" t="s">
        <v>9345</v>
      </c>
      <c r="K104" s="2" t="s">
        <v>2126</v>
      </c>
      <c r="L104" s="2" t="s">
        <v>2129</v>
      </c>
      <c r="M104" s="8">
        <v>1.38</v>
      </c>
      <c r="N104" s="2" t="s">
        <v>9346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26"/>
  <sheetViews>
    <sheetView tabSelected="1" topLeftCell="A106" zoomScaleNormal="100" workbookViewId="0">
      <selection activeCell="I127" sqref="I127"/>
    </sheetView>
  </sheetViews>
  <sheetFormatPr defaultRowHeight="15" x14ac:dyDescent="0.25"/>
  <cols>
    <col min="1" max="1" width="12.28515625" bestFit="1" customWidth="1"/>
    <col min="2" max="2" width="38.85546875" customWidth="1"/>
    <col min="3" max="4" width="14.5703125" customWidth="1"/>
    <col min="5" max="5" width="6.5703125" bestFit="1" customWidth="1"/>
    <col min="6" max="6" width="7.7109375" bestFit="1" customWidth="1"/>
    <col min="7" max="7" width="15.5703125" bestFit="1" customWidth="1"/>
    <col min="8" max="8" width="16.140625" bestFit="1" customWidth="1"/>
    <col min="9" max="9" width="29.7109375" bestFit="1" customWidth="1"/>
    <col min="10" max="10" width="14.85546875" customWidth="1"/>
  </cols>
  <sheetData>
    <row r="1" spans="1:13" x14ac:dyDescent="0.25">
      <c r="A1" t="s">
        <v>0</v>
      </c>
      <c r="B1" t="s">
        <v>1</v>
      </c>
      <c r="C1" t="s">
        <v>17</v>
      </c>
      <c r="D1" t="s">
        <v>2376</v>
      </c>
      <c r="E1" t="s">
        <v>2377</v>
      </c>
      <c r="F1" t="s">
        <v>2378</v>
      </c>
      <c r="G1" t="s">
        <v>4</v>
      </c>
      <c r="H1" t="s">
        <v>5</v>
      </c>
      <c r="I1" t="s">
        <v>6</v>
      </c>
      <c r="J1" t="s">
        <v>7</v>
      </c>
      <c r="K1" t="s">
        <v>4494</v>
      </c>
      <c r="L1" t="s">
        <v>5483</v>
      </c>
      <c r="M1" t="s">
        <v>7172</v>
      </c>
    </row>
    <row r="2" spans="1:13" x14ac:dyDescent="0.25">
      <c r="A2" t="s">
        <v>2379</v>
      </c>
      <c r="B2" t="s">
        <v>2381</v>
      </c>
      <c r="C2" t="s">
        <v>2382</v>
      </c>
      <c r="D2">
        <v>3</v>
      </c>
      <c r="E2">
        <v>1</v>
      </c>
      <c r="F2">
        <v>18</v>
      </c>
      <c r="G2" t="s">
        <v>2380</v>
      </c>
      <c r="H2">
        <v>1935174</v>
      </c>
      <c r="I2" t="s">
        <v>2384</v>
      </c>
      <c r="J2" t="s">
        <v>2383</v>
      </c>
      <c r="K2" s="8">
        <v>1.19</v>
      </c>
    </row>
    <row r="3" spans="1:13" x14ac:dyDescent="0.25">
      <c r="A3" t="s">
        <v>2385</v>
      </c>
      <c r="B3" t="s">
        <v>2386</v>
      </c>
      <c r="C3" t="s">
        <v>2387</v>
      </c>
      <c r="D3">
        <v>2</v>
      </c>
      <c r="E3">
        <v>1</v>
      </c>
      <c r="F3">
        <v>50</v>
      </c>
      <c r="G3" t="s">
        <v>2388</v>
      </c>
      <c r="H3">
        <v>389690002</v>
      </c>
      <c r="I3" t="s">
        <v>2389</v>
      </c>
      <c r="J3" t="s">
        <v>2390</v>
      </c>
      <c r="K3" s="8">
        <v>1.68</v>
      </c>
      <c r="L3">
        <v>7.5</v>
      </c>
    </row>
    <row r="4" spans="1:13" x14ac:dyDescent="0.25">
      <c r="A4" t="s">
        <v>2395</v>
      </c>
      <c r="B4" t="s">
        <v>2444</v>
      </c>
      <c r="C4" t="s">
        <v>2396</v>
      </c>
      <c r="D4">
        <v>3</v>
      </c>
      <c r="E4">
        <v>2</v>
      </c>
      <c r="F4">
        <v>3</v>
      </c>
      <c r="G4" t="s">
        <v>2890</v>
      </c>
      <c r="H4">
        <v>61300621121</v>
      </c>
      <c r="I4" t="s">
        <v>2398</v>
      </c>
      <c r="J4" t="s">
        <v>2397</v>
      </c>
      <c r="K4" s="8">
        <v>0.54</v>
      </c>
    </row>
    <row r="5" spans="1:13" x14ac:dyDescent="0.25">
      <c r="A5" t="s">
        <v>2442</v>
      </c>
      <c r="B5" t="s">
        <v>2443</v>
      </c>
      <c r="D5">
        <v>8</v>
      </c>
      <c r="E5">
        <v>1</v>
      </c>
      <c r="I5" t="s">
        <v>2445</v>
      </c>
      <c r="J5" t="s">
        <v>2446</v>
      </c>
      <c r="K5" s="8"/>
    </row>
    <row r="6" spans="1:13" x14ac:dyDescent="0.25">
      <c r="A6" t="s">
        <v>2447</v>
      </c>
      <c r="B6" t="s">
        <v>2449</v>
      </c>
      <c r="D6">
        <v>10</v>
      </c>
      <c r="E6">
        <v>1</v>
      </c>
      <c r="I6" t="s">
        <v>2451</v>
      </c>
      <c r="J6" t="s">
        <v>2453</v>
      </c>
      <c r="K6" s="8"/>
    </row>
    <row r="7" spans="1:13" x14ac:dyDescent="0.25">
      <c r="A7" t="s">
        <v>2448</v>
      </c>
      <c r="B7" t="s">
        <v>2450</v>
      </c>
      <c r="D7">
        <v>18</v>
      </c>
      <c r="E7">
        <v>2</v>
      </c>
      <c r="I7" t="s">
        <v>2452</v>
      </c>
      <c r="J7" t="s">
        <v>2454</v>
      </c>
      <c r="K7" s="8"/>
    </row>
    <row r="8" spans="1:13" x14ac:dyDescent="0.25">
      <c r="A8" t="s">
        <v>2469</v>
      </c>
      <c r="B8" t="s">
        <v>2470</v>
      </c>
      <c r="C8" t="s">
        <v>2396</v>
      </c>
      <c r="D8">
        <v>3</v>
      </c>
      <c r="E8">
        <v>1</v>
      </c>
      <c r="F8">
        <v>3</v>
      </c>
      <c r="G8" t="s">
        <v>2471</v>
      </c>
      <c r="H8" t="s">
        <v>2473</v>
      </c>
      <c r="I8" t="s">
        <v>2472</v>
      </c>
      <c r="J8" t="s">
        <v>2383</v>
      </c>
      <c r="K8" s="8"/>
    </row>
    <row r="9" spans="1:13" x14ac:dyDescent="0.25">
      <c r="A9" t="s">
        <v>2508</v>
      </c>
      <c r="B9" t="s">
        <v>2509</v>
      </c>
      <c r="C9" t="s">
        <v>2510</v>
      </c>
      <c r="D9">
        <v>1</v>
      </c>
      <c r="E9">
        <v>1</v>
      </c>
      <c r="I9" t="s">
        <v>2512</v>
      </c>
      <c r="J9" t="s">
        <v>2511</v>
      </c>
      <c r="K9" s="8"/>
    </row>
    <row r="10" spans="1:13" x14ac:dyDescent="0.25">
      <c r="A10" t="s">
        <v>2575</v>
      </c>
      <c r="B10" t="s">
        <v>2574</v>
      </c>
      <c r="D10">
        <v>6</v>
      </c>
      <c r="E10">
        <v>1</v>
      </c>
      <c r="I10" t="s">
        <v>2572</v>
      </c>
      <c r="J10" t="s">
        <v>2573</v>
      </c>
      <c r="K10" s="8"/>
    </row>
    <row r="11" spans="1:13" x14ac:dyDescent="0.25">
      <c r="A11" t="s">
        <v>2887</v>
      </c>
      <c r="B11" t="s">
        <v>5631</v>
      </c>
      <c r="C11" t="s">
        <v>2382</v>
      </c>
      <c r="D11">
        <v>3</v>
      </c>
      <c r="E11">
        <v>1</v>
      </c>
      <c r="F11">
        <v>30</v>
      </c>
      <c r="G11" t="s">
        <v>2380</v>
      </c>
      <c r="H11">
        <v>1714968</v>
      </c>
      <c r="I11" t="s">
        <v>5630</v>
      </c>
      <c r="J11" t="s">
        <v>2383</v>
      </c>
      <c r="K11" s="8"/>
    </row>
    <row r="12" spans="1:13" x14ac:dyDescent="0.25">
      <c r="A12" t="s">
        <v>2888</v>
      </c>
      <c r="B12" t="s">
        <v>2889</v>
      </c>
      <c r="C12" t="s">
        <v>2382</v>
      </c>
      <c r="D12">
        <v>2</v>
      </c>
      <c r="E12">
        <v>1</v>
      </c>
      <c r="F12">
        <v>58</v>
      </c>
      <c r="G12" t="s">
        <v>2890</v>
      </c>
      <c r="H12" s="2" t="s">
        <v>2906</v>
      </c>
      <c r="I12" t="s">
        <v>2891</v>
      </c>
      <c r="J12" t="s">
        <v>2390</v>
      </c>
      <c r="K12" s="8"/>
    </row>
    <row r="13" spans="1:13" x14ac:dyDescent="0.25">
      <c r="A13" t="s">
        <v>2905</v>
      </c>
      <c r="B13" t="s">
        <v>2909</v>
      </c>
      <c r="C13" t="s">
        <v>2908</v>
      </c>
      <c r="D13">
        <v>5</v>
      </c>
      <c r="E13">
        <v>1</v>
      </c>
      <c r="F13">
        <v>1.8</v>
      </c>
      <c r="G13" t="s">
        <v>2907</v>
      </c>
      <c r="H13">
        <v>10118192</v>
      </c>
      <c r="I13">
        <v>10118192</v>
      </c>
      <c r="J13" t="s">
        <v>2904</v>
      </c>
      <c r="K13" s="8"/>
    </row>
    <row r="14" spans="1:13" x14ac:dyDescent="0.25">
      <c r="A14" t="s">
        <v>2959</v>
      </c>
      <c r="B14" t="s">
        <v>2958</v>
      </c>
      <c r="D14">
        <v>4</v>
      </c>
      <c r="E14">
        <v>1</v>
      </c>
      <c r="H14" t="s">
        <v>2927</v>
      </c>
      <c r="I14" t="s">
        <v>2957</v>
      </c>
      <c r="J14" t="s">
        <v>2956</v>
      </c>
      <c r="K14" s="8"/>
    </row>
    <row r="15" spans="1:13" x14ac:dyDescent="0.25">
      <c r="A15" t="s">
        <v>2960</v>
      </c>
      <c r="B15" t="s">
        <v>2961</v>
      </c>
      <c r="D15">
        <v>1</v>
      </c>
      <c r="E15">
        <v>1</v>
      </c>
      <c r="H15" t="s">
        <v>2927</v>
      </c>
      <c r="I15" t="s">
        <v>2962</v>
      </c>
      <c r="J15" t="s">
        <v>2963</v>
      </c>
      <c r="K15" s="8"/>
    </row>
    <row r="16" spans="1:13" x14ac:dyDescent="0.25">
      <c r="A16" t="s">
        <v>2975</v>
      </c>
      <c r="B16" t="s">
        <v>5632</v>
      </c>
      <c r="C16" t="s">
        <v>2382</v>
      </c>
      <c r="D16">
        <v>2</v>
      </c>
      <c r="E16">
        <v>1</v>
      </c>
      <c r="F16">
        <v>10</v>
      </c>
      <c r="G16" t="s">
        <v>2380</v>
      </c>
      <c r="H16">
        <v>1729128</v>
      </c>
      <c r="I16" t="s">
        <v>5629</v>
      </c>
      <c r="J16" t="s">
        <v>2390</v>
      </c>
      <c r="K16" s="8"/>
    </row>
    <row r="17" spans="1:12" x14ac:dyDescent="0.25">
      <c r="A17" t="s">
        <v>3365</v>
      </c>
      <c r="B17" t="s">
        <v>3366</v>
      </c>
      <c r="D17">
        <v>2</v>
      </c>
      <c r="E17">
        <v>1</v>
      </c>
      <c r="F17">
        <v>30</v>
      </c>
      <c r="G17" t="s">
        <v>3367</v>
      </c>
      <c r="H17" s="10" t="s">
        <v>5498</v>
      </c>
      <c r="I17" t="s">
        <v>5499</v>
      </c>
      <c r="J17" t="s">
        <v>3368</v>
      </c>
      <c r="K17" s="8">
        <v>1.03</v>
      </c>
    </row>
    <row r="18" spans="1:12" x14ac:dyDescent="0.25">
      <c r="A18" t="s">
        <v>4238</v>
      </c>
      <c r="B18" t="s">
        <v>4241</v>
      </c>
      <c r="C18" t="s">
        <v>2396</v>
      </c>
      <c r="D18">
        <v>5</v>
      </c>
      <c r="E18">
        <v>1</v>
      </c>
      <c r="G18" t="s">
        <v>2471</v>
      </c>
      <c r="I18" t="s">
        <v>4244</v>
      </c>
      <c r="J18" t="s">
        <v>4248</v>
      </c>
      <c r="K18" s="8"/>
    </row>
    <row r="19" spans="1:12" x14ac:dyDescent="0.25">
      <c r="A19" t="s">
        <v>4239</v>
      </c>
      <c r="B19" t="s">
        <v>4242</v>
      </c>
      <c r="C19" t="s">
        <v>2396</v>
      </c>
      <c r="D19">
        <v>6</v>
      </c>
      <c r="E19">
        <v>1</v>
      </c>
      <c r="G19" t="s">
        <v>2471</v>
      </c>
      <c r="I19" t="s">
        <v>4245</v>
      </c>
      <c r="J19" t="s">
        <v>2573</v>
      </c>
      <c r="K19" s="8"/>
    </row>
    <row r="20" spans="1:12" x14ac:dyDescent="0.25">
      <c r="A20" t="s">
        <v>4240</v>
      </c>
      <c r="B20" t="s">
        <v>4243</v>
      </c>
      <c r="C20" t="s">
        <v>2396</v>
      </c>
      <c r="D20">
        <v>7</v>
      </c>
      <c r="E20">
        <v>1</v>
      </c>
      <c r="G20" t="s">
        <v>2471</v>
      </c>
      <c r="I20" t="s">
        <v>4246</v>
      </c>
      <c r="J20" t="s">
        <v>4247</v>
      </c>
      <c r="K20" s="8"/>
    </row>
    <row r="21" spans="1:12" x14ac:dyDescent="0.25">
      <c r="A21" t="s">
        <v>4256</v>
      </c>
      <c r="B21" t="s">
        <v>4257</v>
      </c>
      <c r="C21" t="s">
        <v>2396</v>
      </c>
      <c r="D21">
        <v>14</v>
      </c>
      <c r="E21">
        <v>2</v>
      </c>
      <c r="I21" t="s">
        <v>4258</v>
      </c>
      <c r="J21" t="s">
        <v>4259</v>
      </c>
      <c r="K21" s="8"/>
    </row>
    <row r="22" spans="1:12" x14ac:dyDescent="0.25">
      <c r="A22" t="s">
        <v>4287</v>
      </c>
      <c r="B22" t="s">
        <v>4292</v>
      </c>
      <c r="C22" t="s">
        <v>2510</v>
      </c>
      <c r="D22">
        <v>5</v>
      </c>
      <c r="E22">
        <v>2</v>
      </c>
      <c r="G22" t="s">
        <v>4288</v>
      </c>
      <c r="H22" t="s">
        <v>4289</v>
      </c>
      <c r="I22" t="s">
        <v>4290</v>
      </c>
      <c r="J22" t="s">
        <v>4291</v>
      </c>
      <c r="K22" s="8">
        <v>4.45</v>
      </c>
    </row>
    <row r="23" spans="1:12" x14ac:dyDescent="0.25">
      <c r="A23" t="s">
        <v>4343</v>
      </c>
      <c r="B23" t="s">
        <v>5633</v>
      </c>
      <c r="C23" t="s">
        <v>2382</v>
      </c>
      <c r="D23">
        <v>3</v>
      </c>
      <c r="E23">
        <v>1</v>
      </c>
      <c r="F23">
        <v>10</v>
      </c>
      <c r="G23" t="s">
        <v>2380</v>
      </c>
      <c r="H23">
        <v>1729131</v>
      </c>
      <c r="I23" t="s">
        <v>5628</v>
      </c>
      <c r="J23" t="s">
        <v>2383</v>
      </c>
      <c r="K23" s="8">
        <v>0.79</v>
      </c>
    </row>
    <row r="24" spans="1:12" x14ac:dyDescent="0.25">
      <c r="A24" t="s">
        <v>4479</v>
      </c>
      <c r="B24" t="s">
        <v>5634</v>
      </c>
      <c r="C24" t="s">
        <v>2382</v>
      </c>
      <c r="D24">
        <v>3</v>
      </c>
      <c r="E24">
        <v>1</v>
      </c>
      <c r="F24">
        <v>8</v>
      </c>
      <c r="G24" t="s">
        <v>2380</v>
      </c>
      <c r="H24">
        <v>1861946</v>
      </c>
      <c r="I24" t="s">
        <v>4482</v>
      </c>
      <c r="J24" t="s">
        <v>2383</v>
      </c>
      <c r="K24" s="8">
        <v>1.19</v>
      </c>
      <c r="L24">
        <v>1.7</v>
      </c>
    </row>
    <row r="25" spans="1:12" x14ac:dyDescent="0.25">
      <c r="A25" t="s">
        <v>4480</v>
      </c>
      <c r="B25" t="s">
        <v>5635</v>
      </c>
      <c r="C25" t="s">
        <v>2382</v>
      </c>
      <c r="D25">
        <v>2</v>
      </c>
      <c r="E25">
        <v>1</v>
      </c>
      <c r="F25">
        <v>8</v>
      </c>
      <c r="G25" t="s">
        <v>2380</v>
      </c>
      <c r="H25">
        <v>1861933</v>
      </c>
      <c r="I25" t="s">
        <v>4481</v>
      </c>
      <c r="J25" t="s">
        <v>2390</v>
      </c>
      <c r="K25" s="8">
        <v>0.79</v>
      </c>
      <c r="L25">
        <v>1.1299999999999999</v>
      </c>
    </row>
    <row r="26" spans="1:12" x14ac:dyDescent="0.25">
      <c r="A26" t="s">
        <v>4523</v>
      </c>
      <c r="B26" t="s">
        <v>5636</v>
      </c>
      <c r="C26" t="s">
        <v>2382</v>
      </c>
      <c r="D26">
        <v>4</v>
      </c>
      <c r="E26">
        <v>1</v>
      </c>
      <c r="F26">
        <v>8</v>
      </c>
      <c r="G26" t="s">
        <v>2380</v>
      </c>
      <c r="H26">
        <v>1861959</v>
      </c>
      <c r="I26" t="s">
        <v>4524</v>
      </c>
      <c r="J26" t="s">
        <v>2956</v>
      </c>
      <c r="K26" s="8">
        <v>1.67</v>
      </c>
      <c r="L26">
        <v>2.2999999999999998</v>
      </c>
    </row>
    <row r="27" spans="1:12" x14ac:dyDescent="0.25">
      <c r="A27" t="s">
        <v>4559</v>
      </c>
      <c r="B27" t="s">
        <v>4562</v>
      </c>
      <c r="C27" t="s">
        <v>2510</v>
      </c>
      <c r="D27">
        <v>9</v>
      </c>
      <c r="E27">
        <v>2</v>
      </c>
      <c r="G27" t="s">
        <v>4563</v>
      </c>
      <c r="H27" t="s">
        <v>4564</v>
      </c>
      <c r="I27" t="s">
        <v>4565</v>
      </c>
      <c r="J27" t="s">
        <v>5447</v>
      </c>
      <c r="K27" s="8">
        <v>7.32</v>
      </c>
      <c r="L27">
        <v>22.69</v>
      </c>
    </row>
    <row r="28" spans="1:12" x14ac:dyDescent="0.25">
      <c r="A28" t="s">
        <v>4560</v>
      </c>
      <c r="B28" t="s">
        <v>4566</v>
      </c>
      <c r="C28" t="s">
        <v>2510</v>
      </c>
      <c r="D28">
        <v>15</v>
      </c>
      <c r="E28">
        <v>2</v>
      </c>
      <c r="G28" t="s">
        <v>4563</v>
      </c>
      <c r="H28" t="s">
        <v>4567</v>
      </c>
      <c r="I28" t="s">
        <v>4568</v>
      </c>
      <c r="J28" t="s">
        <v>4569</v>
      </c>
      <c r="K28" s="8">
        <v>9.34</v>
      </c>
    </row>
    <row r="29" spans="1:12" x14ac:dyDescent="0.25">
      <c r="A29" t="s">
        <v>4561</v>
      </c>
      <c r="B29" t="s">
        <v>4570</v>
      </c>
      <c r="C29" t="s">
        <v>2510</v>
      </c>
      <c r="D29">
        <v>25</v>
      </c>
      <c r="E29">
        <v>2</v>
      </c>
      <c r="G29" t="s">
        <v>4563</v>
      </c>
      <c r="H29" t="s">
        <v>4571</v>
      </c>
      <c r="I29" t="s">
        <v>4572</v>
      </c>
      <c r="J29" t="s">
        <v>4573</v>
      </c>
      <c r="K29" s="8">
        <v>10.210000000000001</v>
      </c>
    </row>
    <row r="30" spans="1:12" x14ac:dyDescent="0.25">
      <c r="A30" t="s">
        <v>4586</v>
      </c>
      <c r="B30" t="s">
        <v>4587</v>
      </c>
      <c r="C30" t="s">
        <v>2510</v>
      </c>
      <c r="F30">
        <v>2.5</v>
      </c>
      <c r="G30" t="s">
        <v>4588</v>
      </c>
      <c r="H30" t="s">
        <v>4589</v>
      </c>
      <c r="I30" t="s">
        <v>4590</v>
      </c>
      <c r="J30" t="s">
        <v>4591</v>
      </c>
      <c r="K30" s="8">
        <v>0.64</v>
      </c>
    </row>
    <row r="31" spans="1:12" x14ac:dyDescent="0.25">
      <c r="A31" t="s">
        <v>4617</v>
      </c>
      <c r="B31" t="s">
        <v>4618</v>
      </c>
      <c r="C31" t="s">
        <v>2396</v>
      </c>
      <c r="D31">
        <v>4</v>
      </c>
      <c r="E31">
        <v>1</v>
      </c>
      <c r="I31" t="s">
        <v>4619</v>
      </c>
      <c r="J31" t="s">
        <v>2956</v>
      </c>
    </row>
    <row r="32" spans="1:12" x14ac:dyDescent="0.25">
      <c r="A32" t="s">
        <v>4734</v>
      </c>
      <c r="B32" t="s">
        <v>4735</v>
      </c>
      <c r="C32" t="s">
        <v>4736</v>
      </c>
      <c r="G32" t="s">
        <v>4737</v>
      </c>
      <c r="H32" t="s">
        <v>4738</v>
      </c>
      <c r="I32" t="s">
        <v>4739</v>
      </c>
      <c r="J32" t="s">
        <v>4740</v>
      </c>
      <c r="K32" s="8">
        <v>10.24</v>
      </c>
    </row>
    <row r="33" spans="1:12" x14ac:dyDescent="0.25">
      <c r="A33" t="s">
        <v>4814</v>
      </c>
      <c r="B33" t="s">
        <v>4815</v>
      </c>
      <c r="C33" t="s">
        <v>2387</v>
      </c>
      <c r="D33">
        <v>3</v>
      </c>
      <c r="E33">
        <v>1</v>
      </c>
      <c r="F33">
        <v>20</v>
      </c>
      <c r="G33" t="s">
        <v>2978</v>
      </c>
      <c r="H33" t="s">
        <v>4816</v>
      </c>
      <c r="I33" t="s">
        <v>4817</v>
      </c>
      <c r="J33" t="s">
        <v>2383</v>
      </c>
      <c r="K33" s="8">
        <v>1.18</v>
      </c>
    </row>
    <row r="34" spans="1:12" x14ac:dyDescent="0.25">
      <c r="A34" t="s">
        <v>4848</v>
      </c>
      <c r="B34" t="s">
        <v>4847</v>
      </c>
      <c r="C34" t="s">
        <v>4846</v>
      </c>
      <c r="G34" t="s">
        <v>4588</v>
      </c>
      <c r="H34" t="s">
        <v>4845</v>
      </c>
      <c r="I34" t="s">
        <v>4844</v>
      </c>
      <c r="J34" t="s">
        <v>4843</v>
      </c>
    </row>
    <row r="35" spans="1:12" x14ac:dyDescent="0.25">
      <c r="A35" t="s">
        <v>4907</v>
      </c>
      <c r="B35" t="s">
        <v>4906</v>
      </c>
      <c r="C35" t="s">
        <v>2387</v>
      </c>
      <c r="D35">
        <v>3</v>
      </c>
      <c r="E35">
        <v>1</v>
      </c>
      <c r="F35">
        <v>50</v>
      </c>
      <c r="G35" t="s">
        <v>2388</v>
      </c>
      <c r="H35">
        <v>389690003</v>
      </c>
      <c r="I35" t="s">
        <v>4908</v>
      </c>
      <c r="J35" t="s">
        <v>2383</v>
      </c>
      <c r="K35" s="8">
        <v>2.96</v>
      </c>
      <c r="L35">
        <v>10</v>
      </c>
    </row>
    <row r="36" spans="1:12" x14ac:dyDescent="0.25">
      <c r="A36" t="s">
        <v>5021</v>
      </c>
      <c r="B36" t="s">
        <v>5022</v>
      </c>
      <c r="C36" t="s">
        <v>2382</v>
      </c>
      <c r="D36">
        <v>2</v>
      </c>
      <c r="E36">
        <v>1</v>
      </c>
      <c r="F36" t="s">
        <v>4660</v>
      </c>
      <c r="G36" t="s">
        <v>2380</v>
      </c>
      <c r="H36">
        <v>1714971</v>
      </c>
      <c r="I36" t="s">
        <v>5614</v>
      </c>
      <c r="J36" t="s">
        <v>2390</v>
      </c>
      <c r="K36" s="8">
        <v>1.71</v>
      </c>
    </row>
    <row r="37" spans="1:12" x14ac:dyDescent="0.25">
      <c r="A37" t="s">
        <v>5038</v>
      </c>
      <c r="B37" t="s">
        <v>5039</v>
      </c>
      <c r="C37" t="s">
        <v>2510</v>
      </c>
      <c r="D37">
        <v>9</v>
      </c>
      <c r="E37">
        <v>1</v>
      </c>
      <c r="F37" t="s">
        <v>2111</v>
      </c>
      <c r="G37" t="s">
        <v>4563</v>
      </c>
      <c r="H37" t="s">
        <v>5040</v>
      </c>
      <c r="I37" t="s">
        <v>5041</v>
      </c>
      <c r="J37" t="s">
        <v>5042</v>
      </c>
      <c r="K37" s="8">
        <v>2.27</v>
      </c>
      <c r="L37">
        <v>8.89</v>
      </c>
    </row>
    <row r="38" spans="1:12" x14ac:dyDescent="0.25">
      <c r="A38" t="s">
        <v>5084</v>
      </c>
      <c r="B38" t="s">
        <v>5085</v>
      </c>
      <c r="C38" t="s">
        <v>2510</v>
      </c>
      <c r="D38">
        <v>7</v>
      </c>
      <c r="E38">
        <v>1</v>
      </c>
      <c r="F38">
        <v>3</v>
      </c>
      <c r="G38" t="s">
        <v>2471</v>
      </c>
      <c r="H38" t="s">
        <v>5086</v>
      </c>
      <c r="I38" t="s">
        <v>5087</v>
      </c>
      <c r="J38" t="s">
        <v>4247</v>
      </c>
    </row>
    <row r="39" spans="1:12" x14ac:dyDescent="0.25">
      <c r="A39" t="s">
        <v>5099</v>
      </c>
      <c r="B39" t="s">
        <v>5100</v>
      </c>
      <c r="C39" t="s">
        <v>2396</v>
      </c>
      <c r="D39">
        <v>3</v>
      </c>
      <c r="E39">
        <v>1</v>
      </c>
      <c r="I39" t="s">
        <v>5101</v>
      </c>
      <c r="J39" t="s">
        <v>2383</v>
      </c>
    </row>
    <row r="40" spans="1:12" x14ac:dyDescent="0.25">
      <c r="A40" t="s">
        <v>5136</v>
      </c>
      <c r="B40" t="s">
        <v>5137</v>
      </c>
      <c r="C40" t="s">
        <v>2510</v>
      </c>
      <c r="D40">
        <v>1</v>
      </c>
      <c r="E40">
        <v>1</v>
      </c>
      <c r="F40" t="s">
        <v>5138</v>
      </c>
      <c r="G40" t="s">
        <v>5139</v>
      </c>
      <c r="H40" t="s">
        <v>5140</v>
      </c>
      <c r="I40" t="s">
        <v>5141</v>
      </c>
      <c r="J40" t="s">
        <v>2963</v>
      </c>
      <c r="K40" s="8">
        <v>2.0499999999999998</v>
      </c>
    </row>
    <row r="41" spans="1:12" x14ac:dyDescent="0.25">
      <c r="A41" t="s">
        <v>5152</v>
      </c>
      <c r="B41" t="s">
        <v>5153</v>
      </c>
      <c r="C41" t="s">
        <v>2396</v>
      </c>
      <c r="D41">
        <v>16</v>
      </c>
      <c r="E41">
        <v>1</v>
      </c>
      <c r="I41" t="s">
        <v>5154</v>
      </c>
      <c r="J41" t="s">
        <v>5155</v>
      </c>
    </row>
    <row r="42" spans="1:12" x14ac:dyDescent="0.25">
      <c r="A42" t="s">
        <v>5165</v>
      </c>
      <c r="B42" t="s">
        <v>5166</v>
      </c>
      <c r="C42" t="s">
        <v>2396</v>
      </c>
      <c r="D42">
        <v>15</v>
      </c>
      <c r="E42">
        <v>1</v>
      </c>
      <c r="I42" t="s">
        <v>5167</v>
      </c>
      <c r="J42" t="s">
        <v>5168</v>
      </c>
    </row>
    <row r="43" spans="1:12" x14ac:dyDescent="0.25">
      <c r="A43" t="s">
        <v>5169</v>
      </c>
      <c r="B43" t="s">
        <v>5170</v>
      </c>
      <c r="C43" t="s">
        <v>5171</v>
      </c>
      <c r="D43">
        <v>5</v>
      </c>
      <c r="E43">
        <v>1</v>
      </c>
      <c r="F43" t="s">
        <v>70</v>
      </c>
      <c r="G43" t="s">
        <v>2907</v>
      </c>
      <c r="H43" t="s">
        <v>5172</v>
      </c>
      <c r="I43" t="s">
        <v>5173</v>
      </c>
      <c r="J43" t="s">
        <v>2904</v>
      </c>
      <c r="K43" s="8">
        <v>0.77</v>
      </c>
    </row>
    <row r="44" spans="1:12" x14ac:dyDescent="0.25">
      <c r="A44" t="s">
        <v>5391</v>
      </c>
      <c r="B44" t="s">
        <v>5392</v>
      </c>
      <c r="C44" t="s">
        <v>5395</v>
      </c>
      <c r="D44">
        <v>1</v>
      </c>
      <c r="E44">
        <v>1</v>
      </c>
      <c r="F44" t="s">
        <v>4660</v>
      </c>
      <c r="G44" t="s">
        <v>5393</v>
      </c>
      <c r="H44">
        <v>7798</v>
      </c>
      <c r="I44" t="s">
        <v>5394</v>
      </c>
      <c r="J44" t="s">
        <v>2963</v>
      </c>
      <c r="K44" s="8">
        <v>0.5</v>
      </c>
      <c r="L44">
        <v>3.27</v>
      </c>
    </row>
    <row r="45" spans="1:12" x14ac:dyDescent="0.25">
      <c r="A45" t="s">
        <v>5422</v>
      </c>
      <c r="B45" t="s">
        <v>5427</v>
      </c>
      <c r="C45" t="s">
        <v>2387</v>
      </c>
      <c r="D45">
        <v>2</v>
      </c>
      <c r="E45">
        <v>1</v>
      </c>
      <c r="F45" t="s">
        <v>5138</v>
      </c>
      <c r="G45" t="s">
        <v>2388</v>
      </c>
      <c r="H45">
        <v>387207502</v>
      </c>
      <c r="I45" t="s">
        <v>5425</v>
      </c>
      <c r="J45" t="s">
        <v>2390</v>
      </c>
      <c r="K45" s="8">
        <v>2.21</v>
      </c>
    </row>
    <row r="46" spans="1:12" x14ac:dyDescent="0.25">
      <c r="A46" t="s">
        <v>5429</v>
      </c>
      <c r="B46" t="s">
        <v>5424</v>
      </c>
      <c r="C46" t="s">
        <v>2387</v>
      </c>
      <c r="D46">
        <v>3</v>
      </c>
      <c r="E46">
        <v>1</v>
      </c>
      <c r="F46" t="s">
        <v>5138</v>
      </c>
      <c r="G46" t="s">
        <v>2388</v>
      </c>
      <c r="H46">
        <v>387207503</v>
      </c>
      <c r="I46" t="s">
        <v>5423</v>
      </c>
      <c r="J46" t="s">
        <v>2383</v>
      </c>
      <c r="K46" s="8">
        <v>2.96</v>
      </c>
    </row>
    <row r="47" spans="1:12" x14ac:dyDescent="0.25">
      <c r="A47" t="s">
        <v>5430</v>
      </c>
      <c r="B47" t="s">
        <v>5428</v>
      </c>
      <c r="C47" t="s">
        <v>2387</v>
      </c>
      <c r="D47">
        <v>4</v>
      </c>
      <c r="E47">
        <v>1</v>
      </c>
      <c r="F47" t="s">
        <v>5138</v>
      </c>
      <c r="G47" t="s">
        <v>2388</v>
      </c>
      <c r="H47">
        <v>387207504</v>
      </c>
      <c r="I47" t="s">
        <v>5426</v>
      </c>
      <c r="J47" t="s">
        <v>2956</v>
      </c>
      <c r="K47" s="8">
        <v>3.1</v>
      </c>
    </row>
    <row r="48" spans="1:12" x14ac:dyDescent="0.25">
      <c r="A48" t="s">
        <v>5477</v>
      </c>
      <c r="B48" t="s">
        <v>5482</v>
      </c>
      <c r="C48" t="s">
        <v>5478</v>
      </c>
      <c r="D48">
        <v>6</v>
      </c>
      <c r="E48">
        <v>1</v>
      </c>
      <c r="F48" t="s">
        <v>5481</v>
      </c>
      <c r="G48" t="s">
        <v>4737</v>
      </c>
      <c r="H48" t="s">
        <v>5479</v>
      </c>
      <c r="I48" t="s">
        <v>5480</v>
      </c>
      <c r="J48" t="s">
        <v>2573</v>
      </c>
      <c r="K48" s="8">
        <v>0.8</v>
      </c>
    </row>
    <row r="49" spans="1:13" x14ac:dyDescent="0.25">
      <c r="A49" t="s">
        <v>5490</v>
      </c>
      <c r="B49" t="s">
        <v>5491</v>
      </c>
      <c r="C49" t="s">
        <v>2396</v>
      </c>
      <c r="D49">
        <v>3</v>
      </c>
      <c r="E49">
        <v>1</v>
      </c>
      <c r="F49" t="s">
        <v>2106</v>
      </c>
      <c r="G49" t="s">
        <v>2471</v>
      </c>
      <c r="H49" t="s">
        <v>5492</v>
      </c>
      <c r="I49" t="s">
        <v>5493</v>
      </c>
      <c r="J49" t="s">
        <v>2383</v>
      </c>
      <c r="K49" s="8">
        <v>0.19</v>
      </c>
    </row>
    <row r="50" spans="1:13" x14ac:dyDescent="0.25">
      <c r="A50" t="s">
        <v>5494</v>
      </c>
      <c r="B50" t="s">
        <v>5495</v>
      </c>
      <c r="C50" t="s">
        <v>2396</v>
      </c>
      <c r="D50">
        <v>2</v>
      </c>
      <c r="E50">
        <v>1</v>
      </c>
      <c r="F50" t="s">
        <v>2106</v>
      </c>
      <c r="G50" t="s">
        <v>2471</v>
      </c>
      <c r="H50" t="s">
        <v>5496</v>
      </c>
      <c r="I50" t="s">
        <v>5497</v>
      </c>
      <c r="J50" t="s">
        <v>2390</v>
      </c>
      <c r="K50" s="8">
        <v>0.19</v>
      </c>
    </row>
    <row r="51" spans="1:13" x14ac:dyDescent="0.25">
      <c r="A51" t="s">
        <v>5509</v>
      </c>
      <c r="B51" t="s">
        <v>5510</v>
      </c>
      <c r="C51" t="s">
        <v>5511</v>
      </c>
      <c r="D51">
        <v>8</v>
      </c>
      <c r="E51">
        <v>1</v>
      </c>
      <c r="G51" t="s">
        <v>4021</v>
      </c>
      <c r="H51" t="s">
        <v>5512</v>
      </c>
      <c r="I51" t="s">
        <v>5513</v>
      </c>
      <c r="J51" t="s">
        <v>5514</v>
      </c>
      <c r="K51" s="8">
        <v>3.72</v>
      </c>
    </row>
    <row r="52" spans="1:13" x14ac:dyDescent="0.25">
      <c r="A52" t="s">
        <v>5621</v>
      </c>
      <c r="B52" t="s">
        <v>5622</v>
      </c>
      <c r="C52" t="s">
        <v>2396</v>
      </c>
      <c r="D52">
        <v>6</v>
      </c>
      <c r="E52">
        <v>1</v>
      </c>
      <c r="G52" t="s">
        <v>4737</v>
      </c>
      <c r="H52" t="s">
        <v>5623</v>
      </c>
      <c r="I52" t="s">
        <v>5624</v>
      </c>
      <c r="J52" t="s">
        <v>2573</v>
      </c>
      <c r="K52" s="8">
        <v>0.54</v>
      </c>
    </row>
    <row r="53" spans="1:13" x14ac:dyDescent="0.25">
      <c r="A53" t="s">
        <v>5625</v>
      </c>
      <c r="B53" t="s">
        <v>5626</v>
      </c>
      <c r="C53" t="s">
        <v>2387</v>
      </c>
      <c r="D53">
        <v>7</v>
      </c>
      <c r="E53">
        <v>1</v>
      </c>
      <c r="F53" t="s">
        <v>5138</v>
      </c>
      <c r="G53" t="s">
        <v>2388</v>
      </c>
      <c r="H53">
        <v>387207507</v>
      </c>
      <c r="I53" t="s">
        <v>5627</v>
      </c>
      <c r="J53" t="s">
        <v>4247</v>
      </c>
      <c r="K53" s="8">
        <v>4.79</v>
      </c>
    </row>
    <row r="54" spans="1:13" x14ac:dyDescent="0.25">
      <c r="A54" t="s">
        <v>5645</v>
      </c>
      <c r="B54" t="s">
        <v>5644</v>
      </c>
      <c r="C54" t="s">
        <v>2382</v>
      </c>
      <c r="D54">
        <v>2</v>
      </c>
      <c r="E54">
        <v>1</v>
      </c>
      <c r="F54" t="s">
        <v>4903</v>
      </c>
      <c r="G54" t="s">
        <v>2380</v>
      </c>
      <c r="H54">
        <v>1792863</v>
      </c>
      <c r="I54" t="s">
        <v>5643</v>
      </c>
      <c r="J54" t="s">
        <v>2390</v>
      </c>
      <c r="K54" s="8">
        <v>0.34</v>
      </c>
    </row>
    <row r="55" spans="1:13" x14ac:dyDescent="0.25">
      <c r="A55" t="s">
        <v>5706</v>
      </c>
      <c r="B55" t="s">
        <v>5707</v>
      </c>
      <c r="C55" t="s">
        <v>2382</v>
      </c>
      <c r="D55">
        <v>2</v>
      </c>
      <c r="E55">
        <v>1</v>
      </c>
      <c r="F55" t="s">
        <v>4600</v>
      </c>
      <c r="G55" t="s">
        <v>2380</v>
      </c>
      <c r="H55">
        <v>1991095</v>
      </c>
      <c r="I55" t="s">
        <v>5708</v>
      </c>
      <c r="J55" t="s">
        <v>2390</v>
      </c>
      <c r="K55" s="8">
        <v>1.23</v>
      </c>
      <c r="M55" t="s">
        <v>8925</v>
      </c>
    </row>
    <row r="56" spans="1:13" x14ac:dyDescent="0.25">
      <c r="A56" t="s">
        <v>5749</v>
      </c>
      <c r="B56" t="s">
        <v>5750</v>
      </c>
      <c r="C56" t="s">
        <v>2396</v>
      </c>
      <c r="D56">
        <v>5</v>
      </c>
      <c r="E56">
        <v>2</v>
      </c>
      <c r="F56" t="s">
        <v>70</v>
      </c>
      <c r="G56" t="s">
        <v>5751</v>
      </c>
      <c r="H56" t="s">
        <v>5752</v>
      </c>
      <c r="I56" t="s">
        <v>5753</v>
      </c>
      <c r="J56" t="s">
        <v>5754</v>
      </c>
      <c r="K56" s="8">
        <v>0.57999999999999996</v>
      </c>
    </row>
    <row r="57" spans="1:13" x14ac:dyDescent="0.25">
      <c r="A57" t="s">
        <v>5760</v>
      </c>
      <c r="B57" t="s">
        <v>5761</v>
      </c>
      <c r="C57" t="s">
        <v>2396</v>
      </c>
      <c r="D57">
        <v>2</v>
      </c>
      <c r="E57">
        <v>1</v>
      </c>
      <c r="G57" t="s">
        <v>4737</v>
      </c>
      <c r="H57" t="s">
        <v>5762</v>
      </c>
      <c r="I57" t="s">
        <v>5763</v>
      </c>
      <c r="J57" t="s">
        <v>2390</v>
      </c>
      <c r="K57" s="8">
        <v>0.2</v>
      </c>
    </row>
    <row r="58" spans="1:13" x14ac:dyDescent="0.25">
      <c r="A58" t="s">
        <v>5764</v>
      </c>
      <c r="B58" t="s">
        <v>5873</v>
      </c>
      <c r="C58" t="s">
        <v>5511</v>
      </c>
      <c r="D58">
        <v>100</v>
      </c>
      <c r="E58">
        <v>2</v>
      </c>
      <c r="G58" t="s">
        <v>2978</v>
      </c>
      <c r="H58" t="s">
        <v>5765</v>
      </c>
      <c r="I58" t="s">
        <v>5862</v>
      </c>
      <c r="J58" t="s">
        <v>5766</v>
      </c>
      <c r="K58" s="8">
        <v>5.43</v>
      </c>
    </row>
    <row r="59" spans="1:13" x14ac:dyDescent="0.25">
      <c r="A59" t="s">
        <v>5798</v>
      </c>
      <c r="B59" t="s">
        <v>5803</v>
      </c>
      <c r="C59" t="s">
        <v>5799</v>
      </c>
      <c r="G59" t="s">
        <v>2907</v>
      </c>
      <c r="H59" t="s">
        <v>5800</v>
      </c>
      <c r="I59" t="s">
        <v>5801</v>
      </c>
      <c r="J59" t="s">
        <v>5802</v>
      </c>
      <c r="K59" s="8">
        <v>3.92</v>
      </c>
      <c r="M59" t="s">
        <v>8905</v>
      </c>
    </row>
    <row r="60" spans="1:13" x14ac:dyDescent="0.25">
      <c r="A60" t="s">
        <v>5804</v>
      </c>
      <c r="B60" t="s">
        <v>5805</v>
      </c>
      <c r="C60" t="s">
        <v>5799</v>
      </c>
      <c r="D60">
        <v>4</v>
      </c>
      <c r="E60">
        <v>1</v>
      </c>
      <c r="F60" t="s">
        <v>70</v>
      </c>
      <c r="G60" t="s">
        <v>2978</v>
      </c>
      <c r="H60" t="s">
        <v>5806</v>
      </c>
      <c r="I60" t="s">
        <v>5807</v>
      </c>
      <c r="J60" t="s">
        <v>5808</v>
      </c>
      <c r="K60" s="8">
        <v>1.52</v>
      </c>
      <c r="M60" t="s">
        <v>8906</v>
      </c>
    </row>
    <row r="61" spans="1:13" x14ac:dyDescent="0.25">
      <c r="A61" t="s">
        <v>5840</v>
      </c>
      <c r="B61" t="s">
        <v>5843</v>
      </c>
      <c r="C61" t="s">
        <v>5511</v>
      </c>
      <c r="D61">
        <v>18</v>
      </c>
      <c r="E61">
        <v>2</v>
      </c>
      <c r="F61" t="s">
        <v>70</v>
      </c>
      <c r="G61" t="s">
        <v>2907</v>
      </c>
      <c r="H61" t="s">
        <v>5842</v>
      </c>
      <c r="I61" t="s">
        <v>5841</v>
      </c>
      <c r="J61" t="s">
        <v>2454</v>
      </c>
      <c r="K61" s="8">
        <v>2.6</v>
      </c>
    </row>
    <row r="62" spans="1:13" x14ac:dyDescent="0.25">
      <c r="A62" t="s">
        <v>5844</v>
      </c>
      <c r="B62" t="s">
        <v>5846</v>
      </c>
      <c r="C62" t="s">
        <v>5845</v>
      </c>
      <c r="D62">
        <v>18</v>
      </c>
      <c r="E62">
        <v>2</v>
      </c>
      <c r="F62" t="s">
        <v>70</v>
      </c>
      <c r="I62" t="s">
        <v>5847</v>
      </c>
      <c r="J62" t="s">
        <v>2454</v>
      </c>
      <c r="K62" s="8">
        <v>0</v>
      </c>
    </row>
    <row r="63" spans="1:13" x14ac:dyDescent="0.25">
      <c r="A63" t="s">
        <v>5853</v>
      </c>
      <c r="B63" t="s">
        <v>5855</v>
      </c>
      <c r="C63" t="s">
        <v>5854</v>
      </c>
      <c r="D63">
        <v>15</v>
      </c>
      <c r="E63">
        <v>1</v>
      </c>
      <c r="F63" t="s">
        <v>70</v>
      </c>
      <c r="G63" t="s">
        <v>2978</v>
      </c>
      <c r="H63" t="s">
        <v>5856</v>
      </c>
      <c r="I63" t="s">
        <v>5857</v>
      </c>
      <c r="J63" t="s">
        <v>5168</v>
      </c>
      <c r="K63" s="8">
        <v>1.06</v>
      </c>
    </row>
    <row r="64" spans="1:13" x14ac:dyDescent="0.25">
      <c r="A64" t="s">
        <v>5863</v>
      </c>
      <c r="B64" t="s">
        <v>5872</v>
      </c>
      <c r="C64" t="s">
        <v>5511</v>
      </c>
      <c r="D64">
        <v>100</v>
      </c>
      <c r="E64">
        <v>2</v>
      </c>
      <c r="F64" t="s">
        <v>70</v>
      </c>
      <c r="G64" t="s">
        <v>2978</v>
      </c>
      <c r="H64" t="s">
        <v>5871</v>
      </c>
      <c r="I64" t="s">
        <v>5870</v>
      </c>
      <c r="J64" t="s">
        <v>5766</v>
      </c>
      <c r="K64" s="8">
        <v>3.49</v>
      </c>
    </row>
    <row r="65" spans="1:13" x14ac:dyDescent="0.25">
      <c r="A65" t="s">
        <v>5864</v>
      </c>
      <c r="B65" t="s">
        <v>5867</v>
      </c>
      <c r="C65" t="s">
        <v>5845</v>
      </c>
      <c r="D65">
        <v>100</v>
      </c>
      <c r="E65">
        <v>2</v>
      </c>
      <c r="I65" t="s">
        <v>5865</v>
      </c>
      <c r="J65" t="s">
        <v>5766</v>
      </c>
    </row>
    <row r="66" spans="1:13" x14ac:dyDescent="0.25">
      <c r="A66" t="s">
        <v>5869</v>
      </c>
      <c r="B66" t="s">
        <v>5868</v>
      </c>
      <c r="C66" t="s">
        <v>5845</v>
      </c>
      <c r="D66">
        <v>100</v>
      </c>
      <c r="E66">
        <v>2</v>
      </c>
      <c r="I66" t="s">
        <v>5866</v>
      </c>
      <c r="J66" t="s">
        <v>5766</v>
      </c>
    </row>
    <row r="67" spans="1:13" x14ac:dyDescent="0.25">
      <c r="A67" t="s">
        <v>5875</v>
      </c>
      <c r="B67" t="s">
        <v>5876</v>
      </c>
      <c r="C67" t="s">
        <v>2382</v>
      </c>
      <c r="D67">
        <v>2</v>
      </c>
      <c r="E67">
        <v>1</v>
      </c>
      <c r="F67" t="s">
        <v>4903</v>
      </c>
      <c r="G67" t="s">
        <v>2380</v>
      </c>
      <c r="H67">
        <v>1824857</v>
      </c>
      <c r="I67" t="s">
        <v>5874</v>
      </c>
      <c r="J67" t="s">
        <v>2390</v>
      </c>
    </row>
    <row r="68" spans="1:13" x14ac:dyDescent="0.25">
      <c r="A68" t="s">
        <v>5932</v>
      </c>
      <c r="B68" t="s">
        <v>5933</v>
      </c>
      <c r="C68" t="s">
        <v>2382</v>
      </c>
      <c r="D68">
        <v>2</v>
      </c>
      <c r="E68">
        <v>1</v>
      </c>
      <c r="F68" t="s">
        <v>4660</v>
      </c>
      <c r="G68" t="s">
        <v>2380</v>
      </c>
      <c r="H68">
        <v>1714955</v>
      </c>
      <c r="I68" t="s">
        <v>5931</v>
      </c>
      <c r="J68" t="s">
        <v>2390</v>
      </c>
      <c r="K68" s="8">
        <v>1.71</v>
      </c>
    </row>
    <row r="69" spans="1:13" x14ac:dyDescent="0.25">
      <c r="A69" t="s">
        <v>5994</v>
      </c>
      <c r="B69" t="s">
        <v>5995</v>
      </c>
      <c r="C69" t="s">
        <v>2396</v>
      </c>
      <c r="D69">
        <v>4</v>
      </c>
      <c r="E69">
        <v>1</v>
      </c>
      <c r="F69" t="s">
        <v>70</v>
      </c>
      <c r="G69" t="s">
        <v>5993</v>
      </c>
      <c r="H69" t="s">
        <v>5992</v>
      </c>
      <c r="I69" t="s">
        <v>5991</v>
      </c>
      <c r="J69" t="s">
        <v>2956</v>
      </c>
      <c r="K69" s="8">
        <v>0.43</v>
      </c>
    </row>
    <row r="70" spans="1:13" x14ac:dyDescent="0.25">
      <c r="A70" t="s">
        <v>6016</v>
      </c>
      <c r="B70" t="s">
        <v>6017</v>
      </c>
      <c r="C70" t="s">
        <v>5799</v>
      </c>
      <c r="D70">
        <v>4</v>
      </c>
      <c r="E70">
        <v>2</v>
      </c>
      <c r="F70" t="s">
        <v>70</v>
      </c>
      <c r="G70" t="s">
        <v>4588</v>
      </c>
      <c r="H70" t="s">
        <v>6018</v>
      </c>
      <c r="I70" t="s">
        <v>6019</v>
      </c>
      <c r="J70" t="s">
        <v>6020</v>
      </c>
      <c r="K70" s="8">
        <v>0.95</v>
      </c>
      <c r="M70" t="s">
        <v>8902</v>
      </c>
    </row>
    <row r="71" spans="1:13" x14ac:dyDescent="0.25">
      <c r="A71" t="s">
        <v>6030</v>
      </c>
      <c r="B71" t="s">
        <v>6031</v>
      </c>
      <c r="C71" t="s">
        <v>5799</v>
      </c>
      <c r="D71">
        <v>4</v>
      </c>
      <c r="E71">
        <v>1</v>
      </c>
      <c r="F71" t="s">
        <v>2332</v>
      </c>
      <c r="G71" t="s">
        <v>2388</v>
      </c>
      <c r="H71" s="11" t="s">
        <v>6032</v>
      </c>
      <c r="I71" t="s">
        <v>6033</v>
      </c>
      <c r="J71" t="s">
        <v>5808</v>
      </c>
      <c r="K71" s="8">
        <v>1.29</v>
      </c>
    </row>
    <row r="72" spans="1:13" x14ac:dyDescent="0.25">
      <c r="A72" t="s">
        <v>6035</v>
      </c>
      <c r="B72" t="s">
        <v>6036</v>
      </c>
      <c r="C72" t="s">
        <v>5799</v>
      </c>
      <c r="D72">
        <v>8</v>
      </c>
      <c r="E72">
        <v>1</v>
      </c>
      <c r="G72" t="s">
        <v>2917</v>
      </c>
      <c r="H72" t="s">
        <v>6037</v>
      </c>
      <c r="I72" t="s">
        <v>6034</v>
      </c>
      <c r="J72" t="s">
        <v>6038</v>
      </c>
      <c r="K72" s="8">
        <v>5.26</v>
      </c>
    </row>
    <row r="73" spans="1:13" x14ac:dyDescent="0.25">
      <c r="A73" t="s">
        <v>6056</v>
      </c>
      <c r="B73" t="s">
        <v>6059</v>
      </c>
      <c r="C73" t="s">
        <v>2396</v>
      </c>
      <c r="D73">
        <v>5</v>
      </c>
      <c r="E73">
        <v>2</v>
      </c>
      <c r="G73" t="s">
        <v>4737</v>
      </c>
      <c r="H73" t="s">
        <v>6057</v>
      </c>
      <c r="I73" t="s">
        <v>6058</v>
      </c>
      <c r="J73" t="s">
        <v>5754</v>
      </c>
      <c r="K73" s="8">
        <v>1.17</v>
      </c>
    </row>
    <row r="74" spans="1:13" x14ac:dyDescent="0.25">
      <c r="A74" t="s">
        <v>6105</v>
      </c>
      <c r="B74" t="s">
        <v>6107</v>
      </c>
      <c r="C74" t="s">
        <v>2382</v>
      </c>
      <c r="D74">
        <v>2</v>
      </c>
      <c r="E74">
        <v>1</v>
      </c>
      <c r="F74" t="s">
        <v>4903</v>
      </c>
      <c r="G74" t="s">
        <v>2380</v>
      </c>
      <c r="H74">
        <v>1824080</v>
      </c>
      <c r="I74" t="s">
        <v>6106</v>
      </c>
      <c r="J74" t="s">
        <v>2390</v>
      </c>
      <c r="K74" s="8">
        <v>2.52</v>
      </c>
    </row>
    <row r="75" spans="1:13" x14ac:dyDescent="0.25">
      <c r="A75" t="s">
        <v>6145</v>
      </c>
      <c r="B75" t="s">
        <v>6143</v>
      </c>
      <c r="C75" t="s">
        <v>2382</v>
      </c>
      <c r="D75">
        <v>3</v>
      </c>
      <c r="E75">
        <v>1</v>
      </c>
      <c r="F75" t="s">
        <v>4660</v>
      </c>
      <c r="G75" t="s">
        <v>2380</v>
      </c>
      <c r="H75">
        <v>1714984</v>
      </c>
      <c r="I75" t="s">
        <v>6144</v>
      </c>
      <c r="J75" t="s">
        <v>2383</v>
      </c>
      <c r="K75" s="8">
        <v>2.5099999999999998</v>
      </c>
    </row>
    <row r="76" spans="1:13" x14ac:dyDescent="0.25">
      <c r="A76" t="s">
        <v>6215</v>
      </c>
      <c r="B76" t="s">
        <v>6221</v>
      </c>
      <c r="C76" t="s">
        <v>6216</v>
      </c>
      <c r="D76">
        <v>3</v>
      </c>
      <c r="E76">
        <v>1</v>
      </c>
      <c r="F76" t="s">
        <v>2111</v>
      </c>
      <c r="G76" t="s">
        <v>6217</v>
      </c>
      <c r="H76" t="s">
        <v>6218</v>
      </c>
      <c r="I76" t="s">
        <v>6219</v>
      </c>
      <c r="J76" t="s">
        <v>6220</v>
      </c>
      <c r="K76" s="8">
        <v>1.64</v>
      </c>
    </row>
    <row r="77" spans="1:13" x14ac:dyDescent="0.25">
      <c r="A77" t="s">
        <v>6251</v>
      </c>
      <c r="B77" t="s">
        <v>6252</v>
      </c>
      <c r="C77" t="s">
        <v>6253</v>
      </c>
      <c r="D77">
        <v>5</v>
      </c>
      <c r="E77">
        <v>1</v>
      </c>
      <c r="F77" t="s">
        <v>4660</v>
      </c>
      <c r="G77" t="s">
        <v>2978</v>
      </c>
      <c r="H77" t="s">
        <v>6254</v>
      </c>
      <c r="I77" t="s">
        <v>6255</v>
      </c>
      <c r="J77" t="s">
        <v>6256</v>
      </c>
      <c r="K77" s="8">
        <v>2.75</v>
      </c>
    </row>
    <row r="78" spans="1:13" x14ac:dyDescent="0.25">
      <c r="A78" t="s">
        <v>6298</v>
      </c>
      <c r="B78" t="s">
        <v>6299</v>
      </c>
      <c r="C78" t="s">
        <v>2382</v>
      </c>
      <c r="D78">
        <v>4</v>
      </c>
      <c r="E78">
        <v>1</v>
      </c>
      <c r="F78" t="s">
        <v>6300</v>
      </c>
      <c r="G78" t="s">
        <v>2380</v>
      </c>
      <c r="H78">
        <v>1720929</v>
      </c>
      <c r="I78" t="s">
        <v>6301</v>
      </c>
      <c r="J78" t="s">
        <v>2956</v>
      </c>
      <c r="K78" s="8">
        <v>6.67</v>
      </c>
    </row>
    <row r="79" spans="1:13" x14ac:dyDescent="0.25">
      <c r="A79" t="s">
        <v>6305</v>
      </c>
      <c r="B79" t="s">
        <v>6303</v>
      </c>
      <c r="C79" t="s">
        <v>6304</v>
      </c>
      <c r="D79">
        <v>2</v>
      </c>
      <c r="E79">
        <v>1</v>
      </c>
      <c r="G79" t="s">
        <v>5393</v>
      </c>
      <c r="H79">
        <v>1042</v>
      </c>
      <c r="I79" t="s">
        <v>6302</v>
      </c>
      <c r="J79" t="s">
        <v>6306</v>
      </c>
      <c r="K79" s="8">
        <v>2.76</v>
      </c>
      <c r="M79" t="s">
        <v>8883</v>
      </c>
    </row>
    <row r="80" spans="1:13" x14ac:dyDescent="0.25">
      <c r="A80" t="s">
        <v>6312</v>
      </c>
      <c r="B80" t="s">
        <v>6313</v>
      </c>
      <c r="C80" t="s">
        <v>6314</v>
      </c>
      <c r="D80">
        <v>110</v>
      </c>
      <c r="E80">
        <v>2</v>
      </c>
      <c r="G80" t="s">
        <v>2978</v>
      </c>
      <c r="H80" t="s">
        <v>6315</v>
      </c>
      <c r="I80" t="s">
        <v>6316</v>
      </c>
      <c r="J80" t="s">
        <v>6322</v>
      </c>
      <c r="K80" s="8">
        <v>18.989999999999998</v>
      </c>
      <c r="M80" t="s">
        <v>8899</v>
      </c>
    </row>
    <row r="81" spans="1:13" x14ac:dyDescent="0.25">
      <c r="A81" t="s">
        <v>6317</v>
      </c>
      <c r="B81" t="s">
        <v>6318</v>
      </c>
      <c r="C81" t="s">
        <v>5799</v>
      </c>
      <c r="D81">
        <v>9</v>
      </c>
      <c r="E81">
        <v>2</v>
      </c>
      <c r="F81" t="s">
        <v>2332</v>
      </c>
      <c r="G81" t="s">
        <v>5751</v>
      </c>
      <c r="H81" t="s">
        <v>6319</v>
      </c>
      <c r="I81" t="s">
        <v>6320</v>
      </c>
      <c r="J81" t="s">
        <v>6321</v>
      </c>
      <c r="K81" s="8">
        <v>3.95</v>
      </c>
      <c r="M81" t="s">
        <v>8901</v>
      </c>
    </row>
    <row r="82" spans="1:13" x14ac:dyDescent="0.25">
      <c r="A82" t="s">
        <v>6331</v>
      </c>
      <c r="B82" t="s">
        <v>6332</v>
      </c>
      <c r="C82" t="s">
        <v>5799</v>
      </c>
      <c r="D82">
        <v>19</v>
      </c>
      <c r="E82">
        <v>1</v>
      </c>
      <c r="F82">
        <v>0.5</v>
      </c>
      <c r="G82" t="s">
        <v>2907</v>
      </c>
      <c r="H82" t="s">
        <v>6330</v>
      </c>
      <c r="I82" t="s">
        <v>6328</v>
      </c>
      <c r="J82" t="s">
        <v>6329</v>
      </c>
      <c r="K82" s="8">
        <v>0.8</v>
      </c>
      <c r="M82" t="s">
        <v>8903</v>
      </c>
    </row>
    <row r="83" spans="1:13" x14ac:dyDescent="0.25">
      <c r="A83" t="s">
        <v>6436</v>
      </c>
      <c r="B83" t="s">
        <v>6435</v>
      </c>
      <c r="C83" t="s">
        <v>5799</v>
      </c>
      <c r="D83">
        <v>15</v>
      </c>
      <c r="E83">
        <v>3</v>
      </c>
      <c r="F83" t="s">
        <v>2119</v>
      </c>
      <c r="G83" t="s">
        <v>2907</v>
      </c>
      <c r="H83" t="s">
        <v>6432</v>
      </c>
      <c r="I83" t="s">
        <v>6433</v>
      </c>
      <c r="J83" t="s">
        <v>6434</v>
      </c>
      <c r="K83" s="8">
        <v>2.15</v>
      </c>
    </row>
    <row r="84" spans="1:13" x14ac:dyDescent="0.25">
      <c r="A84" t="s">
        <v>6445</v>
      </c>
      <c r="B84" t="s">
        <v>6446</v>
      </c>
      <c r="C84" t="s">
        <v>5799</v>
      </c>
      <c r="D84">
        <v>8</v>
      </c>
      <c r="E84">
        <v>1</v>
      </c>
      <c r="G84" t="s">
        <v>6447</v>
      </c>
      <c r="H84" t="s">
        <v>6448</v>
      </c>
      <c r="I84" t="s">
        <v>6448</v>
      </c>
      <c r="J84" t="s">
        <v>6449</v>
      </c>
      <c r="K84" s="8">
        <v>10.26</v>
      </c>
      <c r="M84" t="s">
        <v>8900</v>
      </c>
    </row>
    <row r="85" spans="1:13" x14ac:dyDescent="0.25">
      <c r="A85" t="s">
        <v>6486</v>
      </c>
      <c r="B85" t="s">
        <v>6483</v>
      </c>
      <c r="G85" t="s">
        <v>6484</v>
      </c>
      <c r="H85" t="s">
        <v>6485</v>
      </c>
      <c r="I85" t="s">
        <v>6485</v>
      </c>
      <c r="J85" t="s">
        <v>6306</v>
      </c>
      <c r="K85" s="8">
        <v>1</v>
      </c>
    </row>
    <row r="86" spans="1:13" x14ac:dyDescent="0.25">
      <c r="A86" t="s">
        <v>6532</v>
      </c>
      <c r="B86" t="s">
        <v>6536</v>
      </c>
      <c r="C86" t="s">
        <v>6314</v>
      </c>
      <c r="D86">
        <v>32</v>
      </c>
      <c r="E86">
        <v>3</v>
      </c>
      <c r="F86" t="s">
        <v>2106</v>
      </c>
      <c r="G86" t="s">
        <v>2978</v>
      </c>
      <c r="H86" t="s">
        <v>6533</v>
      </c>
      <c r="I86" t="s">
        <v>6534</v>
      </c>
      <c r="J86" t="s">
        <v>6535</v>
      </c>
      <c r="K86" s="8">
        <v>7.49</v>
      </c>
      <c r="M86" t="s">
        <v>8898</v>
      </c>
    </row>
    <row r="87" spans="1:13" x14ac:dyDescent="0.25">
      <c r="A87" t="s">
        <v>6537</v>
      </c>
      <c r="B87" t="s">
        <v>6538</v>
      </c>
      <c r="C87" t="s">
        <v>5478</v>
      </c>
      <c r="D87">
        <v>32</v>
      </c>
      <c r="E87">
        <v>3</v>
      </c>
      <c r="F87" t="s">
        <v>2106</v>
      </c>
      <c r="G87" t="s">
        <v>2978</v>
      </c>
      <c r="H87" t="s">
        <v>6539</v>
      </c>
      <c r="I87" t="s">
        <v>6540</v>
      </c>
      <c r="J87" t="s">
        <v>6535</v>
      </c>
      <c r="K87" s="8">
        <v>5.17</v>
      </c>
    </row>
    <row r="88" spans="1:13" x14ac:dyDescent="0.25">
      <c r="A88" t="s">
        <v>6580</v>
      </c>
      <c r="B88" t="s">
        <v>6581</v>
      </c>
      <c r="C88" t="s">
        <v>5799</v>
      </c>
      <c r="G88" t="s">
        <v>2978</v>
      </c>
      <c r="H88" t="s">
        <v>6582</v>
      </c>
      <c r="I88" t="s">
        <v>6583</v>
      </c>
      <c r="J88" t="s">
        <v>4740</v>
      </c>
      <c r="K88" s="8">
        <v>3.78</v>
      </c>
    </row>
    <row r="89" spans="1:13" x14ac:dyDescent="0.25">
      <c r="A89" t="s">
        <v>6612</v>
      </c>
      <c r="B89" t="s">
        <v>6613</v>
      </c>
      <c r="C89" t="s">
        <v>2396</v>
      </c>
      <c r="D89">
        <v>4</v>
      </c>
      <c r="E89">
        <v>1</v>
      </c>
      <c r="G89" t="s">
        <v>2388</v>
      </c>
      <c r="H89" s="11" t="s">
        <v>6611</v>
      </c>
      <c r="I89" t="s">
        <v>6610</v>
      </c>
      <c r="J89" t="s">
        <v>2956</v>
      </c>
      <c r="K89" s="8">
        <v>0.46</v>
      </c>
    </row>
    <row r="90" spans="1:13" x14ac:dyDescent="0.25">
      <c r="A90" t="s">
        <v>6614</v>
      </c>
      <c r="B90" t="s">
        <v>6618</v>
      </c>
      <c r="C90" t="s">
        <v>5511</v>
      </c>
      <c r="G90" t="s">
        <v>2978</v>
      </c>
      <c r="H90" t="s">
        <v>6617</v>
      </c>
      <c r="I90" t="s">
        <v>6616</v>
      </c>
      <c r="J90" t="s">
        <v>6615</v>
      </c>
      <c r="K90" s="8">
        <v>1.33</v>
      </c>
    </row>
    <row r="91" spans="1:13" x14ac:dyDescent="0.25">
      <c r="A91" t="s">
        <v>6644</v>
      </c>
      <c r="B91" t="s">
        <v>6645</v>
      </c>
      <c r="C91" t="s">
        <v>2396</v>
      </c>
      <c r="D91">
        <v>8</v>
      </c>
      <c r="E91">
        <v>1</v>
      </c>
      <c r="F91" t="s">
        <v>6646</v>
      </c>
      <c r="G91" t="s">
        <v>2978</v>
      </c>
      <c r="H91" t="s">
        <v>6647</v>
      </c>
      <c r="I91" t="s">
        <v>6648</v>
      </c>
      <c r="J91" t="s">
        <v>2446</v>
      </c>
      <c r="K91" s="8">
        <v>13.14</v>
      </c>
    </row>
    <row r="92" spans="1:13" x14ac:dyDescent="0.25">
      <c r="A92" t="s">
        <v>6652</v>
      </c>
      <c r="B92" t="s">
        <v>6651</v>
      </c>
      <c r="C92" t="s">
        <v>5478</v>
      </c>
      <c r="D92">
        <v>8</v>
      </c>
      <c r="E92">
        <v>1</v>
      </c>
      <c r="F92" t="s">
        <v>6646</v>
      </c>
      <c r="G92" t="s">
        <v>2978</v>
      </c>
      <c r="H92" t="s">
        <v>6650</v>
      </c>
      <c r="I92" t="s">
        <v>6649</v>
      </c>
      <c r="J92" t="s">
        <v>2446</v>
      </c>
      <c r="K92" s="8">
        <v>7.35</v>
      </c>
    </row>
    <row r="93" spans="1:13" x14ac:dyDescent="0.25">
      <c r="A93" t="s">
        <v>6670</v>
      </c>
      <c r="B93" t="s">
        <v>6674</v>
      </c>
      <c r="C93" t="s">
        <v>5511</v>
      </c>
      <c r="D93">
        <v>10</v>
      </c>
      <c r="E93">
        <v>1</v>
      </c>
      <c r="G93" t="s">
        <v>2388</v>
      </c>
      <c r="H93" s="11" t="s">
        <v>6673</v>
      </c>
      <c r="I93" t="s">
        <v>6672</v>
      </c>
      <c r="J93" t="s">
        <v>6671</v>
      </c>
      <c r="K93" s="8">
        <v>2.02</v>
      </c>
      <c r="M93" t="s">
        <v>8904</v>
      </c>
    </row>
    <row r="94" spans="1:13" x14ac:dyDescent="0.25">
      <c r="A94" t="s">
        <v>6675</v>
      </c>
      <c r="B94" t="s">
        <v>6676</v>
      </c>
      <c r="C94" t="s">
        <v>6677</v>
      </c>
      <c r="D94">
        <v>35</v>
      </c>
      <c r="E94">
        <v>1</v>
      </c>
      <c r="F94" t="s">
        <v>6678</v>
      </c>
      <c r="G94" t="s">
        <v>2978</v>
      </c>
      <c r="H94" t="s">
        <v>6679</v>
      </c>
      <c r="I94" t="s">
        <v>6680</v>
      </c>
      <c r="J94" t="s">
        <v>6681</v>
      </c>
      <c r="K94" s="8">
        <v>11.45</v>
      </c>
    </row>
    <row r="95" spans="1:13" x14ac:dyDescent="0.25">
      <c r="A95" t="s">
        <v>6686</v>
      </c>
      <c r="B95" t="s">
        <v>6682</v>
      </c>
      <c r="C95" t="s">
        <v>2396</v>
      </c>
      <c r="D95">
        <v>35</v>
      </c>
      <c r="E95">
        <v>1</v>
      </c>
      <c r="F95" t="s">
        <v>6678</v>
      </c>
      <c r="G95" t="s">
        <v>2978</v>
      </c>
      <c r="H95" t="s">
        <v>6683</v>
      </c>
      <c r="I95" t="s">
        <v>6684</v>
      </c>
      <c r="J95" t="s">
        <v>6685</v>
      </c>
      <c r="K95" s="8">
        <v>11.68</v>
      </c>
    </row>
    <row r="96" spans="1:13" x14ac:dyDescent="0.25">
      <c r="A96" t="s">
        <v>6716</v>
      </c>
      <c r="B96" t="s">
        <v>6717</v>
      </c>
      <c r="C96" t="s">
        <v>2382</v>
      </c>
      <c r="D96">
        <v>3</v>
      </c>
      <c r="E96">
        <v>1</v>
      </c>
      <c r="F96" t="s">
        <v>4311</v>
      </c>
      <c r="G96" t="s">
        <v>2978</v>
      </c>
      <c r="H96" t="s">
        <v>6718</v>
      </c>
      <c r="I96" t="s">
        <v>6719</v>
      </c>
      <c r="J96" t="s">
        <v>2383</v>
      </c>
      <c r="K96" s="8">
        <v>1.1599999999999999</v>
      </c>
    </row>
    <row r="97" spans="1:11" x14ac:dyDescent="0.25">
      <c r="A97" t="s">
        <v>6723</v>
      </c>
      <c r="B97" t="s">
        <v>6720</v>
      </c>
      <c r="C97" t="s">
        <v>2382</v>
      </c>
      <c r="D97">
        <v>4</v>
      </c>
      <c r="E97">
        <v>1</v>
      </c>
      <c r="F97" t="s">
        <v>4311</v>
      </c>
      <c r="G97" t="s">
        <v>2978</v>
      </c>
      <c r="H97" t="s">
        <v>6721</v>
      </c>
      <c r="I97" t="s">
        <v>6722</v>
      </c>
      <c r="J97" t="s">
        <v>2956</v>
      </c>
      <c r="K97" s="8">
        <v>1.51</v>
      </c>
    </row>
    <row r="98" spans="1:11" x14ac:dyDescent="0.25">
      <c r="A98" t="s">
        <v>6724</v>
      </c>
      <c r="B98" t="s">
        <v>6725</v>
      </c>
      <c r="C98" t="s">
        <v>2382</v>
      </c>
      <c r="D98">
        <v>4</v>
      </c>
      <c r="E98">
        <v>1</v>
      </c>
      <c r="F98" t="s">
        <v>6726</v>
      </c>
      <c r="G98" t="s">
        <v>2380</v>
      </c>
      <c r="H98" s="11" t="s">
        <v>6727</v>
      </c>
      <c r="I98" t="s">
        <v>6728</v>
      </c>
      <c r="J98" t="s">
        <v>2956</v>
      </c>
      <c r="K98" s="8">
        <v>1.4</v>
      </c>
    </row>
    <row r="99" spans="1:11" x14ac:dyDescent="0.25">
      <c r="A99" t="s">
        <v>6743</v>
      </c>
      <c r="B99" t="s">
        <v>6744</v>
      </c>
      <c r="C99" t="s">
        <v>2382</v>
      </c>
      <c r="D99">
        <v>3</v>
      </c>
      <c r="E99">
        <v>1</v>
      </c>
      <c r="F99" t="s">
        <v>4600</v>
      </c>
      <c r="G99" t="s">
        <v>2380</v>
      </c>
      <c r="H99">
        <v>1991105</v>
      </c>
      <c r="I99" t="s">
        <v>6745</v>
      </c>
      <c r="J99" t="s">
        <v>2383</v>
      </c>
      <c r="K99" s="8">
        <v>1.8</v>
      </c>
    </row>
    <row r="100" spans="1:11" x14ac:dyDescent="0.25">
      <c r="A100" t="s">
        <v>6771</v>
      </c>
      <c r="B100" t="s">
        <v>6770</v>
      </c>
      <c r="C100" t="s">
        <v>6677</v>
      </c>
      <c r="D100">
        <v>3</v>
      </c>
      <c r="E100">
        <v>1</v>
      </c>
      <c r="F100" t="s">
        <v>4600</v>
      </c>
      <c r="G100" t="s">
        <v>2978</v>
      </c>
      <c r="H100" t="s">
        <v>6769</v>
      </c>
      <c r="I100" t="s">
        <v>6768</v>
      </c>
      <c r="J100" t="s">
        <v>2383</v>
      </c>
      <c r="K100" s="8">
        <v>3.58</v>
      </c>
    </row>
    <row r="101" spans="1:11" x14ac:dyDescent="0.25">
      <c r="A101" t="s">
        <v>6858</v>
      </c>
      <c r="B101" t="s">
        <v>6860</v>
      </c>
      <c r="C101" t="s">
        <v>6216</v>
      </c>
      <c r="D101">
        <v>3</v>
      </c>
      <c r="E101">
        <v>1</v>
      </c>
      <c r="F101" t="s">
        <v>2111</v>
      </c>
      <c r="G101" t="s">
        <v>6217</v>
      </c>
      <c r="H101" t="s">
        <v>6859</v>
      </c>
      <c r="I101" t="s">
        <v>6219</v>
      </c>
      <c r="J101" t="s">
        <v>6220</v>
      </c>
      <c r="K101" s="8">
        <v>1.64</v>
      </c>
    </row>
    <row r="102" spans="1:11" x14ac:dyDescent="0.25">
      <c r="A102" t="s">
        <v>6883</v>
      </c>
      <c r="B102" t="s">
        <v>6884</v>
      </c>
      <c r="C102" t="s">
        <v>2382</v>
      </c>
      <c r="D102">
        <v>4</v>
      </c>
      <c r="E102">
        <v>1</v>
      </c>
      <c r="F102" t="s">
        <v>6678</v>
      </c>
      <c r="G102" t="s">
        <v>2978</v>
      </c>
      <c r="H102" t="s">
        <v>6886</v>
      </c>
      <c r="I102" t="s">
        <v>6885</v>
      </c>
      <c r="J102" t="s">
        <v>2956</v>
      </c>
      <c r="K102" s="8">
        <v>3.13</v>
      </c>
    </row>
    <row r="103" spans="1:11" x14ac:dyDescent="0.25">
      <c r="A103" t="s">
        <v>6892</v>
      </c>
      <c r="B103" t="s">
        <v>6893</v>
      </c>
      <c r="C103" t="s">
        <v>2396</v>
      </c>
      <c r="D103">
        <v>18</v>
      </c>
      <c r="E103">
        <v>1</v>
      </c>
      <c r="G103" t="s">
        <v>4737</v>
      </c>
      <c r="H103" t="s">
        <v>6895</v>
      </c>
      <c r="I103" t="s">
        <v>6896</v>
      </c>
      <c r="J103" t="s">
        <v>6894</v>
      </c>
      <c r="K103" s="8">
        <v>1.66</v>
      </c>
    </row>
    <row r="104" spans="1:11" x14ac:dyDescent="0.25">
      <c r="A104" t="s">
        <v>6913</v>
      </c>
      <c r="B104" t="s">
        <v>6914</v>
      </c>
      <c r="C104" t="s">
        <v>2382</v>
      </c>
      <c r="D104">
        <v>2</v>
      </c>
      <c r="E104">
        <v>1</v>
      </c>
      <c r="F104" t="s">
        <v>6726</v>
      </c>
      <c r="G104" t="s">
        <v>2380</v>
      </c>
      <c r="H104">
        <v>1757242</v>
      </c>
      <c r="I104" t="s">
        <v>6915</v>
      </c>
      <c r="J104" t="s">
        <v>2390</v>
      </c>
      <c r="K104" s="8">
        <v>0.64</v>
      </c>
    </row>
    <row r="105" spans="1:11" x14ac:dyDescent="0.25">
      <c r="A105" t="s">
        <v>6916</v>
      </c>
      <c r="B105" t="s">
        <v>6917</v>
      </c>
      <c r="C105" t="s">
        <v>5799</v>
      </c>
      <c r="D105">
        <v>9</v>
      </c>
      <c r="E105">
        <v>1</v>
      </c>
      <c r="G105" t="s">
        <v>2907</v>
      </c>
      <c r="H105" t="s">
        <v>6920</v>
      </c>
      <c r="I105" t="s">
        <v>6918</v>
      </c>
      <c r="J105" t="s">
        <v>6919</v>
      </c>
      <c r="K105" s="8">
        <v>1.59</v>
      </c>
    </row>
    <row r="106" spans="1:11" x14ac:dyDescent="0.25">
      <c r="A106" t="s">
        <v>6972</v>
      </c>
      <c r="B106" t="s">
        <v>6973</v>
      </c>
      <c r="C106" t="s">
        <v>2387</v>
      </c>
      <c r="D106">
        <v>2</v>
      </c>
      <c r="E106">
        <v>1</v>
      </c>
      <c r="F106" t="s">
        <v>4660</v>
      </c>
      <c r="G106" t="s">
        <v>2978</v>
      </c>
      <c r="H106" t="s">
        <v>6974</v>
      </c>
      <c r="I106" t="s">
        <v>6975</v>
      </c>
      <c r="J106" t="s">
        <v>2390</v>
      </c>
      <c r="K106" s="8">
        <v>1.84</v>
      </c>
    </row>
    <row r="107" spans="1:11" x14ac:dyDescent="0.25">
      <c r="A107" t="s">
        <v>6982</v>
      </c>
      <c r="B107" t="s">
        <v>6983</v>
      </c>
      <c r="C107" t="s">
        <v>2396</v>
      </c>
      <c r="D107">
        <v>7</v>
      </c>
      <c r="E107">
        <v>1</v>
      </c>
      <c r="G107" t="s">
        <v>4737</v>
      </c>
      <c r="H107" t="s">
        <v>6984</v>
      </c>
      <c r="I107" t="s">
        <v>6985</v>
      </c>
      <c r="J107" t="s">
        <v>4247</v>
      </c>
      <c r="K107" s="8">
        <v>0.61</v>
      </c>
    </row>
    <row r="108" spans="1:11" x14ac:dyDescent="0.25">
      <c r="A108" t="s">
        <v>6986</v>
      </c>
      <c r="B108" t="s">
        <v>6991</v>
      </c>
      <c r="C108" t="s">
        <v>2396</v>
      </c>
      <c r="D108">
        <v>5</v>
      </c>
      <c r="E108">
        <v>1</v>
      </c>
      <c r="G108" t="s">
        <v>4737</v>
      </c>
      <c r="H108" t="s">
        <v>6992</v>
      </c>
      <c r="I108" t="s">
        <v>7007</v>
      </c>
      <c r="J108" t="s">
        <v>4248</v>
      </c>
    </row>
    <row r="109" spans="1:11" x14ac:dyDescent="0.25">
      <c r="A109" t="s">
        <v>6987</v>
      </c>
      <c r="B109" t="s">
        <v>6993</v>
      </c>
      <c r="C109" t="s">
        <v>2396</v>
      </c>
      <c r="D109">
        <v>9</v>
      </c>
      <c r="E109">
        <v>1</v>
      </c>
      <c r="G109" t="s">
        <v>4737</v>
      </c>
      <c r="H109" t="s">
        <v>6994</v>
      </c>
      <c r="I109" t="s">
        <v>7008</v>
      </c>
      <c r="J109" t="s">
        <v>5042</v>
      </c>
    </row>
    <row r="110" spans="1:11" x14ac:dyDescent="0.25">
      <c r="A110" t="s">
        <v>6988</v>
      </c>
      <c r="B110" t="s">
        <v>6995</v>
      </c>
      <c r="C110" t="s">
        <v>2396</v>
      </c>
      <c r="D110">
        <v>11</v>
      </c>
      <c r="E110">
        <v>1</v>
      </c>
      <c r="G110" t="s">
        <v>4737</v>
      </c>
      <c r="H110" t="s">
        <v>6998</v>
      </c>
      <c r="I110" t="s">
        <v>7009</v>
      </c>
      <c r="J110" t="s">
        <v>7014</v>
      </c>
    </row>
    <row r="111" spans="1:11" x14ac:dyDescent="0.25">
      <c r="A111" t="s">
        <v>6989</v>
      </c>
      <c r="B111" t="s">
        <v>6996</v>
      </c>
      <c r="C111" t="s">
        <v>2396</v>
      </c>
      <c r="D111">
        <v>13</v>
      </c>
      <c r="E111">
        <v>1</v>
      </c>
      <c r="G111" t="s">
        <v>4737</v>
      </c>
      <c r="H111" t="s">
        <v>6999</v>
      </c>
      <c r="I111" t="s">
        <v>7010</v>
      </c>
      <c r="J111" t="s">
        <v>7015</v>
      </c>
    </row>
    <row r="112" spans="1:11" x14ac:dyDescent="0.25">
      <c r="A112" t="s">
        <v>6990</v>
      </c>
      <c r="B112" t="s">
        <v>6997</v>
      </c>
      <c r="C112" t="s">
        <v>2396</v>
      </c>
      <c r="D112">
        <v>17</v>
      </c>
      <c r="E112">
        <v>1</v>
      </c>
      <c r="G112" t="s">
        <v>4737</v>
      </c>
      <c r="H112" t="s">
        <v>7000</v>
      </c>
      <c r="I112" t="s">
        <v>7011</v>
      </c>
      <c r="J112" t="s">
        <v>7016</v>
      </c>
    </row>
    <row r="113" spans="1:13" x14ac:dyDescent="0.25">
      <c r="A113" t="s">
        <v>7001</v>
      </c>
      <c r="B113" t="s">
        <v>7003</v>
      </c>
      <c r="C113" t="s">
        <v>2396</v>
      </c>
      <c r="D113">
        <v>19</v>
      </c>
      <c r="E113">
        <v>1</v>
      </c>
      <c r="G113" t="s">
        <v>4737</v>
      </c>
      <c r="H113" t="s">
        <v>7005</v>
      </c>
      <c r="I113" t="s">
        <v>7012</v>
      </c>
      <c r="J113" t="s">
        <v>7017</v>
      </c>
    </row>
    <row r="114" spans="1:13" x14ac:dyDescent="0.25">
      <c r="A114" t="s">
        <v>7002</v>
      </c>
      <c r="B114" t="s">
        <v>7004</v>
      </c>
      <c r="C114" t="s">
        <v>2396</v>
      </c>
      <c r="D114">
        <v>20</v>
      </c>
      <c r="E114">
        <v>1</v>
      </c>
      <c r="G114" t="s">
        <v>4737</v>
      </c>
      <c r="H114" t="s">
        <v>7006</v>
      </c>
      <c r="I114" t="s">
        <v>7013</v>
      </c>
      <c r="J114" t="s">
        <v>7018</v>
      </c>
    </row>
    <row r="115" spans="1:13" x14ac:dyDescent="0.25">
      <c r="A115" t="s">
        <v>7062</v>
      </c>
      <c r="B115" t="s">
        <v>7063</v>
      </c>
      <c r="C115" t="s">
        <v>6677</v>
      </c>
      <c r="D115">
        <v>1</v>
      </c>
      <c r="E115">
        <v>1</v>
      </c>
      <c r="G115" t="s">
        <v>2388</v>
      </c>
      <c r="H115">
        <v>733910060</v>
      </c>
      <c r="I115" t="s">
        <v>7061</v>
      </c>
      <c r="J115" t="s">
        <v>4740</v>
      </c>
      <c r="K115" s="8">
        <v>3.14</v>
      </c>
    </row>
    <row r="116" spans="1:13" x14ac:dyDescent="0.25">
      <c r="A116" t="s">
        <v>7091</v>
      </c>
      <c r="B116" t="s">
        <v>7092</v>
      </c>
      <c r="C116" t="s">
        <v>5395</v>
      </c>
      <c r="D116">
        <v>1</v>
      </c>
      <c r="E116">
        <v>1</v>
      </c>
      <c r="F116" t="s">
        <v>4660</v>
      </c>
      <c r="G116" t="s">
        <v>5393</v>
      </c>
      <c r="H116">
        <v>1299</v>
      </c>
      <c r="I116" t="s">
        <v>7093</v>
      </c>
      <c r="J116" t="s">
        <v>2963</v>
      </c>
      <c r="K116" s="8">
        <v>0.93</v>
      </c>
    </row>
    <row r="117" spans="1:13" x14ac:dyDescent="0.25">
      <c r="A117" t="s">
        <v>7145</v>
      </c>
      <c r="B117" t="s">
        <v>7146</v>
      </c>
      <c r="C117" t="s">
        <v>5799</v>
      </c>
      <c r="D117">
        <v>8</v>
      </c>
      <c r="E117">
        <v>1</v>
      </c>
      <c r="G117" t="s">
        <v>6447</v>
      </c>
      <c r="H117" t="s">
        <v>7148</v>
      </c>
      <c r="I117" t="s">
        <v>7149</v>
      </c>
      <c r="J117" t="s">
        <v>7147</v>
      </c>
      <c r="K117" s="8">
        <v>7.63</v>
      </c>
    </row>
    <row r="118" spans="1:13" x14ac:dyDescent="0.25">
      <c r="A118" t="s">
        <v>7169</v>
      </c>
      <c r="B118" t="s">
        <v>7170</v>
      </c>
      <c r="C118" t="s">
        <v>2510</v>
      </c>
      <c r="D118">
        <v>4</v>
      </c>
      <c r="E118">
        <v>1</v>
      </c>
      <c r="F118">
        <v>3</v>
      </c>
      <c r="G118" t="s">
        <v>2471</v>
      </c>
      <c r="H118" t="s">
        <v>7174</v>
      </c>
      <c r="I118" t="s">
        <v>7171</v>
      </c>
      <c r="J118" t="s">
        <v>2956</v>
      </c>
      <c r="K118" s="8">
        <v>0.21</v>
      </c>
      <c r="M118" t="s">
        <v>7173</v>
      </c>
    </row>
    <row r="119" spans="1:13" x14ac:dyDescent="0.25">
      <c r="A119" t="s">
        <v>7180</v>
      </c>
      <c r="B119" t="s">
        <v>7181</v>
      </c>
      <c r="C119" t="s">
        <v>2396</v>
      </c>
      <c r="D119">
        <v>14</v>
      </c>
      <c r="E119">
        <v>1</v>
      </c>
      <c r="G119" t="s">
        <v>4737</v>
      </c>
      <c r="H119" t="s">
        <v>7182</v>
      </c>
      <c r="I119" t="s">
        <v>7183</v>
      </c>
      <c r="J119" t="s">
        <v>7184</v>
      </c>
      <c r="K119" s="8">
        <v>1.1399999999999999</v>
      </c>
      <c r="M119" t="s">
        <v>7185</v>
      </c>
    </row>
    <row r="120" spans="1:13" x14ac:dyDescent="0.25">
      <c r="A120" t="s">
        <v>7186</v>
      </c>
      <c r="B120" t="s">
        <v>7189</v>
      </c>
      <c r="C120" t="s">
        <v>2396</v>
      </c>
      <c r="D120">
        <v>4</v>
      </c>
      <c r="E120">
        <v>1</v>
      </c>
      <c r="F120" t="s">
        <v>70</v>
      </c>
      <c r="G120" t="s">
        <v>5993</v>
      </c>
      <c r="H120" t="s">
        <v>5992</v>
      </c>
      <c r="I120" t="s">
        <v>7187</v>
      </c>
      <c r="J120" t="s">
        <v>2956</v>
      </c>
      <c r="K120" s="8">
        <v>0.44</v>
      </c>
      <c r="M120" t="s">
        <v>7188</v>
      </c>
    </row>
    <row r="121" spans="1:13" x14ac:dyDescent="0.25">
      <c r="A121" t="s">
        <v>7204</v>
      </c>
      <c r="B121" t="s">
        <v>7205</v>
      </c>
      <c r="C121" t="s">
        <v>2396</v>
      </c>
      <c r="D121">
        <v>8</v>
      </c>
      <c r="E121">
        <v>3</v>
      </c>
      <c r="G121" t="s">
        <v>4737</v>
      </c>
      <c r="H121" t="s">
        <v>7208</v>
      </c>
      <c r="I121" t="s">
        <v>7207</v>
      </c>
      <c r="J121" t="s">
        <v>7206</v>
      </c>
      <c r="K121" s="8">
        <v>2.5499999999999998</v>
      </c>
      <c r="M121" t="s">
        <v>7209</v>
      </c>
    </row>
    <row r="122" spans="1:13" x14ac:dyDescent="0.25">
      <c r="A122" t="s">
        <v>8979</v>
      </c>
      <c r="B122" t="s">
        <v>8980</v>
      </c>
      <c r="C122" t="s">
        <v>6677</v>
      </c>
      <c r="D122">
        <v>5</v>
      </c>
      <c r="E122">
        <v>1</v>
      </c>
      <c r="F122" t="s">
        <v>70</v>
      </c>
      <c r="G122" t="s">
        <v>2388</v>
      </c>
      <c r="H122">
        <v>5000751517</v>
      </c>
      <c r="I122" t="s">
        <v>8981</v>
      </c>
      <c r="J122" t="s">
        <v>8982</v>
      </c>
      <c r="K122" s="8">
        <v>3.94</v>
      </c>
      <c r="M122" t="s">
        <v>8983</v>
      </c>
    </row>
    <row r="123" spans="1:13" x14ac:dyDescent="0.25">
      <c r="A123" t="s">
        <v>9020</v>
      </c>
      <c r="B123" t="s">
        <v>9021</v>
      </c>
      <c r="C123" t="s">
        <v>5799</v>
      </c>
      <c r="D123">
        <v>1</v>
      </c>
      <c r="E123">
        <v>1</v>
      </c>
      <c r="G123" t="s">
        <v>4737</v>
      </c>
      <c r="H123" t="s">
        <v>9025</v>
      </c>
      <c r="I123" t="s">
        <v>9024</v>
      </c>
      <c r="J123" t="s">
        <v>9022</v>
      </c>
      <c r="K123" s="8">
        <v>4.1500000000000004</v>
      </c>
      <c r="M123" t="s">
        <v>9023</v>
      </c>
    </row>
    <row r="124" spans="1:13" x14ac:dyDescent="0.25">
      <c r="A124" t="s">
        <v>9145</v>
      </c>
      <c r="B124" t="s">
        <v>9146</v>
      </c>
      <c r="C124" t="s">
        <v>9147</v>
      </c>
      <c r="D124">
        <v>1</v>
      </c>
      <c r="E124">
        <v>1</v>
      </c>
      <c r="G124" t="s">
        <v>3367</v>
      </c>
      <c r="H124" t="s">
        <v>9148</v>
      </c>
      <c r="I124" t="s">
        <v>9149</v>
      </c>
      <c r="J124" t="s">
        <v>2963</v>
      </c>
      <c r="K124" s="8">
        <v>0.49</v>
      </c>
      <c r="M124" t="s">
        <v>9150</v>
      </c>
    </row>
    <row r="125" spans="1:13" x14ac:dyDescent="0.25">
      <c r="A125" t="s">
        <v>9285</v>
      </c>
      <c r="B125" t="s">
        <v>9281</v>
      </c>
      <c r="C125" t="s">
        <v>6677</v>
      </c>
      <c r="D125">
        <v>4</v>
      </c>
      <c r="E125">
        <v>1</v>
      </c>
      <c r="F125" t="s">
        <v>2119</v>
      </c>
      <c r="G125" t="s">
        <v>2907</v>
      </c>
      <c r="H125" t="s">
        <v>9282</v>
      </c>
      <c r="I125" t="s">
        <v>9283</v>
      </c>
      <c r="J125" t="s">
        <v>5808</v>
      </c>
      <c r="K125" s="8">
        <v>0.89</v>
      </c>
      <c r="M125" t="s">
        <v>9284</v>
      </c>
    </row>
    <row r="126" spans="1:13" x14ac:dyDescent="0.25">
      <c r="A126" t="s">
        <v>9360</v>
      </c>
      <c r="B126" t="s">
        <v>9361</v>
      </c>
      <c r="C126" t="s">
        <v>5478</v>
      </c>
      <c r="D126">
        <v>36</v>
      </c>
      <c r="E126">
        <v>1</v>
      </c>
      <c r="F126" t="s">
        <v>2106</v>
      </c>
      <c r="G126" t="s">
        <v>2907</v>
      </c>
      <c r="H126" t="s">
        <v>5842</v>
      </c>
      <c r="I126" t="s">
        <v>9362</v>
      </c>
      <c r="J126" t="s">
        <v>9363</v>
      </c>
      <c r="K126" s="8">
        <v>2.71</v>
      </c>
      <c r="M126" t="s">
        <v>9364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02"/>
  <sheetViews>
    <sheetView topLeftCell="A573" workbookViewId="0">
      <selection activeCell="B603" sqref="B603"/>
    </sheetView>
  </sheetViews>
  <sheetFormatPr defaultRowHeight="15" x14ac:dyDescent="0.25"/>
  <cols>
    <col min="1" max="1" width="12.28515625" bestFit="1" customWidth="1"/>
    <col min="2" max="2" width="32.5703125" bestFit="1" customWidth="1"/>
    <col min="3" max="3" width="11.5703125" bestFit="1" customWidth="1"/>
    <col min="4" max="4" width="9.7109375" bestFit="1" customWidth="1"/>
    <col min="5" max="5" width="7.85546875" bestFit="1" customWidth="1"/>
    <col min="6" max="6" width="6.5703125" bestFit="1" customWidth="1"/>
    <col min="7" max="7" width="13.140625" bestFit="1" customWidth="1"/>
    <col min="8" max="8" width="21.5703125" bestFit="1" customWidth="1"/>
    <col min="9" max="9" width="26.7109375" bestFit="1" customWidth="1"/>
    <col min="10" max="10" width="13.7109375" bestFit="1" customWidth="1"/>
    <col min="11" max="11" width="8.85546875" style="8"/>
  </cols>
  <sheetData>
    <row r="1" spans="1:12" x14ac:dyDescent="0.25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4494</v>
      </c>
      <c r="L1" t="s">
        <v>7172</v>
      </c>
    </row>
    <row r="2" spans="1:12" x14ac:dyDescent="0.25">
      <c r="A2" t="s">
        <v>18</v>
      </c>
      <c r="B2" t="str">
        <f>CONCATENATE("CAP",", ",C2,", ",D2,", ",E2,", ",F2,", 0805")</f>
        <v>CAP, 220pF, 10%, 50V, X7R, 0805</v>
      </c>
      <c r="C2" t="s">
        <v>923</v>
      </c>
      <c r="D2" s="2" t="s">
        <v>950</v>
      </c>
      <c r="E2" t="s">
        <v>943</v>
      </c>
      <c r="F2" t="s">
        <v>20</v>
      </c>
      <c r="G2" t="s">
        <v>21</v>
      </c>
      <c r="H2" t="s">
        <v>951</v>
      </c>
      <c r="I2" t="s">
        <v>11</v>
      </c>
      <c r="J2" t="s">
        <v>23</v>
      </c>
    </row>
    <row r="3" spans="1:12" x14ac:dyDescent="0.25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924</v>
      </c>
      <c r="D3" s="2" t="s">
        <v>950</v>
      </c>
      <c r="E3" t="s">
        <v>943</v>
      </c>
      <c r="F3" t="s">
        <v>20</v>
      </c>
      <c r="G3" t="s">
        <v>21</v>
      </c>
      <c r="H3" t="s">
        <v>952</v>
      </c>
      <c r="I3" t="s">
        <v>11</v>
      </c>
      <c r="J3" t="s">
        <v>23</v>
      </c>
    </row>
    <row r="4" spans="1:12" x14ac:dyDescent="0.25">
      <c r="A4" t="s">
        <v>26</v>
      </c>
      <c r="B4" t="str">
        <f t="shared" si="0"/>
        <v>CAP, 390pF, 10%, 50V, X7R, 0805</v>
      </c>
      <c r="C4" t="s">
        <v>925</v>
      </c>
      <c r="D4" s="2" t="s">
        <v>950</v>
      </c>
      <c r="E4" t="s">
        <v>943</v>
      </c>
      <c r="F4" t="s">
        <v>20</v>
      </c>
      <c r="G4" t="s">
        <v>21</v>
      </c>
      <c r="H4" t="s">
        <v>953</v>
      </c>
      <c r="I4" t="s">
        <v>11</v>
      </c>
      <c r="J4" t="s">
        <v>23</v>
      </c>
    </row>
    <row r="5" spans="1:12" x14ac:dyDescent="0.25">
      <c r="A5" t="s">
        <v>1085</v>
      </c>
      <c r="B5" t="str">
        <f t="shared" si="0"/>
        <v>CAP, 470pF, 10%, 50V, X7R, 0805</v>
      </c>
      <c r="C5" t="s">
        <v>926</v>
      </c>
      <c r="D5" s="2" t="s">
        <v>950</v>
      </c>
      <c r="E5" t="s">
        <v>943</v>
      </c>
      <c r="F5" t="s">
        <v>20</v>
      </c>
      <c r="G5" t="s">
        <v>21</v>
      </c>
      <c r="H5" t="s">
        <v>954</v>
      </c>
      <c r="I5" t="s">
        <v>11</v>
      </c>
      <c r="J5" t="s">
        <v>23</v>
      </c>
    </row>
    <row r="6" spans="1:12" x14ac:dyDescent="0.25">
      <c r="A6" t="s">
        <v>1086</v>
      </c>
      <c r="B6" t="str">
        <f t="shared" si="0"/>
        <v>CAP, 470pF, 10%, 25V, X7R, 0805</v>
      </c>
      <c r="C6" t="s">
        <v>926</v>
      </c>
      <c r="D6" s="2" t="s">
        <v>950</v>
      </c>
      <c r="E6" t="s">
        <v>27</v>
      </c>
      <c r="F6" t="s">
        <v>20</v>
      </c>
      <c r="G6" t="s">
        <v>21</v>
      </c>
      <c r="H6" t="s">
        <v>955</v>
      </c>
      <c r="I6" t="s">
        <v>11</v>
      </c>
      <c r="J6" t="s">
        <v>23</v>
      </c>
    </row>
    <row r="7" spans="1:12" x14ac:dyDescent="0.25">
      <c r="A7" t="s">
        <v>1087</v>
      </c>
      <c r="B7" t="str">
        <f t="shared" si="0"/>
        <v>CAP, 470pF, 10%, 50V, X7R, 0805</v>
      </c>
      <c r="C7" t="s">
        <v>926</v>
      </c>
      <c r="D7" s="2" t="s">
        <v>950</v>
      </c>
      <c r="E7" t="s">
        <v>943</v>
      </c>
      <c r="F7" t="s">
        <v>20</v>
      </c>
      <c r="G7" t="s">
        <v>21</v>
      </c>
      <c r="H7" t="s">
        <v>956</v>
      </c>
      <c r="I7" t="s">
        <v>11</v>
      </c>
      <c r="J7" t="s">
        <v>23</v>
      </c>
    </row>
    <row r="8" spans="1:12" x14ac:dyDescent="0.25">
      <c r="A8" t="s">
        <v>1088</v>
      </c>
      <c r="B8" t="str">
        <f t="shared" si="0"/>
        <v>CAP, 560pF, 10%, 50V, X7R, 0805</v>
      </c>
      <c r="C8" t="s">
        <v>927</v>
      </c>
      <c r="D8" s="2" t="s">
        <v>950</v>
      </c>
      <c r="E8" t="s">
        <v>943</v>
      </c>
      <c r="F8" t="s">
        <v>20</v>
      </c>
      <c r="G8" t="s">
        <v>21</v>
      </c>
      <c r="H8" t="s">
        <v>957</v>
      </c>
      <c r="I8" t="s">
        <v>11</v>
      </c>
      <c r="J8" t="s">
        <v>23</v>
      </c>
    </row>
    <row r="9" spans="1:12" x14ac:dyDescent="0.25">
      <c r="A9" t="s">
        <v>1089</v>
      </c>
      <c r="B9" t="str">
        <f t="shared" si="0"/>
        <v>CAP, 680pF, 10%, 50V, X7R, 0805</v>
      </c>
      <c r="C9" t="s">
        <v>928</v>
      </c>
      <c r="D9" s="2" t="s">
        <v>950</v>
      </c>
      <c r="E9" t="s">
        <v>943</v>
      </c>
      <c r="F9" t="s">
        <v>20</v>
      </c>
      <c r="G9" t="s">
        <v>21</v>
      </c>
      <c r="H9" t="s">
        <v>958</v>
      </c>
      <c r="I9" t="s">
        <v>11</v>
      </c>
      <c r="J9" t="s">
        <v>23</v>
      </c>
    </row>
    <row r="10" spans="1:12" x14ac:dyDescent="0.25">
      <c r="A10" t="s">
        <v>1090</v>
      </c>
      <c r="B10" t="str">
        <f t="shared" si="0"/>
        <v>CAP, 820pF, 10%, 50V, X7R, 0805</v>
      </c>
      <c r="C10" t="s">
        <v>929</v>
      </c>
      <c r="D10" s="2" t="s">
        <v>950</v>
      </c>
      <c r="E10" t="s">
        <v>943</v>
      </c>
      <c r="F10" t="s">
        <v>20</v>
      </c>
      <c r="G10" t="s">
        <v>21</v>
      </c>
      <c r="H10" t="s">
        <v>959</v>
      </c>
      <c r="I10" t="s">
        <v>11</v>
      </c>
      <c r="J10" t="s">
        <v>23</v>
      </c>
    </row>
    <row r="11" spans="1:12" x14ac:dyDescent="0.25">
      <c r="A11" t="s">
        <v>1091</v>
      </c>
      <c r="B11" t="str">
        <f t="shared" si="0"/>
        <v>CAP, 1000pF, 10%, 50V, X7R, 0805</v>
      </c>
      <c r="C11" t="s">
        <v>930</v>
      </c>
      <c r="D11" s="2" t="s">
        <v>950</v>
      </c>
      <c r="E11" t="s">
        <v>943</v>
      </c>
      <c r="F11" t="s">
        <v>20</v>
      </c>
      <c r="G11" t="s">
        <v>21</v>
      </c>
      <c r="H11" t="s">
        <v>960</v>
      </c>
      <c r="I11" t="s">
        <v>11</v>
      </c>
      <c r="J11" t="s">
        <v>23</v>
      </c>
    </row>
    <row r="12" spans="1:12" x14ac:dyDescent="0.25">
      <c r="A12" t="s">
        <v>1092</v>
      </c>
      <c r="B12" t="str">
        <f t="shared" si="0"/>
        <v>CAP, 1000pF, 10%, 100V, X7R, 0805</v>
      </c>
      <c r="C12" t="s">
        <v>930</v>
      </c>
      <c r="D12" s="2" t="s">
        <v>950</v>
      </c>
      <c r="E12" t="s">
        <v>944</v>
      </c>
      <c r="F12" t="s">
        <v>20</v>
      </c>
      <c r="G12" t="s">
        <v>21</v>
      </c>
      <c r="H12" t="s">
        <v>961</v>
      </c>
      <c r="I12" t="s">
        <v>11</v>
      </c>
      <c r="J12" t="s">
        <v>23</v>
      </c>
    </row>
    <row r="13" spans="1:12" x14ac:dyDescent="0.25">
      <c r="A13" t="s">
        <v>1093</v>
      </c>
      <c r="B13" t="str">
        <f t="shared" si="0"/>
        <v>CAP, 1000pF, 10%, 100V, X7R, 0805</v>
      </c>
      <c r="C13" t="s">
        <v>930</v>
      </c>
      <c r="D13" s="2" t="s">
        <v>950</v>
      </c>
      <c r="E13" t="s">
        <v>944</v>
      </c>
      <c r="F13" t="s">
        <v>20</v>
      </c>
      <c r="G13" t="s">
        <v>21</v>
      </c>
      <c r="H13" t="s">
        <v>962</v>
      </c>
      <c r="I13" t="s">
        <v>11</v>
      </c>
      <c r="J13" t="s">
        <v>23</v>
      </c>
    </row>
    <row r="14" spans="1:12" x14ac:dyDescent="0.25">
      <c r="A14" t="s">
        <v>1094</v>
      </c>
      <c r="B14" t="str">
        <f t="shared" si="0"/>
        <v>CAP, 1000pF, 10%, 25V, X7R, 0805</v>
      </c>
      <c r="C14" t="s">
        <v>930</v>
      </c>
      <c r="D14" s="2" t="s">
        <v>950</v>
      </c>
      <c r="E14" t="s">
        <v>27</v>
      </c>
      <c r="F14" t="s">
        <v>20</v>
      </c>
      <c r="G14" t="s">
        <v>21</v>
      </c>
      <c r="H14" t="s">
        <v>963</v>
      </c>
      <c r="I14" t="s">
        <v>11</v>
      </c>
      <c r="J14" t="s">
        <v>23</v>
      </c>
    </row>
    <row r="15" spans="1:12" x14ac:dyDescent="0.25">
      <c r="A15" t="s">
        <v>1095</v>
      </c>
      <c r="B15" t="str">
        <f t="shared" si="0"/>
        <v>CAP, 1000pF, 10%, 50V, X7R, 0805</v>
      </c>
      <c r="C15" t="s">
        <v>930</v>
      </c>
      <c r="D15" s="2" t="s">
        <v>950</v>
      </c>
      <c r="E15" t="s">
        <v>943</v>
      </c>
      <c r="F15" t="s">
        <v>20</v>
      </c>
      <c r="G15" t="s">
        <v>21</v>
      </c>
      <c r="H15" t="s">
        <v>964</v>
      </c>
      <c r="I15" t="s">
        <v>11</v>
      </c>
      <c r="J15" t="s">
        <v>23</v>
      </c>
    </row>
    <row r="16" spans="1:12" x14ac:dyDescent="0.25">
      <c r="A16" t="s">
        <v>1096</v>
      </c>
      <c r="B16" t="str">
        <f t="shared" si="0"/>
        <v>CAP, 1000pF, 10%, 250V, X7R, 0805</v>
      </c>
      <c r="C16" t="s">
        <v>930</v>
      </c>
      <c r="D16" s="2" t="s">
        <v>950</v>
      </c>
      <c r="E16" t="s">
        <v>945</v>
      </c>
      <c r="F16" t="s">
        <v>20</v>
      </c>
      <c r="G16" t="s">
        <v>21</v>
      </c>
      <c r="H16" t="s">
        <v>965</v>
      </c>
      <c r="I16" t="s">
        <v>11</v>
      </c>
      <c r="J16" t="s">
        <v>23</v>
      </c>
    </row>
    <row r="17" spans="1:10" x14ac:dyDescent="0.25">
      <c r="A17" t="s">
        <v>1097</v>
      </c>
      <c r="B17" t="str">
        <f t="shared" si="0"/>
        <v>CAP, 1200pF, 10%, 25V, X7R, 0805</v>
      </c>
      <c r="C17" t="s">
        <v>931</v>
      </c>
      <c r="D17" s="2" t="s">
        <v>950</v>
      </c>
      <c r="E17" t="s">
        <v>27</v>
      </c>
      <c r="F17" t="s">
        <v>20</v>
      </c>
      <c r="G17" t="s">
        <v>21</v>
      </c>
      <c r="H17" t="s">
        <v>966</v>
      </c>
      <c r="I17" t="s">
        <v>11</v>
      </c>
      <c r="J17" t="s">
        <v>23</v>
      </c>
    </row>
    <row r="18" spans="1:10" x14ac:dyDescent="0.25">
      <c r="A18" t="s">
        <v>1098</v>
      </c>
      <c r="B18" t="str">
        <f t="shared" si="0"/>
        <v>CAP, 1200pF, 10%, 50V, X7R, 0805</v>
      </c>
      <c r="C18" t="s">
        <v>931</v>
      </c>
      <c r="D18" s="2" t="s">
        <v>950</v>
      </c>
      <c r="E18" t="s">
        <v>943</v>
      </c>
      <c r="F18" t="s">
        <v>20</v>
      </c>
      <c r="G18" t="s">
        <v>21</v>
      </c>
      <c r="H18" t="s">
        <v>967</v>
      </c>
      <c r="I18" t="s">
        <v>11</v>
      </c>
      <c r="J18" t="s">
        <v>23</v>
      </c>
    </row>
    <row r="19" spans="1:10" x14ac:dyDescent="0.25">
      <c r="A19" t="s">
        <v>1099</v>
      </c>
      <c r="B19" t="str">
        <f t="shared" si="0"/>
        <v>CAP, 1500pF, 10%, 250V, X7R, 0805</v>
      </c>
      <c r="C19" t="s">
        <v>932</v>
      </c>
      <c r="D19" s="2" t="s">
        <v>950</v>
      </c>
      <c r="E19" t="s">
        <v>945</v>
      </c>
      <c r="F19" t="s">
        <v>20</v>
      </c>
      <c r="G19" t="s">
        <v>21</v>
      </c>
      <c r="H19" t="s">
        <v>968</v>
      </c>
      <c r="I19" t="s">
        <v>11</v>
      </c>
      <c r="J19" t="s">
        <v>23</v>
      </c>
    </row>
    <row r="20" spans="1:10" x14ac:dyDescent="0.25">
      <c r="A20" t="s">
        <v>1100</v>
      </c>
      <c r="B20" t="str">
        <f t="shared" si="0"/>
        <v>CAP, 1500pF, 10%, 50V, X7R, 0805</v>
      </c>
      <c r="C20" t="s">
        <v>932</v>
      </c>
      <c r="D20" s="2" t="s">
        <v>950</v>
      </c>
      <c r="E20" t="s">
        <v>943</v>
      </c>
      <c r="F20" t="s">
        <v>20</v>
      </c>
      <c r="G20" t="s">
        <v>21</v>
      </c>
      <c r="H20" t="s">
        <v>969</v>
      </c>
      <c r="I20" t="s">
        <v>11</v>
      </c>
      <c r="J20" t="s">
        <v>23</v>
      </c>
    </row>
    <row r="21" spans="1:10" x14ac:dyDescent="0.25">
      <c r="A21" t="s">
        <v>1101</v>
      </c>
      <c r="B21" t="str">
        <f t="shared" si="0"/>
        <v>CAP, 1800pF, 10%, 25V, X7R, 0805</v>
      </c>
      <c r="C21" t="s">
        <v>933</v>
      </c>
      <c r="D21" s="2" t="s">
        <v>950</v>
      </c>
      <c r="E21" t="s">
        <v>27</v>
      </c>
      <c r="F21" t="s">
        <v>20</v>
      </c>
      <c r="G21" t="s">
        <v>21</v>
      </c>
      <c r="H21" t="s">
        <v>970</v>
      </c>
      <c r="I21" t="s">
        <v>11</v>
      </c>
      <c r="J21" t="s">
        <v>23</v>
      </c>
    </row>
    <row r="22" spans="1:10" x14ac:dyDescent="0.25">
      <c r="A22" t="s">
        <v>1102</v>
      </c>
      <c r="B22" t="str">
        <f t="shared" si="0"/>
        <v>CAP, 1800pF, 10%, 50V, X7R, 0805</v>
      </c>
      <c r="C22" t="s">
        <v>933</v>
      </c>
      <c r="D22" s="2" t="s">
        <v>950</v>
      </c>
      <c r="E22" t="s">
        <v>943</v>
      </c>
      <c r="F22" t="s">
        <v>20</v>
      </c>
      <c r="G22" t="s">
        <v>21</v>
      </c>
      <c r="H22" t="s">
        <v>971</v>
      </c>
      <c r="I22" t="s">
        <v>11</v>
      </c>
      <c r="J22" t="s">
        <v>23</v>
      </c>
    </row>
    <row r="23" spans="1:10" x14ac:dyDescent="0.25">
      <c r="A23" t="s">
        <v>1103</v>
      </c>
      <c r="B23" t="str">
        <f t="shared" si="0"/>
        <v>CAP, 2200pF, 10%, 50V, X7R, 0805</v>
      </c>
      <c r="C23" t="s">
        <v>934</v>
      </c>
      <c r="D23" s="2" t="s">
        <v>950</v>
      </c>
      <c r="E23" t="s">
        <v>943</v>
      </c>
      <c r="F23" t="s">
        <v>20</v>
      </c>
      <c r="G23" t="s">
        <v>21</v>
      </c>
      <c r="H23" t="s">
        <v>972</v>
      </c>
      <c r="I23" t="s">
        <v>11</v>
      </c>
      <c r="J23" t="s">
        <v>23</v>
      </c>
    </row>
    <row r="24" spans="1:10" x14ac:dyDescent="0.25">
      <c r="A24" t="s">
        <v>1104</v>
      </c>
      <c r="B24" t="str">
        <f t="shared" si="0"/>
        <v>CAP, 2200pF, 10%, 250V, X7R, 0805</v>
      </c>
      <c r="C24" t="s">
        <v>934</v>
      </c>
      <c r="D24" s="2" t="s">
        <v>950</v>
      </c>
      <c r="E24" t="s">
        <v>945</v>
      </c>
      <c r="F24" t="s">
        <v>20</v>
      </c>
      <c r="G24" t="s">
        <v>21</v>
      </c>
      <c r="H24" t="s">
        <v>973</v>
      </c>
      <c r="I24" t="s">
        <v>11</v>
      </c>
      <c r="J24" t="s">
        <v>23</v>
      </c>
    </row>
    <row r="25" spans="1:10" x14ac:dyDescent="0.25">
      <c r="A25" t="s">
        <v>1105</v>
      </c>
      <c r="B25" t="str">
        <f t="shared" si="0"/>
        <v>CAP, 2200pF, 10%, 100V, X7R, 0805</v>
      </c>
      <c r="C25" t="s">
        <v>934</v>
      </c>
      <c r="D25" s="2" t="s">
        <v>950</v>
      </c>
      <c r="E25" t="s">
        <v>944</v>
      </c>
      <c r="F25" t="s">
        <v>20</v>
      </c>
      <c r="G25" t="s">
        <v>21</v>
      </c>
      <c r="H25" t="s">
        <v>974</v>
      </c>
      <c r="I25" t="s">
        <v>11</v>
      </c>
      <c r="J25" t="s">
        <v>23</v>
      </c>
    </row>
    <row r="26" spans="1:10" x14ac:dyDescent="0.25">
      <c r="A26" t="s">
        <v>1106</v>
      </c>
      <c r="B26" t="str">
        <f t="shared" si="0"/>
        <v>CAP, 2700pF, 10%, 50V, X7R, 0805</v>
      </c>
      <c r="C26" t="s">
        <v>935</v>
      </c>
      <c r="D26" s="2" t="s">
        <v>950</v>
      </c>
      <c r="E26" t="s">
        <v>943</v>
      </c>
      <c r="F26" t="s">
        <v>20</v>
      </c>
      <c r="G26" t="s">
        <v>21</v>
      </c>
      <c r="H26" t="s">
        <v>975</v>
      </c>
      <c r="I26" t="s">
        <v>11</v>
      </c>
      <c r="J26" t="s">
        <v>23</v>
      </c>
    </row>
    <row r="27" spans="1:10" x14ac:dyDescent="0.25">
      <c r="A27" t="s">
        <v>1107</v>
      </c>
      <c r="B27" t="str">
        <f t="shared" si="0"/>
        <v>CAP, 3300pF, 10%, 250V, X7R, 0805</v>
      </c>
      <c r="C27" t="s">
        <v>936</v>
      </c>
      <c r="D27" s="2" t="s">
        <v>950</v>
      </c>
      <c r="E27" t="s">
        <v>945</v>
      </c>
      <c r="F27" t="s">
        <v>20</v>
      </c>
      <c r="G27" t="s">
        <v>21</v>
      </c>
      <c r="H27" t="s">
        <v>976</v>
      </c>
      <c r="I27" t="s">
        <v>11</v>
      </c>
      <c r="J27" t="s">
        <v>23</v>
      </c>
    </row>
    <row r="28" spans="1:10" x14ac:dyDescent="0.25">
      <c r="A28" t="s">
        <v>1108</v>
      </c>
      <c r="B28" t="str">
        <f t="shared" si="0"/>
        <v>CAP, 3300pF, 10%, 100V, X7R, 0805</v>
      </c>
      <c r="C28" t="s">
        <v>936</v>
      </c>
      <c r="D28" s="2" t="s">
        <v>950</v>
      </c>
      <c r="E28" t="s">
        <v>944</v>
      </c>
      <c r="F28" t="s">
        <v>20</v>
      </c>
      <c r="G28" t="s">
        <v>21</v>
      </c>
      <c r="H28" t="s">
        <v>977</v>
      </c>
      <c r="I28" t="s">
        <v>11</v>
      </c>
      <c r="J28" t="s">
        <v>23</v>
      </c>
    </row>
    <row r="29" spans="1:10" x14ac:dyDescent="0.25">
      <c r="A29" t="s">
        <v>1109</v>
      </c>
      <c r="B29" t="str">
        <f t="shared" si="0"/>
        <v>CAP, 3300pF, 10%, 25V, X7R, 0805</v>
      </c>
      <c r="C29" t="s">
        <v>936</v>
      </c>
      <c r="D29" s="2" t="s">
        <v>950</v>
      </c>
      <c r="E29" t="s">
        <v>27</v>
      </c>
      <c r="F29" t="s">
        <v>20</v>
      </c>
      <c r="G29" t="s">
        <v>21</v>
      </c>
      <c r="H29" t="s">
        <v>978</v>
      </c>
      <c r="I29" t="s">
        <v>11</v>
      </c>
      <c r="J29" t="s">
        <v>23</v>
      </c>
    </row>
    <row r="30" spans="1:10" x14ac:dyDescent="0.25">
      <c r="A30" t="s">
        <v>1110</v>
      </c>
      <c r="B30" t="str">
        <f t="shared" si="0"/>
        <v>CAP, 3300pF, 10%, 50V, X7R, 0805</v>
      </c>
      <c r="C30" t="s">
        <v>936</v>
      </c>
      <c r="D30" s="2" t="s">
        <v>950</v>
      </c>
      <c r="E30" t="s">
        <v>943</v>
      </c>
      <c r="F30" t="s">
        <v>20</v>
      </c>
      <c r="G30" t="s">
        <v>21</v>
      </c>
      <c r="H30" t="s">
        <v>979</v>
      </c>
      <c r="I30" t="s">
        <v>11</v>
      </c>
      <c r="J30" t="s">
        <v>23</v>
      </c>
    </row>
    <row r="31" spans="1:10" x14ac:dyDescent="0.25">
      <c r="A31" t="s">
        <v>1111</v>
      </c>
      <c r="B31" t="str">
        <f t="shared" si="0"/>
        <v>CAP, 3900pF, 10%, 100V, X7R, 0805</v>
      </c>
      <c r="C31" t="s">
        <v>937</v>
      </c>
      <c r="D31" s="2" t="s">
        <v>950</v>
      </c>
      <c r="E31" t="s">
        <v>944</v>
      </c>
      <c r="F31" t="s">
        <v>20</v>
      </c>
      <c r="G31" t="s">
        <v>21</v>
      </c>
      <c r="H31" t="s">
        <v>980</v>
      </c>
      <c r="I31" t="s">
        <v>11</v>
      </c>
      <c r="J31" t="s">
        <v>23</v>
      </c>
    </row>
    <row r="32" spans="1:10" x14ac:dyDescent="0.25">
      <c r="A32" t="s">
        <v>1112</v>
      </c>
      <c r="B32" t="str">
        <f t="shared" si="0"/>
        <v>CAP, 3900pF, 10%, 50V, X7R, 0805</v>
      </c>
      <c r="C32" t="s">
        <v>937</v>
      </c>
      <c r="D32" s="2" t="s">
        <v>950</v>
      </c>
      <c r="E32" t="s">
        <v>943</v>
      </c>
      <c r="F32" t="s">
        <v>20</v>
      </c>
      <c r="G32" t="s">
        <v>21</v>
      </c>
      <c r="H32" t="s">
        <v>981</v>
      </c>
      <c r="I32" t="s">
        <v>11</v>
      </c>
      <c r="J32" t="s">
        <v>23</v>
      </c>
    </row>
    <row r="33" spans="1:10" x14ac:dyDescent="0.25">
      <c r="A33" t="s">
        <v>1113</v>
      </c>
      <c r="B33" t="str">
        <f t="shared" si="0"/>
        <v>CAP, 4700pF, 10%, 250V, X7R, 0805</v>
      </c>
      <c r="C33" t="s">
        <v>938</v>
      </c>
      <c r="D33" s="2" t="s">
        <v>950</v>
      </c>
      <c r="E33" t="s">
        <v>945</v>
      </c>
      <c r="F33" t="s">
        <v>20</v>
      </c>
      <c r="G33" t="s">
        <v>21</v>
      </c>
      <c r="H33" t="s">
        <v>982</v>
      </c>
      <c r="I33" t="s">
        <v>11</v>
      </c>
      <c r="J33" t="s">
        <v>23</v>
      </c>
    </row>
    <row r="34" spans="1:10" x14ac:dyDescent="0.25">
      <c r="A34" t="s">
        <v>1114</v>
      </c>
      <c r="B34" t="str">
        <f t="shared" si="0"/>
        <v>CAP, 4700pF, 10%, 100V, X7R, 0805</v>
      </c>
      <c r="C34" t="s">
        <v>938</v>
      </c>
      <c r="D34" s="2" t="s">
        <v>950</v>
      </c>
      <c r="E34" t="s">
        <v>944</v>
      </c>
      <c r="F34" t="s">
        <v>20</v>
      </c>
      <c r="G34" t="s">
        <v>21</v>
      </c>
      <c r="H34" t="s">
        <v>983</v>
      </c>
      <c r="I34" t="s">
        <v>11</v>
      </c>
      <c r="J34" t="s">
        <v>23</v>
      </c>
    </row>
    <row r="35" spans="1:10" x14ac:dyDescent="0.25">
      <c r="A35" t="s">
        <v>1115</v>
      </c>
      <c r="B35" t="str">
        <f t="shared" si="0"/>
        <v>CAP, 5600pF, 10%, 50V, X7R, 0805</v>
      </c>
      <c r="C35" t="s">
        <v>939</v>
      </c>
      <c r="D35" s="2" t="s">
        <v>950</v>
      </c>
      <c r="E35" t="s">
        <v>943</v>
      </c>
      <c r="F35" t="s">
        <v>20</v>
      </c>
      <c r="G35" t="s">
        <v>21</v>
      </c>
      <c r="H35" t="s">
        <v>984</v>
      </c>
      <c r="I35" t="s">
        <v>11</v>
      </c>
      <c r="J35" t="s">
        <v>23</v>
      </c>
    </row>
    <row r="36" spans="1:10" x14ac:dyDescent="0.25">
      <c r="A36" t="s">
        <v>1116</v>
      </c>
      <c r="B36" t="str">
        <f t="shared" si="0"/>
        <v>CAP, 5600pF, 10%, 100V, X7R, 0805</v>
      </c>
      <c r="C36" t="s">
        <v>939</v>
      </c>
      <c r="D36" s="2" t="s">
        <v>950</v>
      </c>
      <c r="E36" t="s">
        <v>944</v>
      </c>
      <c r="F36" t="s">
        <v>20</v>
      </c>
      <c r="G36" t="s">
        <v>21</v>
      </c>
      <c r="H36" t="s">
        <v>985</v>
      </c>
      <c r="I36" t="s">
        <v>11</v>
      </c>
      <c r="J36" t="s">
        <v>23</v>
      </c>
    </row>
    <row r="37" spans="1:10" x14ac:dyDescent="0.25">
      <c r="A37" t="s">
        <v>1117</v>
      </c>
      <c r="B37" t="str">
        <f t="shared" si="0"/>
        <v>CAP, 6800pF, 10%, 50V, X7R, 0805</v>
      </c>
      <c r="C37" t="s">
        <v>940</v>
      </c>
      <c r="D37" s="2" t="s">
        <v>950</v>
      </c>
      <c r="E37" t="s">
        <v>943</v>
      </c>
      <c r="F37" t="s">
        <v>20</v>
      </c>
      <c r="G37" t="s">
        <v>21</v>
      </c>
      <c r="H37" t="s">
        <v>986</v>
      </c>
      <c r="I37" t="s">
        <v>11</v>
      </c>
      <c r="J37" t="s">
        <v>23</v>
      </c>
    </row>
    <row r="38" spans="1:10" x14ac:dyDescent="0.25">
      <c r="A38" t="s">
        <v>1118</v>
      </c>
      <c r="B38" t="str">
        <f t="shared" si="0"/>
        <v>CAP, 6800pF, 10%, 100V, X7R, 0805</v>
      </c>
      <c r="C38" t="s">
        <v>940</v>
      </c>
      <c r="D38" s="2" t="s">
        <v>950</v>
      </c>
      <c r="E38" t="s">
        <v>944</v>
      </c>
      <c r="F38" t="s">
        <v>20</v>
      </c>
      <c r="G38" t="s">
        <v>21</v>
      </c>
      <c r="H38" t="s">
        <v>987</v>
      </c>
      <c r="I38" t="s">
        <v>11</v>
      </c>
      <c r="J38" t="s">
        <v>23</v>
      </c>
    </row>
    <row r="39" spans="1:10" x14ac:dyDescent="0.25">
      <c r="A39" t="s">
        <v>1119</v>
      </c>
      <c r="B39" t="str">
        <f t="shared" si="0"/>
        <v>CAP, 6800pF, 10%, 250V, X7R, 0805</v>
      </c>
      <c r="C39" t="s">
        <v>940</v>
      </c>
      <c r="D39" s="2" t="s">
        <v>950</v>
      </c>
      <c r="E39" t="s">
        <v>945</v>
      </c>
      <c r="F39" t="s">
        <v>20</v>
      </c>
      <c r="G39" t="s">
        <v>21</v>
      </c>
      <c r="H39" t="s">
        <v>988</v>
      </c>
      <c r="I39" t="s">
        <v>11</v>
      </c>
      <c r="J39" t="s">
        <v>23</v>
      </c>
    </row>
    <row r="40" spans="1:10" x14ac:dyDescent="0.25">
      <c r="A40" t="s">
        <v>1120</v>
      </c>
      <c r="B40" t="str">
        <f t="shared" si="0"/>
        <v>CAP, 8200pF, 10%, 100V, X7R, 0805</v>
      </c>
      <c r="C40" t="s">
        <v>941</v>
      </c>
      <c r="D40" s="2" t="s">
        <v>950</v>
      </c>
      <c r="E40" t="s">
        <v>944</v>
      </c>
      <c r="F40" t="s">
        <v>20</v>
      </c>
      <c r="G40" t="s">
        <v>21</v>
      </c>
      <c r="H40" t="s">
        <v>989</v>
      </c>
      <c r="I40" t="s">
        <v>11</v>
      </c>
      <c r="J40" t="s">
        <v>23</v>
      </c>
    </row>
    <row r="41" spans="1:10" x14ac:dyDescent="0.25">
      <c r="A41" t="s">
        <v>1121</v>
      </c>
      <c r="B41" t="str">
        <f t="shared" si="0"/>
        <v>CAP, 8200pF, 10%, 50V, X7R, 0805</v>
      </c>
      <c r="C41" t="s">
        <v>941</v>
      </c>
      <c r="D41" s="2" t="s">
        <v>950</v>
      </c>
      <c r="E41" t="s">
        <v>943</v>
      </c>
      <c r="F41" t="s">
        <v>20</v>
      </c>
      <c r="G41" t="s">
        <v>21</v>
      </c>
      <c r="H41" t="s">
        <v>990</v>
      </c>
      <c r="I41" t="s">
        <v>11</v>
      </c>
      <c r="J41" t="s">
        <v>23</v>
      </c>
    </row>
    <row r="42" spans="1:10" x14ac:dyDescent="0.25">
      <c r="A42" t="s">
        <v>1122</v>
      </c>
      <c r="B42" t="str">
        <f t="shared" si="0"/>
        <v>CAP, 10000pF, 10%, 50V, X7R, 0805</v>
      </c>
      <c r="C42" t="s">
        <v>942</v>
      </c>
      <c r="D42" s="2" t="s">
        <v>950</v>
      </c>
      <c r="E42" t="s">
        <v>943</v>
      </c>
      <c r="F42" t="s">
        <v>20</v>
      </c>
      <c r="G42" t="s">
        <v>21</v>
      </c>
      <c r="H42" t="s">
        <v>991</v>
      </c>
      <c r="I42" t="s">
        <v>11</v>
      </c>
      <c r="J42" t="s">
        <v>23</v>
      </c>
    </row>
    <row r="43" spans="1:10" x14ac:dyDescent="0.25">
      <c r="A43" t="s">
        <v>1123</v>
      </c>
      <c r="B43" t="str">
        <f t="shared" si="0"/>
        <v>CAP, 10000pF, 10%, 250V, X7R, 0805</v>
      </c>
      <c r="C43" t="s">
        <v>942</v>
      </c>
      <c r="D43" s="2" t="s">
        <v>950</v>
      </c>
      <c r="E43" t="s">
        <v>945</v>
      </c>
      <c r="F43" t="s">
        <v>20</v>
      </c>
      <c r="G43" t="s">
        <v>21</v>
      </c>
      <c r="H43" t="s">
        <v>992</v>
      </c>
      <c r="I43" t="s">
        <v>11</v>
      </c>
      <c r="J43" t="s">
        <v>23</v>
      </c>
    </row>
    <row r="44" spans="1:10" x14ac:dyDescent="0.25">
      <c r="A44" t="s">
        <v>1124</v>
      </c>
      <c r="B44" t="str">
        <f t="shared" si="0"/>
        <v>CAP, 10000pF, 10%, 100V, X7R, 0805</v>
      </c>
      <c r="C44" t="s">
        <v>942</v>
      </c>
      <c r="D44" s="2" t="s">
        <v>950</v>
      </c>
      <c r="E44" t="s">
        <v>944</v>
      </c>
      <c r="F44" t="s">
        <v>20</v>
      </c>
      <c r="G44" t="s">
        <v>21</v>
      </c>
      <c r="H44" t="s">
        <v>993</v>
      </c>
      <c r="I44" t="s">
        <v>11</v>
      </c>
      <c r="J44" t="s">
        <v>23</v>
      </c>
    </row>
    <row r="45" spans="1:10" x14ac:dyDescent="0.25">
      <c r="A45" t="s">
        <v>1125</v>
      </c>
      <c r="B45" t="str">
        <f t="shared" si="0"/>
        <v>CAP, 10000pF, 10%, 100V, X7R, 0805</v>
      </c>
      <c r="C45" t="s">
        <v>942</v>
      </c>
      <c r="D45" s="2" t="s">
        <v>950</v>
      </c>
      <c r="E45" t="s">
        <v>944</v>
      </c>
      <c r="F45" t="s">
        <v>20</v>
      </c>
      <c r="G45" t="s">
        <v>21</v>
      </c>
      <c r="H45" t="s">
        <v>994</v>
      </c>
      <c r="I45" t="s">
        <v>11</v>
      </c>
      <c r="J45" t="s">
        <v>23</v>
      </c>
    </row>
    <row r="46" spans="1:10" x14ac:dyDescent="0.25">
      <c r="A46" t="s">
        <v>1126</v>
      </c>
      <c r="B46" t="str">
        <f t="shared" si="0"/>
        <v>CAP, 10000pF, 10%, 50V, X7R, 0805</v>
      </c>
      <c r="C46" t="s">
        <v>942</v>
      </c>
      <c r="D46" s="2" t="s">
        <v>950</v>
      </c>
      <c r="E46" t="s">
        <v>943</v>
      </c>
      <c r="F46" t="s">
        <v>20</v>
      </c>
      <c r="G46" t="s">
        <v>21</v>
      </c>
      <c r="H46" t="s">
        <v>995</v>
      </c>
      <c r="I46" t="s">
        <v>11</v>
      </c>
      <c r="J46" t="s">
        <v>23</v>
      </c>
    </row>
    <row r="47" spans="1:10" x14ac:dyDescent="0.25">
      <c r="A47" t="s">
        <v>1127</v>
      </c>
      <c r="B47" t="str">
        <f t="shared" si="0"/>
        <v>CAP, 10000pF, 10%, 25V, X7R, 0805</v>
      </c>
      <c r="C47" t="s">
        <v>942</v>
      </c>
      <c r="D47" s="2" t="s">
        <v>950</v>
      </c>
      <c r="E47" t="s">
        <v>27</v>
      </c>
      <c r="F47" t="s">
        <v>20</v>
      </c>
      <c r="G47" t="s">
        <v>21</v>
      </c>
      <c r="H47" t="s">
        <v>996</v>
      </c>
      <c r="I47" t="s">
        <v>11</v>
      </c>
      <c r="J47" t="s">
        <v>23</v>
      </c>
    </row>
    <row r="48" spans="1:10" x14ac:dyDescent="0.25">
      <c r="A48" t="s">
        <v>1128</v>
      </c>
      <c r="B48" t="str">
        <f t="shared" si="0"/>
        <v>CAP, 10000pF, 10%, 200V, X7R, 0805</v>
      </c>
      <c r="C48" t="s">
        <v>942</v>
      </c>
      <c r="D48" s="2" t="s">
        <v>950</v>
      </c>
      <c r="E48" t="s">
        <v>946</v>
      </c>
      <c r="F48" t="s">
        <v>20</v>
      </c>
      <c r="G48" t="s">
        <v>21</v>
      </c>
      <c r="H48" t="s">
        <v>997</v>
      </c>
      <c r="I48" t="s">
        <v>11</v>
      </c>
      <c r="J48" t="s">
        <v>23</v>
      </c>
    </row>
    <row r="49" spans="1:10" x14ac:dyDescent="0.25">
      <c r="A49" t="s">
        <v>1129</v>
      </c>
      <c r="B49" t="str">
        <f t="shared" si="0"/>
        <v>CAP, 0.012uF, 10%, 100V, X7R, 0805</v>
      </c>
      <c r="C49" t="s">
        <v>1556</v>
      </c>
      <c r="D49" s="2" t="s">
        <v>950</v>
      </c>
      <c r="E49" t="s">
        <v>944</v>
      </c>
      <c r="F49" t="s">
        <v>20</v>
      </c>
      <c r="G49" t="s">
        <v>21</v>
      </c>
      <c r="H49" t="s">
        <v>998</v>
      </c>
      <c r="I49" t="s">
        <v>11</v>
      </c>
      <c r="J49" t="s">
        <v>23</v>
      </c>
    </row>
    <row r="50" spans="1:10" x14ac:dyDescent="0.25">
      <c r="A50" t="s">
        <v>1130</v>
      </c>
      <c r="B50" t="str">
        <f t="shared" si="0"/>
        <v>CAP, 0.012uF, 10%, 50V, X7R, 0805</v>
      </c>
      <c r="C50" t="s">
        <v>1556</v>
      </c>
      <c r="D50" s="2" t="s">
        <v>950</v>
      </c>
      <c r="E50" t="s">
        <v>943</v>
      </c>
      <c r="F50" t="s">
        <v>20</v>
      </c>
      <c r="G50" t="s">
        <v>21</v>
      </c>
      <c r="H50" t="s">
        <v>999</v>
      </c>
      <c r="I50" t="s">
        <v>11</v>
      </c>
      <c r="J50" t="s">
        <v>23</v>
      </c>
    </row>
    <row r="51" spans="1:10" x14ac:dyDescent="0.25">
      <c r="A51" t="s">
        <v>1131</v>
      </c>
      <c r="B51" t="str">
        <f t="shared" si="0"/>
        <v>CAP, 0.015uF, 10%, 100V, X7R, 0805</v>
      </c>
      <c r="C51" t="s">
        <v>1557</v>
      </c>
      <c r="D51" s="2" t="s">
        <v>950</v>
      </c>
      <c r="E51" t="s">
        <v>944</v>
      </c>
      <c r="F51" t="s">
        <v>20</v>
      </c>
      <c r="G51" t="s">
        <v>21</v>
      </c>
      <c r="H51" t="s">
        <v>1000</v>
      </c>
      <c r="I51" t="s">
        <v>11</v>
      </c>
      <c r="J51" t="s">
        <v>23</v>
      </c>
    </row>
    <row r="52" spans="1:10" x14ac:dyDescent="0.25">
      <c r="A52" t="s">
        <v>1132</v>
      </c>
      <c r="B52" t="str">
        <f t="shared" si="0"/>
        <v>CAP, 0.015uF, 10%, 50V, X7R, 0805</v>
      </c>
      <c r="C52" t="s">
        <v>1557</v>
      </c>
      <c r="D52" s="2" t="s">
        <v>950</v>
      </c>
      <c r="E52" t="s">
        <v>943</v>
      </c>
      <c r="F52" t="s">
        <v>20</v>
      </c>
      <c r="G52" t="s">
        <v>21</v>
      </c>
      <c r="H52" t="s">
        <v>1001</v>
      </c>
      <c r="I52" t="s">
        <v>11</v>
      </c>
      <c r="J52" t="s">
        <v>23</v>
      </c>
    </row>
    <row r="53" spans="1:10" x14ac:dyDescent="0.25">
      <c r="A53" t="s">
        <v>1133</v>
      </c>
      <c r="B53" t="str">
        <f t="shared" si="0"/>
        <v>CAP, 0.018uF, 10%, 100V, X7R, 0805</v>
      </c>
      <c r="C53" t="s">
        <v>1558</v>
      </c>
      <c r="D53" s="2" t="s">
        <v>950</v>
      </c>
      <c r="E53" t="s">
        <v>944</v>
      </c>
      <c r="F53" t="s">
        <v>20</v>
      </c>
      <c r="G53" t="s">
        <v>21</v>
      </c>
      <c r="H53" t="s">
        <v>1002</v>
      </c>
      <c r="I53" t="s">
        <v>11</v>
      </c>
      <c r="J53" t="s">
        <v>23</v>
      </c>
    </row>
    <row r="54" spans="1:10" x14ac:dyDescent="0.25">
      <c r="A54" t="s">
        <v>1134</v>
      </c>
      <c r="B54" t="str">
        <f t="shared" si="0"/>
        <v>CAP, 0.018uF, 10%, 50V, X7R, 0805</v>
      </c>
      <c r="C54" t="s">
        <v>1558</v>
      </c>
      <c r="D54" s="2" t="s">
        <v>950</v>
      </c>
      <c r="E54" t="s">
        <v>943</v>
      </c>
      <c r="F54" t="s">
        <v>20</v>
      </c>
      <c r="G54" t="s">
        <v>21</v>
      </c>
      <c r="H54" t="s">
        <v>1003</v>
      </c>
      <c r="I54" t="s">
        <v>11</v>
      </c>
      <c r="J54" t="s">
        <v>23</v>
      </c>
    </row>
    <row r="55" spans="1:10" x14ac:dyDescent="0.25">
      <c r="A55" t="s">
        <v>1135</v>
      </c>
      <c r="B55" t="str">
        <f t="shared" si="0"/>
        <v>CAP, 0.022uF, 10%, 50V, X7R, 0805</v>
      </c>
      <c r="C55" t="s">
        <v>1559</v>
      </c>
      <c r="D55" s="2" t="s">
        <v>950</v>
      </c>
      <c r="E55" t="s">
        <v>943</v>
      </c>
      <c r="F55" t="s">
        <v>20</v>
      </c>
      <c r="G55" t="s">
        <v>21</v>
      </c>
      <c r="H55" t="s">
        <v>1004</v>
      </c>
      <c r="I55" t="s">
        <v>11</v>
      </c>
      <c r="J55" t="s">
        <v>23</v>
      </c>
    </row>
    <row r="56" spans="1:10" x14ac:dyDescent="0.25">
      <c r="A56" t="s">
        <v>1136</v>
      </c>
      <c r="B56" t="str">
        <f t="shared" si="0"/>
        <v>CAP, 0.022uF, 10%, 100V, X7R, 0805</v>
      </c>
      <c r="C56" t="s">
        <v>1559</v>
      </c>
      <c r="D56" s="2" t="s">
        <v>950</v>
      </c>
      <c r="E56" t="s">
        <v>944</v>
      </c>
      <c r="F56" t="s">
        <v>20</v>
      </c>
      <c r="G56" t="s">
        <v>21</v>
      </c>
      <c r="H56" t="s">
        <v>1005</v>
      </c>
      <c r="I56" t="s">
        <v>11</v>
      </c>
      <c r="J56" t="s">
        <v>23</v>
      </c>
    </row>
    <row r="57" spans="1:10" x14ac:dyDescent="0.25">
      <c r="A57" t="s">
        <v>1137</v>
      </c>
      <c r="B57" t="str">
        <f t="shared" si="0"/>
        <v>CAP, 0.022uF, 10%, 50V, X7R, 0805</v>
      </c>
      <c r="C57" t="s">
        <v>1559</v>
      </c>
      <c r="D57" s="2" t="s">
        <v>950</v>
      </c>
      <c r="E57" t="s">
        <v>943</v>
      </c>
      <c r="F57" t="s">
        <v>20</v>
      </c>
      <c r="G57" t="s">
        <v>21</v>
      </c>
      <c r="H57" t="s">
        <v>1006</v>
      </c>
      <c r="I57" t="s">
        <v>11</v>
      </c>
      <c r="J57" t="s">
        <v>23</v>
      </c>
    </row>
    <row r="58" spans="1:10" x14ac:dyDescent="0.25">
      <c r="A58" t="s">
        <v>1138</v>
      </c>
      <c r="B58" t="str">
        <f t="shared" si="0"/>
        <v>CAP, 0.022uF, 10%, 25V, X7R, 0805</v>
      </c>
      <c r="C58" t="s">
        <v>1559</v>
      </c>
      <c r="D58" s="2" t="s">
        <v>950</v>
      </c>
      <c r="E58" t="s">
        <v>27</v>
      </c>
      <c r="F58" t="s">
        <v>20</v>
      </c>
      <c r="G58" t="s">
        <v>21</v>
      </c>
      <c r="H58" t="s">
        <v>1007</v>
      </c>
      <c r="I58" t="s">
        <v>11</v>
      </c>
      <c r="J58" t="s">
        <v>23</v>
      </c>
    </row>
    <row r="59" spans="1:10" x14ac:dyDescent="0.25">
      <c r="A59" t="s">
        <v>1139</v>
      </c>
      <c r="B59" t="str">
        <f t="shared" si="0"/>
        <v>CAP, 0.033uF, 10%, 25V, X7R, 0805</v>
      </c>
      <c r="C59" t="s">
        <v>1560</v>
      </c>
      <c r="D59" s="2" t="s">
        <v>950</v>
      </c>
      <c r="E59" t="s">
        <v>27</v>
      </c>
      <c r="F59" t="s">
        <v>20</v>
      </c>
      <c r="G59" t="s">
        <v>21</v>
      </c>
      <c r="H59" t="s">
        <v>1008</v>
      </c>
      <c r="I59" t="s">
        <v>11</v>
      </c>
      <c r="J59" t="s">
        <v>23</v>
      </c>
    </row>
    <row r="60" spans="1:10" x14ac:dyDescent="0.25">
      <c r="A60" t="s">
        <v>1140</v>
      </c>
      <c r="B60" t="str">
        <f t="shared" si="0"/>
        <v>CAP, 0.033uF, 10%, 50V, X7R, 0805</v>
      </c>
      <c r="C60" t="s">
        <v>1560</v>
      </c>
      <c r="D60" s="2" t="s">
        <v>950</v>
      </c>
      <c r="E60" t="s">
        <v>943</v>
      </c>
      <c r="F60" t="s">
        <v>20</v>
      </c>
      <c r="G60" t="s">
        <v>21</v>
      </c>
      <c r="H60" t="s">
        <v>1009</v>
      </c>
      <c r="I60" t="s">
        <v>11</v>
      </c>
      <c r="J60" t="s">
        <v>23</v>
      </c>
    </row>
    <row r="61" spans="1:10" x14ac:dyDescent="0.25">
      <c r="A61" t="s">
        <v>1141</v>
      </c>
      <c r="B61" t="str">
        <f t="shared" si="0"/>
        <v>CAP, 0.033uF, 10%, 100V, X7R, 0805</v>
      </c>
      <c r="C61" t="s">
        <v>1560</v>
      </c>
      <c r="D61" s="2" t="s">
        <v>950</v>
      </c>
      <c r="E61" t="s">
        <v>944</v>
      </c>
      <c r="F61" t="s">
        <v>20</v>
      </c>
      <c r="G61" t="s">
        <v>21</v>
      </c>
      <c r="H61" t="s">
        <v>1010</v>
      </c>
      <c r="I61" t="s">
        <v>11</v>
      </c>
      <c r="J61" t="s">
        <v>23</v>
      </c>
    </row>
    <row r="62" spans="1:10" x14ac:dyDescent="0.25">
      <c r="A62" t="s">
        <v>1142</v>
      </c>
      <c r="B62" t="str">
        <f t="shared" si="0"/>
        <v>CAP, 0.047uF, 10%, 25V, X7R, 0805</v>
      </c>
      <c r="C62" t="s">
        <v>1561</v>
      </c>
      <c r="D62" s="2" t="s">
        <v>950</v>
      </c>
      <c r="E62" t="s">
        <v>27</v>
      </c>
      <c r="F62" t="s">
        <v>20</v>
      </c>
      <c r="G62" t="s">
        <v>21</v>
      </c>
      <c r="H62" t="s">
        <v>1011</v>
      </c>
      <c r="I62" t="s">
        <v>11</v>
      </c>
      <c r="J62" t="s">
        <v>23</v>
      </c>
    </row>
    <row r="63" spans="1:10" x14ac:dyDescent="0.25">
      <c r="A63" t="s">
        <v>1143</v>
      </c>
      <c r="B63" t="str">
        <f t="shared" si="0"/>
        <v>CAP, 0.047uF, 10%, 50V, X7R, 0805</v>
      </c>
      <c r="C63" t="s">
        <v>1561</v>
      </c>
      <c r="D63" s="2" t="s">
        <v>950</v>
      </c>
      <c r="E63" t="s">
        <v>943</v>
      </c>
      <c r="F63" t="s">
        <v>20</v>
      </c>
      <c r="G63" t="s">
        <v>21</v>
      </c>
      <c r="H63" t="s">
        <v>1012</v>
      </c>
      <c r="I63" t="s">
        <v>11</v>
      </c>
      <c r="J63" t="s">
        <v>23</v>
      </c>
    </row>
    <row r="64" spans="1:10" x14ac:dyDescent="0.25">
      <c r="A64" t="s">
        <v>1144</v>
      </c>
      <c r="B64" t="str">
        <f t="shared" si="0"/>
        <v>CAP, 0.047uF, 10%, 100V, X7R, 0805</v>
      </c>
      <c r="C64" t="s">
        <v>1561</v>
      </c>
      <c r="D64" s="2" t="s">
        <v>950</v>
      </c>
      <c r="E64" t="s">
        <v>944</v>
      </c>
      <c r="F64" t="s">
        <v>20</v>
      </c>
      <c r="G64" t="s">
        <v>21</v>
      </c>
      <c r="H64" t="s">
        <v>1013</v>
      </c>
      <c r="I64" t="s">
        <v>11</v>
      </c>
      <c r="J64" t="s">
        <v>23</v>
      </c>
    </row>
    <row r="65" spans="1:10" x14ac:dyDescent="0.25">
      <c r="A65" t="s">
        <v>1145</v>
      </c>
      <c r="B65" t="str">
        <f t="shared" si="0"/>
        <v>CAP, 0.047uF, 10%, 50V, X7R, 0805</v>
      </c>
      <c r="C65" t="s">
        <v>1561</v>
      </c>
      <c r="D65" s="2" t="s">
        <v>950</v>
      </c>
      <c r="E65" t="s">
        <v>943</v>
      </c>
      <c r="F65" t="s">
        <v>20</v>
      </c>
      <c r="G65" t="s">
        <v>21</v>
      </c>
      <c r="H65" t="s">
        <v>1014</v>
      </c>
      <c r="I65" t="s">
        <v>11</v>
      </c>
      <c r="J65" t="s">
        <v>23</v>
      </c>
    </row>
    <row r="66" spans="1:10" x14ac:dyDescent="0.25">
      <c r="A66" t="s">
        <v>1146</v>
      </c>
      <c r="B66" t="str">
        <f t="shared" si="0"/>
        <v>CAP, 0.056uF, 10%, 50V, X7R, 0805</v>
      </c>
      <c r="C66" t="s">
        <v>1562</v>
      </c>
      <c r="D66" s="2" t="s">
        <v>950</v>
      </c>
      <c r="E66" t="s">
        <v>943</v>
      </c>
      <c r="F66" t="s">
        <v>20</v>
      </c>
      <c r="G66" t="s">
        <v>21</v>
      </c>
      <c r="H66" t="s">
        <v>1015</v>
      </c>
      <c r="I66" t="s">
        <v>11</v>
      </c>
      <c r="J66" t="s">
        <v>23</v>
      </c>
    </row>
    <row r="67" spans="1:10" x14ac:dyDescent="0.25">
      <c r="A67" t="s">
        <v>1147</v>
      </c>
      <c r="B67" t="str">
        <f t="shared" ref="B67:B130" si="1">CONCATENATE("CAP",", ",C67,", ",D67,", ",E67,", ",F67,", 0805")</f>
        <v>CAP, 0.068uF, 10%, 50V, X7R, 0805</v>
      </c>
      <c r="C67" t="s">
        <v>1563</v>
      </c>
      <c r="D67" s="2" t="s">
        <v>950</v>
      </c>
      <c r="E67" t="s">
        <v>943</v>
      </c>
      <c r="F67" t="s">
        <v>20</v>
      </c>
      <c r="G67" t="s">
        <v>21</v>
      </c>
      <c r="H67" t="s">
        <v>1016</v>
      </c>
      <c r="I67" t="s">
        <v>11</v>
      </c>
      <c r="J67" t="s">
        <v>23</v>
      </c>
    </row>
    <row r="68" spans="1:10" x14ac:dyDescent="0.25">
      <c r="A68" t="s">
        <v>1148</v>
      </c>
      <c r="B68" t="str">
        <f t="shared" si="1"/>
        <v>CAP, 0.068uF, 10%, 16V, X7R, 0805</v>
      </c>
      <c r="C68" t="s">
        <v>1563</v>
      </c>
      <c r="D68" s="2" t="s">
        <v>950</v>
      </c>
      <c r="E68" t="s">
        <v>19</v>
      </c>
      <c r="F68" t="s">
        <v>20</v>
      </c>
      <c r="G68" t="s">
        <v>21</v>
      </c>
      <c r="H68" t="s">
        <v>1017</v>
      </c>
      <c r="I68" t="s">
        <v>11</v>
      </c>
      <c r="J68" t="s">
        <v>23</v>
      </c>
    </row>
    <row r="69" spans="1:10" x14ac:dyDescent="0.25">
      <c r="A69" t="s">
        <v>1149</v>
      </c>
      <c r="B69" t="str">
        <f t="shared" si="1"/>
        <v>CAP, 0.068uF, 10%, 25V, X7R, 0805</v>
      </c>
      <c r="C69" t="s">
        <v>1563</v>
      </c>
      <c r="D69" s="2" t="s">
        <v>950</v>
      </c>
      <c r="E69" t="s">
        <v>27</v>
      </c>
      <c r="F69" t="s">
        <v>20</v>
      </c>
      <c r="G69" t="s">
        <v>21</v>
      </c>
      <c r="H69" t="s">
        <v>1018</v>
      </c>
      <c r="I69" t="s">
        <v>11</v>
      </c>
      <c r="J69" t="s">
        <v>23</v>
      </c>
    </row>
    <row r="70" spans="1:10" x14ac:dyDescent="0.25">
      <c r="A70" t="s">
        <v>1150</v>
      </c>
      <c r="B70" t="str">
        <f t="shared" si="1"/>
        <v>CAP, 0.082uF, 10%, 50V, X7R, 0805</v>
      </c>
      <c r="C70" t="s">
        <v>1564</v>
      </c>
      <c r="D70" s="2" t="s">
        <v>950</v>
      </c>
      <c r="E70" t="s">
        <v>943</v>
      </c>
      <c r="F70" t="s">
        <v>20</v>
      </c>
      <c r="G70" t="s">
        <v>21</v>
      </c>
      <c r="H70" t="s">
        <v>1019</v>
      </c>
      <c r="I70" t="s">
        <v>11</v>
      </c>
      <c r="J70" t="s">
        <v>23</v>
      </c>
    </row>
    <row r="71" spans="1:10" x14ac:dyDescent="0.25">
      <c r="A71" t="s">
        <v>1151</v>
      </c>
      <c r="B71" t="str">
        <f t="shared" si="1"/>
        <v>CAP, 0.10uF, 10%, 16V, X7R, 0805</v>
      </c>
      <c r="C71" t="s">
        <v>1565</v>
      </c>
      <c r="D71" s="2" t="s">
        <v>950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25">
      <c r="A72" t="s">
        <v>1152</v>
      </c>
      <c r="B72" t="str">
        <f t="shared" si="1"/>
        <v>CAP, 0.10uF, 10%, 50V, X7R, 0805</v>
      </c>
      <c r="C72" t="s">
        <v>1565</v>
      </c>
      <c r="D72" s="2" t="s">
        <v>950</v>
      </c>
      <c r="E72" t="s">
        <v>943</v>
      </c>
      <c r="F72" t="s">
        <v>20</v>
      </c>
      <c r="G72" t="s">
        <v>21</v>
      </c>
      <c r="H72" t="s">
        <v>1020</v>
      </c>
      <c r="I72" t="s">
        <v>11</v>
      </c>
      <c r="J72" t="s">
        <v>23</v>
      </c>
    </row>
    <row r="73" spans="1:10" x14ac:dyDescent="0.25">
      <c r="A73" t="s">
        <v>1153</v>
      </c>
      <c r="B73" t="str">
        <f t="shared" si="1"/>
        <v>CAP, 0.10uF, 10%, 25V, X7R, 0805</v>
      </c>
      <c r="C73" t="s">
        <v>1565</v>
      </c>
      <c r="D73" s="2" t="s">
        <v>950</v>
      </c>
      <c r="E73" t="s">
        <v>27</v>
      </c>
      <c r="F73" t="s">
        <v>20</v>
      </c>
      <c r="G73" t="s">
        <v>21</v>
      </c>
      <c r="H73" t="s">
        <v>1021</v>
      </c>
      <c r="I73" t="s">
        <v>11</v>
      </c>
      <c r="J73" t="s">
        <v>23</v>
      </c>
    </row>
    <row r="74" spans="1:10" x14ac:dyDescent="0.25">
      <c r="A74" t="s">
        <v>1154</v>
      </c>
      <c r="B74" t="str">
        <f t="shared" si="1"/>
        <v>CAP, 0.10uF, 10%, 50V, X7R, 0805</v>
      </c>
      <c r="C74" t="s">
        <v>1565</v>
      </c>
      <c r="D74" s="2" t="s">
        <v>950</v>
      </c>
      <c r="E74" t="s">
        <v>943</v>
      </c>
      <c r="F74" t="s">
        <v>20</v>
      </c>
      <c r="G74" t="s">
        <v>21</v>
      </c>
      <c r="H74" t="s">
        <v>1022</v>
      </c>
      <c r="I74" t="s">
        <v>11</v>
      </c>
      <c r="J74" t="s">
        <v>23</v>
      </c>
    </row>
    <row r="75" spans="1:10" x14ac:dyDescent="0.25">
      <c r="A75" t="s">
        <v>1155</v>
      </c>
      <c r="B75" t="str">
        <f t="shared" si="1"/>
        <v>CAP, 0.10uF, 10%, 100V, X7R, 0805</v>
      </c>
      <c r="C75" t="s">
        <v>1565</v>
      </c>
      <c r="D75" s="2" t="s">
        <v>950</v>
      </c>
      <c r="E75" t="s">
        <v>944</v>
      </c>
      <c r="F75" t="s">
        <v>20</v>
      </c>
      <c r="G75" t="s">
        <v>21</v>
      </c>
      <c r="H75" t="s">
        <v>1023</v>
      </c>
      <c r="I75" t="s">
        <v>11</v>
      </c>
      <c r="J75" t="s">
        <v>23</v>
      </c>
    </row>
    <row r="76" spans="1:10" x14ac:dyDescent="0.25">
      <c r="A76" t="s">
        <v>1156</v>
      </c>
      <c r="B76" t="str">
        <f t="shared" si="1"/>
        <v>CAP, 0.10uF, 10%, 25V, X7R, 0805</v>
      </c>
      <c r="C76" t="s">
        <v>1565</v>
      </c>
      <c r="D76" s="2" t="s">
        <v>950</v>
      </c>
      <c r="E76" t="s">
        <v>27</v>
      </c>
      <c r="F76" t="s">
        <v>20</v>
      </c>
      <c r="G76" t="s">
        <v>21</v>
      </c>
      <c r="H76" t="s">
        <v>1024</v>
      </c>
      <c r="I76" t="s">
        <v>11</v>
      </c>
      <c r="J76" t="s">
        <v>23</v>
      </c>
    </row>
    <row r="77" spans="1:10" x14ac:dyDescent="0.25">
      <c r="A77" t="s">
        <v>1157</v>
      </c>
      <c r="B77" t="str">
        <f t="shared" si="1"/>
        <v>CAP, 0.10uF, 10%, 25V, X7R, 0805</v>
      </c>
      <c r="C77" t="s">
        <v>1565</v>
      </c>
      <c r="D77" s="2" t="s">
        <v>950</v>
      </c>
      <c r="E77" t="s">
        <v>27</v>
      </c>
      <c r="F77" t="s">
        <v>20</v>
      </c>
      <c r="G77" t="s">
        <v>21</v>
      </c>
      <c r="H77" t="s">
        <v>1025</v>
      </c>
      <c r="I77" t="s">
        <v>11</v>
      </c>
      <c r="J77" t="s">
        <v>23</v>
      </c>
    </row>
    <row r="78" spans="1:10" x14ac:dyDescent="0.25">
      <c r="A78" t="s">
        <v>1158</v>
      </c>
      <c r="B78" t="str">
        <f t="shared" si="1"/>
        <v>CAP, 0.15uF, 10%, 25V, X7R, 0805</v>
      </c>
      <c r="C78" t="s">
        <v>1566</v>
      </c>
      <c r="D78" s="2" t="s">
        <v>950</v>
      </c>
      <c r="E78" t="s">
        <v>27</v>
      </c>
      <c r="F78" t="s">
        <v>20</v>
      </c>
      <c r="G78" t="s">
        <v>21</v>
      </c>
      <c r="H78" t="s">
        <v>1026</v>
      </c>
      <c r="I78" t="s">
        <v>11</v>
      </c>
      <c r="J78" t="s">
        <v>23</v>
      </c>
    </row>
    <row r="79" spans="1:10" x14ac:dyDescent="0.25">
      <c r="A79" t="s">
        <v>1159</v>
      </c>
      <c r="B79" t="str">
        <f t="shared" si="1"/>
        <v>CAP, 0.15uF, 10%, 50V, X7R, 0805</v>
      </c>
      <c r="C79" t="s">
        <v>1566</v>
      </c>
      <c r="D79" s="2" t="s">
        <v>950</v>
      </c>
      <c r="E79" t="s">
        <v>943</v>
      </c>
      <c r="F79" t="s">
        <v>20</v>
      </c>
      <c r="G79" t="s">
        <v>21</v>
      </c>
      <c r="H79" t="s">
        <v>1027</v>
      </c>
      <c r="I79" t="s">
        <v>11</v>
      </c>
      <c r="J79" t="s">
        <v>23</v>
      </c>
    </row>
    <row r="80" spans="1:10" x14ac:dyDescent="0.25">
      <c r="A80" t="s">
        <v>1160</v>
      </c>
      <c r="B80" t="str">
        <f t="shared" si="1"/>
        <v>CAP, 0.18uF, 10%, 50V, X7R, 0805</v>
      </c>
      <c r="C80" t="s">
        <v>1567</v>
      </c>
      <c r="D80" s="2" t="s">
        <v>950</v>
      </c>
      <c r="E80" t="s">
        <v>943</v>
      </c>
      <c r="F80" t="s">
        <v>20</v>
      </c>
      <c r="G80" t="s">
        <v>21</v>
      </c>
      <c r="H80" t="s">
        <v>1028</v>
      </c>
      <c r="I80" t="s">
        <v>11</v>
      </c>
      <c r="J80" t="s">
        <v>23</v>
      </c>
    </row>
    <row r="81" spans="1:10" x14ac:dyDescent="0.25">
      <c r="A81" t="s">
        <v>1161</v>
      </c>
      <c r="B81" t="str">
        <f t="shared" si="1"/>
        <v>CAP, 0.22uF, 10%, 50V, X7R, 0805</v>
      </c>
      <c r="C81" t="s">
        <v>1568</v>
      </c>
      <c r="D81" s="2" t="s">
        <v>950</v>
      </c>
      <c r="E81" t="s">
        <v>943</v>
      </c>
      <c r="F81" t="s">
        <v>20</v>
      </c>
      <c r="G81" t="s">
        <v>21</v>
      </c>
      <c r="H81" t="s">
        <v>1029</v>
      </c>
      <c r="I81" t="s">
        <v>11</v>
      </c>
      <c r="J81" t="s">
        <v>23</v>
      </c>
    </row>
    <row r="82" spans="1:10" x14ac:dyDescent="0.25">
      <c r="A82" t="s">
        <v>1162</v>
      </c>
      <c r="B82" t="str">
        <f t="shared" si="1"/>
        <v>CAP, 0.22uF, 10%, 100V, X7R, 0805</v>
      </c>
      <c r="C82" t="s">
        <v>1568</v>
      </c>
      <c r="D82" s="2" t="s">
        <v>950</v>
      </c>
      <c r="E82" t="s">
        <v>944</v>
      </c>
      <c r="F82" t="s">
        <v>20</v>
      </c>
      <c r="G82" t="s">
        <v>21</v>
      </c>
      <c r="H82" t="s">
        <v>1030</v>
      </c>
      <c r="I82" t="s">
        <v>11</v>
      </c>
      <c r="J82" t="s">
        <v>23</v>
      </c>
    </row>
    <row r="83" spans="1:10" x14ac:dyDescent="0.25">
      <c r="A83" t="s">
        <v>1163</v>
      </c>
      <c r="B83" t="str">
        <f t="shared" si="1"/>
        <v>CAP, 0.22uF, 10%, 16V, X7R, 0805</v>
      </c>
      <c r="C83" t="s">
        <v>1568</v>
      </c>
      <c r="D83" s="2" t="s">
        <v>950</v>
      </c>
      <c r="E83" t="s">
        <v>19</v>
      </c>
      <c r="F83" t="s">
        <v>20</v>
      </c>
      <c r="G83" t="s">
        <v>21</v>
      </c>
      <c r="H83" t="s">
        <v>1031</v>
      </c>
      <c r="I83" t="s">
        <v>11</v>
      </c>
      <c r="J83" t="s">
        <v>23</v>
      </c>
    </row>
    <row r="84" spans="1:10" x14ac:dyDescent="0.25">
      <c r="A84" t="s">
        <v>1164</v>
      </c>
      <c r="B84" t="str">
        <f t="shared" si="1"/>
        <v>CAP, 0.22uF, 10%, 25V, X7R, 0805</v>
      </c>
      <c r="C84" t="s">
        <v>1568</v>
      </c>
      <c r="D84" s="2" t="s">
        <v>950</v>
      </c>
      <c r="E84" t="s">
        <v>27</v>
      </c>
      <c r="F84" t="s">
        <v>20</v>
      </c>
      <c r="G84" t="s">
        <v>21</v>
      </c>
      <c r="H84" t="s">
        <v>1032</v>
      </c>
      <c r="I84" t="s">
        <v>11</v>
      </c>
      <c r="J84" t="s">
        <v>23</v>
      </c>
    </row>
    <row r="85" spans="1:10" x14ac:dyDescent="0.25">
      <c r="A85" t="s">
        <v>1165</v>
      </c>
      <c r="B85" t="str">
        <f t="shared" si="1"/>
        <v>CAP, 0.22uF, 10%, 100V, X7R, 0805</v>
      </c>
      <c r="C85" t="s">
        <v>1568</v>
      </c>
      <c r="D85" s="2" t="s">
        <v>950</v>
      </c>
      <c r="E85" t="s">
        <v>944</v>
      </c>
      <c r="F85" t="s">
        <v>20</v>
      </c>
      <c r="G85" t="s">
        <v>21</v>
      </c>
      <c r="H85" t="s">
        <v>1033</v>
      </c>
      <c r="I85" t="s">
        <v>11</v>
      </c>
      <c r="J85" t="s">
        <v>23</v>
      </c>
    </row>
    <row r="86" spans="1:10" x14ac:dyDescent="0.25">
      <c r="A86" t="s">
        <v>1166</v>
      </c>
      <c r="B86" t="str">
        <f t="shared" si="1"/>
        <v>CAP, 0.22uF, 10%, 25V, X7R, 0805</v>
      </c>
      <c r="C86" t="s">
        <v>1568</v>
      </c>
      <c r="D86" s="2" t="s">
        <v>950</v>
      </c>
      <c r="E86" t="s">
        <v>27</v>
      </c>
      <c r="F86" t="s">
        <v>20</v>
      </c>
      <c r="G86" t="s">
        <v>21</v>
      </c>
      <c r="H86" t="s">
        <v>1034</v>
      </c>
      <c r="I86" t="s">
        <v>11</v>
      </c>
      <c r="J86" t="s">
        <v>23</v>
      </c>
    </row>
    <row r="87" spans="1:10" x14ac:dyDescent="0.25">
      <c r="A87" t="s">
        <v>1167</v>
      </c>
      <c r="B87" t="str">
        <f t="shared" si="1"/>
        <v>CAP, 0.22uF, 10%, 50V, X7R, 0805</v>
      </c>
      <c r="C87" t="s">
        <v>1568</v>
      </c>
      <c r="D87" s="2" t="s">
        <v>950</v>
      </c>
      <c r="E87" t="s">
        <v>943</v>
      </c>
      <c r="F87" t="s">
        <v>20</v>
      </c>
      <c r="G87" t="s">
        <v>21</v>
      </c>
      <c r="H87" t="s">
        <v>1035</v>
      </c>
      <c r="I87" t="s">
        <v>11</v>
      </c>
      <c r="J87" t="s">
        <v>23</v>
      </c>
    </row>
    <row r="88" spans="1:10" x14ac:dyDescent="0.25">
      <c r="A88" t="s">
        <v>1168</v>
      </c>
      <c r="B88" t="str">
        <f t="shared" si="1"/>
        <v>CAP, 0.27uF, 10%, 25V, X7R, 0805</v>
      </c>
      <c r="C88" t="s">
        <v>1569</v>
      </c>
      <c r="D88" s="2" t="s">
        <v>950</v>
      </c>
      <c r="E88" t="s">
        <v>27</v>
      </c>
      <c r="F88" t="s">
        <v>20</v>
      </c>
      <c r="G88" t="s">
        <v>21</v>
      </c>
      <c r="H88" t="s">
        <v>1036</v>
      </c>
      <c r="I88" t="s">
        <v>11</v>
      </c>
      <c r="J88" t="s">
        <v>23</v>
      </c>
    </row>
    <row r="89" spans="1:10" x14ac:dyDescent="0.25">
      <c r="A89" t="s">
        <v>1169</v>
      </c>
      <c r="B89" t="str">
        <f t="shared" si="1"/>
        <v>CAP, 0.33uF, 10%, 50V, X7R, 0805</v>
      </c>
      <c r="C89" t="s">
        <v>1570</v>
      </c>
      <c r="D89" s="2" t="s">
        <v>950</v>
      </c>
      <c r="E89" t="s">
        <v>943</v>
      </c>
      <c r="F89" t="s">
        <v>20</v>
      </c>
      <c r="G89" t="s">
        <v>21</v>
      </c>
      <c r="H89" t="s">
        <v>1037</v>
      </c>
      <c r="I89" t="s">
        <v>11</v>
      </c>
      <c r="J89" t="s">
        <v>23</v>
      </c>
    </row>
    <row r="90" spans="1:10" x14ac:dyDescent="0.25">
      <c r="A90" t="s">
        <v>1170</v>
      </c>
      <c r="B90" t="str">
        <f t="shared" si="1"/>
        <v>CAP, 0.33uF, 10%, 25V, X7R, 0805</v>
      </c>
      <c r="C90" t="s">
        <v>1570</v>
      </c>
      <c r="D90" s="2" t="s">
        <v>950</v>
      </c>
      <c r="E90" t="s">
        <v>27</v>
      </c>
      <c r="F90" t="s">
        <v>20</v>
      </c>
      <c r="G90" t="s">
        <v>21</v>
      </c>
      <c r="H90" t="s">
        <v>1038</v>
      </c>
      <c r="I90" t="s">
        <v>11</v>
      </c>
      <c r="J90" t="s">
        <v>23</v>
      </c>
    </row>
    <row r="91" spans="1:10" x14ac:dyDescent="0.25">
      <c r="A91" t="s">
        <v>1171</v>
      </c>
      <c r="B91" t="str">
        <f t="shared" si="1"/>
        <v>CAP, 0.33uF, 10%, 100V, X7R, 0805</v>
      </c>
      <c r="C91" t="s">
        <v>1570</v>
      </c>
      <c r="D91" s="2" t="s">
        <v>950</v>
      </c>
      <c r="E91" t="s">
        <v>944</v>
      </c>
      <c r="F91" t="s">
        <v>20</v>
      </c>
      <c r="G91" t="s">
        <v>21</v>
      </c>
      <c r="H91" t="s">
        <v>1039</v>
      </c>
      <c r="I91" t="s">
        <v>11</v>
      </c>
      <c r="J91" t="s">
        <v>23</v>
      </c>
    </row>
    <row r="92" spans="1:10" x14ac:dyDescent="0.25">
      <c r="A92" t="s">
        <v>1172</v>
      </c>
      <c r="B92" t="str">
        <f t="shared" si="1"/>
        <v>CAP, 0.33uF, 10%, 16V, X7R, 0805</v>
      </c>
      <c r="C92" t="s">
        <v>1570</v>
      </c>
      <c r="D92" s="2" t="s">
        <v>950</v>
      </c>
      <c r="E92" t="s">
        <v>19</v>
      </c>
      <c r="F92" t="s">
        <v>20</v>
      </c>
      <c r="G92" t="s">
        <v>21</v>
      </c>
      <c r="H92" t="s">
        <v>1040</v>
      </c>
      <c r="I92" t="s">
        <v>11</v>
      </c>
      <c r="J92" t="s">
        <v>23</v>
      </c>
    </row>
    <row r="93" spans="1:10" x14ac:dyDescent="0.25">
      <c r="A93" t="s">
        <v>1173</v>
      </c>
      <c r="B93" t="str">
        <f t="shared" si="1"/>
        <v>CAP, 0.33uF, 10%, 50V, X7R, 0805</v>
      </c>
      <c r="C93" t="s">
        <v>1570</v>
      </c>
      <c r="D93" s="2" t="s">
        <v>950</v>
      </c>
      <c r="E93" t="s">
        <v>943</v>
      </c>
      <c r="F93" t="s">
        <v>20</v>
      </c>
      <c r="G93" t="s">
        <v>21</v>
      </c>
      <c r="H93" t="s">
        <v>1041</v>
      </c>
      <c r="I93" t="s">
        <v>11</v>
      </c>
      <c r="J93" t="s">
        <v>23</v>
      </c>
    </row>
    <row r="94" spans="1:10" x14ac:dyDescent="0.25">
      <c r="A94" t="s">
        <v>1174</v>
      </c>
      <c r="B94" t="str">
        <f t="shared" si="1"/>
        <v>CAP, 0.39uF, 10%, 25V, X7R, 0805</v>
      </c>
      <c r="C94" t="s">
        <v>1571</v>
      </c>
      <c r="D94" s="2" t="s">
        <v>950</v>
      </c>
      <c r="E94" t="s">
        <v>27</v>
      </c>
      <c r="F94" t="s">
        <v>20</v>
      </c>
      <c r="G94" t="s">
        <v>21</v>
      </c>
      <c r="H94" t="s">
        <v>1042</v>
      </c>
      <c r="I94" t="s">
        <v>11</v>
      </c>
      <c r="J94" t="s">
        <v>23</v>
      </c>
    </row>
    <row r="95" spans="1:10" x14ac:dyDescent="0.25">
      <c r="A95" t="s">
        <v>1175</v>
      </c>
      <c r="B95" t="str">
        <f t="shared" si="1"/>
        <v>CAP, 0.47uF, 10%, 50V, X7R, 0805</v>
      </c>
      <c r="C95" t="s">
        <v>1572</v>
      </c>
      <c r="D95" s="2" t="s">
        <v>950</v>
      </c>
      <c r="E95" t="s">
        <v>943</v>
      </c>
      <c r="F95" t="s">
        <v>20</v>
      </c>
      <c r="G95" t="s">
        <v>21</v>
      </c>
      <c r="H95" t="s">
        <v>1043</v>
      </c>
      <c r="I95" t="s">
        <v>11</v>
      </c>
      <c r="J95" t="s">
        <v>23</v>
      </c>
    </row>
    <row r="96" spans="1:10" x14ac:dyDescent="0.25">
      <c r="A96" t="s">
        <v>1176</v>
      </c>
      <c r="B96" t="str">
        <f t="shared" si="1"/>
        <v>CAP, 0.47uF, 10%, 100V, X7R, 0805</v>
      </c>
      <c r="C96" t="s">
        <v>1572</v>
      </c>
      <c r="D96" s="2" t="s">
        <v>950</v>
      </c>
      <c r="E96" t="s">
        <v>944</v>
      </c>
      <c r="F96" t="s">
        <v>20</v>
      </c>
      <c r="G96" t="s">
        <v>21</v>
      </c>
      <c r="H96" t="s">
        <v>1044</v>
      </c>
      <c r="I96" t="s">
        <v>11</v>
      </c>
      <c r="J96" t="s">
        <v>23</v>
      </c>
    </row>
    <row r="97" spans="1:12" x14ac:dyDescent="0.25">
      <c r="A97" t="s">
        <v>1177</v>
      </c>
      <c r="B97" t="str">
        <f t="shared" si="1"/>
        <v>CAP, 0.47uF, 10%, 25V, X7R, 0805</v>
      </c>
      <c r="C97" t="s">
        <v>1572</v>
      </c>
      <c r="D97" s="2" t="s">
        <v>950</v>
      </c>
      <c r="E97" t="s">
        <v>27</v>
      </c>
      <c r="F97" t="s">
        <v>20</v>
      </c>
      <c r="G97" t="s">
        <v>21</v>
      </c>
      <c r="H97" t="s">
        <v>1045</v>
      </c>
      <c r="I97" t="s">
        <v>11</v>
      </c>
      <c r="J97" t="s">
        <v>23</v>
      </c>
    </row>
    <row r="98" spans="1:12" x14ac:dyDescent="0.25">
      <c r="A98" t="s">
        <v>1178</v>
      </c>
      <c r="B98" t="str">
        <f t="shared" si="1"/>
        <v>CAP, 0.47uF, 10%, 16V, X7R, 0805</v>
      </c>
      <c r="C98" t="s">
        <v>1572</v>
      </c>
      <c r="D98" s="2" t="s">
        <v>950</v>
      </c>
      <c r="E98" t="s">
        <v>19</v>
      </c>
      <c r="F98" t="s">
        <v>20</v>
      </c>
      <c r="G98" t="s">
        <v>21</v>
      </c>
      <c r="H98" t="s">
        <v>1046</v>
      </c>
      <c r="I98" t="s">
        <v>11</v>
      </c>
      <c r="J98" t="s">
        <v>23</v>
      </c>
    </row>
    <row r="99" spans="1:12" x14ac:dyDescent="0.25">
      <c r="A99" t="s">
        <v>1179</v>
      </c>
      <c r="B99" t="str">
        <f t="shared" si="1"/>
        <v>CAP, 0.47uF, 10%, 16V, X7R, 0805</v>
      </c>
      <c r="C99" t="s">
        <v>1572</v>
      </c>
      <c r="D99" s="2" t="s">
        <v>950</v>
      </c>
      <c r="E99" t="s">
        <v>19</v>
      </c>
      <c r="F99" t="s">
        <v>20</v>
      </c>
      <c r="G99" t="s">
        <v>21</v>
      </c>
      <c r="H99" t="s">
        <v>1047</v>
      </c>
      <c r="I99" t="s">
        <v>11</v>
      </c>
      <c r="J99" t="s">
        <v>23</v>
      </c>
    </row>
    <row r="100" spans="1:12" x14ac:dyDescent="0.25">
      <c r="A100" t="s">
        <v>1180</v>
      </c>
      <c r="B100" t="str">
        <f t="shared" si="1"/>
        <v>CAP, 0.47uF, 10%, 25V, X7R, 0805</v>
      </c>
      <c r="C100" t="s">
        <v>1572</v>
      </c>
      <c r="D100" s="2" t="s">
        <v>950</v>
      </c>
      <c r="E100" t="s">
        <v>27</v>
      </c>
      <c r="F100" t="s">
        <v>20</v>
      </c>
      <c r="G100" t="s">
        <v>21</v>
      </c>
      <c r="H100" t="s">
        <v>1048</v>
      </c>
      <c r="I100" t="s">
        <v>11</v>
      </c>
      <c r="J100" t="s">
        <v>23</v>
      </c>
    </row>
    <row r="101" spans="1:12" x14ac:dyDescent="0.25">
      <c r="A101" t="s">
        <v>1181</v>
      </c>
      <c r="B101" t="str">
        <f t="shared" si="1"/>
        <v>CAP, 0.47uF, 10%, 25V, X7R, 0805</v>
      </c>
      <c r="C101" t="s">
        <v>1572</v>
      </c>
      <c r="D101" s="2" t="s">
        <v>950</v>
      </c>
      <c r="E101" t="s">
        <v>27</v>
      </c>
      <c r="F101" t="s">
        <v>20</v>
      </c>
      <c r="G101" t="s">
        <v>21</v>
      </c>
      <c r="H101" t="s">
        <v>1049</v>
      </c>
      <c r="I101" t="s">
        <v>11</v>
      </c>
      <c r="J101" t="s">
        <v>23</v>
      </c>
    </row>
    <row r="102" spans="1:12" x14ac:dyDescent="0.25">
      <c r="A102" t="s">
        <v>1182</v>
      </c>
      <c r="B102" t="str">
        <f t="shared" si="1"/>
        <v>CAP, 0.56uF, 10%, 16V, X7R, 0805</v>
      </c>
      <c r="C102" t="s">
        <v>1573</v>
      </c>
      <c r="D102" s="2" t="s">
        <v>950</v>
      </c>
      <c r="E102" t="s">
        <v>19</v>
      </c>
      <c r="F102" t="s">
        <v>20</v>
      </c>
      <c r="G102" t="s">
        <v>21</v>
      </c>
      <c r="H102" t="s">
        <v>1050</v>
      </c>
      <c r="I102" t="s">
        <v>11</v>
      </c>
      <c r="J102" t="s">
        <v>23</v>
      </c>
    </row>
    <row r="103" spans="1:12" x14ac:dyDescent="0.25">
      <c r="A103" t="s">
        <v>1183</v>
      </c>
      <c r="B103" t="str">
        <f t="shared" si="1"/>
        <v>CAP, 0.56uF, 10%, 25V, X7R, 0805</v>
      </c>
      <c r="C103" t="s">
        <v>1573</v>
      </c>
      <c r="D103" s="2" t="s">
        <v>950</v>
      </c>
      <c r="E103" t="s">
        <v>27</v>
      </c>
      <c r="F103" t="s">
        <v>20</v>
      </c>
      <c r="G103" t="s">
        <v>21</v>
      </c>
      <c r="H103" t="s">
        <v>1051</v>
      </c>
      <c r="I103" t="s">
        <v>11</v>
      </c>
      <c r="J103" t="s">
        <v>23</v>
      </c>
    </row>
    <row r="104" spans="1:12" x14ac:dyDescent="0.25">
      <c r="A104" t="s">
        <v>1184</v>
      </c>
      <c r="B104" t="str">
        <f t="shared" si="1"/>
        <v>CAP, 0.68uF, 10%, 16V, X7R, 0805</v>
      </c>
      <c r="C104" t="s">
        <v>1574</v>
      </c>
      <c r="D104" s="2" t="s">
        <v>950</v>
      </c>
      <c r="E104" t="s">
        <v>19</v>
      </c>
      <c r="F104" t="s">
        <v>20</v>
      </c>
      <c r="G104" t="s">
        <v>21</v>
      </c>
      <c r="H104" t="s">
        <v>1052</v>
      </c>
      <c r="I104" t="s">
        <v>11</v>
      </c>
      <c r="J104" t="s">
        <v>23</v>
      </c>
    </row>
    <row r="105" spans="1:12" x14ac:dyDescent="0.25">
      <c r="A105" t="s">
        <v>1185</v>
      </c>
      <c r="B105" t="str">
        <f t="shared" si="1"/>
        <v>CAP, 0.68uF, 10%, 25V, X7R, 0805</v>
      </c>
      <c r="C105" t="s">
        <v>1574</v>
      </c>
      <c r="D105" s="2" t="s">
        <v>950</v>
      </c>
      <c r="E105" t="s">
        <v>27</v>
      </c>
      <c r="F105" t="s">
        <v>20</v>
      </c>
      <c r="G105" t="s">
        <v>21</v>
      </c>
      <c r="H105" t="s">
        <v>1053</v>
      </c>
      <c r="I105" t="s">
        <v>11</v>
      </c>
      <c r="J105" t="s">
        <v>23</v>
      </c>
    </row>
    <row r="106" spans="1:12" x14ac:dyDescent="0.25">
      <c r="A106" t="s">
        <v>1186</v>
      </c>
      <c r="B106" t="str">
        <f t="shared" si="1"/>
        <v>CAP, 0.68uF, 10%, 25V, X7R, 0805</v>
      </c>
      <c r="C106" t="s">
        <v>1574</v>
      </c>
      <c r="D106" s="2" t="s">
        <v>950</v>
      </c>
      <c r="E106" t="s">
        <v>27</v>
      </c>
      <c r="F106" t="s">
        <v>20</v>
      </c>
      <c r="G106" t="s">
        <v>21</v>
      </c>
      <c r="H106" t="s">
        <v>1054</v>
      </c>
      <c r="I106" t="s">
        <v>11</v>
      </c>
      <c r="J106" t="s">
        <v>23</v>
      </c>
    </row>
    <row r="107" spans="1:12" x14ac:dyDescent="0.25">
      <c r="A107" t="s">
        <v>1187</v>
      </c>
      <c r="B107" t="str">
        <f t="shared" si="1"/>
        <v>CAP, 0.82uF, 10%, 16V, X7R, 0805</v>
      </c>
      <c r="C107" t="s">
        <v>1575</v>
      </c>
      <c r="D107" s="2" t="s">
        <v>950</v>
      </c>
      <c r="E107" t="s">
        <v>19</v>
      </c>
      <c r="F107" t="s">
        <v>20</v>
      </c>
      <c r="G107" t="s">
        <v>21</v>
      </c>
      <c r="H107" t="s">
        <v>1055</v>
      </c>
      <c r="I107" t="s">
        <v>11</v>
      </c>
      <c r="J107" t="s">
        <v>23</v>
      </c>
    </row>
    <row r="108" spans="1:12" x14ac:dyDescent="0.25">
      <c r="A108" t="s">
        <v>1188</v>
      </c>
      <c r="B108" t="str">
        <f t="shared" si="1"/>
        <v>CAP, 0.82uF, 10%, 25V, X7R, 0805</v>
      </c>
      <c r="C108" t="s">
        <v>1575</v>
      </c>
      <c r="D108" s="2" t="s">
        <v>950</v>
      </c>
      <c r="E108" t="s">
        <v>27</v>
      </c>
      <c r="F108" t="s">
        <v>20</v>
      </c>
      <c r="G108" t="s">
        <v>21</v>
      </c>
      <c r="H108" t="s">
        <v>1056</v>
      </c>
      <c r="I108" t="s">
        <v>11</v>
      </c>
      <c r="J108" t="s">
        <v>23</v>
      </c>
    </row>
    <row r="109" spans="1:12" x14ac:dyDescent="0.25">
      <c r="A109" t="s">
        <v>1189</v>
      </c>
      <c r="B109" t="str">
        <f t="shared" si="1"/>
        <v>CAP, 1uF, 10%, 16V, X7R, 0805</v>
      </c>
      <c r="C109" t="s">
        <v>1576</v>
      </c>
      <c r="D109" s="2" t="s">
        <v>950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2" x14ac:dyDescent="0.25">
      <c r="A110" t="s">
        <v>1190</v>
      </c>
      <c r="B110" t="str">
        <f t="shared" si="1"/>
        <v>CAP, 1uF, 10%, 25V, X7R, 0805</v>
      </c>
      <c r="C110" t="s">
        <v>1576</v>
      </c>
      <c r="D110" s="2" t="s">
        <v>950</v>
      </c>
      <c r="E110" t="s">
        <v>27</v>
      </c>
      <c r="F110" t="s">
        <v>20</v>
      </c>
      <c r="G110" t="s">
        <v>21</v>
      </c>
      <c r="H110" t="s">
        <v>1057</v>
      </c>
      <c r="I110" t="s">
        <v>11</v>
      </c>
      <c r="J110" t="s">
        <v>23</v>
      </c>
    </row>
    <row r="111" spans="1:12" x14ac:dyDescent="0.25">
      <c r="A111" t="s">
        <v>1191</v>
      </c>
      <c r="B111" t="str">
        <f t="shared" si="1"/>
        <v>CAP, 1uF, 10%, 50V, X7R, 0805</v>
      </c>
      <c r="C111" t="s">
        <v>1576</v>
      </c>
      <c r="D111" s="2" t="s">
        <v>950</v>
      </c>
      <c r="E111" t="s">
        <v>943</v>
      </c>
      <c r="F111" t="s">
        <v>20</v>
      </c>
      <c r="G111" t="s">
        <v>21</v>
      </c>
      <c r="H111" t="s">
        <v>1058</v>
      </c>
      <c r="I111" t="s">
        <v>11</v>
      </c>
      <c r="J111" t="s">
        <v>23</v>
      </c>
    </row>
    <row r="112" spans="1:12" x14ac:dyDescent="0.25">
      <c r="A112" t="s">
        <v>1192</v>
      </c>
      <c r="B112" t="str">
        <f t="shared" si="1"/>
        <v>CAP, 1uF, 10%, 16V, X7R, 0805</v>
      </c>
      <c r="C112" t="s">
        <v>1576</v>
      </c>
      <c r="D112" s="2" t="s">
        <v>950</v>
      </c>
      <c r="E112" t="s">
        <v>19</v>
      </c>
      <c r="F112" t="s">
        <v>20</v>
      </c>
      <c r="G112" t="s">
        <v>21</v>
      </c>
      <c r="H112" t="s">
        <v>1059</v>
      </c>
      <c r="I112" t="s">
        <v>11</v>
      </c>
      <c r="J112" t="s">
        <v>23</v>
      </c>
      <c r="L112" t="s">
        <v>8888</v>
      </c>
    </row>
    <row r="113" spans="1:10" x14ac:dyDescent="0.25">
      <c r="A113" t="s">
        <v>1193</v>
      </c>
      <c r="B113" t="str">
        <f t="shared" si="1"/>
        <v>CAP, 1uF, 10%, 10V, X7R, 0805</v>
      </c>
      <c r="C113" t="s">
        <v>1576</v>
      </c>
      <c r="D113" s="2" t="s">
        <v>950</v>
      </c>
      <c r="E113" t="s">
        <v>947</v>
      </c>
      <c r="F113" t="s">
        <v>20</v>
      </c>
      <c r="G113" t="s">
        <v>21</v>
      </c>
      <c r="H113" t="s">
        <v>1060</v>
      </c>
      <c r="I113" t="s">
        <v>11</v>
      </c>
      <c r="J113" t="s">
        <v>23</v>
      </c>
    </row>
    <row r="114" spans="1:10" x14ac:dyDescent="0.25">
      <c r="A114" t="s">
        <v>1194</v>
      </c>
      <c r="B114" t="str">
        <f t="shared" si="1"/>
        <v>CAP, 1uF, 10%, 25V, X7R, 0805</v>
      </c>
      <c r="C114" t="s">
        <v>1576</v>
      </c>
      <c r="D114" s="2" t="s">
        <v>950</v>
      </c>
      <c r="E114" t="s">
        <v>27</v>
      </c>
      <c r="F114" t="s">
        <v>20</v>
      </c>
      <c r="G114" t="s">
        <v>21</v>
      </c>
      <c r="H114" t="s">
        <v>1061</v>
      </c>
      <c r="I114" t="s">
        <v>11</v>
      </c>
      <c r="J114" t="s">
        <v>23</v>
      </c>
    </row>
    <row r="115" spans="1:10" x14ac:dyDescent="0.25">
      <c r="A115" t="s">
        <v>1195</v>
      </c>
      <c r="B115" t="str">
        <f t="shared" si="1"/>
        <v>CAP, 1uF, 10%, 25V, X7R, 0805</v>
      </c>
      <c r="C115" t="s">
        <v>1576</v>
      </c>
      <c r="D115" s="2" t="s">
        <v>950</v>
      </c>
      <c r="E115" t="s">
        <v>27</v>
      </c>
      <c r="F115" t="s">
        <v>20</v>
      </c>
      <c r="G115" t="s">
        <v>21</v>
      </c>
      <c r="H115" t="s">
        <v>1062</v>
      </c>
      <c r="I115" t="s">
        <v>11</v>
      </c>
      <c r="J115" t="s">
        <v>23</v>
      </c>
    </row>
    <row r="116" spans="1:10" x14ac:dyDescent="0.25">
      <c r="A116" t="s">
        <v>1196</v>
      </c>
      <c r="B116" t="str">
        <f t="shared" si="1"/>
        <v>CAP, 1uF, 10%, 35V, X7R, 0805</v>
      </c>
      <c r="C116" t="s">
        <v>1576</v>
      </c>
      <c r="D116" s="2" t="s">
        <v>950</v>
      </c>
      <c r="E116" t="s">
        <v>948</v>
      </c>
      <c r="F116" t="s">
        <v>20</v>
      </c>
      <c r="G116" t="s">
        <v>21</v>
      </c>
      <c r="H116" t="s">
        <v>1063</v>
      </c>
      <c r="I116" t="s">
        <v>11</v>
      </c>
      <c r="J116" t="s">
        <v>23</v>
      </c>
    </row>
    <row r="117" spans="1:10" x14ac:dyDescent="0.25">
      <c r="A117" t="s">
        <v>1197</v>
      </c>
      <c r="B117" t="str">
        <f t="shared" si="1"/>
        <v>CAP, 1uF, 10%, 10V, X7R, 0805</v>
      </c>
      <c r="C117" t="s">
        <v>1576</v>
      </c>
      <c r="D117" s="2" t="s">
        <v>950</v>
      </c>
      <c r="E117" t="s">
        <v>947</v>
      </c>
      <c r="F117" t="s">
        <v>20</v>
      </c>
      <c r="G117" t="s">
        <v>21</v>
      </c>
      <c r="H117" t="s">
        <v>1064</v>
      </c>
      <c r="I117" t="s">
        <v>11</v>
      </c>
      <c r="J117" t="s">
        <v>23</v>
      </c>
    </row>
    <row r="118" spans="1:10" x14ac:dyDescent="0.25">
      <c r="A118" t="s">
        <v>1198</v>
      </c>
      <c r="B118" t="str">
        <f t="shared" si="1"/>
        <v>CAP, 1.5uF, 10%, 25V, X7R, 0805</v>
      </c>
      <c r="C118" t="s">
        <v>1577</v>
      </c>
      <c r="D118" s="2" t="s">
        <v>950</v>
      </c>
      <c r="E118" t="s">
        <v>27</v>
      </c>
      <c r="F118" t="s">
        <v>20</v>
      </c>
      <c r="G118" t="s">
        <v>21</v>
      </c>
      <c r="H118" t="s">
        <v>1065</v>
      </c>
      <c r="I118" t="s">
        <v>11</v>
      </c>
      <c r="J118" t="s">
        <v>23</v>
      </c>
    </row>
    <row r="119" spans="1:10" x14ac:dyDescent="0.25">
      <c r="A119" t="s">
        <v>1199</v>
      </c>
      <c r="B119" t="str">
        <f t="shared" si="1"/>
        <v>CAP, 2.2uF, 10%, 16V, X7R, 0805</v>
      </c>
      <c r="C119" t="s">
        <v>1578</v>
      </c>
      <c r="D119" s="2" t="s">
        <v>950</v>
      </c>
      <c r="E119" t="s">
        <v>19</v>
      </c>
      <c r="F119" t="s">
        <v>20</v>
      </c>
      <c r="G119" t="s">
        <v>21</v>
      </c>
      <c r="H119" t="s">
        <v>1066</v>
      </c>
      <c r="I119" t="s">
        <v>11</v>
      </c>
      <c r="J119" t="s">
        <v>23</v>
      </c>
    </row>
    <row r="120" spans="1:10" x14ac:dyDescent="0.25">
      <c r="A120" t="s">
        <v>1200</v>
      </c>
      <c r="B120" t="str">
        <f t="shared" si="1"/>
        <v>CAP, 2.2uF, 10%, 25V, X7R, 0805</v>
      </c>
      <c r="C120" t="s">
        <v>1578</v>
      </c>
      <c r="D120" s="2" t="s">
        <v>950</v>
      </c>
      <c r="E120" t="s">
        <v>27</v>
      </c>
      <c r="F120" t="s">
        <v>20</v>
      </c>
      <c r="G120" t="s">
        <v>21</v>
      </c>
      <c r="H120" t="s">
        <v>1067</v>
      </c>
      <c r="I120" t="s">
        <v>11</v>
      </c>
      <c r="J120" t="s">
        <v>23</v>
      </c>
    </row>
    <row r="121" spans="1:10" x14ac:dyDescent="0.25">
      <c r="A121" t="s">
        <v>1201</v>
      </c>
      <c r="B121" t="str">
        <f t="shared" si="1"/>
        <v>CAP, 2.2uF, 10%, 10V, X7R, 0805</v>
      </c>
      <c r="C121" t="s">
        <v>1578</v>
      </c>
      <c r="D121" s="2" t="s">
        <v>950</v>
      </c>
      <c r="E121" t="s">
        <v>947</v>
      </c>
      <c r="F121" t="s">
        <v>20</v>
      </c>
      <c r="G121" t="s">
        <v>21</v>
      </c>
      <c r="H121" t="s">
        <v>1068</v>
      </c>
      <c r="I121" t="s">
        <v>11</v>
      </c>
      <c r="J121" t="s">
        <v>23</v>
      </c>
    </row>
    <row r="122" spans="1:10" x14ac:dyDescent="0.25">
      <c r="A122" t="s">
        <v>1202</v>
      </c>
      <c r="B122" t="str">
        <f t="shared" si="1"/>
        <v>CAP, 2.2uF, 10%, 6.3V, X7R, 0805</v>
      </c>
      <c r="C122" t="s">
        <v>1578</v>
      </c>
      <c r="D122" s="2" t="s">
        <v>950</v>
      </c>
      <c r="E122" t="s">
        <v>949</v>
      </c>
      <c r="F122" t="s">
        <v>20</v>
      </c>
      <c r="G122" t="s">
        <v>21</v>
      </c>
      <c r="H122" t="s">
        <v>1069</v>
      </c>
      <c r="I122" t="s">
        <v>11</v>
      </c>
      <c r="J122" t="s">
        <v>23</v>
      </c>
    </row>
    <row r="123" spans="1:10" x14ac:dyDescent="0.25">
      <c r="A123" t="s">
        <v>1203</v>
      </c>
      <c r="B123" t="str">
        <f t="shared" si="1"/>
        <v>CAP, 2.2uF, 10%, 16V, X7R, 0805</v>
      </c>
      <c r="C123" t="s">
        <v>1578</v>
      </c>
      <c r="D123" s="2" t="s">
        <v>950</v>
      </c>
      <c r="E123" t="s">
        <v>19</v>
      </c>
      <c r="F123" t="s">
        <v>20</v>
      </c>
      <c r="G123" t="s">
        <v>21</v>
      </c>
      <c r="H123" t="s">
        <v>1070</v>
      </c>
      <c r="I123" t="s">
        <v>11</v>
      </c>
      <c r="J123" t="s">
        <v>23</v>
      </c>
    </row>
    <row r="124" spans="1:10" x14ac:dyDescent="0.25">
      <c r="A124" t="s">
        <v>1204</v>
      </c>
      <c r="B124" t="str">
        <f t="shared" si="1"/>
        <v>CAP, 2.2uF, 10%, 6.3V, X7R, 0805</v>
      </c>
      <c r="C124" t="s">
        <v>1578</v>
      </c>
      <c r="D124" s="2" t="s">
        <v>950</v>
      </c>
      <c r="E124" t="s">
        <v>949</v>
      </c>
      <c r="F124" t="s">
        <v>20</v>
      </c>
      <c r="G124" t="s">
        <v>21</v>
      </c>
      <c r="H124" t="s">
        <v>1071</v>
      </c>
      <c r="I124" t="s">
        <v>11</v>
      </c>
      <c r="J124" t="s">
        <v>23</v>
      </c>
    </row>
    <row r="125" spans="1:10" x14ac:dyDescent="0.25">
      <c r="A125" t="s">
        <v>1205</v>
      </c>
      <c r="B125" t="str">
        <f t="shared" si="1"/>
        <v>CAP, 2.2uF, 10%, 10V, X7R, 0805</v>
      </c>
      <c r="C125" t="s">
        <v>1578</v>
      </c>
      <c r="D125" s="2" t="s">
        <v>950</v>
      </c>
      <c r="E125" t="s">
        <v>947</v>
      </c>
      <c r="F125" t="s">
        <v>20</v>
      </c>
      <c r="G125" t="s">
        <v>21</v>
      </c>
      <c r="H125" t="s">
        <v>1072</v>
      </c>
      <c r="I125" t="s">
        <v>11</v>
      </c>
      <c r="J125" t="s">
        <v>23</v>
      </c>
    </row>
    <row r="126" spans="1:10" x14ac:dyDescent="0.25">
      <c r="A126" t="s">
        <v>1206</v>
      </c>
      <c r="B126" t="str">
        <f t="shared" si="1"/>
        <v>CAP, 3.3uF, 10%, 25V, X7R, 0805</v>
      </c>
      <c r="C126" t="s">
        <v>1579</v>
      </c>
      <c r="D126" s="2" t="s">
        <v>950</v>
      </c>
      <c r="E126" t="s">
        <v>27</v>
      </c>
      <c r="F126" t="s">
        <v>20</v>
      </c>
      <c r="G126" t="s">
        <v>21</v>
      </c>
      <c r="H126" t="s">
        <v>1073</v>
      </c>
      <c r="I126" t="s">
        <v>11</v>
      </c>
      <c r="J126" t="s">
        <v>23</v>
      </c>
    </row>
    <row r="127" spans="1:10" x14ac:dyDescent="0.25">
      <c r="A127" t="s">
        <v>1207</v>
      </c>
      <c r="B127" t="str">
        <f t="shared" si="1"/>
        <v>CAP, 3.3uF, 10%, 10V, X7R, 0805</v>
      </c>
      <c r="C127" t="s">
        <v>1579</v>
      </c>
      <c r="D127" s="2" t="s">
        <v>950</v>
      </c>
      <c r="E127" t="s">
        <v>947</v>
      </c>
      <c r="F127" t="s">
        <v>20</v>
      </c>
      <c r="G127" t="s">
        <v>21</v>
      </c>
      <c r="H127" t="s">
        <v>1074</v>
      </c>
      <c r="I127" t="s">
        <v>11</v>
      </c>
      <c r="J127" t="s">
        <v>23</v>
      </c>
    </row>
    <row r="128" spans="1:10" x14ac:dyDescent="0.25">
      <c r="A128" t="s">
        <v>1208</v>
      </c>
      <c r="B128" t="str">
        <f t="shared" si="1"/>
        <v>CAP, 4.7uF, 10%, 10V, X7R, 0805</v>
      </c>
      <c r="C128" t="s">
        <v>1580</v>
      </c>
      <c r="D128" s="2" t="s">
        <v>950</v>
      </c>
      <c r="E128" t="s">
        <v>947</v>
      </c>
      <c r="F128" t="s">
        <v>20</v>
      </c>
      <c r="G128" t="s">
        <v>21</v>
      </c>
      <c r="H128" t="s">
        <v>1075</v>
      </c>
      <c r="I128" t="s">
        <v>11</v>
      </c>
      <c r="J128" t="s">
        <v>23</v>
      </c>
    </row>
    <row r="129" spans="1:10" x14ac:dyDescent="0.25">
      <c r="A129" t="s">
        <v>1209</v>
      </c>
      <c r="B129" t="str">
        <f t="shared" si="1"/>
        <v>CAP, 4.7uF, 10%, 16V, X7R, 0805</v>
      </c>
      <c r="C129" t="s">
        <v>1580</v>
      </c>
      <c r="D129" s="2" t="s">
        <v>950</v>
      </c>
      <c r="E129" t="s">
        <v>19</v>
      </c>
      <c r="F129" t="s">
        <v>20</v>
      </c>
      <c r="G129" t="s">
        <v>21</v>
      </c>
      <c r="H129" t="s">
        <v>1076</v>
      </c>
      <c r="I129" t="s">
        <v>11</v>
      </c>
      <c r="J129" t="s">
        <v>23</v>
      </c>
    </row>
    <row r="130" spans="1:10" x14ac:dyDescent="0.25">
      <c r="A130" t="s">
        <v>1210</v>
      </c>
      <c r="B130" t="str">
        <f t="shared" si="1"/>
        <v>CAP, 4.7uF, 10%, 25V, X7R, 0805</v>
      </c>
      <c r="C130" t="s">
        <v>1580</v>
      </c>
      <c r="D130" s="2" t="s">
        <v>950</v>
      </c>
      <c r="E130" t="s">
        <v>27</v>
      </c>
      <c r="F130" t="s">
        <v>20</v>
      </c>
      <c r="G130" t="s">
        <v>21</v>
      </c>
      <c r="H130" t="s">
        <v>1077</v>
      </c>
      <c r="I130" t="s">
        <v>11</v>
      </c>
      <c r="J130" t="s">
        <v>23</v>
      </c>
    </row>
    <row r="131" spans="1:10" x14ac:dyDescent="0.25">
      <c r="A131" t="s">
        <v>1211</v>
      </c>
      <c r="B131" t="str">
        <f t="shared" ref="B131:B137" si="2">CONCATENATE("CAP",", ",C131,", ",D131,", ",E131,", ",F131,", 0805")</f>
        <v>CAP, 4.7uF, 10%, 10V, X7R, 0805</v>
      </c>
      <c r="C131" t="s">
        <v>1580</v>
      </c>
      <c r="D131" s="2" t="s">
        <v>950</v>
      </c>
      <c r="E131" t="s">
        <v>947</v>
      </c>
      <c r="F131" t="s">
        <v>20</v>
      </c>
      <c r="G131" t="s">
        <v>21</v>
      </c>
      <c r="H131" t="s">
        <v>1078</v>
      </c>
      <c r="I131" t="s">
        <v>11</v>
      </c>
      <c r="J131" t="s">
        <v>23</v>
      </c>
    </row>
    <row r="132" spans="1:10" x14ac:dyDescent="0.25">
      <c r="A132" t="s">
        <v>1212</v>
      </c>
      <c r="B132" t="str">
        <f t="shared" si="2"/>
        <v>CAP, 4.7uF, 10%, 16V, X7R, 0805</v>
      </c>
      <c r="C132" t="s">
        <v>1580</v>
      </c>
      <c r="D132" s="2" t="s">
        <v>950</v>
      </c>
      <c r="E132" t="s">
        <v>19</v>
      </c>
      <c r="F132" t="s">
        <v>20</v>
      </c>
      <c r="G132" t="s">
        <v>21</v>
      </c>
      <c r="H132" t="s">
        <v>1079</v>
      </c>
      <c r="I132" t="s">
        <v>11</v>
      </c>
      <c r="J132" t="s">
        <v>23</v>
      </c>
    </row>
    <row r="133" spans="1:10" x14ac:dyDescent="0.25">
      <c r="A133" t="s">
        <v>1213</v>
      </c>
      <c r="B133" t="str">
        <f t="shared" si="2"/>
        <v>CAP, 10uF, 10%, 10V, X7R, 0805</v>
      </c>
      <c r="C133" t="s">
        <v>1581</v>
      </c>
      <c r="D133" s="2" t="s">
        <v>950</v>
      </c>
      <c r="E133" t="s">
        <v>947</v>
      </c>
      <c r="F133" t="s">
        <v>20</v>
      </c>
      <c r="G133" t="s">
        <v>21</v>
      </c>
      <c r="H133" t="s">
        <v>1080</v>
      </c>
      <c r="I133" t="s">
        <v>11</v>
      </c>
      <c r="J133" t="s">
        <v>23</v>
      </c>
    </row>
    <row r="134" spans="1:10" x14ac:dyDescent="0.25">
      <c r="A134" t="s">
        <v>1214</v>
      </c>
      <c r="B134" t="str">
        <f t="shared" si="2"/>
        <v>CAP, 10uF, 10%, 10V, X7R, 0805</v>
      </c>
      <c r="C134" t="s">
        <v>1581</v>
      </c>
      <c r="D134" s="2" t="s">
        <v>950</v>
      </c>
      <c r="E134" t="s">
        <v>947</v>
      </c>
      <c r="F134" t="s">
        <v>20</v>
      </c>
      <c r="G134" t="s">
        <v>21</v>
      </c>
      <c r="H134" t="s">
        <v>1081</v>
      </c>
      <c r="I134" t="s">
        <v>11</v>
      </c>
      <c r="J134" t="s">
        <v>23</v>
      </c>
    </row>
    <row r="135" spans="1:10" x14ac:dyDescent="0.25">
      <c r="A135" t="s">
        <v>1215</v>
      </c>
      <c r="B135" t="str">
        <f t="shared" si="2"/>
        <v>CAP, 10uF, 10%, 10V, X7R, 0805</v>
      </c>
      <c r="C135" t="s">
        <v>1581</v>
      </c>
      <c r="D135" s="2" t="s">
        <v>950</v>
      </c>
      <c r="E135" t="s">
        <v>947</v>
      </c>
      <c r="F135" t="s">
        <v>20</v>
      </c>
      <c r="G135" t="s">
        <v>21</v>
      </c>
      <c r="H135" t="s">
        <v>1082</v>
      </c>
      <c r="I135" t="s">
        <v>11</v>
      </c>
      <c r="J135" t="s">
        <v>23</v>
      </c>
    </row>
    <row r="136" spans="1:10" x14ac:dyDescent="0.25">
      <c r="A136" t="s">
        <v>1216</v>
      </c>
      <c r="B136" t="str">
        <f t="shared" si="2"/>
        <v>CAP, 10uF, 10%, 6.3V, X7R, 0805</v>
      </c>
      <c r="C136" t="s">
        <v>1581</v>
      </c>
      <c r="D136" s="2" t="s">
        <v>950</v>
      </c>
      <c r="E136" t="s">
        <v>949</v>
      </c>
      <c r="F136" t="s">
        <v>20</v>
      </c>
      <c r="G136" t="s">
        <v>21</v>
      </c>
      <c r="H136" t="s">
        <v>1083</v>
      </c>
      <c r="I136" t="s">
        <v>11</v>
      </c>
      <c r="J136" t="s">
        <v>23</v>
      </c>
    </row>
    <row r="137" spans="1:10" x14ac:dyDescent="0.25">
      <c r="A137" t="s">
        <v>1217</v>
      </c>
      <c r="B137" t="str">
        <f t="shared" si="2"/>
        <v>CAP, 10uF, 10%, 6.3V, X7R, 0805</v>
      </c>
      <c r="C137" t="s">
        <v>1581</v>
      </c>
      <c r="D137" s="2" t="s">
        <v>950</v>
      </c>
      <c r="E137" t="s">
        <v>949</v>
      </c>
      <c r="F137" t="s">
        <v>20</v>
      </c>
      <c r="G137" t="s">
        <v>21</v>
      </c>
      <c r="H137" t="s">
        <v>1084</v>
      </c>
      <c r="I137" t="s">
        <v>11</v>
      </c>
      <c r="J137" t="s">
        <v>23</v>
      </c>
    </row>
    <row r="138" spans="1:10" x14ac:dyDescent="0.25">
      <c r="A138" t="s">
        <v>1843</v>
      </c>
      <c r="B138" t="str">
        <f>CONCATENATE("CAP",", ",C138,", ",D138,", ",E138,", ",F138,", Radial/Can")</f>
        <v>CAP, 0.10uF, 20%, 100V, Al, Radial/Can</v>
      </c>
      <c r="C138" t="s">
        <v>1565</v>
      </c>
      <c r="D138" s="2" t="s">
        <v>1283</v>
      </c>
      <c r="E138" t="s">
        <v>944</v>
      </c>
      <c r="F138" t="s">
        <v>1842</v>
      </c>
      <c r="G138" t="s">
        <v>1555</v>
      </c>
      <c r="H138" t="s">
        <v>1582</v>
      </c>
      <c r="I138" t="s">
        <v>2080</v>
      </c>
      <c r="J138" t="s">
        <v>2079</v>
      </c>
    </row>
    <row r="139" spans="1:10" x14ac:dyDescent="0.25">
      <c r="A139" t="s">
        <v>1844</v>
      </c>
      <c r="B139" t="str">
        <f t="shared" ref="B139:B202" si="3">CONCATENATE("CAP",", ",C139,", ",D139,", ",E139,", ",F139,", Radial/Can")</f>
        <v>CAP, 0.10uF, 20%, 50V, Al, Radial/Can</v>
      </c>
      <c r="C139" t="s">
        <v>1565</v>
      </c>
      <c r="D139" s="2" t="s">
        <v>1283</v>
      </c>
      <c r="E139" t="s">
        <v>943</v>
      </c>
      <c r="F139" t="s">
        <v>1842</v>
      </c>
      <c r="G139" t="s">
        <v>1555</v>
      </c>
      <c r="H139" t="s">
        <v>1583</v>
      </c>
      <c r="I139" t="s">
        <v>2080</v>
      </c>
      <c r="J139" t="s">
        <v>2079</v>
      </c>
    </row>
    <row r="140" spans="1:10" x14ac:dyDescent="0.25">
      <c r="A140" t="s">
        <v>1845</v>
      </c>
      <c r="B140" t="str">
        <f t="shared" si="3"/>
        <v>CAP, 0.22uF, 20%, 50V, Al, Radial/Can</v>
      </c>
      <c r="C140" t="s">
        <v>1568</v>
      </c>
      <c r="D140" s="2" t="s">
        <v>1283</v>
      </c>
      <c r="E140" t="s">
        <v>943</v>
      </c>
      <c r="F140" t="s">
        <v>1842</v>
      </c>
      <c r="G140" t="s">
        <v>1555</v>
      </c>
      <c r="H140" t="s">
        <v>1584</v>
      </c>
      <c r="I140" t="s">
        <v>2080</v>
      </c>
      <c r="J140" t="s">
        <v>2079</v>
      </c>
    </row>
    <row r="141" spans="1:10" x14ac:dyDescent="0.25">
      <c r="A141" t="s">
        <v>1846</v>
      </c>
      <c r="B141" t="str">
        <f t="shared" si="3"/>
        <v>CAP, 0.22uF, 20%, 100V, Al, Radial/Can</v>
      </c>
      <c r="C141" t="s">
        <v>1568</v>
      </c>
      <c r="D141" s="2" t="s">
        <v>1283</v>
      </c>
      <c r="E141" t="s">
        <v>944</v>
      </c>
      <c r="F141" t="s">
        <v>1842</v>
      </c>
      <c r="G141" t="s">
        <v>1555</v>
      </c>
      <c r="H141" t="s">
        <v>1585</v>
      </c>
      <c r="I141" t="s">
        <v>2080</v>
      </c>
      <c r="J141" t="s">
        <v>2079</v>
      </c>
    </row>
    <row r="142" spans="1:10" x14ac:dyDescent="0.25">
      <c r="A142" t="s">
        <v>1847</v>
      </c>
      <c r="B142" t="str">
        <f t="shared" si="3"/>
        <v>CAP, 0.33uF, 20%, 50V, Al, Radial/Can</v>
      </c>
      <c r="C142" t="s">
        <v>1570</v>
      </c>
      <c r="D142" s="2" t="s">
        <v>1283</v>
      </c>
      <c r="E142" t="s">
        <v>943</v>
      </c>
      <c r="F142" t="s">
        <v>1842</v>
      </c>
      <c r="G142" t="s">
        <v>1555</v>
      </c>
      <c r="H142" t="s">
        <v>1586</v>
      </c>
      <c r="I142" t="s">
        <v>2080</v>
      </c>
      <c r="J142" t="s">
        <v>2079</v>
      </c>
    </row>
    <row r="143" spans="1:10" x14ac:dyDescent="0.25">
      <c r="A143" t="s">
        <v>1848</v>
      </c>
      <c r="B143" t="str">
        <f t="shared" si="3"/>
        <v>CAP, 0.33uF, 20%, 100V, Al, Radial/Can</v>
      </c>
      <c r="C143" t="s">
        <v>1570</v>
      </c>
      <c r="D143" s="2" t="s">
        <v>1283</v>
      </c>
      <c r="E143" t="s">
        <v>944</v>
      </c>
      <c r="F143" t="s">
        <v>1842</v>
      </c>
      <c r="G143" t="s">
        <v>1555</v>
      </c>
      <c r="H143" t="s">
        <v>1587</v>
      </c>
      <c r="I143" t="s">
        <v>2080</v>
      </c>
      <c r="J143" t="s">
        <v>2079</v>
      </c>
    </row>
    <row r="144" spans="1:10" x14ac:dyDescent="0.25">
      <c r="A144" t="s">
        <v>1849</v>
      </c>
      <c r="B144" t="str">
        <f t="shared" si="3"/>
        <v>CAP, 0.47uF, 20%, 50V, Al, Radial/Can</v>
      </c>
      <c r="C144" t="s">
        <v>1572</v>
      </c>
      <c r="D144" s="2" t="s">
        <v>1283</v>
      </c>
      <c r="E144" t="s">
        <v>943</v>
      </c>
      <c r="F144" t="s">
        <v>1842</v>
      </c>
      <c r="G144" t="s">
        <v>1555</v>
      </c>
      <c r="H144" t="s">
        <v>1588</v>
      </c>
      <c r="I144" t="s">
        <v>2080</v>
      </c>
      <c r="J144" t="s">
        <v>2079</v>
      </c>
    </row>
    <row r="145" spans="1:10" x14ac:dyDescent="0.25">
      <c r="A145" t="s">
        <v>1850</v>
      </c>
      <c r="B145" t="str">
        <f t="shared" si="3"/>
        <v>CAP, 0.47uF, 20%, 100V, Al, Radial/Can</v>
      </c>
      <c r="C145" t="s">
        <v>1572</v>
      </c>
      <c r="D145" s="2" t="s">
        <v>1283</v>
      </c>
      <c r="E145" t="s">
        <v>944</v>
      </c>
      <c r="F145" t="s">
        <v>1842</v>
      </c>
      <c r="G145" t="s">
        <v>1555</v>
      </c>
      <c r="H145" t="s">
        <v>1589</v>
      </c>
      <c r="I145" t="s">
        <v>2080</v>
      </c>
      <c r="J145" t="s">
        <v>2079</v>
      </c>
    </row>
    <row r="146" spans="1:10" x14ac:dyDescent="0.25">
      <c r="A146" t="s">
        <v>1851</v>
      </c>
      <c r="B146" t="str">
        <f t="shared" si="3"/>
        <v>CAP, 0.47uF, 20%, 250V, Al, Radial/Can</v>
      </c>
      <c r="C146" t="s">
        <v>1572</v>
      </c>
      <c r="D146" s="2" t="s">
        <v>1283</v>
      </c>
      <c r="E146" t="s">
        <v>945</v>
      </c>
      <c r="F146" t="s">
        <v>1842</v>
      </c>
      <c r="G146" t="s">
        <v>1555</v>
      </c>
      <c r="H146" t="s">
        <v>1590</v>
      </c>
      <c r="I146" t="s">
        <v>2081</v>
      </c>
      <c r="J146" t="s">
        <v>2079</v>
      </c>
    </row>
    <row r="147" spans="1:10" x14ac:dyDescent="0.25">
      <c r="A147" t="s">
        <v>1852</v>
      </c>
      <c r="B147" t="str">
        <f t="shared" si="3"/>
        <v>CAP, 0.47uF, 20%, 200V, Al, Radial/Can</v>
      </c>
      <c r="C147" t="s">
        <v>1572</v>
      </c>
      <c r="D147" s="2" t="s">
        <v>1283</v>
      </c>
      <c r="E147" t="s">
        <v>946</v>
      </c>
      <c r="F147" t="s">
        <v>1842</v>
      </c>
      <c r="G147" t="s">
        <v>1555</v>
      </c>
      <c r="H147" t="s">
        <v>1591</v>
      </c>
      <c r="I147" t="s">
        <v>2081</v>
      </c>
      <c r="J147" t="s">
        <v>2079</v>
      </c>
    </row>
    <row r="148" spans="1:10" x14ac:dyDescent="0.25">
      <c r="A148" t="s">
        <v>1853</v>
      </c>
      <c r="B148" t="str">
        <f t="shared" si="3"/>
        <v>CAP, 1uF, 20%, 160V, Al, Radial/Can</v>
      </c>
      <c r="C148" t="s">
        <v>1576</v>
      </c>
      <c r="D148" s="2" t="s">
        <v>1283</v>
      </c>
      <c r="E148" t="s">
        <v>1836</v>
      </c>
      <c r="F148" t="s">
        <v>1842</v>
      </c>
      <c r="G148" t="s">
        <v>1555</v>
      </c>
      <c r="H148" t="s">
        <v>1592</v>
      </c>
      <c r="I148" t="s">
        <v>2081</v>
      </c>
      <c r="J148" t="s">
        <v>2079</v>
      </c>
    </row>
    <row r="149" spans="1:10" x14ac:dyDescent="0.25">
      <c r="A149" t="s">
        <v>1854</v>
      </c>
      <c r="B149" t="str">
        <f t="shared" si="3"/>
        <v>CAP, 1uF, 20%, 50V, Al, Radial/Can</v>
      </c>
      <c r="C149" t="s">
        <v>1576</v>
      </c>
      <c r="D149" s="2" t="s">
        <v>1283</v>
      </c>
      <c r="E149" t="s">
        <v>943</v>
      </c>
      <c r="F149" t="s">
        <v>1842</v>
      </c>
      <c r="G149" t="s">
        <v>1555</v>
      </c>
      <c r="H149" t="s">
        <v>1593</v>
      </c>
      <c r="I149" t="s">
        <v>2080</v>
      </c>
      <c r="J149" t="s">
        <v>2079</v>
      </c>
    </row>
    <row r="150" spans="1:10" x14ac:dyDescent="0.25">
      <c r="A150" t="s">
        <v>1855</v>
      </c>
      <c r="B150" t="str">
        <f t="shared" si="3"/>
        <v>CAP, 1uF, 20%, 250V, Al, Radial/Can</v>
      </c>
      <c r="C150" t="s">
        <v>1576</v>
      </c>
      <c r="D150" s="2" t="s">
        <v>1283</v>
      </c>
      <c r="E150" t="s">
        <v>945</v>
      </c>
      <c r="F150" t="s">
        <v>1842</v>
      </c>
      <c r="G150" t="s">
        <v>1555</v>
      </c>
      <c r="H150" t="s">
        <v>1594</v>
      </c>
      <c r="I150" t="s">
        <v>2081</v>
      </c>
      <c r="J150" t="s">
        <v>2079</v>
      </c>
    </row>
    <row r="151" spans="1:10" x14ac:dyDescent="0.25">
      <c r="A151" t="s">
        <v>1856</v>
      </c>
      <c r="B151" t="str">
        <f t="shared" si="3"/>
        <v>CAP, 1uF, 20%, 450V, Al, Radial/Can</v>
      </c>
      <c r="C151" t="s">
        <v>1576</v>
      </c>
      <c r="D151" s="2" t="s">
        <v>1283</v>
      </c>
      <c r="E151" t="s">
        <v>1837</v>
      </c>
      <c r="F151" t="s">
        <v>1842</v>
      </c>
      <c r="G151" t="s">
        <v>1555</v>
      </c>
      <c r="H151" t="s">
        <v>1595</v>
      </c>
      <c r="I151" t="s">
        <v>2082</v>
      </c>
      <c r="J151" t="s">
        <v>2079</v>
      </c>
    </row>
    <row r="152" spans="1:10" x14ac:dyDescent="0.25">
      <c r="A152" t="s">
        <v>1857</v>
      </c>
      <c r="B152" t="str">
        <f t="shared" si="3"/>
        <v>CAP, 1uF, 20%, 200V, Al, Radial/Can</v>
      </c>
      <c r="C152" t="s">
        <v>1576</v>
      </c>
      <c r="D152" s="2" t="s">
        <v>1283</v>
      </c>
      <c r="E152" t="s">
        <v>946</v>
      </c>
      <c r="F152" t="s">
        <v>1842</v>
      </c>
      <c r="G152" t="s">
        <v>1555</v>
      </c>
      <c r="H152" t="s">
        <v>1596</v>
      </c>
      <c r="I152" t="s">
        <v>2081</v>
      </c>
      <c r="J152" t="s">
        <v>2079</v>
      </c>
    </row>
    <row r="153" spans="1:10" x14ac:dyDescent="0.25">
      <c r="A153" t="s">
        <v>1858</v>
      </c>
      <c r="B153" t="str">
        <f t="shared" si="3"/>
        <v>CAP, 1uF, 20%, 400V, Al, Radial/Can</v>
      </c>
      <c r="C153" t="s">
        <v>1576</v>
      </c>
      <c r="D153" s="2" t="s">
        <v>1283</v>
      </c>
      <c r="E153" t="s">
        <v>1838</v>
      </c>
      <c r="F153" t="s">
        <v>1842</v>
      </c>
      <c r="G153" t="s">
        <v>1555</v>
      </c>
      <c r="H153" t="s">
        <v>1597</v>
      </c>
      <c r="I153" t="s">
        <v>2082</v>
      </c>
      <c r="J153" t="s">
        <v>2079</v>
      </c>
    </row>
    <row r="154" spans="1:10" x14ac:dyDescent="0.25">
      <c r="A154" t="s">
        <v>1859</v>
      </c>
      <c r="B154" t="str">
        <f t="shared" si="3"/>
        <v>CAP, 1uF, 20%, 350V, Al, Radial/Can</v>
      </c>
      <c r="C154" t="s">
        <v>1576</v>
      </c>
      <c r="D154" s="2" t="s">
        <v>1283</v>
      </c>
      <c r="E154" t="s">
        <v>1839</v>
      </c>
      <c r="F154" t="s">
        <v>1842</v>
      </c>
      <c r="G154" t="s">
        <v>1555</v>
      </c>
      <c r="H154" t="s">
        <v>1598</v>
      </c>
      <c r="I154" t="s">
        <v>2081</v>
      </c>
      <c r="J154" t="s">
        <v>2079</v>
      </c>
    </row>
    <row r="155" spans="1:10" x14ac:dyDescent="0.25">
      <c r="A155" t="s">
        <v>1860</v>
      </c>
      <c r="B155" t="str">
        <f t="shared" si="3"/>
        <v>CAP, 1uF, 20%, 100V, Al, Radial/Can</v>
      </c>
      <c r="C155" t="s">
        <v>1576</v>
      </c>
      <c r="D155" s="2" t="s">
        <v>1283</v>
      </c>
      <c r="E155" t="s">
        <v>944</v>
      </c>
      <c r="F155" t="s">
        <v>1842</v>
      </c>
      <c r="G155" t="s">
        <v>1555</v>
      </c>
      <c r="H155" t="s">
        <v>1599</v>
      </c>
      <c r="I155" t="s">
        <v>2080</v>
      </c>
      <c r="J155" t="s">
        <v>2079</v>
      </c>
    </row>
    <row r="156" spans="1:10" x14ac:dyDescent="0.25">
      <c r="A156" t="s">
        <v>1861</v>
      </c>
      <c r="B156" t="str">
        <f t="shared" si="3"/>
        <v>CAP, 2.2uF, 20%, 250V, Al, Radial/Can</v>
      </c>
      <c r="C156" t="s">
        <v>1578</v>
      </c>
      <c r="D156" s="2" t="s">
        <v>1283</v>
      </c>
      <c r="E156" t="s">
        <v>945</v>
      </c>
      <c r="F156" t="s">
        <v>1842</v>
      </c>
      <c r="G156" t="s">
        <v>1555</v>
      </c>
      <c r="H156" t="s">
        <v>1600</v>
      </c>
      <c r="I156" t="s">
        <v>2081</v>
      </c>
      <c r="J156" t="s">
        <v>2079</v>
      </c>
    </row>
    <row r="157" spans="1:10" x14ac:dyDescent="0.25">
      <c r="A157" t="s">
        <v>1862</v>
      </c>
      <c r="B157" t="str">
        <f t="shared" si="3"/>
        <v>CAP, 2.2uF, 20%, 160V, Al, Radial/Can</v>
      </c>
      <c r="C157" t="s">
        <v>1578</v>
      </c>
      <c r="D157" s="2" t="s">
        <v>1283</v>
      </c>
      <c r="E157" t="s">
        <v>1836</v>
      </c>
      <c r="F157" t="s">
        <v>1842</v>
      </c>
      <c r="G157" t="s">
        <v>1555</v>
      </c>
      <c r="H157" t="s">
        <v>1601</v>
      </c>
      <c r="I157" t="s">
        <v>2081</v>
      </c>
      <c r="J157" t="s">
        <v>2079</v>
      </c>
    </row>
    <row r="158" spans="1:10" x14ac:dyDescent="0.25">
      <c r="A158" t="s">
        <v>1863</v>
      </c>
      <c r="B158" t="str">
        <f t="shared" si="3"/>
        <v>CAP, 2.2uF, 20%, 400V, Al, Radial/Can</v>
      </c>
      <c r="C158" t="s">
        <v>1578</v>
      </c>
      <c r="D158" s="2" t="s">
        <v>1283</v>
      </c>
      <c r="E158" t="s">
        <v>1838</v>
      </c>
      <c r="F158" t="s">
        <v>1842</v>
      </c>
      <c r="G158" t="s">
        <v>1555</v>
      </c>
      <c r="H158" t="s">
        <v>1602</v>
      </c>
      <c r="I158" t="s">
        <v>2083</v>
      </c>
      <c r="J158" t="s">
        <v>2079</v>
      </c>
    </row>
    <row r="159" spans="1:10" x14ac:dyDescent="0.25">
      <c r="A159" t="s">
        <v>1864</v>
      </c>
      <c r="B159" t="str">
        <f t="shared" si="3"/>
        <v>CAP, 2.2uF, 20%, 450V, Al, Radial/Can</v>
      </c>
      <c r="C159" t="s">
        <v>1578</v>
      </c>
      <c r="D159" s="2" t="s">
        <v>1283</v>
      </c>
      <c r="E159" t="s">
        <v>1837</v>
      </c>
      <c r="F159" t="s">
        <v>1842</v>
      </c>
      <c r="G159" t="s">
        <v>1555</v>
      </c>
      <c r="H159" t="s">
        <v>1603</v>
      </c>
      <c r="I159" t="s">
        <v>2083</v>
      </c>
      <c r="J159" t="s">
        <v>2079</v>
      </c>
    </row>
    <row r="160" spans="1:10" x14ac:dyDescent="0.25">
      <c r="A160" t="s">
        <v>1865</v>
      </c>
      <c r="B160" t="str">
        <f t="shared" si="3"/>
        <v>CAP, 2.2uF, 20%, 200V, Al, Radial/Can</v>
      </c>
      <c r="C160" t="s">
        <v>1578</v>
      </c>
      <c r="D160" s="2" t="s">
        <v>1283</v>
      </c>
      <c r="E160" t="s">
        <v>946</v>
      </c>
      <c r="F160" t="s">
        <v>1842</v>
      </c>
      <c r="G160" t="s">
        <v>1555</v>
      </c>
      <c r="H160" t="s">
        <v>1604</v>
      </c>
      <c r="I160" t="s">
        <v>2081</v>
      </c>
      <c r="J160" t="s">
        <v>2079</v>
      </c>
    </row>
    <row r="161" spans="1:10" x14ac:dyDescent="0.25">
      <c r="A161" t="s">
        <v>1866</v>
      </c>
      <c r="B161" t="str">
        <f t="shared" si="3"/>
        <v>CAP, 2.2uF, 20%, 100V, Al, Radial/Can</v>
      </c>
      <c r="C161" t="s">
        <v>1578</v>
      </c>
      <c r="D161" s="2" t="s">
        <v>1283</v>
      </c>
      <c r="E161" t="s">
        <v>944</v>
      </c>
      <c r="F161" t="s">
        <v>1842</v>
      </c>
      <c r="G161" t="s">
        <v>1555</v>
      </c>
      <c r="H161" t="s">
        <v>1605</v>
      </c>
      <c r="I161" t="s">
        <v>2080</v>
      </c>
      <c r="J161" t="s">
        <v>2079</v>
      </c>
    </row>
    <row r="162" spans="1:10" x14ac:dyDescent="0.25">
      <c r="A162" t="s">
        <v>1867</v>
      </c>
      <c r="B162" t="str">
        <f t="shared" si="3"/>
        <v>CAP, 2.2uF, 20%, 350V, Al, Radial/Can</v>
      </c>
      <c r="C162" t="s">
        <v>1578</v>
      </c>
      <c r="D162" s="2" t="s">
        <v>1283</v>
      </c>
      <c r="E162" t="s">
        <v>1839</v>
      </c>
      <c r="F162" t="s">
        <v>1842</v>
      </c>
      <c r="G162" t="s">
        <v>1555</v>
      </c>
      <c r="H162" t="s">
        <v>1606</v>
      </c>
      <c r="I162" t="s">
        <v>2082</v>
      </c>
      <c r="J162" t="s">
        <v>2079</v>
      </c>
    </row>
    <row r="163" spans="1:10" x14ac:dyDescent="0.25">
      <c r="A163" t="s">
        <v>1868</v>
      </c>
      <c r="B163" t="str">
        <f t="shared" si="3"/>
        <v>CAP, 2.2uF, 20%, 315V, Al, Radial/Can</v>
      </c>
      <c r="C163" t="s">
        <v>1578</v>
      </c>
      <c r="D163" s="2" t="s">
        <v>1283</v>
      </c>
      <c r="E163" t="s">
        <v>1840</v>
      </c>
      <c r="F163" t="s">
        <v>1842</v>
      </c>
      <c r="G163" t="s">
        <v>1555</v>
      </c>
      <c r="H163" t="s">
        <v>1607</v>
      </c>
      <c r="I163" t="s">
        <v>2082</v>
      </c>
      <c r="J163" t="s">
        <v>2079</v>
      </c>
    </row>
    <row r="164" spans="1:10" x14ac:dyDescent="0.25">
      <c r="A164" t="s">
        <v>1869</v>
      </c>
      <c r="B164" t="str">
        <f t="shared" si="3"/>
        <v>CAP, 3.3uF, 20%, 50V, Al, Radial/Can</v>
      </c>
      <c r="C164" t="s">
        <v>1579</v>
      </c>
      <c r="D164" s="2" t="s">
        <v>1283</v>
      </c>
      <c r="E164" t="s">
        <v>943</v>
      </c>
      <c r="F164" t="s">
        <v>1842</v>
      </c>
      <c r="G164" t="s">
        <v>1555</v>
      </c>
      <c r="H164" t="s">
        <v>1608</v>
      </c>
      <c r="I164" t="s">
        <v>2080</v>
      </c>
      <c r="J164" t="s">
        <v>2079</v>
      </c>
    </row>
    <row r="165" spans="1:10" x14ac:dyDescent="0.25">
      <c r="A165" t="s">
        <v>1870</v>
      </c>
      <c r="B165" t="str">
        <f t="shared" si="3"/>
        <v>CAP, 3.3uF, 20%, 450V, Al, Radial/Can</v>
      </c>
      <c r="C165" t="s">
        <v>1579</v>
      </c>
      <c r="D165" s="2" t="s">
        <v>1283</v>
      </c>
      <c r="E165" t="s">
        <v>1837</v>
      </c>
      <c r="F165" t="s">
        <v>1842</v>
      </c>
      <c r="G165" t="s">
        <v>1555</v>
      </c>
      <c r="H165" t="s">
        <v>1609</v>
      </c>
      <c r="I165" t="s">
        <v>2083</v>
      </c>
      <c r="J165" t="s">
        <v>2079</v>
      </c>
    </row>
    <row r="166" spans="1:10" x14ac:dyDescent="0.25">
      <c r="A166" t="s">
        <v>1871</v>
      </c>
      <c r="B166" t="str">
        <f t="shared" si="3"/>
        <v>CAP, 3.3uF, 20%, 400V, Al, Radial/Can</v>
      </c>
      <c r="C166" t="s">
        <v>1579</v>
      </c>
      <c r="D166" s="2" t="s">
        <v>1283</v>
      </c>
      <c r="E166" t="s">
        <v>1838</v>
      </c>
      <c r="F166" t="s">
        <v>1842</v>
      </c>
      <c r="G166" t="s">
        <v>1555</v>
      </c>
      <c r="H166" t="s">
        <v>1610</v>
      </c>
      <c r="I166" t="s">
        <v>2083</v>
      </c>
      <c r="J166" t="s">
        <v>2079</v>
      </c>
    </row>
    <row r="167" spans="1:10" x14ac:dyDescent="0.25">
      <c r="A167" t="s">
        <v>1872</v>
      </c>
      <c r="B167" t="str">
        <f t="shared" si="3"/>
        <v>CAP, 3.3uF, 20%, 100V, Al, Radial/Can</v>
      </c>
      <c r="C167" t="s">
        <v>1579</v>
      </c>
      <c r="D167" s="2" t="s">
        <v>1283</v>
      </c>
      <c r="E167" t="s">
        <v>944</v>
      </c>
      <c r="F167" t="s">
        <v>1842</v>
      </c>
      <c r="G167" t="s">
        <v>1555</v>
      </c>
      <c r="H167" t="s">
        <v>1611</v>
      </c>
      <c r="I167" t="s">
        <v>2080</v>
      </c>
      <c r="J167" t="s">
        <v>2079</v>
      </c>
    </row>
    <row r="168" spans="1:10" x14ac:dyDescent="0.25">
      <c r="A168" t="s">
        <v>1873</v>
      </c>
      <c r="B168" t="str">
        <f t="shared" si="3"/>
        <v>CAP, 3.3uF, 20%, 250V, Al, Radial/Can</v>
      </c>
      <c r="C168" t="s">
        <v>1579</v>
      </c>
      <c r="D168" s="2" t="s">
        <v>1283</v>
      </c>
      <c r="E168" t="s">
        <v>945</v>
      </c>
      <c r="F168" t="s">
        <v>1842</v>
      </c>
      <c r="G168" t="s">
        <v>1555</v>
      </c>
      <c r="H168" t="s">
        <v>1612</v>
      </c>
      <c r="I168" t="s">
        <v>2082</v>
      </c>
      <c r="J168" t="s">
        <v>2079</v>
      </c>
    </row>
    <row r="169" spans="1:10" x14ac:dyDescent="0.25">
      <c r="A169" t="s">
        <v>1874</v>
      </c>
      <c r="B169" t="str">
        <f t="shared" si="3"/>
        <v>CAP, 3.3uF, 20%, 200V, Al, Radial/Can</v>
      </c>
      <c r="C169" t="s">
        <v>1579</v>
      </c>
      <c r="D169" s="2" t="s">
        <v>1283</v>
      </c>
      <c r="E169" t="s">
        <v>946</v>
      </c>
      <c r="F169" t="s">
        <v>1842</v>
      </c>
      <c r="G169" t="s">
        <v>1555</v>
      </c>
      <c r="H169" t="s">
        <v>1613</v>
      </c>
      <c r="I169" t="s">
        <v>2081</v>
      </c>
      <c r="J169" t="s">
        <v>2079</v>
      </c>
    </row>
    <row r="170" spans="1:10" x14ac:dyDescent="0.25">
      <c r="A170" t="s">
        <v>1875</v>
      </c>
      <c r="B170" t="str">
        <f t="shared" si="3"/>
        <v>CAP, 3.3uF, 20%, 350V, Al, Radial/Can</v>
      </c>
      <c r="C170" t="s">
        <v>1579</v>
      </c>
      <c r="D170" s="2" t="s">
        <v>1283</v>
      </c>
      <c r="E170" t="s">
        <v>1839</v>
      </c>
      <c r="F170" t="s">
        <v>1842</v>
      </c>
      <c r="G170" t="s">
        <v>1555</v>
      </c>
      <c r="H170" t="s">
        <v>1614</v>
      </c>
      <c r="I170" t="s">
        <v>2083</v>
      </c>
      <c r="J170" t="s">
        <v>2079</v>
      </c>
    </row>
    <row r="171" spans="1:10" x14ac:dyDescent="0.25">
      <c r="A171" t="s">
        <v>1876</v>
      </c>
      <c r="B171" t="str">
        <f t="shared" si="3"/>
        <v>CAP, 4.7uF, 20%, 25V, Al, Radial/Can</v>
      </c>
      <c r="C171" t="s">
        <v>1580</v>
      </c>
      <c r="D171" s="2" t="s">
        <v>1283</v>
      </c>
      <c r="E171" t="s">
        <v>27</v>
      </c>
      <c r="F171" t="s">
        <v>1842</v>
      </c>
      <c r="G171" t="s">
        <v>1555</v>
      </c>
      <c r="H171" t="s">
        <v>1615</v>
      </c>
      <c r="I171" t="s">
        <v>2080</v>
      </c>
      <c r="J171" t="s">
        <v>2079</v>
      </c>
    </row>
    <row r="172" spans="1:10" x14ac:dyDescent="0.25">
      <c r="A172" t="s">
        <v>1877</v>
      </c>
      <c r="B172" t="str">
        <f t="shared" si="3"/>
        <v>CAP, 4.7uF, 20%, 50V, Al, Radial/Can</v>
      </c>
      <c r="C172" t="s">
        <v>1580</v>
      </c>
      <c r="D172" s="2" t="s">
        <v>1283</v>
      </c>
      <c r="E172" t="s">
        <v>943</v>
      </c>
      <c r="F172" t="s">
        <v>1842</v>
      </c>
      <c r="G172" t="s">
        <v>1555</v>
      </c>
      <c r="H172" t="s">
        <v>1616</v>
      </c>
      <c r="I172" t="s">
        <v>2080</v>
      </c>
      <c r="J172" t="s">
        <v>2079</v>
      </c>
    </row>
    <row r="173" spans="1:10" x14ac:dyDescent="0.25">
      <c r="A173" t="s">
        <v>1878</v>
      </c>
      <c r="B173" t="str">
        <f t="shared" si="3"/>
        <v>CAP, 4.7uF, 20%, 400V, Al, Radial/Can</v>
      </c>
      <c r="C173" t="s">
        <v>1580</v>
      </c>
      <c r="D173" s="2" t="s">
        <v>1283</v>
      </c>
      <c r="E173" t="s">
        <v>1838</v>
      </c>
      <c r="F173" t="s">
        <v>1842</v>
      </c>
      <c r="G173" t="s">
        <v>1555</v>
      </c>
      <c r="H173" t="s">
        <v>1617</v>
      </c>
      <c r="I173" t="s">
        <v>2083</v>
      </c>
      <c r="J173" t="s">
        <v>2079</v>
      </c>
    </row>
    <row r="174" spans="1:10" x14ac:dyDescent="0.25">
      <c r="A174" t="s">
        <v>1879</v>
      </c>
      <c r="B174" t="str">
        <f t="shared" si="3"/>
        <v>CAP, 4.7uF, 20%, 450V, Al, Radial/Can</v>
      </c>
      <c r="C174" t="s">
        <v>1580</v>
      </c>
      <c r="D174" s="2" t="s">
        <v>1283</v>
      </c>
      <c r="E174" t="s">
        <v>1837</v>
      </c>
      <c r="F174" t="s">
        <v>1842</v>
      </c>
      <c r="G174" t="s">
        <v>1555</v>
      </c>
      <c r="H174" t="s">
        <v>1618</v>
      </c>
      <c r="I174" t="s">
        <v>2083</v>
      </c>
      <c r="J174" t="s">
        <v>2079</v>
      </c>
    </row>
    <row r="175" spans="1:10" x14ac:dyDescent="0.25">
      <c r="A175" t="s">
        <v>1880</v>
      </c>
      <c r="B175" t="str">
        <f t="shared" si="3"/>
        <v>CAP, 4.7uF, 20%, 35V, Al, Radial/Can</v>
      </c>
      <c r="C175" t="s">
        <v>1580</v>
      </c>
      <c r="D175" s="2" t="s">
        <v>1283</v>
      </c>
      <c r="E175" t="s">
        <v>948</v>
      </c>
      <c r="F175" t="s">
        <v>1842</v>
      </c>
      <c r="G175" t="s">
        <v>1555</v>
      </c>
      <c r="H175" t="s">
        <v>1619</v>
      </c>
      <c r="I175" t="s">
        <v>2080</v>
      </c>
      <c r="J175" t="s">
        <v>2079</v>
      </c>
    </row>
    <row r="176" spans="1:10" x14ac:dyDescent="0.25">
      <c r="A176" t="s">
        <v>1881</v>
      </c>
      <c r="B176" t="str">
        <f t="shared" si="3"/>
        <v>CAP, 4.7uF, 20%, 200V, Al, Radial/Can</v>
      </c>
      <c r="C176" t="s">
        <v>1580</v>
      </c>
      <c r="D176" s="2" t="s">
        <v>1283</v>
      </c>
      <c r="E176" t="s">
        <v>946</v>
      </c>
      <c r="F176" t="s">
        <v>1842</v>
      </c>
      <c r="G176" t="s">
        <v>1555</v>
      </c>
      <c r="H176" t="s">
        <v>1620</v>
      </c>
      <c r="I176" t="s">
        <v>2082</v>
      </c>
      <c r="J176" t="s">
        <v>2079</v>
      </c>
    </row>
    <row r="177" spans="1:10" x14ac:dyDescent="0.25">
      <c r="A177" t="s">
        <v>1882</v>
      </c>
      <c r="B177" t="str">
        <f t="shared" si="3"/>
        <v>CAP, 4.7uF, 20%, 250V, Al, Radial/Can</v>
      </c>
      <c r="C177" t="s">
        <v>1580</v>
      </c>
      <c r="D177" s="2" t="s">
        <v>1283</v>
      </c>
      <c r="E177" t="s">
        <v>945</v>
      </c>
      <c r="F177" t="s">
        <v>1842</v>
      </c>
      <c r="G177" t="s">
        <v>1555</v>
      </c>
      <c r="H177" t="s">
        <v>1621</v>
      </c>
      <c r="I177" t="s">
        <v>2082</v>
      </c>
      <c r="J177" t="s">
        <v>2079</v>
      </c>
    </row>
    <row r="178" spans="1:10" x14ac:dyDescent="0.25">
      <c r="A178" t="s">
        <v>1883</v>
      </c>
      <c r="B178" t="str">
        <f t="shared" si="3"/>
        <v>CAP, 4.7uF, 20%, 315V, Al, Radial/Can</v>
      </c>
      <c r="C178" t="s">
        <v>1580</v>
      </c>
      <c r="D178" s="2" t="s">
        <v>1283</v>
      </c>
      <c r="E178" t="s">
        <v>1840</v>
      </c>
      <c r="F178" t="s">
        <v>1842</v>
      </c>
      <c r="G178" t="s">
        <v>1555</v>
      </c>
      <c r="H178" t="s">
        <v>1622</v>
      </c>
      <c r="I178" t="s">
        <v>2083</v>
      </c>
      <c r="J178" t="s">
        <v>2079</v>
      </c>
    </row>
    <row r="179" spans="1:10" x14ac:dyDescent="0.25">
      <c r="A179" t="s">
        <v>1884</v>
      </c>
      <c r="B179" t="str">
        <f t="shared" si="3"/>
        <v>CAP, 4.7uF, 20%, 350V, Al, Radial/Can</v>
      </c>
      <c r="C179" t="s">
        <v>1580</v>
      </c>
      <c r="D179" s="2" t="s">
        <v>1283</v>
      </c>
      <c r="E179" t="s">
        <v>1839</v>
      </c>
      <c r="F179" t="s">
        <v>1842</v>
      </c>
      <c r="G179" t="s">
        <v>1555</v>
      </c>
      <c r="H179" t="s">
        <v>1623</v>
      </c>
      <c r="I179" t="s">
        <v>2083</v>
      </c>
      <c r="J179" t="s">
        <v>2079</v>
      </c>
    </row>
    <row r="180" spans="1:10" x14ac:dyDescent="0.25">
      <c r="A180" t="s">
        <v>1885</v>
      </c>
      <c r="B180" t="str">
        <f t="shared" si="3"/>
        <v>CAP, 4.7uF, 20%, 100V, Al, Radial/Can</v>
      </c>
      <c r="C180" t="s">
        <v>1580</v>
      </c>
      <c r="D180" s="2" t="s">
        <v>1283</v>
      </c>
      <c r="E180" t="s">
        <v>944</v>
      </c>
      <c r="F180" t="s">
        <v>1842</v>
      </c>
      <c r="G180" t="s">
        <v>1555</v>
      </c>
      <c r="H180" t="s">
        <v>1624</v>
      </c>
      <c r="I180" t="s">
        <v>2080</v>
      </c>
      <c r="J180" t="s">
        <v>2079</v>
      </c>
    </row>
    <row r="181" spans="1:10" x14ac:dyDescent="0.25">
      <c r="A181" t="s">
        <v>1886</v>
      </c>
      <c r="B181" t="str">
        <f t="shared" si="3"/>
        <v>CAP, 6.8uF, 20%, 50V, Al, Radial/Can</v>
      </c>
      <c r="C181" t="s">
        <v>1818</v>
      </c>
      <c r="D181" s="2" t="s">
        <v>1283</v>
      </c>
      <c r="E181" t="s">
        <v>943</v>
      </c>
      <c r="F181" t="s">
        <v>1842</v>
      </c>
      <c r="G181" t="s">
        <v>1555</v>
      </c>
      <c r="H181" t="s">
        <v>1625</v>
      </c>
      <c r="I181" t="s">
        <v>2080</v>
      </c>
      <c r="J181" t="s">
        <v>2079</v>
      </c>
    </row>
    <row r="182" spans="1:10" x14ac:dyDescent="0.25">
      <c r="A182" t="s">
        <v>1887</v>
      </c>
      <c r="B182" t="str">
        <f t="shared" si="3"/>
        <v>CAP, 10uF, 20%, 100V, Al, Radial/Can</v>
      </c>
      <c r="C182" t="s">
        <v>1581</v>
      </c>
      <c r="D182" s="2" t="s">
        <v>1283</v>
      </c>
      <c r="E182" t="s">
        <v>944</v>
      </c>
      <c r="F182" t="s">
        <v>1842</v>
      </c>
      <c r="G182" t="s">
        <v>1555</v>
      </c>
      <c r="H182" t="s">
        <v>1626</v>
      </c>
      <c r="I182" t="s">
        <v>2081</v>
      </c>
      <c r="J182" t="s">
        <v>2079</v>
      </c>
    </row>
    <row r="183" spans="1:10" x14ac:dyDescent="0.25">
      <c r="A183" t="s">
        <v>1888</v>
      </c>
      <c r="B183" t="str">
        <f t="shared" si="3"/>
        <v>CAP, 10uF, 20%, 50V, Al, Radial/Can</v>
      </c>
      <c r="C183" t="s">
        <v>1581</v>
      </c>
      <c r="D183" s="2" t="s">
        <v>1283</v>
      </c>
      <c r="E183" t="s">
        <v>943</v>
      </c>
      <c r="F183" t="s">
        <v>1842</v>
      </c>
      <c r="G183" t="s">
        <v>1555</v>
      </c>
      <c r="H183" t="s">
        <v>1627</v>
      </c>
      <c r="I183" t="s">
        <v>2080</v>
      </c>
      <c r="J183" t="s">
        <v>2079</v>
      </c>
    </row>
    <row r="184" spans="1:10" x14ac:dyDescent="0.25">
      <c r="A184" t="s">
        <v>1889</v>
      </c>
      <c r="B184" t="str">
        <f t="shared" si="3"/>
        <v>CAP, 10uF, 20%, 35V, Al, Radial/Can</v>
      </c>
      <c r="C184" t="s">
        <v>1581</v>
      </c>
      <c r="D184" s="2" t="s">
        <v>1283</v>
      </c>
      <c r="E184" t="s">
        <v>948</v>
      </c>
      <c r="F184" t="s">
        <v>1842</v>
      </c>
      <c r="G184" t="s">
        <v>1555</v>
      </c>
      <c r="H184" t="s">
        <v>1628</v>
      </c>
      <c r="I184" t="s">
        <v>2080</v>
      </c>
      <c r="J184" t="s">
        <v>2079</v>
      </c>
    </row>
    <row r="185" spans="1:10" x14ac:dyDescent="0.25">
      <c r="A185" t="s">
        <v>1890</v>
      </c>
      <c r="B185" t="str">
        <f t="shared" si="3"/>
        <v>CAP, 10uF, 20%, 25V, Al, Radial/Can</v>
      </c>
      <c r="C185" t="s">
        <v>1581</v>
      </c>
      <c r="D185" s="2" t="s">
        <v>1283</v>
      </c>
      <c r="E185" t="s">
        <v>27</v>
      </c>
      <c r="F185" t="s">
        <v>1842</v>
      </c>
      <c r="G185" t="s">
        <v>1555</v>
      </c>
      <c r="H185" t="s">
        <v>1629</v>
      </c>
      <c r="I185" t="s">
        <v>2080</v>
      </c>
      <c r="J185" t="s">
        <v>2079</v>
      </c>
    </row>
    <row r="186" spans="1:10" x14ac:dyDescent="0.25">
      <c r="A186" t="s">
        <v>1891</v>
      </c>
      <c r="B186" t="str">
        <f t="shared" si="3"/>
        <v>CAP, 10uF, 20%, 16V, Al, Radial/Can</v>
      </c>
      <c r="C186" t="s">
        <v>1581</v>
      </c>
      <c r="D186" s="2" t="s">
        <v>1283</v>
      </c>
      <c r="E186" t="s">
        <v>19</v>
      </c>
      <c r="F186" t="s">
        <v>1842</v>
      </c>
      <c r="G186" t="s">
        <v>1555</v>
      </c>
      <c r="H186" t="s">
        <v>1630</v>
      </c>
      <c r="I186" t="s">
        <v>2080</v>
      </c>
      <c r="J186" t="s">
        <v>2079</v>
      </c>
    </row>
    <row r="187" spans="1:10" x14ac:dyDescent="0.25">
      <c r="A187" t="s">
        <v>1892</v>
      </c>
      <c r="B187" t="str">
        <f t="shared" si="3"/>
        <v>CAP, 10uF, 20%, 160V, Al, Radial/Can</v>
      </c>
      <c r="C187" t="s">
        <v>1581</v>
      </c>
      <c r="D187" s="2" t="s">
        <v>1283</v>
      </c>
      <c r="E187" t="s">
        <v>1836</v>
      </c>
      <c r="F187" t="s">
        <v>1842</v>
      </c>
      <c r="G187" t="s">
        <v>1555</v>
      </c>
      <c r="H187" t="s">
        <v>1631</v>
      </c>
      <c r="I187" t="s">
        <v>2082</v>
      </c>
      <c r="J187" t="s">
        <v>2079</v>
      </c>
    </row>
    <row r="188" spans="1:10" x14ac:dyDescent="0.25">
      <c r="A188" t="s">
        <v>1893</v>
      </c>
      <c r="B188" t="str">
        <f t="shared" si="3"/>
        <v>CAP, 10uF, 20%, 250V, Al, Radial/Can</v>
      </c>
      <c r="C188" t="s">
        <v>1581</v>
      </c>
      <c r="D188" s="2" t="s">
        <v>1283</v>
      </c>
      <c r="E188" t="s">
        <v>945</v>
      </c>
      <c r="F188" t="s">
        <v>1842</v>
      </c>
      <c r="G188" t="s">
        <v>1555</v>
      </c>
      <c r="H188" t="s">
        <v>1632</v>
      </c>
      <c r="I188" t="s">
        <v>2083</v>
      </c>
      <c r="J188" t="s">
        <v>2079</v>
      </c>
    </row>
    <row r="189" spans="1:10" x14ac:dyDescent="0.25">
      <c r="A189" t="s">
        <v>1894</v>
      </c>
      <c r="B189" t="str">
        <f t="shared" si="3"/>
        <v>CAP, 10uF, 20%, 450V, Al, Radial/Can</v>
      </c>
      <c r="C189" t="s">
        <v>1581</v>
      </c>
      <c r="D189" s="2" t="s">
        <v>1283</v>
      </c>
      <c r="E189" t="s">
        <v>1837</v>
      </c>
      <c r="F189" t="s">
        <v>1842</v>
      </c>
      <c r="G189" t="s">
        <v>1555</v>
      </c>
      <c r="H189" t="s">
        <v>1633</v>
      </c>
      <c r="I189" t="s">
        <v>2084</v>
      </c>
      <c r="J189" t="s">
        <v>2079</v>
      </c>
    </row>
    <row r="190" spans="1:10" x14ac:dyDescent="0.25">
      <c r="A190" t="s">
        <v>1895</v>
      </c>
      <c r="B190" t="str">
        <f t="shared" si="3"/>
        <v>CAP, 10uF, 20%, 400V, Al, Radial/Can</v>
      </c>
      <c r="C190" t="s">
        <v>1581</v>
      </c>
      <c r="D190" s="2" t="s">
        <v>1283</v>
      </c>
      <c r="E190" t="s">
        <v>1838</v>
      </c>
      <c r="F190" t="s">
        <v>1842</v>
      </c>
      <c r="G190" t="s">
        <v>1555</v>
      </c>
      <c r="H190" t="s">
        <v>1634</v>
      </c>
      <c r="I190" t="s">
        <v>2084</v>
      </c>
      <c r="J190" t="s">
        <v>2079</v>
      </c>
    </row>
    <row r="191" spans="1:10" x14ac:dyDescent="0.25">
      <c r="A191" t="s">
        <v>1896</v>
      </c>
      <c r="B191" t="str">
        <f t="shared" si="3"/>
        <v>CAP, 10uF, 20%, 63V, Al, Radial/Can</v>
      </c>
      <c r="C191" t="s">
        <v>1581</v>
      </c>
      <c r="D191" s="2" t="s">
        <v>1283</v>
      </c>
      <c r="E191" t="s">
        <v>1841</v>
      </c>
      <c r="F191" t="s">
        <v>1842</v>
      </c>
      <c r="G191" t="s">
        <v>1555</v>
      </c>
      <c r="H191" t="s">
        <v>1635</v>
      </c>
      <c r="I191" t="s">
        <v>2080</v>
      </c>
      <c r="J191" t="s">
        <v>2079</v>
      </c>
    </row>
    <row r="192" spans="1:10" x14ac:dyDescent="0.25">
      <c r="A192" t="s">
        <v>1897</v>
      </c>
      <c r="B192" t="str">
        <f t="shared" si="3"/>
        <v>CAP, 10uF, 20%, 200V, Al, Radial/Can</v>
      </c>
      <c r="C192" t="s">
        <v>1581</v>
      </c>
      <c r="D192" s="2" t="s">
        <v>1283</v>
      </c>
      <c r="E192" t="s">
        <v>946</v>
      </c>
      <c r="F192" t="s">
        <v>1842</v>
      </c>
      <c r="G192" t="s">
        <v>1555</v>
      </c>
      <c r="H192" t="s">
        <v>1636</v>
      </c>
      <c r="I192" t="s">
        <v>2083</v>
      </c>
      <c r="J192" t="s">
        <v>2079</v>
      </c>
    </row>
    <row r="193" spans="1:10" x14ac:dyDescent="0.25">
      <c r="A193" t="s">
        <v>1898</v>
      </c>
      <c r="B193" t="str">
        <f t="shared" si="3"/>
        <v>CAP, 10uF, 20%, 350V, Al, Radial/Can</v>
      </c>
      <c r="C193" t="s">
        <v>1581</v>
      </c>
      <c r="D193" s="2" t="s">
        <v>1283</v>
      </c>
      <c r="E193" t="s">
        <v>1839</v>
      </c>
      <c r="F193" t="s">
        <v>1842</v>
      </c>
      <c r="G193" t="s">
        <v>1555</v>
      </c>
      <c r="H193" t="s">
        <v>1637</v>
      </c>
      <c r="I193" t="s">
        <v>2083</v>
      </c>
      <c r="J193" t="s">
        <v>2079</v>
      </c>
    </row>
    <row r="194" spans="1:10" x14ac:dyDescent="0.25">
      <c r="A194" t="s">
        <v>1899</v>
      </c>
      <c r="B194" t="str">
        <f t="shared" si="3"/>
        <v>CAP, 10uF, 20%, 315V, Al, Radial/Can</v>
      </c>
      <c r="C194" t="s">
        <v>1581</v>
      </c>
      <c r="D194" s="2" t="s">
        <v>1283</v>
      </c>
      <c r="E194" t="s">
        <v>1840</v>
      </c>
      <c r="F194" t="s">
        <v>1842</v>
      </c>
      <c r="G194" t="s">
        <v>1555</v>
      </c>
      <c r="H194" t="s">
        <v>1638</v>
      </c>
      <c r="I194" t="s">
        <v>2083</v>
      </c>
      <c r="J194" t="s">
        <v>2079</v>
      </c>
    </row>
    <row r="195" spans="1:10" x14ac:dyDescent="0.25">
      <c r="A195" t="s">
        <v>1900</v>
      </c>
      <c r="B195" t="str">
        <f t="shared" si="3"/>
        <v>CAP, 22uF, 20%, 50V, Al, Radial/Can</v>
      </c>
      <c r="C195" t="s">
        <v>1819</v>
      </c>
      <c r="D195" s="2" t="s">
        <v>1283</v>
      </c>
      <c r="E195" t="s">
        <v>943</v>
      </c>
      <c r="F195" t="s">
        <v>1842</v>
      </c>
      <c r="G195" t="s">
        <v>1555</v>
      </c>
      <c r="H195" t="s">
        <v>1639</v>
      </c>
      <c r="I195" t="s">
        <v>2080</v>
      </c>
      <c r="J195" t="s">
        <v>2079</v>
      </c>
    </row>
    <row r="196" spans="1:10" x14ac:dyDescent="0.25">
      <c r="A196" t="s">
        <v>1901</v>
      </c>
      <c r="B196" t="str">
        <f t="shared" si="3"/>
        <v>CAP, 22uF, 20%, 25V, Al, Radial/Can</v>
      </c>
      <c r="C196" t="s">
        <v>1819</v>
      </c>
      <c r="D196" s="2" t="s">
        <v>1283</v>
      </c>
      <c r="E196" t="s">
        <v>27</v>
      </c>
      <c r="F196" t="s">
        <v>1842</v>
      </c>
      <c r="G196" t="s">
        <v>1555</v>
      </c>
      <c r="H196" t="s">
        <v>1640</v>
      </c>
      <c r="I196" t="s">
        <v>2080</v>
      </c>
      <c r="J196" t="s">
        <v>2079</v>
      </c>
    </row>
    <row r="197" spans="1:10" x14ac:dyDescent="0.25">
      <c r="A197" t="s">
        <v>1902</v>
      </c>
      <c r="B197" t="str">
        <f t="shared" si="3"/>
        <v>CAP, 22uF, 20%, 100V, Al, Radial/Can</v>
      </c>
      <c r="C197" t="s">
        <v>1819</v>
      </c>
      <c r="D197" s="2" t="s">
        <v>1283</v>
      </c>
      <c r="E197" t="s">
        <v>944</v>
      </c>
      <c r="F197" t="s">
        <v>1842</v>
      </c>
      <c r="G197" t="s">
        <v>1555</v>
      </c>
      <c r="H197" t="s">
        <v>1641</v>
      </c>
      <c r="I197" t="s">
        <v>2081</v>
      </c>
      <c r="J197" t="s">
        <v>2079</v>
      </c>
    </row>
    <row r="198" spans="1:10" x14ac:dyDescent="0.25">
      <c r="A198" t="s">
        <v>1903</v>
      </c>
      <c r="B198" t="str">
        <f t="shared" si="3"/>
        <v>CAP, 22uF, 20%, 160V, Al, Radial/Can</v>
      </c>
      <c r="C198" t="s">
        <v>1819</v>
      </c>
      <c r="D198" s="2" t="s">
        <v>1283</v>
      </c>
      <c r="E198" t="s">
        <v>1836</v>
      </c>
      <c r="F198" t="s">
        <v>1842</v>
      </c>
      <c r="G198" t="s">
        <v>1555</v>
      </c>
      <c r="H198" t="s">
        <v>1642</v>
      </c>
      <c r="I198" t="s">
        <v>2083</v>
      </c>
      <c r="J198" t="s">
        <v>2079</v>
      </c>
    </row>
    <row r="199" spans="1:10" x14ac:dyDescent="0.25">
      <c r="A199" t="s">
        <v>1904</v>
      </c>
      <c r="B199" t="str">
        <f t="shared" si="3"/>
        <v>CAP, 22uF, 20%, 450V, Al, Radial/Can</v>
      </c>
      <c r="C199" t="s">
        <v>1819</v>
      </c>
      <c r="D199" s="2" t="s">
        <v>1283</v>
      </c>
      <c r="E199" t="s">
        <v>1837</v>
      </c>
      <c r="F199" t="s">
        <v>1842</v>
      </c>
      <c r="G199" t="s">
        <v>1555</v>
      </c>
      <c r="H199" t="s">
        <v>1643</v>
      </c>
      <c r="I199" t="s">
        <v>2085</v>
      </c>
      <c r="J199" t="s">
        <v>2079</v>
      </c>
    </row>
    <row r="200" spans="1:10" x14ac:dyDescent="0.25">
      <c r="A200" t="s">
        <v>1905</v>
      </c>
      <c r="B200" t="str">
        <f t="shared" si="3"/>
        <v>CAP, 22uF, 20%, 35V, Al, Radial/Can</v>
      </c>
      <c r="C200" t="s">
        <v>1819</v>
      </c>
      <c r="D200" s="2" t="s">
        <v>1283</v>
      </c>
      <c r="E200" t="s">
        <v>948</v>
      </c>
      <c r="F200" t="s">
        <v>1842</v>
      </c>
      <c r="G200" t="s">
        <v>1555</v>
      </c>
      <c r="H200" t="s">
        <v>1644</v>
      </c>
      <c r="I200" t="s">
        <v>2080</v>
      </c>
      <c r="J200" t="s">
        <v>2079</v>
      </c>
    </row>
    <row r="201" spans="1:10" x14ac:dyDescent="0.25">
      <c r="A201" t="s">
        <v>1906</v>
      </c>
      <c r="B201" t="str">
        <f t="shared" si="3"/>
        <v>CAP, 22uF, 20%, 63V, Al, Radial/Can</v>
      </c>
      <c r="C201" t="s">
        <v>1819</v>
      </c>
      <c r="D201" s="2" t="s">
        <v>1283</v>
      </c>
      <c r="E201" t="s">
        <v>1841</v>
      </c>
      <c r="F201" t="s">
        <v>1842</v>
      </c>
      <c r="G201" t="s">
        <v>1555</v>
      </c>
      <c r="H201" t="s">
        <v>1645</v>
      </c>
      <c r="I201" t="s">
        <v>2080</v>
      </c>
      <c r="J201" t="s">
        <v>2079</v>
      </c>
    </row>
    <row r="202" spans="1:10" x14ac:dyDescent="0.25">
      <c r="A202" t="s">
        <v>1907</v>
      </c>
      <c r="B202" t="str">
        <f t="shared" si="3"/>
        <v>CAP, 22uF, 20%, 10V, Al, Radial/Can</v>
      </c>
      <c r="C202" t="s">
        <v>1819</v>
      </c>
      <c r="D202" s="2" t="s">
        <v>1283</v>
      </c>
      <c r="E202" t="s">
        <v>947</v>
      </c>
      <c r="F202" t="s">
        <v>1842</v>
      </c>
      <c r="G202" t="s">
        <v>1555</v>
      </c>
      <c r="H202" t="s">
        <v>1646</v>
      </c>
      <c r="I202" t="s">
        <v>2080</v>
      </c>
      <c r="J202" t="s">
        <v>2079</v>
      </c>
    </row>
    <row r="203" spans="1:10" x14ac:dyDescent="0.25">
      <c r="A203" t="s">
        <v>1908</v>
      </c>
      <c r="B203" t="str">
        <f t="shared" ref="B203:B266" si="4">CONCATENATE("CAP",", ",C203,", ",D203,", ",E203,", ",F203,", Radial/Can")</f>
        <v>CAP, 22uF, 20%, 6.3V, Al, Radial/Can</v>
      </c>
      <c r="C203" t="s">
        <v>1819</v>
      </c>
      <c r="D203" s="2" t="s">
        <v>1283</v>
      </c>
      <c r="E203" t="s">
        <v>949</v>
      </c>
      <c r="F203" t="s">
        <v>1842</v>
      </c>
      <c r="G203" t="s">
        <v>1555</v>
      </c>
      <c r="H203" t="s">
        <v>1647</v>
      </c>
      <c r="I203" t="s">
        <v>2080</v>
      </c>
      <c r="J203" t="s">
        <v>2079</v>
      </c>
    </row>
    <row r="204" spans="1:10" x14ac:dyDescent="0.25">
      <c r="A204" t="s">
        <v>1909</v>
      </c>
      <c r="B204" t="str">
        <f t="shared" si="4"/>
        <v>CAP, 22uF, 20%, 16V, Al, Radial/Can</v>
      </c>
      <c r="C204" t="s">
        <v>1819</v>
      </c>
      <c r="D204" s="2" t="s">
        <v>1283</v>
      </c>
      <c r="E204" t="s">
        <v>19</v>
      </c>
      <c r="F204" t="s">
        <v>1842</v>
      </c>
      <c r="G204" t="s">
        <v>1555</v>
      </c>
      <c r="H204" t="s">
        <v>1648</v>
      </c>
      <c r="I204" t="s">
        <v>2080</v>
      </c>
      <c r="J204" t="s">
        <v>2079</v>
      </c>
    </row>
    <row r="205" spans="1:10" x14ac:dyDescent="0.25">
      <c r="A205" t="s">
        <v>1910</v>
      </c>
      <c r="B205" t="str">
        <f t="shared" si="4"/>
        <v>CAP, 22uF, 20%, 200V, Al, Radial/Can</v>
      </c>
      <c r="C205" t="s">
        <v>1819</v>
      </c>
      <c r="D205" s="2" t="s">
        <v>1283</v>
      </c>
      <c r="E205" t="s">
        <v>946</v>
      </c>
      <c r="F205" t="s">
        <v>1842</v>
      </c>
      <c r="G205" t="s">
        <v>1555</v>
      </c>
      <c r="H205" t="s">
        <v>1649</v>
      </c>
      <c r="I205" t="s">
        <v>2083</v>
      </c>
      <c r="J205" t="s">
        <v>2079</v>
      </c>
    </row>
    <row r="206" spans="1:10" x14ac:dyDescent="0.25">
      <c r="A206" t="s">
        <v>1911</v>
      </c>
      <c r="B206" t="str">
        <f t="shared" si="4"/>
        <v>CAP, 22uF, 20%, 250V, Al, Radial/Can</v>
      </c>
      <c r="C206" t="s">
        <v>1819</v>
      </c>
      <c r="D206" s="2" t="s">
        <v>1283</v>
      </c>
      <c r="E206" t="s">
        <v>945</v>
      </c>
      <c r="F206" t="s">
        <v>1842</v>
      </c>
      <c r="G206" t="s">
        <v>1555</v>
      </c>
      <c r="H206" t="s">
        <v>1650</v>
      </c>
      <c r="I206" t="s">
        <v>2084</v>
      </c>
      <c r="J206" t="s">
        <v>2079</v>
      </c>
    </row>
    <row r="207" spans="1:10" x14ac:dyDescent="0.25">
      <c r="A207" t="s">
        <v>1912</v>
      </c>
      <c r="B207" t="str">
        <f t="shared" si="4"/>
        <v>CAP, 22uF, 20%, 350V, Al, Radial/Can</v>
      </c>
      <c r="C207" t="s">
        <v>1819</v>
      </c>
      <c r="D207" s="2" t="s">
        <v>1283</v>
      </c>
      <c r="E207" t="s">
        <v>1839</v>
      </c>
      <c r="F207" t="s">
        <v>1842</v>
      </c>
      <c r="G207" t="s">
        <v>1555</v>
      </c>
      <c r="H207" t="s">
        <v>1651</v>
      </c>
      <c r="I207" t="s">
        <v>2084</v>
      </c>
      <c r="J207" t="s">
        <v>2079</v>
      </c>
    </row>
    <row r="208" spans="1:10" x14ac:dyDescent="0.25">
      <c r="A208" t="s">
        <v>1913</v>
      </c>
      <c r="B208" t="str">
        <f t="shared" si="4"/>
        <v>CAP, 22uF, 20%, 400V, Al, Radial/Can</v>
      </c>
      <c r="C208" t="s">
        <v>1819</v>
      </c>
      <c r="D208" s="2" t="s">
        <v>1283</v>
      </c>
      <c r="E208" t="s">
        <v>1838</v>
      </c>
      <c r="F208" t="s">
        <v>1842</v>
      </c>
      <c r="G208" t="s">
        <v>1555</v>
      </c>
      <c r="H208" t="s">
        <v>1652</v>
      </c>
      <c r="I208" t="s">
        <v>2085</v>
      </c>
      <c r="J208" t="s">
        <v>2079</v>
      </c>
    </row>
    <row r="209" spans="1:10" x14ac:dyDescent="0.25">
      <c r="A209" t="s">
        <v>1914</v>
      </c>
      <c r="B209" t="str">
        <f t="shared" si="4"/>
        <v>CAP, 33uF, 20%, 25V, Al, Radial/Can</v>
      </c>
      <c r="C209" t="s">
        <v>1820</v>
      </c>
      <c r="D209" s="2" t="s">
        <v>1283</v>
      </c>
      <c r="E209" t="s">
        <v>27</v>
      </c>
      <c r="F209" t="s">
        <v>1842</v>
      </c>
      <c r="G209" t="s">
        <v>1555</v>
      </c>
      <c r="H209" t="s">
        <v>1653</v>
      </c>
      <c r="I209" t="s">
        <v>2080</v>
      </c>
      <c r="J209" t="s">
        <v>2079</v>
      </c>
    </row>
    <row r="210" spans="1:10" x14ac:dyDescent="0.25">
      <c r="A210" t="s">
        <v>1915</v>
      </c>
      <c r="B210" t="str">
        <f t="shared" si="4"/>
        <v>CAP, 33uF, 20%, 50V, Al, Radial/Can</v>
      </c>
      <c r="C210" t="s">
        <v>1820</v>
      </c>
      <c r="D210" s="2" t="s">
        <v>1283</v>
      </c>
      <c r="E210" t="s">
        <v>943</v>
      </c>
      <c r="F210" t="s">
        <v>1842</v>
      </c>
      <c r="G210" t="s">
        <v>1555</v>
      </c>
      <c r="H210" t="s">
        <v>1654</v>
      </c>
      <c r="I210" t="s">
        <v>2080</v>
      </c>
      <c r="J210" t="s">
        <v>2079</v>
      </c>
    </row>
    <row r="211" spans="1:10" x14ac:dyDescent="0.25">
      <c r="A211" t="s">
        <v>1916</v>
      </c>
      <c r="B211" t="str">
        <f t="shared" si="4"/>
        <v>CAP, 33uF, 20%, 100V, Al, Radial/Can</v>
      </c>
      <c r="C211" t="s">
        <v>1820</v>
      </c>
      <c r="D211" s="2" t="s">
        <v>1283</v>
      </c>
      <c r="E211" t="s">
        <v>944</v>
      </c>
      <c r="F211" t="s">
        <v>1842</v>
      </c>
      <c r="G211" t="s">
        <v>1555</v>
      </c>
      <c r="H211" t="s">
        <v>1655</v>
      </c>
      <c r="I211" t="s">
        <v>2082</v>
      </c>
      <c r="J211" t="s">
        <v>2079</v>
      </c>
    </row>
    <row r="212" spans="1:10" x14ac:dyDescent="0.25">
      <c r="A212" t="s">
        <v>1917</v>
      </c>
      <c r="B212" t="str">
        <f t="shared" si="4"/>
        <v>CAP, 33uF, 20%, 16V, Al, Radial/Can</v>
      </c>
      <c r="C212" t="s">
        <v>1820</v>
      </c>
      <c r="D212" s="2" t="s">
        <v>1283</v>
      </c>
      <c r="E212" t="s">
        <v>19</v>
      </c>
      <c r="F212" t="s">
        <v>1842</v>
      </c>
      <c r="G212" t="s">
        <v>1555</v>
      </c>
      <c r="H212" t="s">
        <v>1656</v>
      </c>
      <c r="I212" t="s">
        <v>2080</v>
      </c>
      <c r="J212" t="s">
        <v>2079</v>
      </c>
    </row>
    <row r="213" spans="1:10" x14ac:dyDescent="0.25">
      <c r="A213" t="s">
        <v>1918</v>
      </c>
      <c r="B213" t="str">
        <f t="shared" si="4"/>
        <v>CAP, 33uF, 20%, 63V, Al, Radial/Can</v>
      </c>
      <c r="C213" t="s">
        <v>1820</v>
      </c>
      <c r="D213" s="2" t="s">
        <v>1283</v>
      </c>
      <c r="E213" t="s">
        <v>1841</v>
      </c>
      <c r="F213" t="s">
        <v>1842</v>
      </c>
      <c r="G213" t="s">
        <v>1555</v>
      </c>
      <c r="H213" t="s">
        <v>1657</v>
      </c>
      <c r="I213" t="s">
        <v>2081</v>
      </c>
      <c r="J213" t="s">
        <v>2079</v>
      </c>
    </row>
    <row r="214" spans="1:10" x14ac:dyDescent="0.25">
      <c r="A214" t="s">
        <v>1919</v>
      </c>
      <c r="B214" t="str">
        <f t="shared" si="4"/>
        <v>CAP, 33uF, 20%, 6.3V, Al, Radial/Can</v>
      </c>
      <c r="C214" t="s">
        <v>1820</v>
      </c>
      <c r="D214" s="2" t="s">
        <v>1283</v>
      </c>
      <c r="E214" t="s">
        <v>949</v>
      </c>
      <c r="F214" t="s">
        <v>1842</v>
      </c>
      <c r="G214" t="s">
        <v>1555</v>
      </c>
      <c r="H214" t="s">
        <v>1658</v>
      </c>
      <c r="I214" t="s">
        <v>2080</v>
      </c>
      <c r="J214" t="s">
        <v>2079</v>
      </c>
    </row>
    <row r="215" spans="1:10" x14ac:dyDescent="0.25">
      <c r="A215" t="s">
        <v>1920</v>
      </c>
      <c r="B215" t="str">
        <f t="shared" si="4"/>
        <v>CAP, 33uF, 20%, 10V, Al, Radial/Can</v>
      </c>
      <c r="C215" t="s">
        <v>1820</v>
      </c>
      <c r="D215" s="2" t="s">
        <v>1283</v>
      </c>
      <c r="E215" t="s">
        <v>947</v>
      </c>
      <c r="F215" t="s">
        <v>1842</v>
      </c>
      <c r="G215" t="s">
        <v>1555</v>
      </c>
      <c r="H215" t="s">
        <v>1659</v>
      </c>
      <c r="I215" t="s">
        <v>2080</v>
      </c>
      <c r="J215" t="s">
        <v>2079</v>
      </c>
    </row>
    <row r="216" spans="1:10" x14ac:dyDescent="0.25">
      <c r="A216" t="s">
        <v>1921</v>
      </c>
      <c r="B216" t="str">
        <f t="shared" si="4"/>
        <v>CAP, 33uF, 20%, 35V, Al, Radial/Can</v>
      </c>
      <c r="C216" t="s">
        <v>1820</v>
      </c>
      <c r="D216" s="2" t="s">
        <v>1283</v>
      </c>
      <c r="E216" t="s">
        <v>948</v>
      </c>
      <c r="F216" t="s">
        <v>1842</v>
      </c>
      <c r="G216" t="s">
        <v>1555</v>
      </c>
      <c r="H216" t="s">
        <v>1660</v>
      </c>
      <c r="I216" t="s">
        <v>2080</v>
      </c>
      <c r="J216" t="s">
        <v>2079</v>
      </c>
    </row>
    <row r="217" spans="1:10" x14ac:dyDescent="0.25">
      <c r="A217" t="s">
        <v>1922</v>
      </c>
      <c r="B217" t="str">
        <f t="shared" si="4"/>
        <v>CAP, 33uF, 20%, 160V, Al, Radial/Can</v>
      </c>
      <c r="C217" t="s">
        <v>1820</v>
      </c>
      <c r="D217" s="2" t="s">
        <v>1283</v>
      </c>
      <c r="E217" t="s">
        <v>1836</v>
      </c>
      <c r="F217" t="s">
        <v>1842</v>
      </c>
      <c r="G217" t="s">
        <v>1555</v>
      </c>
      <c r="H217" t="s">
        <v>1661</v>
      </c>
      <c r="I217" t="s">
        <v>2083</v>
      </c>
      <c r="J217" t="s">
        <v>2079</v>
      </c>
    </row>
    <row r="218" spans="1:10" x14ac:dyDescent="0.25">
      <c r="A218" t="s">
        <v>1923</v>
      </c>
      <c r="B218" t="str">
        <f t="shared" si="4"/>
        <v>CAP, 33uF, 20%, 200V, Al, Radial/Can</v>
      </c>
      <c r="C218" t="s">
        <v>1820</v>
      </c>
      <c r="D218" s="2" t="s">
        <v>1283</v>
      </c>
      <c r="E218" t="s">
        <v>946</v>
      </c>
      <c r="F218" t="s">
        <v>1842</v>
      </c>
      <c r="G218" t="s">
        <v>1555</v>
      </c>
      <c r="H218" t="s">
        <v>1662</v>
      </c>
      <c r="I218" t="s">
        <v>2084</v>
      </c>
      <c r="J218" t="s">
        <v>2079</v>
      </c>
    </row>
    <row r="219" spans="1:10" x14ac:dyDescent="0.25">
      <c r="A219" t="s">
        <v>1924</v>
      </c>
      <c r="B219" t="str">
        <f t="shared" si="4"/>
        <v>CAP, 33uF, 20%, 250V, Al, Radial/Can</v>
      </c>
      <c r="C219" t="s">
        <v>1820</v>
      </c>
      <c r="D219" s="2" t="s">
        <v>1283</v>
      </c>
      <c r="E219" t="s">
        <v>945</v>
      </c>
      <c r="F219" t="s">
        <v>1842</v>
      </c>
      <c r="G219" t="s">
        <v>1555</v>
      </c>
      <c r="H219" t="s">
        <v>1663</v>
      </c>
      <c r="I219" t="s">
        <v>2084</v>
      </c>
      <c r="J219" t="s">
        <v>2079</v>
      </c>
    </row>
    <row r="220" spans="1:10" x14ac:dyDescent="0.25">
      <c r="A220" t="s">
        <v>1925</v>
      </c>
      <c r="B220" t="str">
        <f t="shared" si="4"/>
        <v>CAP, 33uF, 20%, 350V, Al, Radial/Can</v>
      </c>
      <c r="C220" t="s">
        <v>1820</v>
      </c>
      <c r="D220" s="2" t="s">
        <v>1283</v>
      </c>
      <c r="E220" t="s">
        <v>1839</v>
      </c>
      <c r="F220" t="s">
        <v>1842</v>
      </c>
      <c r="G220" t="s">
        <v>1555</v>
      </c>
      <c r="H220" t="s">
        <v>1664</v>
      </c>
      <c r="I220" t="s">
        <v>2085</v>
      </c>
      <c r="J220" t="s">
        <v>2079</v>
      </c>
    </row>
    <row r="221" spans="1:10" x14ac:dyDescent="0.25">
      <c r="A221" t="s">
        <v>1926</v>
      </c>
      <c r="B221" t="str">
        <f t="shared" si="4"/>
        <v>CAP, 33uF, 20%, 450V, Al, Radial/Can</v>
      </c>
      <c r="C221" t="s">
        <v>1820</v>
      </c>
      <c r="D221" s="2" t="s">
        <v>1283</v>
      </c>
      <c r="E221" t="s">
        <v>1837</v>
      </c>
      <c r="F221" t="s">
        <v>1842</v>
      </c>
      <c r="G221" t="s">
        <v>1555</v>
      </c>
      <c r="H221" t="s">
        <v>1665</v>
      </c>
      <c r="I221" t="s">
        <v>2085</v>
      </c>
      <c r="J221" t="s">
        <v>2079</v>
      </c>
    </row>
    <row r="222" spans="1:10" x14ac:dyDescent="0.25">
      <c r="A222" t="s">
        <v>1927</v>
      </c>
      <c r="B222" t="str">
        <f t="shared" si="4"/>
        <v>CAP, 47uF, 20%, 50V, Al, Radial/Can</v>
      </c>
      <c r="C222" t="s">
        <v>1821</v>
      </c>
      <c r="D222" s="2" t="s">
        <v>1283</v>
      </c>
      <c r="E222" t="s">
        <v>943</v>
      </c>
      <c r="F222" t="s">
        <v>1842</v>
      </c>
      <c r="G222" t="s">
        <v>1555</v>
      </c>
      <c r="H222" t="s">
        <v>1666</v>
      </c>
      <c r="I222" t="s">
        <v>2081</v>
      </c>
      <c r="J222" t="s">
        <v>2079</v>
      </c>
    </row>
    <row r="223" spans="1:10" x14ac:dyDescent="0.25">
      <c r="A223" t="s">
        <v>1928</v>
      </c>
      <c r="B223" t="str">
        <f t="shared" si="4"/>
        <v>CAP, 47uF, 20%, 25V, Al, Radial/Can</v>
      </c>
      <c r="C223" t="s">
        <v>1821</v>
      </c>
      <c r="D223" s="2" t="s">
        <v>1283</v>
      </c>
      <c r="E223" t="s">
        <v>27</v>
      </c>
      <c r="F223" t="s">
        <v>1842</v>
      </c>
      <c r="G223" t="s">
        <v>1555</v>
      </c>
      <c r="H223" t="s">
        <v>1667</v>
      </c>
      <c r="I223" t="s">
        <v>2080</v>
      </c>
      <c r="J223" t="s">
        <v>2079</v>
      </c>
    </row>
    <row r="224" spans="1:10" x14ac:dyDescent="0.25">
      <c r="A224" t="s">
        <v>1929</v>
      </c>
      <c r="B224" t="str">
        <f t="shared" si="4"/>
        <v>CAP, 47uF, 20%, 16V, Al, Radial/Can</v>
      </c>
      <c r="C224" t="s">
        <v>1821</v>
      </c>
      <c r="D224" s="2" t="s">
        <v>1283</v>
      </c>
      <c r="E224" t="s">
        <v>19</v>
      </c>
      <c r="F224" t="s">
        <v>1842</v>
      </c>
      <c r="G224" t="s">
        <v>1555</v>
      </c>
      <c r="H224" t="s">
        <v>1668</v>
      </c>
      <c r="I224" t="s">
        <v>2080</v>
      </c>
      <c r="J224" t="s">
        <v>2079</v>
      </c>
    </row>
    <row r="225" spans="1:10" x14ac:dyDescent="0.25">
      <c r="A225" t="s">
        <v>1930</v>
      </c>
      <c r="B225" t="str">
        <f t="shared" si="4"/>
        <v>CAP, 47uF, 20%, 35V, Al, Radial/Can</v>
      </c>
      <c r="C225" t="s">
        <v>1821</v>
      </c>
      <c r="D225" s="2" t="s">
        <v>1283</v>
      </c>
      <c r="E225" t="s">
        <v>948</v>
      </c>
      <c r="F225" t="s">
        <v>1842</v>
      </c>
      <c r="G225" t="s">
        <v>1555</v>
      </c>
      <c r="H225" t="s">
        <v>1669</v>
      </c>
      <c r="I225" t="s">
        <v>2080</v>
      </c>
      <c r="J225" t="s">
        <v>2079</v>
      </c>
    </row>
    <row r="226" spans="1:10" x14ac:dyDescent="0.25">
      <c r="A226" t="s">
        <v>1931</v>
      </c>
      <c r="B226" t="str">
        <f t="shared" si="4"/>
        <v>CAP, 47uF, 20%, 63V, Al, Radial/Can</v>
      </c>
      <c r="C226" t="s">
        <v>1821</v>
      </c>
      <c r="D226" s="2" t="s">
        <v>1283</v>
      </c>
      <c r="E226" t="s">
        <v>1841</v>
      </c>
      <c r="F226" t="s">
        <v>1842</v>
      </c>
      <c r="G226" t="s">
        <v>1555</v>
      </c>
      <c r="H226" t="s">
        <v>1670</v>
      </c>
      <c r="I226" t="s">
        <v>5674</v>
      </c>
      <c r="J226" t="s">
        <v>2079</v>
      </c>
    </row>
    <row r="227" spans="1:10" x14ac:dyDescent="0.25">
      <c r="A227" t="s">
        <v>1932</v>
      </c>
      <c r="B227" t="str">
        <f t="shared" si="4"/>
        <v>CAP, 47uF, 20%, 100V, Al, Radial/Can</v>
      </c>
      <c r="C227" t="s">
        <v>1821</v>
      </c>
      <c r="D227" s="2" t="s">
        <v>1283</v>
      </c>
      <c r="E227" t="s">
        <v>944</v>
      </c>
      <c r="F227" t="s">
        <v>1842</v>
      </c>
      <c r="G227" t="s">
        <v>1555</v>
      </c>
      <c r="H227" t="s">
        <v>1671</v>
      </c>
      <c r="I227" t="s">
        <v>5675</v>
      </c>
      <c r="J227" t="s">
        <v>2079</v>
      </c>
    </row>
    <row r="228" spans="1:10" x14ac:dyDescent="0.25">
      <c r="A228" t="s">
        <v>1933</v>
      </c>
      <c r="B228" t="str">
        <f t="shared" si="4"/>
        <v>CAP, 47uF, 20%, 160V, Al, Radial/Can</v>
      </c>
      <c r="C228" t="s">
        <v>1821</v>
      </c>
      <c r="D228" s="2" t="s">
        <v>1283</v>
      </c>
      <c r="E228" t="s">
        <v>1836</v>
      </c>
      <c r="F228" t="s">
        <v>1842</v>
      </c>
      <c r="G228" t="s">
        <v>1555</v>
      </c>
      <c r="H228" t="s">
        <v>1672</v>
      </c>
      <c r="I228" t="s">
        <v>5676</v>
      </c>
      <c r="J228" t="s">
        <v>2079</v>
      </c>
    </row>
    <row r="229" spans="1:10" x14ac:dyDescent="0.25">
      <c r="A229" t="s">
        <v>1934</v>
      </c>
      <c r="B229" t="str">
        <f t="shared" si="4"/>
        <v>CAP, 47uF, 20%, 250V, Al, Radial/Can</v>
      </c>
      <c r="C229" t="s">
        <v>1821</v>
      </c>
      <c r="D229" s="2" t="s">
        <v>1283</v>
      </c>
      <c r="E229" t="s">
        <v>945</v>
      </c>
      <c r="F229" t="s">
        <v>1842</v>
      </c>
      <c r="G229" t="s">
        <v>1555</v>
      </c>
      <c r="H229" t="s">
        <v>1673</v>
      </c>
      <c r="I229" t="s">
        <v>5677</v>
      </c>
      <c r="J229" t="s">
        <v>2079</v>
      </c>
    </row>
    <row r="230" spans="1:10" x14ac:dyDescent="0.25">
      <c r="A230" t="s">
        <v>1935</v>
      </c>
      <c r="B230" t="str">
        <f t="shared" si="4"/>
        <v>CAP, 47uF, 20%, 10V, Al, Radial/Can</v>
      </c>
      <c r="C230" t="s">
        <v>1821</v>
      </c>
      <c r="D230" s="2" t="s">
        <v>1283</v>
      </c>
      <c r="E230" t="s">
        <v>947</v>
      </c>
      <c r="F230" t="s">
        <v>1842</v>
      </c>
      <c r="G230" t="s">
        <v>1555</v>
      </c>
      <c r="H230" t="s">
        <v>1674</v>
      </c>
      <c r="I230" t="s">
        <v>2080</v>
      </c>
      <c r="J230" t="s">
        <v>2079</v>
      </c>
    </row>
    <row r="231" spans="1:10" x14ac:dyDescent="0.25">
      <c r="A231" t="s">
        <v>1936</v>
      </c>
      <c r="B231" t="str">
        <f t="shared" si="4"/>
        <v>CAP, 47uF, 20%, 400V, Al, Radial/Can</v>
      </c>
      <c r="C231" t="s">
        <v>1821</v>
      </c>
      <c r="D231" s="2" t="s">
        <v>1283</v>
      </c>
      <c r="E231" t="s">
        <v>1838</v>
      </c>
      <c r="F231" t="s">
        <v>1842</v>
      </c>
      <c r="G231" t="s">
        <v>1555</v>
      </c>
      <c r="H231" t="s">
        <v>1675</v>
      </c>
      <c r="I231" t="s">
        <v>2085</v>
      </c>
      <c r="J231" t="s">
        <v>2079</v>
      </c>
    </row>
    <row r="232" spans="1:10" x14ac:dyDescent="0.25">
      <c r="A232" t="s">
        <v>1937</v>
      </c>
      <c r="B232" t="str">
        <f t="shared" si="4"/>
        <v>CAP, 47uF, 20%, 6.3V, Al, Radial/Can</v>
      </c>
      <c r="C232" t="s">
        <v>1821</v>
      </c>
      <c r="D232" s="2" t="s">
        <v>1283</v>
      </c>
      <c r="E232" t="s">
        <v>949</v>
      </c>
      <c r="F232" t="s">
        <v>1842</v>
      </c>
      <c r="G232" t="s">
        <v>1555</v>
      </c>
      <c r="H232" t="s">
        <v>1676</v>
      </c>
      <c r="I232" t="s">
        <v>2080</v>
      </c>
      <c r="J232" t="s">
        <v>2079</v>
      </c>
    </row>
    <row r="233" spans="1:10" x14ac:dyDescent="0.25">
      <c r="A233" t="s">
        <v>1938</v>
      </c>
      <c r="B233" t="str">
        <f t="shared" si="4"/>
        <v>CAP, 47uF, 20%, 200V, Al, Radial/Can</v>
      </c>
      <c r="C233" t="s">
        <v>1821</v>
      </c>
      <c r="D233" s="2" t="s">
        <v>1283</v>
      </c>
      <c r="E233" t="s">
        <v>946</v>
      </c>
      <c r="F233" t="s">
        <v>1842</v>
      </c>
      <c r="G233" t="s">
        <v>1555</v>
      </c>
      <c r="H233" t="s">
        <v>1677</v>
      </c>
      <c r="I233" t="s">
        <v>2084</v>
      </c>
      <c r="J233" t="s">
        <v>2079</v>
      </c>
    </row>
    <row r="234" spans="1:10" x14ac:dyDescent="0.25">
      <c r="A234" t="s">
        <v>1939</v>
      </c>
      <c r="B234" t="str">
        <f t="shared" si="4"/>
        <v>CAP, 47uF, 20%, 450V, Al, Radial/Can</v>
      </c>
      <c r="C234" t="s">
        <v>1821</v>
      </c>
      <c r="D234" s="2" t="s">
        <v>1283</v>
      </c>
      <c r="E234" t="s">
        <v>1837</v>
      </c>
      <c r="F234" t="s">
        <v>1842</v>
      </c>
      <c r="G234" t="s">
        <v>1555</v>
      </c>
      <c r="H234" t="s">
        <v>1678</v>
      </c>
      <c r="I234" t="s">
        <v>2086</v>
      </c>
      <c r="J234" t="s">
        <v>2079</v>
      </c>
    </row>
    <row r="235" spans="1:10" x14ac:dyDescent="0.25">
      <c r="A235" t="s">
        <v>1940</v>
      </c>
      <c r="B235" t="str">
        <f t="shared" si="4"/>
        <v>CAP, 47uF, 20%, 315V, Al, Radial/Can</v>
      </c>
      <c r="C235" t="s">
        <v>1821</v>
      </c>
      <c r="D235" s="2" t="s">
        <v>1283</v>
      </c>
      <c r="E235" t="s">
        <v>1840</v>
      </c>
      <c r="F235" t="s">
        <v>1842</v>
      </c>
      <c r="G235" t="s">
        <v>1555</v>
      </c>
      <c r="H235" t="s">
        <v>1679</v>
      </c>
      <c r="I235" t="s">
        <v>2085</v>
      </c>
      <c r="J235" t="s">
        <v>2079</v>
      </c>
    </row>
    <row r="236" spans="1:10" x14ac:dyDescent="0.25">
      <c r="A236" t="s">
        <v>1941</v>
      </c>
      <c r="B236" t="str">
        <f t="shared" si="4"/>
        <v>CAP, 47uF, 20%, 450V, Al, Radial/Can</v>
      </c>
      <c r="C236" t="s">
        <v>1821</v>
      </c>
      <c r="D236" s="2" t="s">
        <v>1283</v>
      </c>
      <c r="E236" t="s">
        <v>1837</v>
      </c>
      <c r="F236" t="s">
        <v>1842</v>
      </c>
      <c r="G236" t="s">
        <v>1555</v>
      </c>
      <c r="H236" t="s">
        <v>1680</v>
      </c>
      <c r="I236" t="s">
        <v>2087</v>
      </c>
      <c r="J236" t="s">
        <v>2079</v>
      </c>
    </row>
    <row r="237" spans="1:10" x14ac:dyDescent="0.25">
      <c r="A237" t="s">
        <v>1942</v>
      </c>
      <c r="B237" t="str">
        <f t="shared" si="4"/>
        <v>CAP, 47uF, 20%, 350V, Al, Radial/Can</v>
      </c>
      <c r="C237" t="s">
        <v>1821</v>
      </c>
      <c r="D237" s="2" t="s">
        <v>1283</v>
      </c>
      <c r="E237" t="s">
        <v>1839</v>
      </c>
      <c r="F237" t="s">
        <v>1842</v>
      </c>
      <c r="G237" t="s">
        <v>1555</v>
      </c>
      <c r="H237" t="s">
        <v>1681</v>
      </c>
      <c r="I237" t="s">
        <v>2085</v>
      </c>
      <c r="J237" t="s">
        <v>2079</v>
      </c>
    </row>
    <row r="238" spans="1:10" x14ac:dyDescent="0.25">
      <c r="A238" t="s">
        <v>1943</v>
      </c>
      <c r="B238" t="str">
        <f t="shared" si="4"/>
        <v>CAP, 100uF, 20%, 450V, Al, Radial/Can</v>
      </c>
      <c r="C238" t="s">
        <v>1822</v>
      </c>
      <c r="D238" s="2" t="s">
        <v>1283</v>
      </c>
      <c r="E238" t="s">
        <v>1837</v>
      </c>
      <c r="F238" t="s">
        <v>1842</v>
      </c>
      <c r="G238" t="s">
        <v>1555</v>
      </c>
      <c r="H238" t="s">
        <v>1682</v>
      </c>
      <c r="I238" t="s">
        <v>2087</v>
      </c>
      <c r="J238" t="s">
        <v>2079</v>
      </c>
    </row>
    <row r="239" spans="1:10" x14ac:dyDescent="0.25">
      <c r="A239" t="s">
        <v>1944</v>
      </c>
      <c r="B239" t="str">
        <f t="shared" si="4"/>
        <v>CAP, 100uF, 20%, 25V, Al, Radial/Can</v>
      </c>
      <c r="C239" t="s">
        <v>1822</v>
      </c>
      <c r="D239" s="2" t="s">
        <v>1283</v>
      </c>
      <c r="E239" t="s">
        <v>27</v>
      </c>
      <c r="F239" t="s">
        <v>1842</v>
      </c>
      <c r="G239" t="s">
        <v>1555</v>
      </c>
      <c r="H239" t="s">
        <v>1683</v>
      </c>
      <c r="I239" t="s">
        <v>2081</v>
      </c>
      <c r="J239" t="s">
        <v>2079</v>
      </c>
    </row>
    <row r="240" spans="1:10" x14ac:dyDescent="0.25">
      <c r="A240" t="s">
        <v>1945</v>
      </c>
      <c r="B240" t="str">
        <f t="shared" si="4"/>
        <v>CAP, 100uF, 20%, 10V, Al, Radial/Can</v>
      </c>
      <c r="C240" t="s">
        <v>1822</v>
      </c>
      <c r="D240" s="2" t="s">
        <v>1283</v>
      </c>
      <c r="E240" t="s">
        <v>947</v>
      </c>
      <c r="F240" t="s">
        <v>1842</v>
      </c>
      <c r="G240" t="s">
        <v>1555</v>
      </c>
      <c r="H240" t="s">
        <v>1684</v>
      </c>
      <c r="I240" t="s">
        <v>2080</v>
      </c>
      <c r="J240" t="s">
        <v>2079</v>
      </c>
    </row>
    <row r="241" spans="1:11" x14ac:dyDescent="0.25">
      <c r="A241" t="s">
        <v>1946</v>
      </c>
      <c r="B241" t="str">
        <f t="shared" si="4"/>
        <v>CAP, 100uF, 20%, 35V, Al, Radial/Can</v>
      </c>
      <c r="C241" t="s">
        <v>1822</v>
      </c>
      <c r="D241" s="2" t="s">
        <v>1283</v>
      </c>
      <c r="E241" t="s">
        <v>948</v>
      </c>
      <c r="F241" t="s">
        <v>1842</v>
      </c>
      <c r="G241" t="s">
        <v>1555</v>
      </c>
      <c r="H241" t="s">
        <v>1685</v>
      </c>
      <c r="I241" t="s">
        <v>5674</v>
      </c>
      <c r="J241" t="s">
        <v>2079</v>
      </c>
    </row>
    <row r="242" spans="1:11" x14ac:dyDescent="0.25">
      <c r="A242" t="s">
        <v>1947</v>
      </c>
      <c r="B242" t="str">
        <f t="shared" si="4"/>
        <v>CAP, 100uF, 20%, 16V, Al, Radial/Can</v>
      </c>
      <c r="C242" t="s">
        <v>1822</v>
      </c>
      <c r="D242" s="2" t="s">
        <v>1283</v>
      </c>
      <c r="E242" t="s">
        <v>19</v>
      </c>
      <c r="F242" t="s">
        <v>1842</v>
      </c>
      <c r="G242" t="s">
        <v>1555</v>
      </c>
      <c r="H242" t="s">
        <v>1686</v>
      </c>
      <c r="I242" t="s">
        <v>2080</v>
      </c>
      <c r="J242" t="s">
        <v>2079</v>
      </c>
    </row>
    <row r="243" spans="1:11" x14ac:dyDescent="0.25">
      <c r="A243" t="s">
        <v>1948</v>
      </c>
      <c r="B243" t="str">
        <f t="shared" si="4"/>
        <v>CAP, 100uF, 20%, 50V, Al, Radial/Can</v>
      </c>
      <c r="C243" t="s">
        <v>1822</v>
      </c>
      <c r="D243" s="2" t="s">
        <v>1283</v>
      </c>
      <c r="E243" t="s">
        <v>943</v>
      </c>
      <c r="F243" t="s">
        <v>1842</v>
      </c>
      <c r="G243" t="s">
        <v>1555</v>
      </c>
      <c r="H243" t="s">
        <v>1687</v>
      </c>
      <c r="I243" t="s">
        <v>2082</v>
      </c>
      <c r="J243" t="s">
        <v>2079</v>
      </c>
    </row>
    <row r="244" spans="1:11" x14ac:dyDescent="0.25">
      <c r="A244" t="s">
        <v>1949</v>
      </c>
      <c r="B244" t="str">
        <f t="shared" si="4"/>
        <v>CAP, 100uF, 20%, 63V, Al, Radial/Can</v>
      </c>
      <c r="C244" t="s">
        <v>1822</v>
      </c>
      <c r="D244" s="2" t="s">
        <v>1283</v>
      </c>
      <c r="E244" t="s">
        <v>1841</v>
      </c>
      <c r="F244" t="s">
        <v>1842</v>
      </c>
      <c r="G244" t="s">
        <v>1555</v>
      </c>
      <c r="H244" t="s">
        <v>1688</v>
      </c>
      <c r="I244" t="s">
        <v>2083</v>
      </c>
      <c r="J244" t="s">
        <v>2079</v>
      </c>
    </row>
    <row r="245" spans="1:11" x14ac:dyDescent="0.25">
      <c r="A245" t="s">
        <v>1950</v>
      </c>
      <c r="B245" t="str">
        <f t="shared" si="4"/>
        <v>CAP, 100uF, 20%, 100V, Al, Radial/Can</v>
      </c>
      <c r="C245" t="s">
        <v>1822</v>
      </c>
      <c r="D245" s="2" t="s">
        <v>1283</v>
      </c>
      <c r="E245" t="s">
        <v>944</v>
      </c>
      <c r="F245" t="s">
        <v>1842</v>
      </c>
      <c r="G245" t="s">
        <v>1555</v>
      </c>
      <c r="H245" t="s">
        <v>1689</v>
      </c>
      <c r="I245" t="s">
        <v>2083</v>
      </c>
      <c r="J245" t="s">
        <v>2079</v>
      </c>
      <c r="K245" s="8" t="s">
        <v>8921</v>
      </c>
    </row>
    <row r="246" spans="1:11" x14ac:dyDescent="0.25">
      <c r="A246" t="s">
        <v>1951</v>
      </c>
      <c r="B246" t="str">
        <f t="shared" si="4"/>
        <v>CAP, 100uF, 20%, 6.3V, Al, Radial/Can</v>
      </c>
      <c r="C246" t="s">
        <v>1822</v>
      </c>
      <c r="D246" s="2" t="s">
        <v>1283</v>
      </c>
      <c r="E246" t="s">
        <v>949</v>
      </c>
      <c r="F246" t="s">
        <v>1842</v>
      </c>
      <c r="G246" t="s">
        <v>1555</v>
      </c>
      <c r="H246" t="s">
        <v>1690</v>
      </c>
      <c r="I246" t="s">
        <v>2080</v>
      </c>
      <c r="J246" t="s">
        <v>2079</v>
      </c>
    </row>
    <row r="247" spans="1:11" x14ac:dyDescent="0.25">
      <c r="A247" t="s">
        <v>1952</v>
      </c>
      <c r="B247" t="str">
        <f t="shared" si="4"/>
        <v>CAP, 100uF, 20%, 250V, Al, Radial/Can</v>
      </c>
      <c r="C247" t="s">
        <v>1822</v>
      </c>
      <c r="D247" s="2" t="s">
        <v>1283</v>
      </c>
      <c r="E247" t="s">
        <v>945</v>
      </c>
      <c r="F247" t="s">
        <v>1842</v>
      </c>
      <c r="G247" t="s">
        <v>1555</v>
      </c>
      <c r="H247" t="s">
        <v>1691</v>
      </c>
      <c r="I247" t="s">
        <v>2085</v>
      </c>
      <c r="J247" t="s">
        <v>2079</v>
      </c>
    </row>
    <row r="248" spans="1:11" x14ac:dyDescent="0.25">
      <c r="A248" t="s">
        <v>1953</v>
      </c>
      <c r="B248" t="str">
        <f t="shared" si="4"/>
        <v>CAP, 100uF, 20%, 315V, Al, Radial/Can</v>
      </c>
      <c r="C248" t="s">
        <v>1822</v>
      </c>
      <c r="D248" s="2" t="s">
        <v>1283</v>
      </c>
      <c r="E248" t="s">
        <v>1840</v>
      </c>
      <c r="F248" t="s">
        <v>1842</v>
      </c>
      <c r="G248" t="s">
        <v>1555</v>
      </c>
      <c r="H248" t="s">
        <v>1692</v>
      </c>
      <c r="I248" t="s">
        <v>2086</v>
      </c>
      <c r="J248" t="s">
        <v>2079</v>
      </c>
    </row>
    <row r="249" spans="1:11" x14ac:dyDescent="0.25">
      <c r="A249" t="s">
        <v>1954</v>
      </c>
      <c r="B249" t="str">
        <f t="shared" si="4"/>
        <v>CAP, 100uF, 20%, 400V, Al, Radial/Can</v>
      </c>
      <c r="C249" t="s">
        <v>1822</v>
      </c>
      <c r="D249" s="2" t="s">
        <v>1283</v>
      </c>
      <c r="E249" t="s">
        <v>1838</v>
      </c>
      <c r="F249" t="s">
        <v>1842</v>
      </c>
      <c r="G249" t="s">
        <v>1555</v>
      </c>
      <c r="H249" t="s">
        <v>1693</v>
      </c>
      <c r="I249" t="s">
        <v>2088</v>
      </c>
      <c r="J249" t="s">
        <v>2079</v>
      </c>
    </row>
    <row r="250" spans="1:11" x14ac:dyDescent="0.25">
      <c r="A250" t="s">
        <v>1955</v>
      </c>
      <c r="B250" t="str">
        <f t="shared" si="4"/>
        <v>CAP, 100uF, 20%, 160V, Al, Radial/Can</v>
      </c>
      <c r="C250" t="s">
        <v>1822</v>
      </c>
      <c r="D250" s="2" t="s">
        <v>1283</v>
      </c>
      <c r="E250" t="s">
        <v>1836</v>
      </c>
      <c r="F250" t="s">
        <v>1842</v>
      </c>
      <c r="G250" t="s">
        <v>1555</v>
      </c>
      <c r="H250" t="s">
        <v>1694</v>
      </c>
      <c r="I250" t="s">
        <v>2084</v>
      </c>
      <c r="J250" t="s">
        <v>2079</v>
      </c>
    </row>
    <row r="251" spans="1:11" x14ac:dyDescent="0.25">
      <c r="A251" t="s">
        <v>1956</v>
      </c>
      <c r="B251" t="str">
        <f t="shared" si="4"/>
        <v>CAP, 100uF, 20%, 200V, Al, Radial/Can</v>
      </c>
      <c r="C251" t="s">
        <v>1822</v>
      </c>
      <c r="D251" s="2" t="s">
        <v>1283</v>
      </c>
      <c r="E251" t="s">
        <v>946</v>
      </c>
      <c r="F251" t="s">
        <v>1842</v>
      </c>
      <c r="G251" t="s">
        <v>1555</v>
      </c>
      <c r="H251" t="s">
        <v>1695</v>
      </c>
      <c r="I251" t="s">
        <v>2085</v>
      </c>
      <c r="J251" t="s">
        <v>2079</v>
      </c>
    </row>
    <row r="252" spans="1:11" x14ac:dyDescent="0.25">
      <c r="A252" t="s">
        <v>1957</v>
      </c>
      <c r="B252" t="str">
        <f t="shared" si="4"/>
        <v>CAP, 100uF, 20%, 350V, Al, Radial/Can</v>
      </c>
      <c r="C252" t="s">
        <v>1822</v>
      </c>
      <c r="D252" s="2" t="s">
        <v>1283</v>
      </c>
      <c r="E252" t="s">
        <v>1839</v>
      </c>
      <c r="F252" t="s">
        <v>1842</v>
      </c>
      <c r="G252" t="s">
        <v>1555</v>
      </c>
      <c r="H252" t="s">
        <v>1696</v>
      </c>
      <c r="I252" t="s">
        <v>2086</v>
      </c>
      <c r="J252" t="s">
        <v>2079</v>
      </c>
    </row>
    <row r="253" spans="1:11" x14ac:dyDescent="0.25">
      <c r="A253" t="s">
        <v>1958</v>
      </c>
      <c r="B253" t="str">
        <f t="shared" si="4"/>
        <v>CAP, 100uF, 20%, 400V, Al, Radial/Can</v>
      </c>
      <c r="C253" t="s">
        <v>1822</v>
      </c>
      <c r="D253" s="2" t="s">
        <v>1283</v>
      </c>
      <c r="E253" t="s">
        <v>1838</v>
      </c>
      <c r="F253" t="s">
        <v>1842</v>
      </c>
      <c r="G253" t="s">
        <v>1555</v>
      </c>
      <c r="H253" t="s">
        <v>1697</v>
      </c>
      <c r="I253" t="s">
        <v>2089</v>
      </c>
      <c r="J253" t="s">
        <v>2079</v>
      </c>
    </row>
    <row r="254" spans="1:11" x14ac:dyDescent="0.25">
      <c r="A254" t="s">
        <v>1959</v>
      </c>
      <c r="B254" t="str">
        <f t="shared" si="4"/>
        <v>CAP, 100uF, 20%, 350V, Al, Radial/Can</v>
      </c>
      <c r="C254" t="s">
        <v>1822</v>
      </c>
      <c r="D254" s="2" t="s">
        <v>1283</v>
      </c>
      <c r="E254" t="s">
        <v>1839</v>
      </c>
      <c r="F254" t="s">
        <v>1842</v>
      </c>
      <c r="G254" t="s">
        <v>1555</v>
      </c>
      <c r="H254" t="s">
        <v>1698</v>
      </c>
      <c r="I254" t="s">
        <v>2087</v>
      </c>
      <c r="J254" t="s">
        <v>2079</v>
      </c>
    </row>
    <row r="255" spans="1:11" x14ac:dyDescent="0.25">
      <c r="A255" t="s">
        <v>1960</v>
      </c>
      <c r="B255" t="str">
        <f t="shared" si="4"/>
        <v>CAP, 220uF, 20%, 10V, Al, Radial/Can</v>
      </c>
      <c r="C255" t="s">
        <v>1823</v>
      </c>
      <c r="D255" s="2" t="s">
        <v>1283</v>
      </c>
      <c r="E255" t="s">
        <v>947</v>
      </c>
      <c r="F255" t="s">
        <v>1842</v>
      </c>
      <c r="G255" t="s">
        <v>1555</v>
      </c>
      <c r="H255" t="s">
        <v>1699</v>
      </c>
      <c r="I255" t="s">
        <v>2081</v>
      </c>
      <c r="J255" t="s">
        <v>2079</v>
      </c>
    </row>
    <row r="256" spans="1:11" x14ac:dyDescent="0.25">
      <c r="A256" t="s">
        <v>1961</v>
      </c>
      <c r="B256" t="str">
        <f t="shared" si="4"/>
        <v>CAP, 220uF, 20%, 16V, Al, Radial/Can</v>
      </c>
      <c r="C256" t="s">
        <v>1823</v>
      </c>
      <c r="D256" s="2" t="s">
        <v>1283</v>
      </c>
      <c r="E256" t="s">
        <v>19</v>
      </c>
      <c r="F256" t="s">
        <v>1842</v>
      </c>
      <c r="G256" t="s">
        <v>1555</v>
      </c>
      <c r="H256" t="s">
        <v>1700</v>
      </c>
      <c r="I256" t="s">
        <v>2081</v>
      </c>
      <c r="J256" t="s">
        <v>2079</v>
      </c>
    </row>
    <row r="257" spans="1:10" x14ac:dyDescent="0.25">
      <c r="A257" t="s">
        <v>1962</v>
      </c>
      <c r="B257" t="str">
        <f t="shared" si="4"/>
        <v>CAP, 220uF, 20%, 6.3V, Al, Radial/Can</v>
      </c>
      <c r="C257" t="s">
        <v>1823</v>
      </c>
      <c r="D257" s="2" t="s">
        <v>1283</v>
      </c>
      <c r="E257" t="s">
        <v>949</v>
      </c>
      <c r="F257" t="s">
        <v>1842</v>
      </c>
      <c r="G257" t="s">
        <v>1555</v>
      </c>
      <c r="H257" t="s">
        <v>1701</v>
      </c>
      <c r="I257" t="s">
        <v>2080</v>
      </c>
      <c r="J257" t="s">
        <v>2079</v>
      </c>
    </row>
    <row r="258" spans="1:10" x14ac:dyDescent="0.25">
      <c r="A258" t="s">
        <v>1963</v>
      </c>
      <c r="B258" t="str">
        <f t="shared" si="4"/>
        <v>CAP, 220uF, 20%, 25V, Al, Radial/Can</v>
      </c>
      <c r="C258" t="s">
        <v>1823</v>
      </c>
      <c r="D258" s="2" t="s">
        <v>1283</v>
      </c>
      <c r="E258" t="s">
        <v>27</v>
      </c>
      <c r="F258" t="s">
        <v>1842</v>
      </c>
      <c r="G258" t="s">
        <v>1555</v>
      </c>
      <c r="H258" t="s">
        <v>1702</v>
      </c>
      <c r="I258" t="s">
        <v>2082</v>
      </c>
      <c r="J258" t="s">
        <v>2079</v>
      </c>
    </row>
    <row r="259" spans="1:10" x14ac:dyDescent="0.25">
      <c r="A259" t="s">
        <v>1964</v>
      </c>
      <c r="B259" t="str">
        <f t="shared" si="4"/>
        <v>CAP, 220uF, 20%, 35V, Al, Radial/Can</v>
      </c>
      <c r="C259" t="s">
        <v>1823</v>
      </c>
      <c r="D259" s="2" t="s">
        <v>1283</v>
      </c>
      <c r="E259" t="s">
        <v>948</v>
      </c>
      <c r="F259" t="s">
        <v>1842</v>
      </c>
      <c r="G259" t="s">
        <v>1555</v>
      </c>
      <c r="H259" t="s">
        <v>1703</v>
      </c>
      <c r="I259" t="s">
        <v>2083</v>
      </c>
      <c r="J259" t="s">
        <v>2079</v>
      </c>
    </row>
    <row r="260" spans="1:10" x14ac:dyDescent="0.25">
      <c r="A260" t="s">
        <v>1965</v>
      </c>
      <c r="B260" t="str">
        <f t="shared" si="4"/>
        <v>CAP, 220uF, 20%, 63V, Al, Radial/Can</v>
      </c>
      <c r="C260" t="s">
        <v>1823</v>
      </c>
      <c r="D260" s="2" t="s">
        <v>1283</v>
      </c>
      <c r="E260" t="s">
        <v>1841</v>
      </c>
      <c r="F260" t="s">
        <v>1842</v>
      </c>
      <c r="G260" t="s">
        <v>1555</v>
      </c>
      <c r="H260" t="s">
        <v>1704</v>
      </c>
      <c r="I260" t="s">
        <v>2083</v>
      </c>
      <c r="J260" t="s">
        <v>2079</v>
      </c>
    </row>
    <row r="261" spans="1:10" x14ac:dyDescent="0.25">
      <c r="A261" t="s">
        <v>1966</v>
      </c>
      <c r="B261" t="str">
        <f t="shared" si="4"/>
        <v>CAP, 220uF, 20%, 50V, Al, Radial/Can</v>
      </c>
      <c r="C261" t="s">
        <v>1823</v>
      </c>
      <c r="D261" s="2" t="s">
        <v>1283</v>
      </c>
      <c r="E261" t="s">
        <v>943</v>
      </c>
      <c r="F261" t="s">
        <v>1842</v>
      </c>
      <c r="G261" t="s">
        <v>1555</v>
      </c>
      <c r="H261" t="s">
        <v>1705</v>
      </c>
      <c r="I261" t="s">
        <v>2083</v>
      </c>
      <c r="J261" t="s">
        <v>2079</v>
      </c>
    </row>
    <row r="262" spans="1:10" x14ac:dyDescent="0.25">
      <c r="A262" t="s">
        <v>1967</v>
      </c>
      <c r="B262" t="str">
        <f t="shared" si="4"/>
        <v>CAP, 220uF, 20%, 100V, Al, Radial/Can</v>
      </c>
      <c r="C262" t="s">
        <v>1823</v>
      </c>
      <c r="D262" s="2" t="s">
        <v>1283</v>
      </c>
      <c r="E262" t="s">
        <v>944</v>
      </c>
      <c r="F262" t="s">
        <v>1842</v>
      </c>
      <c r="G262" t="s">
        <v>1555</v>
      </c>
      <c r="H262" t="s">
        <v>1706</v>
      </c>
      <c r="I262" t="s">
        <v>2084</v>
      </c>
      <c r="J262" t="s">
        <v>2079</v>
      </c>
    </row>
    <row r="263" spans="1:10" x14ac:dyDescent="0.25">
      <c r="A263" t="s">
        <v>1968</v>
      </c>
      <c r="B263" t="str">
        <f t="shared" si="4"/>
        <v>CAP, 220uF, 20%, 400V, Al, Radial/Can</v>
      </c>
      <c r="C263" t="s">
        <v>1823</v>
      </c>
      <c r="D263" s="2" t="s">
        <v>1283</v>
      </c>
      <c r="E263" t="s">
        <v>1838</v>
      </c>
      <c r="F263" t="s">
        <v>1842</v>
      </c>
      <c r="G263" t="s">
        <v>1555</v>
      </c>
      <c r="H263" t="s">
        <v>1707</v>
      </c>
      <c r="I263" t="s">
        <v>2088</v>
      </c>
      <c r="J263" t="s">
        <v>2079</v>
      </c>
    </row>
    <row r="264" spans="1:10" x14ac:dyDescent="0.25">
      <c r="A264" t="s">
        <v>1969</v>
      </c>
      <c r="B264" t="str">
        <f t="shared" si="4"/>
        <v>CAP, 220uF, 20%, 315V, Al, Radial/Can</v>
      </c>
      <c r="C264" t="s">
        <v>1823</v>
      </c>
      <c r="D264" s="2" t="s">
        <v>1283</v>
      </c>
      <c r="E264" t="s">
        <v>1840</v>
      </c>
      <c r="F264" t="s">
        <v>1842</v>
      </c>
      <c r="G264" t="s">
        <v>1555</v>
      </c>
      <c r="H264" t="s">
        <v>1708</v>
      </c>
      <c r="I264" t="s">
        <v>2087</v>
      </c>
      <c r="J264" t="s">
        <v>2079</v>
      </c>
    </row>
    <row r="265" spans="1:10" x14ac:dyDescent="0.25">
      <c r="A265" t="s">
        <v>1970</v>
      </c>
      <c r="B265" t="str">
        <f t="shared" si="4"/>
        <v>CAP, 220uF, 20%, 350V, Al, Radial/Can</v>
      </c>
      <c r="C265" t="s">
        <v>1823</v>
      </c>
      <c r="D265" s="2" t="s">
        <v>1283</v>
      </c>
      <c r="E265" t="s">
        <v>1839</v>
      </c>
      <c r="F265" t="s">
        <v>1842</v>
      </c>
      <c r="G265" t="s">
        <v>1555</v>
      </c>
      <c r="H265" t="s">
        <v>1709</v>
      </c>
      <c r="I265" t="s">
        <v>2088</v>
      </c>
      <c r="J265" t="s">
        <v>2079</v>
      </c>
    </row>
    <row r="266" spans="1:10" x14ac:dyDescent="0.25">
      <c r="A266" t="s">
        <v>1971</v>
      </c>
      <c r="B266" t="str">
        <f t="shared" si="4"/>
        <v>CAP, 220uF, 20%, 350V, Al, Radial/Can</v>
      </c>
      <c r="C266" t="s">
        <v>1823</v>
      </c>
      <c r="D266" s="2" t="s">
        <v>1283</v>
      </c>
      <c r="E266" t="s">
        <v>1839</v>
      </c>
      <c r="F266" t="s">
        <v>1842</v>
      </c>
      <c r="G266" t="s">
        <v>1555</v>
      </c>
      <c r="H266" t="s">
        <v>1710</v>
      </c>
      <c r="I266" t="s">
        <v>2087</v>
      </c>
      <c r="J266" t="s">
        <v>2079</v>
      </c>
    </row>
    <row r="267" spans="1:10" x14ac:dyDescent="0.25">
      <c r="A267" t="s">
        <v>1972</v>
      </c>
      <c r="B267" t="str">
        <f t="shared" ref="B267:B330" si="5">CONCATENATE("CAP",", ",C267,", ",D267,", ",E267,", ",F267,", Radial/Can")</f>
        <v>CAP, 220uF, 20%, 250V, Al, Radial/Can</v>
      </c>
      <c r="C267" t="s">
        <v>1823</v>
      </c>
      <c r="D267" s="2" t="s">
        <v>1283</v>
      </c>
      <c r="E267" t="s">
        <v>945</v>
      </c>
      <c r="F267" t="s">
        <v>1842</v>
      </c>
      <c r="G267" t="s">
        <v>1555</v>
      </c>
      <c r="H267" t="s">
        <v>1711</v>
      </c>
      <c r="I267" t="s">
        <v>2087</v>
      </c>
      <c r="J267" t="s">
        <v>2079</v>
      </c>
    </row>
    <row r="268" spans="1:10" x14ac:dyDescent="0.25">
      <c r="A268" t="s">
        <v>1973</v>
      </c>
      <c r="B268" t="str">
        <f t="shared" si="5"/>
        <v>CAP, 220uF, 20%, 160V, Al, Radial/Can</v>
      </c>
      <c r="C268" t="s">
        <v>1823</v>
      </c>
      <c r="D268" s="2" t="s">
        <v>1283</v>
      </c>
      <c r="E268" t="s">
        <v>1836</v>
      </c>
      <c r="F268" t="s">
        <v>1842</v>
      </c>
      <c r="G268" t="s">
        <v>1555</v>
      </c>
      <c r="H268" t="s">
        <v>1712</v>
      </c>
      <c r="I268" t="s">
        <v>2085</v>
      </c>
      <c r="J268" t="s">
        <v>2079</v>
      </c>
    </row>
    <row r="269" spans="1:10" x14ac:dyDescent="0.25">
      <c r="A269" t="s">
        <v>1974</v>
      </c>
      <c r="B269" t="str">
        <f t="shared" si="5"/>
        <v>CAP, 220uF, 20%, 200V, Al, Radial/Can</v>
      </c>
      <c r="C269" t="s">
        <v>1823</v>
      </c>
      <c r="D269" s="2" t="s">
        <v>1283</v>
      </c>
      <c r="E269" t="s">
        <v>946</v>
      </c>
      <c r="F269" t="s">
        <v>1842</v>
      </c>
      <c r="G269" t="s">
        <v>1555</v>
      </c>
      <c r="H269" t="s">
        <v>1713</v>
      </c>
      <c r="I269" t="s">
        <v>2086</v>
      </c>
      <c r="J269" t="s">
        <v>2079</v>
      </c>
    </row>
    <row r="270" spans="1:10" x14ac:dyDescent="0.25">
      <c r="A270" t="s">
        <v>1975</v>
      </c>
      <c r="B270" t="str">
        <f t="shared" si="5"/>
        <v>CAP, 220uF, 20%, 315V, Al, Radial/Can</v>
      </c>
      <c r="C270" t="s">
        <v>1823</v>
      </c>
      <c r="D270" s="2" t="s">
        <v>1283</v>
      </c>
      <c r="E270" t="s">
        <v>1840</v>
      </c>
      <c r="F270" t="s">
        <v>1842</v>
      </c>
      <c r="G270" t="s">
        <v>1555</v>
      </c>
      <c r="H270" t="s">
        <v>1714</v>
      </c>
      <c r="I270" t="s">
        <v>2088</v>
      </c>
      <c r="J270" t="s">
        <v>2079</v>
      </c>
    </row>
    <row r="271" spans="1:10" x14ac:dyDescent="0.25">
      <c r="A271" t="s">
        <v>1976</v>
      </c>
      <c r="B271" t="str">
        <f t="shared" si="5"/>
        <v>CAP, 220uF, 20%, 250V, Al, Radial/Can</v>
      </c>
      <c r="C271" t="s">
        <v>1823</v>
      </c>
      <c r="D271" s="2" t="s">
        <v>1283</v>
      </c>
      <c r="E271" t="s">
        <v>945</v>
      </c>
      <c r="F271" t="s">
        <v>1842</v>
      </c>
      <c r="G271" t="s">
        <v>1555</v>
      </c>
      <c r="H271" t="s">
        <v>1715</v>
      </c>
      <c r="I271" t="s">
        <v>2089</v>
      </c>
      <c r="J271" t="s">
        <v>2079</v>
      </c>
    </row>
    <row r="272" spans="1:10" x14ac:dyDescent="0.25">
      <c r="A272" t="s">
        <v>1977</v>
      </c>
      <c r="B272" t="str">
        <f t="shared" si="5"/>
        <v>CAP, 330uF, 20%, 16V, Al, Radial/Can</v>
      </c>
      <c r="C272" t="s">
        <v>1824</v>
      </c>
      <c r="D272" s="2" t="s">
        <v>1283</v>
      </c>
      <c r="E272" t="s">
        <v>19</v>
      </c>
      <c r="F272" t="s">
        <v>1842</v>
      </c>
      <c r="G272" t="s">
        <v>1555</v>
      </c>
      <c r="H272" t="s">
        <v>1716</v>
      </c>
      <c r="I272" t="s">
        <v>2082</v>
      </c>
      <c r="J272" t="s">
        <v>2079</v>
      </c>
    </row>
    <row r="273" spans="1:10" x14ac:dyDescent="0.25">
      <c r="A273" t="s">
        <v>1978</v>
      </c>
      <c r="B273" t="str">
        <f t="shared" si="5"/>
        <v>CAP, 330uF, 20%, 35V, Al, Radial/Can</v>
      </c>
      <c r="C273" t="s">
        <v>1824</v>
      </c>
      <c r="D273" s="2" t="s">
        <v>1283</v>
      </c>
      <c r="E273" t="s">
        <v>948</v>
      </c>
      <c r="F273" t="s">
        <v>1842</v>
      </c>
      <c r="G273" t="s">
        <v>1555</v>
      </c>
      <c r="H273" t="s">
        <v>1717</v>
      </c>
      <c r="I273" t="s">
        <v>2083</v>
      </c>
      <c r="J273" t="s">
        <v>2079</v>
      </c>
    </row>
    <row r="274" spans="1:10" x14ac:dyDescent="0.25">
      <c r="A274" t="s">
        <v>1979</v>
      </c>
      <c r="B274" t="str">
        <f t="shared" si="5"/>
        <v>CAP, 330uF, 20%, 63V, Al, Radial/Can</v>
      </c>
      <c r="C274" t="s">
        <v>1824</v>
      </c>
      <c r="D274" s="2" t="s">
        <v>1283</v>
      </c>
      <c r="E274" t="s">
        <v>1841</v>
      </c>
      <c r="F274" t="s">
        <v>1842</v>
      </c>
      <c r="G274" t="s">
        <v>1555</v>
      </c>
      <c r="H274" t="s">
        <v>1718</v>
      </c>
      <c r="I274" t="s">
        <v>2083</v>
      </c>
      <c r="J274" t="s">
        <v>2079</v>
      </c>
    </row>
    <row r="275" spans="1:10" x14ac:dyDescent="0.25">
      <c r="A275" t="s">
        <v>1980</v>
      </c>
      <c r="B275" t="str">
        <f t="shared" si="5"/>
        <v>CAP, 330uF, 20%, 100V, Al, Radial/Can</v>
      </c>
      <c r="C275" t="s">
        <v>1824</v>
      </c>
      <c r="D275" s="2" t="s">
        <v>1283</v>
      </c>
      <c r="E275" t="s">
        <v>944</v>
      </c>
      <c r="F275" t="s">
        <v>1842</v>
      </c>
      <c r="G275" t="s">
        <v>1555</v>
      </c>
      <c r="H275" t="s">
        <v>1719</v>
      </c>
      <c r="I275" t="s">
        <v>2084</v>
      </c>
      <c r="J275" t="s">
        <v>2079</v>
      </c>
    </row>
    <row r="276" spans="1:10" x14ac:dyDescent="0.25">
      <c r="A276" t="s">
        <v>1981</v>
      </c>
      <c r="B276" t="str">
        <f t="shared" si="5"/>
        <v>CAP, 330uF, 20%, 6.3V, Al, Radial/Can</v>
      </c>
      <c r="C276" t="s">
        <v>1824</v>
      </c>
      <c r="D276" s="2" t="s">
        <v>1283</v>
      </c>
      <c r="E276" t="s">
        <v>949</v>
      </c>
      <c r="F276" t="s">
        <v>1842</v>
      </c>
      <c r="G276" t="s">
        <v>1555</v>
      </c>
      <c r="H276" t="s">
        <v>1720</v>
      </c>
      <c r="I276" t="s">
        <v>2081</v>
      </c>
      <c r="J276" t="s">
        <v>2079</v>
      </c>
    </row>
    <row r="277" spans="1:10" x14ac:dyDescent="0.25">
      <c r="A277" t="s">
        <v>1982</v>
      </c>
      <c r="B277" t="str">
        <f t="shared" si="5"/>
        <v>CAP, 330uF, 20%, 25V, Al, Radial/Can</v>
      </c>
      <c r="C277" t="s">
        <v>1824</v>
      </c>
      <c r="D277" s="2" t="s">
        <v>1283</v>
      </c>
      <c r="E277" t="s">
        <v>27</v>
      </c>
      <c r="F277" t="s">
        <v>1842</v>
      </c>
      <c r="G277" t="s">
        <v>1555</v>
      </c>
      <c r="H277" t="s">
        <v>1721</v>
      </c>
      <c r="I277" t="s">
        <v>2083</v>
      </c>
      <c r="J277" t="s">
        <v>2079</v>
      </c>
    </row>
    <row r="278" spans="1:10" x14ac:dyDescent="0.25">
      <c r="A278" t="s">
        <v>1983</v>
      </c>
      <c r="B278" t="str">
        <f t="shared" si="5"/>
        <v>CAP, 330uF, 20%, 200V, Al, Radial/Can</v>
      </c>
      <c r="C278" t="s">
        <v>1824</v>
      </c>
      <c r="D278" s="2" t="s">
        <v>1283</v>
      </c>
      <c r="E278" t="s">
        <v>946</v>
      </c>
      <c r="F278" t="s">
        <v>1842</v>
      </c>
      <c r="G278" t="s">
        <v>1555</v>
      </c>
      <c r="H278" t="s">
        <v>1722</v>
      </c>
      <c r="I278" t="s">
        <v>2088</v>
      </c>
      <c r="J278" t="s">
        <v>2079</v>
      </c>
    </row>
    <row r="279" spans="1:10" x14ac:dyDescent="0.25">
      <c r="A279" t="s">
        <v>1984</v>
      </c>
      <c r="B279" t="str">
        <f t="shared" si="5"/>
        <v>CAP, 330uF, 20%, 10V, Al, Radial/Can</v>
      </c>
      <c r="C279" t="s">
        <v>1824</v>
      </c>
      <c r="D279" s="2" t="s">
        <v>1283</v>
      </c>
      <c r="E279" t="s">
        <v>947</v>
      </c>
      <c r="F279" t="s">
        <v>1842</v>
      </c>
      <c r="G279" t="s">
        <v>1555</v>
      </c>
      <c r="H279" t="s">
        <v>1723</v>
      </c>
      <c r="I279" t="s">
        <v>2081</v>
      </c>
      <c r="J279" t="s">
        <v>2079</v>
      </c>
    </row>
    <row r="280" spans="1:10" x14ac:dyDescent="0.25">
      <c r="A280" t="s">
        <v>1985</v>
      </c>
      <c r="B280" t="str">
        <f t="shared" si="5"/>
        <v>CAP, 330uF, 20%, 160V, Al, Radial/Can</v>
      </c>
      <c r="C280" t="s">
        <v>1824</v>
      </c>
      <c r="D280" s="2" t="s">
        <v>1283</v>
      </c>
      <c r="E280" t="s">
        <v>1836</v>
      </c>
      <c r="F280" t="s">
        <v>1842</v>
      </c>
      <c r="G280" t="s">
        <v>1555</v>
      </c>
      <c r="H280" t="s">
        <v>1724</v>
      </c>
      <c r="I280" t="s">
        <v>2086</v>
      </c>
      <c r="J280" t="s">
        <v>2079</v>
      </c>
    </row>
    <row r="281" spans="1:10" x14ac:dyDescent="0.25">
      <c r="A281" t="s">
        <v>1986</v>
      </c>
      <c r="B281" t="str">
        <f t="shared" si="5"/>
        <v>CAP, 330uF, 20%, 160V, Al, Radial/Can</v>
      </c>
      <c r="C281" t="s">
        <v>1824</v>
      </c>
      <c r="D281" s="2" t="s">
        <v>1283</v>
      </c>
      <c r="E281" t="s">
        <v>1836</v>
      </c>
      <c r="F281" t="s">
        <v>1842</v>
      </c>
      <c r="G281" t="s">
        <v>1555</v>
      </c>
      <c r="H281" t="s">
        <v>1725</v>
      </c>
      <c r="I281" t="s">
        <v>2087</v>
      </c>
      <c r="J281" t="s">
        <v>2079</v>
      </c>
    </row>
    <row r="282" spans="1:10" x14ac:dyDescent="0.25">
      <c r="A282" t="s">
        <v>1987</v>
      </c>
      <c r="B282" t="str">
        <f t="shared" si="5"/>
        <v>CAP, 330uF, 20%, 200V, Al, Radial/Can</v>
      </c>
      <c r="C282" t="s">
        <v>1824</v>
      </c>
      <c r="D282" s="2" t="s">
        <v>1283</v>
      </c>
      <c r="E282" t="s">
        <v>946</v>
      </c>
      <c r="F282" t="s">
        <v>1842</v>
      </c>
      <c r="G282" t="s">
        <v>1555</v>
      </c>
      <c r="H282" t="s">
        <v>1726</v>
      </c>
      <c r="I282" t="s">
        <v>2089</v>
      </c>
      <c r="J282" t="s">
        <v>2079</v>
      </c>
    </row>
    <row r="283" spans="1:10" x14ac:dyDescent="0.25">
      <c r="A283" t="s">
        <v>1988</v>
      </c>
      <c r="B283" t="str">
        <f t="shared" si="5"/>
        <v>CAP, 330uF, 20%, 250V, Al, Radial/Can</v>
      </c>
      <c r="C283" t="s">
        <v>1824</v>
      </c>
      <c r="D283" s="2" t="s">
        <v>1283</v>
      </c>
      <c r="E283" t="s">
        <v>945</v>
      </c>
      <c r="F283" t="s">
        <v>1842</v>
      </c>
      <c r="G283" t="s">
        <v>1555</v>
      </c>
      <c r="H283" t="s">
        <v>1727</v>
      </c>
      <c r="I283" t="s">
        <v>2088</v>
      </c>
      <c r="J283" t="s">
        <v>2079</v>
      </c>
    </row>
    <row r="284" spans="1:10" x14ac:dyDescent="0.25">
      <c r="A284" t="s">
        <v>1989</v>
      </c>
      <c r="B284" t="str">
        <f t="shared" si="5"/>
        <v>CAP, 330uF, 20%, 250V, Al, Radial/Can</v>
      </c>
      <c r="C284" t="s">
        <v>1824</v>
      </c>
      <c r="D284" s="2" t="s">
        <v>1283</v>
      </c>
      <c r="E284" t="s">
        <v>945</v>
      </c>
      <c r="F284" t="s">
        <v>1842</v>
      </c>
      <c r="G284" t="s">
        <v>1555</v>
      </c>
      <c r="H284" t="s">
        <v>1728</v>
      </c>
      <c r="I284" t="s">
        <v>2087</v>
      </c>
      <c r="J284" t="s">
        <v>2079</v>
      </c>
    </row>
    <row r="285" spans="1:10" x14ac:dyDescent="0.25">
      <c r="A285" t="s">
        <v>1990</v>
      </c>
      <c r="B285" t="str">
        <f t="shared" si="5"/>
        <v>CAP, 330uF, 20%, 315V, Al, Radial/Can</v>
      </c>
      <c r="C285" t="s">
        <v>1824</v>
      </c>
      <c r="D285" s="2" t="s">
        <v>1283</v>
      </c>
      <c r="E285" t="s">
        <v>1840</v>
      </c>
      <c r="F285" t="s">
        <v>1842</v>
      </c>
      <c r="G285" t="s">
        <v>1555</v>
      </c>
      <c r="H285" t="s">
        <v>1729</v>
      </c>
      <c r="I285" t="s">
        <v>2088</v>
      </c>
      <c r="J285" t="s">
        <v>2079</v>
      </c>
    </row>
    <row r="286" spans="1:10" x14ac:dyDescent="0.25">
      <c r="A286" t="s">
        <v>1991</v>
      </c>
      <c r="B286" t="str">
        <f t="shared" si="5"/>
        <v>CAP, 470uF, 20%, 10V, Al, Radial/Can</v>
      </c>
      <c r="C286" t="s">
        <v>1825</v>
      </c>
      <c r="D286" s="2" t="s">
        <v>1283</v>
      </c>
      <c r="E286" t="s">
        <v>947</v>
      </c>
      <c r="F286" t="s">
        <v>1842</v>
      </c>
      <c r="G286" t="s">
        <v>1555</v>
      </c>
      <c r="H286" t="s">
        <v>1730</v>
      </c>
      <c r="I286" t="s">
        <v>2081</v>
      </c>
      <c r="J286" t="s">
        <v>2079</v>
      </c>
    </row>
    <row r="287" spans="1:10" x14ac:dyDescent="0.25">
      <c r="A287" t="s">
        <v>1992</v>
      </c>
      <c r="B287" t="str">
        <f t="shared" si="5"/>
        <v>CAP, 470uF, 20%, 16V, Al, Radial/Can</v>
      </c>
      <c r="C287" t="s">
        <v>1825</v>
      </c>
      <c r="D287" s="2" t="s">
        <v>1283</v>
      </c>
      <c r="E287" t="s">
        <v>19</v>
      </c>
      <c r="F287" t="s">
        <v>1842</v>
      </c>
      <c r="G287" t="s">
        <v>1555</v>
      </c>
      <c r="H287" t="s">
        <v>1731</v>
      </c>
      <c r="I287" t="s">
        <v>2082</v>
      </c>
      <c r="J287" t="s">
        <v>2079</v>
      </c>
    </row>
    <row r="288" spans="1:10" x14ac:dyDescent="0.25">
      <c r="A288" t="s">
        <v>1993</v>
      </c>
      <c r="B288" t="str">
        <f t="shared" si="5"/>
        <v>CAP, 470uF, 20%, 25V, Al, Radial/Can</v>
      </c>
      <c r="C288" t="s">
        <v>1825</v>
      </c>
      <c r="D288" s="2" t="s">
        <v>1283</v>
      </c>
      <c r="E288" t="s">
        <v>27</v>
      </c>
      <c r="F288" t="s">
        <v>1842</v>
      </c>
      <c r="G288" t="s">
        <v>1555</v>
      </c>
      <c r="H288" t="s">
        <v>1732</v>
      </c>
      <c r="I288" t="s">
        <v>2083</v>
      </c>
      <c r="J288" t="s">
        <v>2079</v>
      </c>
    </row>
    <row r="289" spans="1:11" x14ac:dyDescent="0.25">
      <c r="A289" t="s">
        <v>1994</v>
      </c>
      <c r="B289" t="str">
        <f t="shared" si="5"/>
        <v>CAP, 470uF, 20%, 35V, Al, Radial/Can</v>
      </c>
      <c r="C289" t="s">
        <v>1825</v>
      </c>
      <c r="D289" s="2" t="s">
        <v>1283</v>
      </c>
      <c r="E289" t="s">
        <v>948</v>
      </c>
      <c r="F289" t="s">
        <v>1842</v>
      </c>
      <c r="G289" t="s">
        <v>1555</v>
      </c>
      <c r="H289" t="s">
        <v>1733</v>
      </c>
      <c r="I289" t="s">
        <v>2083</v>
      </c>
      <c r="J289" t="s">
        <v>2079</v>
      </c>
      <c r="K289" s="8" t="s">
        <v>8922</v>
      </c>
    </row>
    <row r="290" spans="1:11" x14ac:dyDescent="0.25">
      <c r="A290" t="s">
        <v>1995</v>
      </c>
      <c r="B290" t="str">
        <f t="shared" si="5"/>
        <v>CAP, 470uF, 20%, 50V, Al, Radial/Can</v>
      </c>
      <c r="C290" t="s">
        <v>1825</v>
      </c>
      <c r="D290" s="2" t="s">
        <v>1283</v>
      </c>
      <c r="E290" t="s">
        <v>943</v>
      </c>
      <c r="F290" t="s">
        <v>1842</v>
      </c>
      <c r="G290" t="s">
        <v>1555</v>
      </c>
      <c r="H290" t="s">
        <v>1734</v>
      </c>
      <c r="I290" t="s">
        <v>2084</v>
      </c>
      <c r="J290" t="s">
        <v>2079</v>
      </c>
    </row>
    <row r="291" spans="1:11" x14ac:dyDescent="0.25">
      <c r="A291" t="s">
        <v>1996</v>
      </c>
      <c r="B291" t="str">
        <f t="shared" si="5"/>
        <v>CAP, 470uF, 20%, 63V, Al, Radial/Can</v>
      </c>
      <c r="C291" t="s">
        <v>1825</v>
      </c>
      <c r="D291" s="2" t="s">
        <v>1283</v>
      </c>
      <c r="E291" t="s">
        <v>1841</v>
      </c>
      <c r="F291" t="s">
        <v>1842</v>
      </c>
      <c r="G291" t="s">
        <v>1555</v>
      </c>
      <c r="H291" t="s">
        <v>1735</v>
      </c>
      <c r="I291" t="s">
        <v>2084</v>
      </c>
      <c r="J291" t="s">
        <v>2079</v>
      </c>
    </row>
    <row r="292" spans="1:11" x14ac:dyDescent="0.25">
      <c r="A292" t="s">
        <v>1997</v>
      </c>
      <c r="B292" t="str">
        <f t="shared" si="5"/>
        <v>CAP, 470uF, 20%, 100V, Al, Radial/Can</v>
      </c>
      <c r="C292" t="s">
        <v>1825</v>
      </c>
      <c r="D292" s="2" t="s">
        <v>1283</v>
      </c>
      <c r="E292" t="s">
        <v>944</v>
      </c>
      <c r="F292" t="s">
        <v>1842</v>
      </c>
      <c r="G292" t="s">
        <v>1555</v>
      </c>
      <c r="H292" t="s">
        <v>1736</v>
      </c>
      <c r="I292" t="s">
        <v>2085</v>
      </c>
      <c r="J292" t="s">
        <v>2079</v>
      </c>
    </row>
    <row r="293" spans="1:11" x14ac:dyDescent="0.25">
      <c r="A293" t="s">
        <v>1998</v>
      </c>
      <c r="B293" t="str">
        <f t="shared" si="5"/>
        <v>CAP, 470uF, 20%, 6.3V, Al, Radial/Can</v>
      </c>
      <c r="C293" t="s">
        <v>1825</v>
      </c>
      <c r="D293" s="2" t="s">
        <v>1283</v>
      </c>
      <c r="E293" t="s">
        <v>949</v>
      </c>
      <c r="F293" t="s">
        <v>1842</v>
      </c>
      <c r="G293" t="s">
        <v>1555</v>
      </c>
      <c r="H293" t="s">
        <v>1737</v>
      </c>
      <c r="I293" t="s">
        <v>2081</v>
      </c>
      <c r="J293" t="s">
        <v>2079</v>
      </c>
    </row>
    <row r="294" spans="1:11" x14ac:dyDescent="0.25">
      <c r="A294" t="s">
        <v>1999</v>
      </c>
      <c r="B294" t="str">
        <f t="shared" si="5"/>
        <v>CAP, 470uF, 20%, 200V, Al, Radial/Can</v>
      </c>
      <c r="C294" t="s">
        <v>1825</v>
      </c>
      <c r="D294" s="2" t="s">
        <v>1283</v>
      </c>
      <c r="E294" t="s">
        <v>946</v>
      </c>
      <c r="F294" t="s">
        <v>1842</v>
      </c>
      <c r="G294" t="s">
        <v>1555</v>
      </c>
      <c r="H294" t="s">
        <v>1738</v>
      </c>
      <c r="I294" t="s">
        <v>2087</v>
      </c>
      <c r="J294" t="s">
        <v>2079</v>
      </c>
    </row>
    <row r="295" spans="1:11" x14ac:dyDescent="0.25">
      <c r="A295" t="s">
        <v>2000</v>
      </c>
      <c r="B295" t="str">
        <f t="shared" si="5"/>
        <v>CAP, 470uF, 20%, 160V, Al, Radial/Can</v>
      </c>
      <c r="C295" t="s">
        <v>1825</v>
      </c>
      <c r="D295" s="2" t="s">
        <v>1283</v>
      </c>
      <c r="E295" t="s">
        <v>1836</v>
      </c>
      <c r="F295" t="s">
        <v>1842</v>
      </c>
      <c r="G295" t="s">
        <v>1555</v>
      </c>
      <c r="H295" t="s">
        <v>1739</v>
      </c>
      <c r="I295" t="s">
        <v>2087</v>
      </c>
      <c r="J295" t="s">
        <v>2079</v>
      </c>
    </row>
    <row r="296" spans="1:11" x14ac:dyDescent="0.25">
      <c r="A296" t="s">
        <v>2001</v>
      </c>
      <c r="B296" t="str">
        <f t="shared" si="5"/>
        <v>CAP, 470uF, 20%, 250V, Al, Radial/Can</v>
      </c>
      <c r="C296" t="s">
        <v>1825</v>
      </c>
      <c r="D296" s="2" t="s">
        <v>1283</v>
      </c>
      <c r="E296" t="s">
        <v>945</v>
      </c>
      <c r="F296" t="s">
        <v>1842</v>
      </c>
      <c r="G296" t="s">
        <v>1555</v>
      </c>
      <c r="H296" t="s">
        <v>1740</v>
      </c>
      <c r="I296" t="s">
        <v>2088</v>
      </c>
      <c r="J296" t="s">
        <v>2079</v>
      </c>
    </row>
    <row r="297" spans="1:11" x14ac:dyDescent="0.25">
      <c r="A297" t="s">
        <v>2002</v>
      </c>
      <c r="B297" t="str">
        <f t="shared" si="5"/>
        <v>CAP, 470uF, 20%, 200V, Al, Radial/Can</v>
      </c>
      <c r="C297" t="s">
        <v>1825</v>
      </c>
      <c r="D297" s="2" t="s">
        <v>1283</v>
      </c>
      <c r="E297" t="s">
        <v>946</v>
      </c>
      <c r="F297" t="s">
        <v>1842</v>
      </c>
      <c r="G297" t="s">
        <v>1555</v>
      </c>
      <c r="H297" t="s">
        <v>1741</v>
      </c>
      <c r="I297" t="s">
        <v>2088</v>
      </c>
      <c r="J297" t="s">
        <v>2079</v>
      </c>
    </row>
    <row r="298" spans="1:11" x14ac:dyDescent="0.25">
      <c r="A298" t="s">
        <v>2003</v>
      </c>
      <c r="B298" t="str">
        <f t="shared" si="5"/>
        <v>CAP, 470uF, 20%, 160V, Al, Radial/Can</v>
      </c>
      <c r="C298" t="s">
        <v>1825</v>
      </c>
      <c r="D298" s="2" t="s">
        <v>1283</v>
      </c>
      <c r="E298" t="s">
        <v>1836</v>
      </c>
      <c r="F298" t="s">
        <v>1842</v>
      </c>
      <c r="G298" t="s">
        <v>1555</v>
      </c>
      <c r="H298" t="s">
        <v>1742</v>
      </c>
      <c r="I298" t="s">
        <v>2088</v>
      </c>
      <c r="J298" t="s">
        <v>2079</v>
      </c>
    </row>
    <row r="299" spans="1:11" x14ac:dyDescent="0.25">
      <c r="A299" t="s">
        <v>2004</v>
      </c>
      <c r="B299" t="str">
        <f t="shared" si="5"/>
        <v>CAP, 1000uF, 20%, 25V, Al, Radial/Can</v>
      </c>
      <c r="C299" t="s">
        <v>1826</v>
      </c>
      <c r="D299" s="2" t="s">
        <v>1283</v>
      </c>
      <c r="E299" t="s">
        <v>27</v>
      </c>
      <c r="F299" t="s">
        <v>1842</v>
      </c>
      <c r="G299" t="s">
        <v>1555</v>
      </c>
      <c r="H299" t="s">
        <v>1743</v>
      </c>
      <c r="I299" t="s">
        <v>2083</v>
      </c>
      <c r="J299" t="s">
        <v>2079</v>
      </c>
    </row>
    <row r="300" spans="1:11" x14ac:dyDescent="0.25">
      <c r="A300" t="s">
        <v>2005</v>
      </c>
      <c r="B300" t="str">
        <f t="shared" si="5"/>
        <v>CAP, 1000uF, 20%, 50V, Al, Radial/Can</v>
      </c>
      <c r="C300" t="s">
        <v>1826</v>
      </c>
      <c r="D300" s="2" t="s">
        <v>1283</v>
      </c>
      <c r="E300" t="s">
        <v>943</v>
      </c>
      <c r="F300" t="s">
        <v>1842</v>
      </c>
      <c r="G300" t="s">
        <v>1555</v>
      </c>
      <c r="H300" t="s">
        <v>1744</v>
      </c>
      <c r="I300" t="s">
        <v>2084</v>
      </c>
      <c r="J300" t="s">
        <v>2079</v>
      </c>
    </row>
    <row r="301" spans="1:11" x14ac:dyDescent="0.25">
      <c r="A301" t="s">
        <v>2006</v>
      </c>
      <c r="B301" t="str">
        <f t="shared" si="5"/>
        <v>CAP, 1000uF, 20%, 63V, Al, Radial/Can</v>
      </c>
      <c r="C301" t="s">
        <v>1826</v>
      </c>
      <c r="D301" s="2" t="s">
        <v>1283</v>
      </c>
      <c r="E301" t="s">
        <v>1841</v>
      </c>
      <c r="F301" t="s">
        <v>1842</v>
      </c>
      <c r="G301" t="s">
        <v>1555</v>
      </c>
      <c r="H301" t="s">
        <v>1745</v>
      </c>
      <c r="I301" t="s">
        <v>2085</v>
      </c>
      <c r="J301" t="s">
        <v>2079</v>
      </c>
    </row>
    <row r="302" spans="1:11" x14ac:dyDescent="0.25">
      <c r="A302" t="s">
        <v>2007</v>
      </c>
      <c r="B302" t="str">
        <f t="shared" si="5"/>
        <v>CAP, 1000uF, 20%, 100V, Al, Radial/Can</v>
      </c>
      <c r="C302" t="s">
        <v>1826</v>
      </c>
      <c r="D302" s="2" t="s">
        <v>1283</v>
      </c>
      <c r="E302" t="s">
        <v>944</v>
      </c>
      <c r="F302" t="s">
        <v>1842</v>
      </c>
      <c r="G302" t="s">
        <v>1555</v>
      </c>
      <c r="H302" t="s">
        <v>1746</v>
      </c>
      <c r="I302" t="s">
        <v>2086</v>
      </c>
      <c r="J302" t="s">
        <v>2079</v>
      </c>
    </row>
    <row r="303" spans="1:11" x14ac:dyDescent="0.25">
      <c r="A303" t="s">
        <v>2008</v>
      </c>
      <c r="B303" t="str">
        <f t="shared" si="5"/>
        <v>CAP, 1000uF, 20%, 6.3V, Al, Radial/Can</v>
      </c>
      <c r="C303" t="s">
        <v>1826</v>
      </c>
      <c r="D303" s="2" t="s">
        <v>1283</v>
      </c>
      <c r="E303" t="s">
        <v>949</v>
      </c>
      <c r="F303" t="s">
        <v>1842</v>
      </c>
      <c r="G303" t="s">
        <v>1555</v>
      </c>
      <c r="H303" t="s">
        <v>1747</v>
      </c>
      <c r="I303" t="s">
        <v>2082</v>
      </c>
      <c r="J303" t="s">
        <v>2079</v>
      </c>
    </row>
    <row r="304" spans="1:11" x14ac:dyDescent="0.25">
      <c r="A304" t="s">
        <v>2009</v>
      </c>
      <c r="B304" t="str">
        <f t="shared" si="5"/>
        <v>CAP, 1000uF, 20%, 10V, Al, Radial/Can</v>
      </c>
      <c r="C304" t="s">
        <v>1826</v>
      </c>
      <c r="D304" s="2" t="s">
        <v>1283</v>
      </c>
      <c r="E304" t="s">
        <v>947</v>
      </c>
      <c r="F304" t="s">
        <v>1842</v>
      </c>
      <c r="G304" t="s">
        <v>1555</v>
      </c>
      <c r="H304" t="s">
        <v>1748</v>
      </c>
      <c r="I304" t="s">
        <v>2083</v>
      </c>
      <c r="J304" t="s">
        <v>2079</v>
      </c>
    </row>
    <row r="305" spans="1:10" x14ac:dyDescent="0.25">
      <c r="A305" t="s">
        <v>2010</v>
      </c>
      <c r="B305" t="str">
        <f t="shared" si="5"/>
        <v>CAP, 1000uF, 20%, 16V, Al, Radial/Can</v>
      </c>
      <c r="C305" t="s">
        <v>1826</v>
      </c>
      <c r="D305" s="2" t="s">
        <v>1283</v>
      </c>
      <c r="E305" t="s">
        <v>19</v>
      </c>
      <c r="F305" t="s">
        <v>1842</v>
      </c>
      <c r="G305" t="s">
        <v>1555</v>
      </c>
      <c r="H305" t="s">
        <v>1749</v>
      </c>
      <c r="I305" t="s">
        <v>2083</v>
      </c>
      <c r="J305" t="s">
        <v>2079</v>
      </c>
    </row>
    <row r="306" spans="1:10" x14ac:dyDescent="0.25">
      <c r="A306" t="s">
        <v>2011</v>
      </c>
      <c r="B306" t="str">
        <f t="shared" si="5"/>
        <v>CAP, 1000uF, 20%, 35V, Al, Radial/Can</v>
      </c>
      <c r="C306" t="s">
        <v>1826</v>
      </c>
      <c r="D306" s="2" t="s">
        <v>1283</v>
      </c>
      <c r="E306" t="s">
        <v>948</v>
      </c>
      <c r="F306" t="s">
        <v>1842</v>
      </c>
      <c r="G306" t="s">
        <v>1555</v>
      </c>
      <c r="H306" t="s">
        <v>1750</v>
      </c>
      <c r="I306" t="s">
        <v>2084</v>
      </c>
      <c r="J306" t="s">
        <v>2079</v>
      </c>
    </row>
    <row r="307" spans="1:10" x14ac:dyDescent="0.25">
      <c r="A307" t="s">
        <v>2012</v>
      </c>
      <c r="B307" t="str">
        <f t="shared" si="5"/>
        <v>CAP, 1000uF, 20%, 100V, Al, Radial/Can</v>
      </c>
      <c r="C307" t="s">
        <v>1826</v>
      </c>
      <c r="D307" s="2" t="s">
        <v>1283</v>
      </c>
      <c r="E307" t="s">
        <v>944</v>
      </c>
      <c r="F307" t="s">
        <v>1842</v>
      </c>
      <c r="G307" t="s">
        <v>1555</v>
      </c>
      <c r="H307" t="s">
        <v>1751</v>
      </c>
      <c r="I307" t="s">
        <v>2086</v>
      </c>
      <c r="J307" t="s">
        <v>2079</v>
      </c>
    </row>
    <row r="308" spans="1:10" x14ac:dyDescent="0.25">
      <c r="A308" t="s">
        <v>2013</v>
      </c>
      <c r="B308" t="str">
        <f t="shared" si="5"/>
        <v>CAP, 1000uF, 20%, 160V, Al, Radial/Can</v>
      </c>
      <c r="C308" t="s">
        <v>1826</v>
      </c>
      <c r="D308" s="2" t="s">
        <v>1283</v>
      </c>
      <c r="E308" t="s">
        <v>1836</v>
      </c>
      <c r="F308" t="s">
        <v>1842</v>
      </c>
      <c r="G308" t="s">
        <v>1555</v>
      </c>
      <c r="H308" t="s">
        <v>1752</v>
      </c>
      <c r="I308" t="s">
        <v>2088</v>
      </c>
      <c r="J308" t="s">
        <v>2079</v>
      </c>
    </row>
    <row r="309" spans="1:10" x14ac:dyDescent="0.25">
      <c r="A309" t="s">
        <v>2014</v>
      </c>
      <c r="B309" t="str">
        <f t="shared" si="5"/>
        <v>CAP, 1500uF, 20%, 50V, Al, Radial/Can</v>
      </c>
      <c r="C309" t="s">
        <v>1827</v>
      </c>
      <c r="D309" s="2" t="s">
        <v>1283</v>
      </c>
      <c r="E309" t="s">
        <v>943</v>
      </c>
      <c r="F309" t="s">
        <v>1842</v>
      </c>
      <c r="G309" t="s">
        <v>1555</v>
      </c>
      <c r="H309" t="s">
        <v>1753</v>
      </c>
      <c r="I309" t="s">
        <v>2086</v>
      </c>
      <c r="J309" t="s">
        <v>2079</v>
      </c>
    </row>
    <row r="310" spans="1:10" x14ac:dyDescent="0.25">
      <c r="A310" t="s">
        <v>2015</v>
      </c>
      <c r="B310" t="str">
        <f t="shared" si="5"/>
        <v>CAP, 2200uF, 20%, 35V, Al, Radial/Can</v>
      </c>
      <c r="C310" t="s">
        <v>1828</v>
      </c>
      <c r="D310" s="2" t="s">
        <v>1283</v>
      </c>
      <c r="E310" t="s">
        <v>948</v>
      </c>
      <c r="F310" t="s">
        <v>1842</v>
      </c>
      <c r="G310" t="s">
        <v>1555</v>
      </c>
      <c r="H310" t="s">
        <v>1754</v>
      </c>
      <c r="I310" t="s">
        <v>2085</v>
      </c>
      <c r="J310" t="s">
        <v>2079</v>
      </c>
    </row>
    <row r="311" spans="1:10" x14ac:dyDescent="0.25">
      <c r="A311" t="s">
        <v>2016</v>
      </c>
      <c r="B311" t="str">
        <f t="shared" si="5"/>
        <v>CAP, 2200uF, 20%, 100V, Al, Radial/Can</v>
      </c>
      <c r="C311" t="s">
        <v>1828</v>
      </c>
      <c r="D311" s="2" t="s">
        <v>1283</v>
      </c>
      <c r="E311" t="s">
        <v>944</v>
      </c>
      <c r="F311" t="s">
        <v>1842</v>
      </c>
      <c r="G311" t="s">
        <v>1555</v>
      </c>
      <c r="H311" t="s">
        <v>1755</v>
      </c>
      <c r="I311" t="s">
        <v>2088</v>
      </c>
      <c r="J311" t="s">
        <v>2079</v>
      </c>
    </row>
    <row r="312" spans="1:10" x14ac:dyDescent="0.25">
      <c r="A312" t="s">
        <v>2017</v>
      </c>
      <c r="B312" t="str">
        <f t="shared" si="5"/>
        <v>CAP, 2200uF, 20%, 10V, Al, Radial/Can</v>
      </c>
      <c r="C312" t="s">
        <v>1828</v>
      </c>
      <c r="D312" s="2" t="s">
        <v>1283</v>
      </c>
      <c r="E312" t="s">
        <v>947</v>
      </c>
      <c r="F312" t="s">
        <v>1842</v>
      </c>
      <c r="G312" t="s">
        <v>1555</v>
      </c>
      <c r="H312" t="s">
        <v>1756</v>
      </c>
      <c r="I312" t="s">
        <v>2083</v>
      </c>
      <c r="J312" t="s">
        <v>2079</v>
      </c>
    </row>
    <row r="313" spans="1:10" x14ac:dyDescent="0.25">
      <c r="A313" t="s">
        <v>2018</v>
      </c>
      <c r="B313" t="str">
        <f t="shared" si="5"/>
        <v>CAP, 2200uF, 20%, 16V, Al, Radial/Can</v>
      </c>
      <c r="C313" t="s">
        <v>1828</v>
      </c>
      <c r="D313" s="2" t="s">
        <v>1283</v>
      </c>
      <c r="E313" t="s">
        <v>19</v>
      </c>
      <c r="F313" t="s">
        <v>1842</v>
      </c>
      <c r="G313" t="s">
        <v>1555</v>
      </c>
      <c r="H313" t="s">
        <v>1757</v>
      </c>
      <c r="I313" t="s">
        <v>2084</v>
      </c>
      <c r="J313" t="s">
        <v>2079</v>
      </c>
    </row>
    <row r="314" spans="1:10" x14ac:dyDescent="0.25">
      <c r="A314" t="s">
        <v>2019</v>
      </c>
      <c r="B314" t="str">
        <f t="shared" si="5"/>
        <v>CAP, 2200uF, 20%, 25V, Al, Radial/Can</v>
      </c>
      <c r="C314" t="s">
        <v>1828</v>
      </c>
      <c r="D314" s="2" t="s">
        <v>1283</v>
      </c>
      <c r="E314" t="s">
        <v>27</v>
      </c>
      <c r="F314" t="s">
        <v>1842</v>
      </c>
      <c r="G314" t="s">
        <v>1555</v>
      </c>
      <c r="H314" t="s">
        <v>1758</v>
      </c>
      <c r="I314" t="s">
        <v>2084</v>
      </c>
      <c r="J314" t="s">
        <v>2079</v>
      </c>
    </row>
    <row r="315" spans="1:10" x14ac:dyDescent="0.25">
      <c r="A315" t="s">
        <v>2020</v>
      </c>
      <c r="B315" t="str">
        <f t="shared" si="5"/>
        <v>CAP, 2200uF, 20%, 63V, Al, Radial/Can</v>
      </c>
      <c r="C315" t="s">
        <v>1828</v>
      </c>
      <c r="D315" s="2" t="s">
        <v>1283</v>
      </c>
      <c r="E315" t="s">
        <v>1841</v>
      </c>
      <c r="F315" t="s">
        <v>1842</v>
      </c>
      <c r="G315" t="s">
        <v>1555</v>
      </c>
      <c r="H315" t="s">
        <v>1759</v>
      </c>
      <c r="I315" t="s">
        <v>2086</v>
      </c>
      <c r="J315" t="s">
        <v>2079</v>
      </c>
    </row>
    <row r="316" spans="1:10" x14ac:dyDescent="0.25">
      <c r="A316" t="s">
        <v>2021</v>
      </c>
      <c r="B316" t="str">
        <f t="shared" si="5"/>
        <v>CAP, 2200uF, 20%, 100V, Al, Radial/Can</v>
      </c>
      <c r="C316" t="s">
        <v>1828</v>
      </c>
      <c r="D316" s="2" t="s">
        <v>1283</v>
      </c>
      <c r="E316" t="s">
        <v>944</v>
      </c>
      <c r="F316" t="s">
        <v>1842</v>
      </c>
      <c r="G316" t="s">
        <v>1555</v>
      </c>
      <c r="H316" t="s">
        <v>1760</v>
      </c>
      <c r="I316" t="s">
        <v>2087</v>
      </c>
      <c r="J316" t="s">
        <v>2079</v>
      </c>
    </row>
    <row r="317" spans="1:10" x14ac:dyDescent="0.25">
      <c r="A317" t="s">
        <v>2022</v>
      </c>
      <c r="B317" t="str">
        <f t="shared" si="5"/>
        <v>CAP, 2200uF, 20%, 6.3V, Al, Radial/Can</v>
      </c>
      <c r="C317" t="s">
        <v>1828</v>
      </c>
      <c r="D317" s="2" t="s">
        <v>1283</v>
      </c>
      <c r="E317" t="s">
        <v>949</v>
      </c>
      <c r="F317" t="s">
        <v>1842</v>
      </c>
      <c r="G317" t="s">
        <v>1555</v>
      </c>
      <c r="H317" t="s">
        <v>1761</v>
      </c>
      <c r="I317" t="s">
        <v>2083</v>
      </c>
      <c r="J317" t="s">
        <v>2079</v>
      </c>
    </row>
    <row r="318" spans="1:10" x14ac:dyDescent="0.25">
      <c r="A318" t="s">
        <v>2023</v>
      </c>
      <c r="B318" t="str">
        <f t="shared" si="5"/>
        <v>CAP, 3300uF, 20%, 50V, Al, Radial/Can</v>
      </c>
      <c r="C318" t="s">
        <v>1829</v>
      </c>
      <c r="D318" s="2" t="s">
        <v>1283</v>
      </c>
      <c r="E318" t="s">
        <v>943</v>
      </c>
      <c r="F318" t="s">
        <v>1842</v>
      </c>
      <c r="G318" t="s">
        <v>1555</v>
      </c>
      <c r="H318" t="s">
        <v>1762</v>
      </c>
      <c r="I318" t="s">
        <v>2086</v>
      </c>
      <c r="J318" t="s">
        <v>2079</v>
      </c>
    </row>
    <row r="319" spans="1:10" x14ac:dyDescent="0.25">
      <c r="A319" t="s">
        <v>2024</v>
      </c>
      <c r="B319" t="str">
        <f t="shared" si="5"/>
        <v>CAP, 3300uF, 20%, 100V, Al, Radial/Can</v>
      </c>
      <c r="C319" t="s">
        <v>1829</v>
      </c>
      <c r="D319" s="2" t="s">
        <v>1283</v>
      </c>
      <c r="E319" t="s">
        <v>944</v>
      </c>
      <c r="F319" t="s">
        <v>1842</v>
      </c>
      <c r="G319" t="s">
        <v>1555</v>
      </c>
      <c r="H319" t="s">
        <v>1763</v>
      </c>
      <c r="I319" t="s">
        <v>2088</v>
      </c>
      <c r="J319" t="s">
        <v>2079</v>
      </c>
    </row>
    <row r="320" spans="1:10" x14ac:dyDescent="0.25">
      <c r="A320" t="s">
        <v>2025</v>
      </c>
      <c r="B320" t="str">
        <f t="shared" si="5"/>
        <v>CAP, 3300uF, 20%, 6.3V, Al, Radial/Can</v>
      </c>
      <c r="C320" t="s">
        <v>1829</v>
      </c>
      <c r="D320" s="2" t="s">
        <v>1283</v>
      </c>
      <c r="E320" t="s">
        <v>949</v>
      </c>
      <c r="F320" t="s">
        <v>1842</v>
      </c>
      <c r="G320" t="s">
        <v>1555</v>
      </c>
      <c r="H320" t="s">
        <v>1764</v>
      </c>
      <c r="I320" t="s">
        <v>2083</v>
      </c>
      <c r="J320" t="s">
        <v>2079</v>
      </c>
    </row>
    <row r="321" spans="1:10" x14ac:dyDescent="0.25">
      <c r="A321" t="s">
        <v>2026</v>
      </c>
      <c r="B321" t="str">
        <f t="shared" si="5"/>
        <v>CAP, 3300uF, 20%, 10V, Al, Radial/Can</v>
      </c>
      <c r="C321" t="s">
        <v>1829</v>
      </c>
      <c r="D321" s="2" t="s">
        <v>1283</v>
      </c>
      <c r="E321" t="s">
        <v>947</v>
      </c>
      <c r="F321" t="s">
        <v>1842</v>
      </c>
      <c r="G321" t="s">
        <v>1555</v>
      </c>
      <c r="H321" t="s">
        <v>1765</v>
      </c>
      <c r="I321" t="s">
        <v>2084</v>
      </c>
      <c r="J321" t="s">
        <v>2079</v>
      </c>
    </row>
    <row r="322" spans="1:10" x14ac:dyDescent="0.25">
      <c r="A322" t="s">
        <v>2027</v>
      </c>
      <c r="B322" t="str">
        <f t="shared" si="5"/>
        <v>CAP, 3300uF, 20%, 25V, Al, Radial/Can</v>
      </c>
      <c r="C322" t="s">
        <v>1829</v>
      </c>
      <c r="D322" s="2" t="s">
        <v>1283</v>
      </c>
      <c r="E322" t="s">
        <v>27</v>
      </c>
      <c r="F322" t="s">
        <v>1842</v>
      </c>
      <c r="G322" t="s">
        <v>1555</v>
      </c>
      <c r="H322" t="s">
        <v>1766</v>
      </c>
      <c r="I322" t="s">
        <v>2085</v>
      </c>
      <c r="J322" t="s">
        <v>2079</v>
      </c>
    </row>
    <row r="323" spans="1:10" x14ac:dyDescent="0.25">
      <c r="A323" t="s">
        <v>2028</v>
      </c>
      <c r="B323" t="str">
        <f t="shared" si="5"/>
        <v>CAP, 3300uF, 20%, 63V, Al, Radial/Can</v>
      </c>
      <c r="C323" t="s">
        <v>1829</v>
      </c>
      <c r="D323" s="2" t="s">
        <v>1283</v>
      </c>
      <c r="E323" t="s">
        <v>1841</v>
      </c>
      <c r="F323" t="s">
        <v>1842</v>
      </c>
      <c r="G323" t="s">
        <v>1555</v>
      </c>
      <c r="H323" t="s">
        <v>1767</v>
      </c>
      <c r="I323" t="s">
        <v>2088</v>
      </c>
      <c r="J323" t="s">
        <v>2079</v>
      </c>
    </row>
    <row r="324" spans="1:10" x14ac:dyDescent="0.25">
      <c r="A324" t="s">
        <v>2029</v>
      </c>
      <c r="B324" t="str">
        <f t="shared" si="5"/>
        <v>CAP, 3300uF, 20%, 50V, Al, Radial/Can</v>
      </c>
      <c r="C324" t="s">
        <v>1829</v>
      </c>
      <c r="D324" s="2" t="s">
        <v>1283</v>
      </c>
      <c r="E324" t="s">
        <v>943</v>
      </c>
      <c r="F324" t="s">
        <v>1842</v>
      </c>
      <c r="G324" t="s">
        <v>1555</v>
      </c>
      <c r="H324" t="s">
        <v>1768</v>
      </c>
      <c r="I324" t="s">
        <v>2087</v>
      </c>
      <c r="J324" t="s">
        <v>2079</v>
      </c>
    </row>
    <row r="325" spans="1:10" x14ac:dyDescent="0.25">
      <c r="A325" t="s">
        <v>2030</v>
      </c>
      <c r="B325" t="str">
        <f t="shared" si="5"/>
        <v>CAP, 3300uF, 20%, 35V, Al, Radial/Can</v>
      </c>
      <c r="C325" t="s">
        <v>1829</v>
      </c>
      <c r="D325" s="2" t="s">
        <v>1283</v>
      </c>
      <c r="E325" t="s">
        <v>948</v>
      </c>
      <c r="F325" t="s">
        <v>1842</v>
      </c>
      <c r="G325" t="s">
        <v>1555</v>
      </c>
      <c r="H325" t="s">
        <v>1769</v>
      </c>
      <c r="I325" t="s">
        <v>2085</v>
      </c>
      <c r="J325" t="s">
        <v>2079</v>
      </c>
    </row>
    <row r="326" spans="1:10" x14ac:dyDescent="0.25">
      <c r="A326" t="s">
        <v>2031</v>
      </c>
      <c r="B326" t="str">
        <f t="shared" si="5"/>
        <v>CAP, 3300uF, 20%, 63V, Al, Radial/Can</v>
      </c>
      <c r="C326" t="s">
        <v>1829</v>
      </c>
      <c r="D326" s="2" t="s">
        <v>1283</v>
      </c>
      <c r="E326" t="s">
        <v>1841</v>
      </c>
      <c r="F326" t="s">
        <v>1842</v>
      </c>
      <c r="G326" t="s">
        <v>1555</v>
      </c>
      <c r="H326" t="s">
        <v>1770</v>
      </c>
      <c r="I326" t="s">
        <v>2089</v>
      </c>
      <c r="J326" t="s">
        <v>2079</v>
      </c>
    </row>
    <row r="327" spans="1:10" x14ac:dyDescent="0.25">
      <c r="A327" t="s">
        <v>2032</v>
      </c>
      <c r="B327" t="str">
        <f t="shared" si="5"/>
        <v>CAP, 3300uF, 20%, 16V, Al, Radial/Can</v>
      </c>
      <c r="C327" t="s">
        <v>1829</v>
      </c>
      <c r="D327" s="2" t="s">
        <v>1283</v>
      </c>
      <c r="E327" t="s">
        <v>19</v>
      </c>
      <c r="F327" t="s">
        <v>1842</v>
      </c>
      <c r="G327" t="s">
        <v>1555</v>
      </c>
      <c r="H327" t="s">
        <v>1771</v>
      </c>
      <c r="I327" t="s">
        <v>2084</v>
      </c>
      <c r="J327" t="s">
        <v>2079</v>
      </c>
    </row>
    <row r="328" spans="1:10" x14ac:dyDescent="0.25">
      <c r="A328" t="s">
        <v>2033</v>
      </c>
      <c r="B328" t="str">
        <f t="shared" si="5"/>
        <v>CAP, 4700uF, 20%, 25V, Al, Radial/Can</v>
      </c>
      <c r="C328" t="s">
        <v>1830</v>
      </c>
      <c r="D328" s="2" t="s">
        <v>1283</v>
      </c>
      <c r="E328" t="s">
        <v>27</v>
      </c>
      <c r="F328" t="s">
        <v>1842</v>
      </c>
      <c r="G328" t="s">
        <v>1555</v>
      </c>
      <c r="H328" t="s">
        <v>1772</v>
      </c>
      <c r="I328" t="s">
        <v>2085</v>
      </c>
      <c r="J328" t="s">
        <v>2079</v>
      </c>
    </row>
    <row r="329" spans="1:10" x14ac:dyDescent="0.25">
      <c r="A329" t="s">
        <v>2034</v>
      </c>
      <c r="B329" t="str">
        <f t="shared" si="5"/>
        <v>CAP, 4700uF, 20%, 35V, Al, Radial/Can</v>
      </c>
      <c r="C329" t="s">
        <v>1830</v>
      </c>
      <c r="D329" s="2" t="s">
        <v>1283</v>
      </c>
      <c r="E329" t="s">
        <v>948</v>
      </c>
      <c r="F329" t="s">
        <v>1842</v>
      </c>
      <c r="G329" t="s">
        <v>1555</v>
      </c>
      <c r="H329" t="s">
        <v>1773</v>
      </c>
      <c r="I329" t="s">
        <v>2086</v>
      </c>
      <c r="J329" t="s">
        <v>2079</v>
      </c>
    </row>
    <row r="330" spans="1:10" x14ac:dyDescent="0.25">
      <c r="A330" t="s">
        <v>2035</v>
      </c>
      <c r="B330" t="str">
        <f t="shared" si="5"/>
        <v>CAP, 4700uF, 20%, 50V, Al, Radial/Can</v>
      </c>
      <c r="C330" t="s">
        <v>1830</v>
      </c>
      <c r="D330" s="2" t="s">
        <v>1283</v>
      </c>
      <c r="E330" t="s">
        <v>943</v>
      </c>
      <c r="F330" t="s">
        <v>1842</v>
      </c>
      <c r="G330" t="s">
        <v>1555</v>
      </c>
      <c r="H330" t="s">
        <v>1774</v>
      </c>
      <c r="I330" t="s">
        <v>2089</v>
      </c>
      <c r="J330" t="s">
        <v>2079</v>
      </c>
    </row>
    <row r="331" spans="1:10" x14ac:dyDescent="0.25">
      <c r="A331" t="s">
        <v>2036</v>
      </c>
      <c r="B331" t="str">
        <f t="shared" ref="B331:B373" si="6">CONCATENATE("CAP",", ",C331,", ",D331,", ",E331,", ",F331,", Radial/Can")</f>
        <v>CAP, 4700uF, 20%, 6.3V, Al, Radial/Can</v>
      </c>
      <c r="C331" t="s">
        <v>1830</v>
      </c>
      <c r="D331" s="2" t="s">
        <v>1283</v>
      </c>
      <c r="E331" t="s">
        <v>949</v>
      </c>
      <c r="F331" t="s">
        <v>1842</v>
      </c>
      <c r="G331" t="s">
        <v>1555</v>
      </c>
      <c r="H331" t="s">
        <v>1775</v>
      </c>
      <c r="I331" t="s">
        <v>2084</v>
      </c>
      <c r="J331" t="s">
        <v>2079</v>
      </c>
    </row>
    <row r="332" spans="1:10" x14ac:dyDescent="0.25">
      <c r="A332" t="s">
        <v>2037</v>
      </c>
      <c r="B332" t="str">
        <f t="shared" si="6"/>
        <v>CAP, 4700uF, 20%, 10V, Al, Radial/Can</v>
      </c>
      <c r="C332" t="s">
        <v>1830</v>
      </c>
      <c r="D332" s="2" t="s">
        <v>1283</v>
      </c>
      <c r="E332" t="s">
        <v>947</v>
      </c>
      <c r="F332" t="s">
        <v>1842</v>
      </c>
      <c r="G332" t="s">
        <v>1555</v>
      </c>
      <c r="H332" t="s">
        <v>1776</v>
      </c>
      <c r="I332" t="s">
        <v>2084</v>
      </c>
      <c r="J332" t="s">
        <v>2079</v>
      </c>
    </row>
    <row r="333" spans="1:10" x14ac:dyDescent="0.25">
      <c r="A333" t="s">
        <v>2038</v>
      </c>
      <c r="B333" t="str">
        <f t="shared" si="6"/>
        <v>CAP, 4700uF, 20%, 16V, Al, Radial/Can</v>
      </c>
      <c r="C333" t="s">
        <v>1830</v>
      </c>
      <c r="D333" s="2" t="s">
        <v>1283</v>
      </c>
      <c r="E333" t="s">
        <v>19</v>
      </c>
      <c r="F333" t="s">
        <v>1842</v>
      </c>
      <c r="G333" t="s">
        <v>1555</v>
      </c>
      <c r="H333" t="s">
        <v>1777</v>
      </c>
      <c r="I333" t="s">
        <v>2085</v>
      </c>
      <c r="J333" t="s">
        <v>2079</v>
      </c>
    </row>
    <row r="334" spans="1:10" x14ac:dyDescent="0.25">
      <c r="A334" t="s">
        <v>2039</v>
      </c>
      <c r="B334" t="str">
        <f t="shared" si="6"/>
        <v>CAP, 4700uF, 20%, 35V, Al, Radial/Can</v>
      </c>
      <c r="C334" t="s">
        <v>1830</v>
      </c>
      <c r="D334" s="2" t="s">
        <v>1283</v>
      </c>
      <c r="E334" t="s">
        <v>948</v>
      </c>
      <c r="F334" t="s">
        <v>1842</v>
      </c>
      <c r="G334" t="s">
        <v>1555</v>
      </c>
      <c r="H334" t="s">
        <v>1778</v>
      </c>
      <c r="I334" t="s">
        <v>2089</v>
      </c>
      <c r="J334" t="s">
        <v>2079</v>
      </c>
    </row>
    <row r="335" spans="1:10" x14ac:dyDescent="0.25">
      <c r="A335" t="s">
        <v>2040</v>
      </c>
      <c r="B335" t="str">
        <f t="shared" si="6"/>
        <v>CAP, 4700uF, 20%, 50V, Al, Radial/Can</v>
      </c>
      <c r="C335" t="s">
        <v>1830</v>
      </c>
      <c r="D335" s="2" t="s">
        <v>1283</v>
      </c>
      <c r="E335" t="s">
        <v>943</v>
      </c>
      <c r="F335" t="s">
        <v>1842</v>
      </c>
      <c r="G335" t="s">
        <v>1555</v>
      </c>
      <c r="H335" t="s">
        <v>1779</v>
      </c>
      <c r="I335" t="s">
        <v>2088</v>
      </c>
      <c r="J335" t="s">
        <v>2079</v>
      </c>
    </row>
    <row r="336" spans="1:10" x14ac:dyDescent="0.25">
      <c r="A336" t="s">
        <v>2041</v>
      </c>
      <c r="B336" t="str">
        <f t="shared" si="6"/>
        <v>CAP, 4700uF, 20%, 63V, Al, Radial/Can</v>
      </c>
      <c r="C336" t="s">
        <v>1830</v>
      </c>
      <c r="D336" s="2" t="s">
        <v>1283</v>
      </c>
      <c r="E336" t="s">
        <v>1841</v>
      </c>
      <c r="F336" t="s">
        <v>1842</v>
      </c>
      <c r="G336" t="s">
        <v>1555</v>
      </c>
      <c r="H336" t="s">
        <v>1780</v>
      </c>
      <c r="I336" t="s">
        <v>2087</v>
      </c>
      <c r="J336" t="s">
        <v>2079</v>
      </c>
    </row>
    <row r="337" spans="1:10" x14ac:dyDescent="0.25">
      <c r="A337" t="s">
        <v>2042</v>
      </c>
      <c r="B337" t="str">
        <f t="shared" si="6"/>
        <v>CAP, 4700uF, 20%, 63V, Al, Radial/Can</v>
      </c>
      <c r="C337" t="s">
        <v>1830</v>
      </c>
      <c r="D337" s="2" t="s">
        <v>1283</v>
      </c>
      <c r="E337" t="s">
        <v>1841</v>
      </c>
      <c r="F337" t="s">
        <v>1842</v>
      </c>
      <c r="G337" t="s">
        <v>1555</v>
      </c>
      <c r="H337" t="s">
        <v>1781</v>
      </c>
      <c r="I337" t="s">
        <v>2088</v>
      </c>
      <c r="J337" t="s">
        <v>2079</v>
      </c>
    </row>
    <row r="338" spans="1:10" x14ac:dyDescent="0.25">
      <c r="A338" t="s">
        <v>2043</v>
      </c>
      <c r="B338" t="str">
        <f t="shared" si="6"/>
        <v>CAP, 6800uF, 20%, 25V, Al, Radial/Can</v>
      </c>
      <c r="C338" t="s">
        <v>1831</v>
      </c>
      <c r="D338" s="2" t="s">
        <v>1283</v>
      </c>
      <c r="E338" t="s">
        <v>27</v>
      </c>
      <c r="F338" t="s">
        <v>1842</v>
      </c>
      <c r="G338" t="s">
        <v>1555</v>
      </c>
      <c r="H338" t="s">
        <v>1782</v>
      </c>
      <c r="I338" t="s">
        <v>2089</v>
      </c>
      <c r="J338" t="s">
        <v>2079</v>
      </c>
    </row>
    <row r="339" spans="1:10" x14ac:dyDescent="0.25">
      <c r="A339" t="s">
        <v>2044</v>
      </c>
      <c r="B339" t="str">
        <f t="shared" si="6"/>
        <v>CAP, 6800uF, 20%, 50V, Al, Radial/Can</v>
      </c>
      <c r="C339" t="s">
        <v>1831</v>
      </c>
      <c r="D339" s="2" t="s">
        <v>1283</v>
      </c>
      <c r="E339" t="s">
        <v>943</v>
      </c>
      <c r="F339" t="s">
        <v>1842</v>
      </c>
      <c r="G339" t="s">
        <v>1555</v>
      </c>
      <c r="H339" t="s">
        <v>1783</v>
      </c>
      <c r="I339" t="s">
        <v>2087</v>
      </c>
      <c r="J339" t="s">
        <v>2079</v>
      </c>
    </row>
    <row r="340" spans="1:10" x14ac:dyDescent="0.25">
      <c r="A340" t="s">
        <v>2045</v>
      </c>
      <c r="B340" t="str">
        <f t="shared" si="6"/>
        <v>CAP, 6800uF, 20%, 50V, Al, Radial/Can</v>
      </c>
      <c r="C340" t="s">
        <v>1831</v>
      </c>
      <c r="D340" s="2" t="s">
        <v>1283</v>
      </c>
      <c r="E340" t="s">
        <v>943</v>
      </c>
      <c r="F340" t="s">
        <v>1842</v>
      </c>
      <c r="G340" t="s">
        <v>1555</v>
      </c>
      <c r="H340" t="s">
        <v>1784</v>
      </c>
      <c r="I340" t="s">
        <v>2088</v>
      </c>
      <c r="J340" t="s">
        <v>2079</v>
      </c>
    </row>
    <row r="341" spans="1:10" x14ac:dyDescent="0.25">
      <c r="A341" t="s">
        <v>2046</v>
      </c>
      <c r="B341" t="str">
        <f t="shared" si="6"/>
        <v>CAP, 6800uF, 20%, 63V, Al, Radial/Can</v>
      </c>
      <c r="C341" t="s">
        <v>1831</v>
      </c>
      <c r="D341" s="2" t="s">
        <v>1283</v>
      </c>
      <c r="E341" t="s">
        <v>1841</v>
      </c>
      <c r="F341" t="s">
        <v>1842</v>
      </c>
      <c r="G341" t="s">
        <v>1555</v>
      </c>
      <c r="H341" t="s">
        <v>1785</v>
      </c>
      <c r="I341" t="s">
        <v>2088</v>
      </c>
      <c r="J341" t="s">
        <v>2079</v>
      </c>
    </row>
    <row r="342" spans="1:10" x14ac:dyDescent="0.25">
      <c r="A342" t="s">
        <v>2047</v>
      </c>
      <c r="B342" t="str">
        <f t="shared" si="6"/>
        <v>CAP, 6800uF, 20%, 10V, Al, Radial/Can</v>
      </c>
      <c r="C342" t="s">
        <v>1831</v>
      </c>
      <c r="D342" s="2" t="s">
        <v>1283</v>
      </c>
      <c r="E342" t="s">
        <v>947</v>
      </c>
      <c r="F342" t="s">
        <v>1842</v>
      </c>
      <c r="G342" t="s">
        <v>1555</v>
      </c>
      <c r="H342" t="s">
        <v>1786</v>
      </c>
      <c r="I342" t="s">
        <v>2085</v>
      </c>
      <c r="J342" t="s">
        <v>2079</v>
      </c>
    </row>
    <row r="343" spans="1:10" x14ac:dyDescent="0.25">
      <c r="A343" t="s">
        <v>2048</v>
      </c>
      <c r="B343" t="str">
        <f t="shared" si="6"/>
        <v>CAP, 6800uF, 20%, 35V, Al, Radial/Can</v>
      </c>
      <c r="C343" t="s">
        <v>1831</v>
      </c>
      <c r="D343" s="2" t="s">
        <v>1283</v>
      </c>
      <c r="E343" t="s">
        <v>948</v>
      </c>
      <c r="F343" t="s">
        <v>1842</v>
      </c>
      <c r="G343" t="s">
        <v>1555</v>
      </c>
      <c r="H343" t="s">
        <v>1787</v>
      </c>
      <c r="I343" t="s">
        <v>2088</v>
      </c>
      <c r="J343" t="s">
        <v>2079</v>
      </c>
    </row>
    <row r="344" spans="1:10" x14ac:dyDescent="0.25">
      <c r="A344" t="s">
        <v>2049</v>
      </c>
      <c r="B344" t="str">
        <f t="shared" si="6"/>
        <v>CAP, 6800uF, 20%, 25V, Al, Radial/Can</v>
      </c>
      <c r="C344" t="s">
        <v>1831</v>
      </c>
      <c r="D344" s="2" t="s">
        <v>1283</v>
      </c>
      <c r="E344" t="s">
        <v>27</v>
      </c>
      <c r="F344" t="s">
        <v>1842</v>
      </c>
      <c r="G344" t="s">
        <v>1555</v>
      </c>
      <c r="H344" t="s">
        <v>1788</v>
      </c>
      <c r="I344" t="s">
        <v>2086</v>
      </c>
      <c r="J344" t="s">
        <v>2079</v>
      </c>
    </row>
    <row r="345" spans="1:10" x14ac:dyDescent="0.25">
      <c r="A345" t="s">
        <v>2050</v>
      </c>
      <c r="B345" t="str">
        <f t="shared" si="6"/>
        <v>CAP, 6800uF, 20%, 6.3V, Al, Radial/Can</v>
      </c>
      <c r="C345" t="s">
        <v>1831</v>
      </c>
      <c r="D345" s="2" t="s">
        <v>1283</v>
      </c>
      <c r="E345" t="s">
        <v>949</v>
      </c>
      <c r="F345" t="s">
        <v>1842</v>
      </c>
      <c r="G345" t="s">
        <v>1555</v>
      </c>
      <c r="H345" t="s">
        <v>1789</v>
      </c>
      <c r="I345" t="s">
        <v>2084</v>
      </c>
      <c r="J345" t="s">
        <v>2079</v>
      </c>
    </row>
    <row r="346" spans="1:10" x14ac:dyDescent="0.25">
      <c r="A346" t="s">
        <v>2051</v>
      </c>
      <c r="B346" t="str">
        <f t="shared" si="6"/>
        <v>CAP, 6800uF, 20%, 16V, Al, Radial/Can</v>
      </c>
      <c r="C346" t="s">
        <v>1831</v>
      </c>
      <c r="D346" s="2" t="s">
        <v>1283</v>
      </c>
      <c r="E346" t="s">
        <v>19</v>
      </c>
      <c r="F346" t="s">
        <v>1842</v>
      </c>
      <c r="G346" t="s">
        <v>1555</v>
      </c>
      <c r="H346" t="s">
        <v>1790</v>
      </c>
      <c r="I346" t="s">
        <v>2085</v>
      </c>
      <c r="J346" t="s">
        <v>2079</v>
      </c>
    </row>
    <row r="347" spans="1:10" x14ac:dyDescent="0.25">
      <c r="A347" t="s">
        <v>2052</v>
      </c>
      <c r="B347" t="str">
        <f t="shared" si="6"/>
        <v>CAP, 6800uF, 20%, 35V, Al, Radial/Can</v>
      </c>
      <c r="C347" t="s">
        <v>1831</v>
      </c>
      <c r="D347" s="2" t="s">
        <v>1283</v>
      </c>
      <c r="E347" t="s">
        <v>948</v>
      </c>
      <c r="F347" t="s">
        <v>1842</v>
      </c>
      <c r="G347" t="s">
        <v>1555</v>
      </c>
      <c r="H347" t="s">
        <v>1791</v>
      </c>
      <c r="I347" t="s">
        <v>2089</v>
      </c>
      <c r="J347" t="s">
        <v>2079</v>
      </c>
    </row>
    <row r="348" spans="1:10" x14ac:dyDescent="0.25">
      <c r="A348" t="s">
        <v>2053</v>
      </c>
      <c r="B348" t="str">
        <f t="shared" si="6"/>
        <v>CAP, 10000uF, 20%, 16V, Al, Radial/Can</v>
      </c>
      <c r="C348" t="s">
        <v>1832</v>
      </c>
      <c r="D348" s="2" t="s">
        <v>1283</v>
      </c>
      <c r="E348" t="s">
        <v>19</v>
      </c>
      <c r="F348" t="s">
        <v>1842</v>
      </c>
      <c r="G348" t="s">
        <v>1555</v>
      </c>
      <c r="H348" t="s">
        <v>1792</v>
      </c>
      <c r="I348" t="s">
        <v>2086</v>
      </c>
      <c r="J348" t="s">
        <v>2079</v>
      </c>
    </row>
    <row r="349" spans="1:10" x14ac:dyDescent="0.25">
      <c r="A349" t="s">
        <v>2054</v>
      </c>
      <c r="B349" t="str">
        <f t="shared" si="6"/>
        <v>CAP, 10000uF, 20%, 16V, Al, Radial/Can</v>
      </c>
      <c r="C349" t="s">
        <v>1832</v>
      </c>
      <c r="D349" s="2" t="s">
        <v>1283</v>
      </c>
      <c r="E349" t="s">
        <v>19</v>
      </c>
      <c r="F349" t="s">
        <v>1842</v>
      </c>
      <c r="G349" t="s">
        <v>1555</v>
      </c>
      <c r="H349" t="s">
        <v>1793</v>
      </c>
      <c r="I349" t="s">
        <v>2089</v>
      </c>
      <c r="J349" t="s">
        <v>2079</v>
      </c>
    </row>
    <row r="350" spans="1:10" x14ac:dyDescent="0.25">
      <c r="A350" t="s">
        <v>2055</v>
      </c>
      <c r="B350" t="str">
        <f t="shared" si="6"/>
        <v>CAP, 10000uF, 20%, 35V, Al, Radial/Can</v>
      </c>
      <c r="C350" t="s">
        <v>1832</v>
      </c>
      <c r="D350" s="2" t="s">
        <v>1283</v>
      </c>
      <c r="E350" t="s">
        <v>948</v>
      </c>
      <c r="F350" t="s">
        <v>1842</v>
      </c>
      <c r="G350" t="s">
        <v>1555</v>
      </c>
      <c r="H350" t="s">
        <v>1794</v>
      </c>
      <c r="I350" t="s">
        <v>2088</v>
      </c>
      <c r="J350" t="s">
        <v>2079</v>
      </c>
    </row>
    <row r="351" spans="1:10" x14ac:dyDescent="0.25">
      <c r="A351" t="s">
        <v>2056</v>
      </c>
      <c r="B351" t="str">
        <f t="shared" si="6"/>
        <v>CAP, 10000uF, 20%, 25V, Al, Radial/Can</v>
      </c>
      <c r="C351" t="s">
        <v>1832</v>
      </c>
      <c r="D351" s="2" t="s">
        <v>1283</v>
      </c>
      <c r="E351" t="s">
        <v>27</v>
      </c>
      <c r="F351" t="s">
        <v>1842</v>
      </c>
      <c r="G351" t="s">
        <v>1555</v>
      </c>
      <c r="H351" t="s">
        <v>1795</v>
      </c>
      <c r="I351" t="s">
        <v>2089</v>
      </c>
      <c r="J351" t="s">
        <v>2079</v>
      </c>
    </row>
    <row r="352" spans="1:10" x14ac:dyDescent="0.25">
      <c r="A352" t="s">
        <v>2057</v>
      </c>
      <c r="B352" t="str">
        <f t="shared" si="6"/>
        <v>CAP, 10000uF, 20%, 50V, Al, Radial/Can</v>
      </c>
      <c r="C352" t="s">
        <v>1832</v>
      </c>
      <c r="D352" s="2" t="s">
        <v>1283</v>
      </c>
      <c r="E352" t="s">
        <v>943</v>
      </c>
      <c r="F352" t="s">
        <v>1842</v>
      </c>
      <c r="G352" t="s">
        <v>1555</v>
      </c>
      <c r="H352" t="s">
        <v>1796</v>
      </c>
      <c r="I352" t="s">
        <v>2088</v>
      </c>
      <c r="J352" t="s">
        <v>2079</v>
      </c>
    </row>
    <row r="353" spans="1:10" x14ac:dyDescent="0.25">
      <c r="A353" t="s">
        <v>2058</v>
      </c>
      <c r="B353" t="str">
        <f t="shared" si="6"/>
        <v>CAP, 10000uF, 20%, 25V, Al, Radial/Can</v>
      </c>
      <c r="C353" t="s">
        <v>1832</v>
      </c>
      <c r="D353" s="2" t="s">
        <v>1283</v>
      </c>
      <c r="E353" t="s">
        <v>27</v>
      </c>
      <c r="F353" t="s">
        <v>1842</v>
      </c>
      <c r="G353" t="s">
        <v>1555</v>
      </c>
      <c r="H353" t="s">
        <v>1797</v>
      </c>
      <c r="I353" t="s">
        <v>2088</v>
      </c>
      <c r="J353" t="s">
        <v>2079</v>
      </c>
    </row>
    <row r="354" spans="1:10" x14ac:dyDescent="0.25">
      <c r="A354" t="s">
        <v>2059</v>
      </c>
      <c r="B354" t="str">
        <f t="shared" si="6"/>
        <v>CAP, 10000uF, 20%, 35V, Al, Radial/Can</v>
      </c>
      <c r="C354" t="s">
        <v>1832</v>
      </c>
      <c r="D354" s="2" t="s">
        <v>1283</v>
      </c>
      <c r="E354" t="s">
        <v>948</v>
      </c>
      <c r="F354" t="s">
        <v>1842</v>
      </c>
      <c r="G354" t="s">
        <v>1555</v>
      </c>
      <c r="H354" t="s">
        <v>1798</v>
      </c>
      <c r="I354" t="s">
        <v>2087</v>
      </c>
      <c r="J354" t="s">
        <v>2079</v>
      </c>
    </row>
    <row r="355" spans="1:10" x14ac:dyDescent="0.25">
      <c r="A355" t="s">
        <v>2060</v>
      </c>
      <c r="B355" t="str">
        <f t="shared" si="6"/>
        <v>CAP, 10000uF, 20%, 6.3V, Al, Radial/Can</v>
      </c>
      <c r="C355" t="s">
        <v>1832</v>
      </c>
      <c r="D355" s="2" t="s">
        <v>1283</v>
      </c>
      <c r="E355" t="s">
        <v>949</v>
      </c>
      <c r="F355" t="s">
        <v>1842</v>
      </c>
      <c r="G355" t="s">
        <v>1555</v>
      </c>
      <c r="H355" t="s">
        <v>1799</v>
      </c>
      <c r="I355" t="s">
        <v>2085</v>
      </c>
      <c r="J355" t="s">
        <v>2079</v>
      </c>
    </row>
    <row r="356" spans="1:10" x14ac:dyDescent="0.25">
      <c r="A356" t="s">
        <v>2061</v>
      </c>
      <c r="B356" t="str">
        <f t="shared" si="6"/>
        <v>CAP, 10000uF, 20%, 10V, Al, Radial/Can</v>
      </c>
      <c r="C356" t="s">
        <v>1832</v>
      </c>
      <c r="D356" s="2" t="s">
        <v>1283</v>
      </c>
      <c r="E356" t="s">
        <v>947</v>
      </c>
      <c r="F356" t="s">
        <v>1842</v>
      </c>
      <c r="G356" t="s">
        <v>1555</v>
      </c>
      <c r="H356" t="s">
        <v>1800</v>
      </c>
      <c r="I356" t="s">
        <v>2085</v>
      </c>
      <c r="J356" t="s">
        <v>2079</v>
      </c>
    </row>
    <row r="357" spans="1:10" x14ac:dyDescent="0.25">
      <c r="A357" t="s">
        <v>2062</v>
      </c>
      <c r="B357" t="str">
        <f t="shared" si="6"/>
        <v>CAP, 15000uF, 20%, 35V, Al, Radial/Can</v>
      </c>
      <c r="C357" t="s">
        <v>1833</v>
      </c>
      <c r="D357" s="2" t="s">
        <v>1283</v>
      </c>
      <c r="E357" t="s">
        <v>948</v>
      </c>
      <c r="F357" t="s">
        <v>1842</v>
      </c>
      <c r="G357" t="s">
        <v>1555</v>
      </c>
      <c r="H357" t="s">
        <v>1801</v>
      </c>
      <c r="I357" t="s">
        <v>2088</v>
      </c>
      <c r="J357" t="s">
        <v>2079</v>
      </c>
    </row>
    <row r="358" spans="1:10" x14ac:dyDescent="0.25">
      <c r="A358" t="s">
        <v>2063</v>
      </c>
      <c r="B358" t="str">
        <f t="shared" si="6"/>
        <v>CAP, 15000uF, 20%, 10V, Al, Radial/Can</v>
      </c>
      <c r="C358" t="s">
        <v>1833</v>
      </c>
      <c r="D358" s="2" t="s">
        <v>1283</v>
      </c>
      <c r="E358" t="s">
        <v>947</v>
      </c>
      <c r="F358" t="s">
        <v>1842</v>
      </c>
      <c r="G358" t="s">
        <v>1555</v>
      </c>
      <c r="H358" t="s">
        <v>1802</v>
      </c>
      <c r="I358" t="s">
        <v>2086</v>
      </c>
      <c r="J358" t="s">
        <v>2079</v>
      </c>
    </row>
    <row r="359" spans="1:10" x14ac:dyDescent="0.25">
      <c r="A359" t="s">
        <v>2064</v>
      </c>
      <c r="B359" t="str">
        <f t="shared" si="6"/>
        <v>CAP, 15000uF, 20%, 25V, Al, Radial/Can</v>
      </c>
      <c r="C359" t="s">
        <v>1833</v>
      </c>
      <c r="D359" s="2" t="s">
        <v>1283</v>
      </c>
      <c r="E359" t="s">
        <v>27</v>
      </c>
      <c r="F359" t="s">
        <v>1842</v>
      </c>
      <c r="G359" t="s">
        <v>1555</v>
      </c>
      <c r="H359" t="s">
        <v>1803</v>
      </c>
      <c r="I359" t="s">
        <v>2088</v>
      </c>
      <c r="J359" t="s">
        <v>2079</v>
      </c>
    </row>
    <row r="360" spans="1:10" x14ac:dyDescent="0.25">
      <c r="A360" t="s">
        <v>2065</v>
      </c>
      <c r="B360" t="str">
        <f t="shared" si="6"/>
        <v>CAP, 15000uF, 20%, 16V, Al, Radial/Can</v>
      </c>
      <c r="C360" t="s">
        <v>1833</v>
      </c>
      <c r="D360" s="2" t="s">
        <v>1283</v>
      </c>
      <c r="E360" t="s">
        <v>19</v>
      </c>
      <c r="F360" t="s">
        <v>1842</v>
      </c>
      <c r="G360" t="s">
        <v>1555</v>
      </c>
      <c r="H360" t="s">
        <v>1804</v>
      </c>
      <c r="I360" t="s">
        <v>2089</v>
      </c>
      <c r="J360" t="s">
        <v>2079</v>
      </c>
    </row>
    <row r="361" spans="1:10" x14ac:dyDescent="0.25">
      <c r="A361" t="s">
        <v>2066</v>
      </c>
      <c r="B361" t="str">
        <f t="shared" si="6"/>
        <v>CAP, 15000uF, 20%, 16V, Al, Radial/Can</v>
      </c>
      <c r="C361" t="s">
        <v>1833</v>
      </c>
      <c r="D361" s="2" t="s">
        <v>1283</v>
      </c>
      <c r="E361" t="s">
        <v>19</v>
      </c>
      <c r="F361" t="s">
        <v>1842</v>
      </c>
      <c r="G361" t="s">
        <v>1555</v>
      </c>
      <c r="H361" t="s">
        <v>1805</v>
      </c>
      <c r="I361" t="s">
        <v>2088</v>
      </c>
      <c r="J361" t="s">
        <v>2079</v>
      </c>
    </row>
    <row r="362" spans="1:10" x14ac:dyDescent="0.25">
      <c r="A362" t="s">
        <v>2067</v>
      </c>
      <c r="B362" t="str">
        <f t="shared" si="6"/>
        <v>CAP, 15000uF, 20%, 6.3V, Al, Radial/Can</v>
      </c>
      <c r="C362" t="s">
        <v>1833</v>
      </c>
      <c r="D362" s="2" t="s">
        <v>1283</v>
      </c>
      <c r="E362" t="s">
        <v>949</v>
      </c>
      <c r="F362" t="s">
        <v>1842</v>
      </c>
      <c r="G362" t="s">
        <v>1555</v>
      </c>
      <c r="H362" t="s">
        <v>1806</v>
      </c>
      <c r="I362" t="s">
        <v>2085</v>
      </c>
      <c r="J362" t="s">
        <v>2079</v>
      </c>
    </row>
    <row r="363" spans="1:10" x14ac:dyDescent="0.25">
      <c r="A363" t="s">
        <v>2068</v>
      </c>
      <c r="B363" t="str">
        <f t="shared" si="6"/>
        <v>CAP, 22000uF, 20%, 25V, Al, Radial/Can</v>
      </c>
      <c r="C363" t="s">
        <v>1834</v>
      </c>
      <c r="D363" s="2" t="s">
        <v>1283</v>
      </c>
      <c r="E363" t="s">
        <v>27</v>
      </c>
      <c r="F363" t="s">
        <v>1842</v>
      </c>
      <c r="G363" t="s">
        <v>1555</v>
      </c>
      <c r="H363" t="s">
        <v>1807</v>
      </c>
      <c r="I363" t="s">
        <v>2088</v>
      </c>
      <c r="J363" t="s">
        <v>2079</v>
      </c>
    </row>
    <row r="364" spans="1:10" x14ac:dyDescent="0.25">
      <c r="A364" t="s">
        <v>2069</v>
      </c>
      <c r="B364" t="str">
        <f t="shared" si="6"/>
        <v>CAP, 22000uF, 20%, 16V, Al, Radial/Can</v>
      </c>
      <c r="C364" t="s">
        <v>1834</v>
      </c>
      <c r="D364" s="2" t="s">
        <v>1283</v>
      </c>
      <c r="E364" t="s">
        <v>19</v>
      </c>
      <c r="F364" t="s">
        <v>1842</v>
      </c>
      <c r="G364" t="s">
        <v>1555</v>
      </c>
      <c r="H364" t="s">
        <v>1808</v>
      </c>
      <c r="I364" t="s">
        <v>2087</v>
      </c>
      <c r="J364" t="s">
        <v>2079</v>
      </c>
    </row>
    <row r="365" spans="1:10" x14ac:dyDescent="0.25">
      <c r="A365" t="s">
        <v>2070</v>
      </c>
      <c r="B365" t="str">
        <f t="shared" si="6"/>
        <v>CAP, 22000uF, 20%, 16V, Al, Radial/Can</v>
      </c>
      <c r="C365" t="s">
        <v>1834</v>
      </c>
      <c r="D365" s="2" t="s">
        <v>1283</v>
      </c>
      <c r="E365" t="s">
        <v>19</v>
      </c>
      <c r="F365" t="s">
        <v>1842</v>
      </c>
      <c r="G365" t="s">
        <v>1555</v>
      </c>
      <c r="H365" t="s">
        <v>1809</v>
      </c>
      <c r="I365" t="s">
        <v>2088</v>
      </c>
      <c r="J365" t="s">
        <v>2079</v>
      </c>
    </row>
    <row r="366" spans="1:10" x14ac:dyDescent="0.25">
      <c r="A366" t="s">
        <v>2071</v>
      </c>
      <c r="B366" t="str">
        <f t="shared" si="6"/>
        <v>CAP, 22000uF, 20%, 6.3V, Al, Radial/Can</v>
      </c>
      <c r="C366" t="s">
        <v>1834</v>
      </c>
      <c r="D366" s="2" t="s">
        <v>1283</v>
      </c>
      <c r="E366" t="s">
        <v>949</v>
      </c>
      <c r="F366" t="s">
        <v>1842</v>
      </c>
      <c r="G366" t="s">
        <v>1555</v>
      </c>
      <c r="H366" t="s">
        <v>1810</v>
      </c>
      <c r="I366" t="s">
        <v>2086</v>
      </c>
      <c r="J366" t="s">
        <v>2079</v>
      </c>
    </row>
    <row r="367" spans="1:10" x14ac:dyDescent="0.25">
      <c r="A367" t="s">
        <v>2072</v>
      </c>
      <c r="B367" t="str">
        <f t="shared" si="6"/>
        <v>CAP, 22000uF, 20%, 10V, Al, Radial/Can</v>
      </c>
      <c r="C367" t="s">
        <v>1834</v>
      </c>
      <c r="D367" s="2" t="s">
        <v>1283</v>
      </c>
      <c r="E367" t="s">
        <v>947</v>
      </c>
      <c r="F367" t="s">
        <v>1842</v>
      </c>
      <c r="G367" t="s">
        <v>1555</v>
      </c>
      <c r="H367" t="s">
        <v>1811</v>
      </c>
      <c r="I367" t="s">
        <v>2089</v>
      </c>
      <c r="J367" t="s">
        <v>2079</v>
      </c>
    </row>
    <row r="368" spans="1:10" x14ac:dyDescent="0.25">
      <c r="A368" t="s">
        <v>2073</v>
      </c>
      <c r="B368" t="str">
        <f t="shared" si="6"/>
        <v>CAP, 22000uF, 20%, 10V, Al, Radial/Can</v>
      </c>
      <c r="C368" t="s">
        <v>1834</v>
      </c>
      <c r="D368" s="2" t="s">
        <v>1283</v>
      </c>
      <c r="E368" t="s">
        <v>947</v>
      </c>
      <c r="F368" t="s">
        <v>1842</v>
      </c>
      <c r="G368" t="s">
        <v>1555</v>
      </c>
      <c r="H368" t="s">
        <v>1812</v>
      </c>
      <c r="I368" t="s">
        <v>2088</v>
      </c>
      <c r="J368" t="s">
        <v>2079</v>
      </c>
    </row>
    <row r="369" spans="1:10" x14ac:dyDescent="0.25">
      <c r="A369" t="s">
        <v>2074</v>
      </c>
      <c r="B369" t="str">
        <f t="shared" si="6"/>
        <v>CAP, 22000uF, 20%, 6.3V, Al, Radial/Can</v>
      </c>
      <c r="C369" t="s">
        <v>1834</v>
      </c>
      <c r="D369" s="2" t="s">
        <v>1283</v>
      </c>
      <c r="E369" t="s">
        <v>949</v>
      </c>
      <c r="F369" t="s">
        <v>1842</v>
      </c>
      <c r="G369" t="s">
        <v>1555</v>
      </c>
      <c r="H369" t="s">
        <v>1813</v>
      </c>
      <c r="I369" t="s">
        <v>2087</v>
      </c>
      <c r="J369" t="s">
        <v>2079</v>
      </c>
    </row>
    <row r="370" spans="1:10" x14ac:dyDescent="0.25">
      <c r="A370" t="s">
        <v>2075</v>
      </c>
      <c r="B370" t="str">
        <f t="shared" si="6"/>
        <v>CAP, 33000uF, 20%, 16V, Al, Radial/Can</v>
      </c>
      <c r="C370" t="s">
        <v>1835</v>
      </c>
      <c r="D370" s="2" t="s">
        <v>1283</v>
      </c>
      <c r="E370" t="s">
        <v>19</v>
      </c>
      <c r="F370" t="s">
        <v>1842</v>
      </c>
      <c r="G370" t="s">
        <v>1555</v>
      </c>
      <c r="H370" t="s">
        <v>1814</v>
      </c>
      <c r="I370" t="s">
        <v>2088</v>
      </c>
      <c r="J370" t="s">
        <v>2079</v>
      </c>
    </row>
    <row r="371" spans="1:10" x14ac:dyDescent="0.25">
      <c r="A371" t="s">
        <v>2076</v>
      </c>
      <c r="B371" t="str">
        <f t="shared" si="6"/>
        <v>CAP, 33000uF, 20%, 10V, Al, Radial/Can</v>
      </c>
      <c r="C371" t="s">
        <v>1835</v>
      </c>
      <c r="D371" s="2" t="s">
        <v>1283</v>
      </c>
      <c r="E371" t="s">
        <v>947</v>
      </c>
      <c r="F371" t="s">
        <v>1842</v>
      </c>
      <c r="G371" t="s">
        <v>1555</v>
      </c>
      <c r="H371" t="s">
        <v>1815</v>
      </c>
      <c r="I371" t="s">
        <v>2088</v>
      </c>
      <c r="J371" t="s">
        <v>2079</v>
      </c>
    </row>
    <row r="372" spans="1:10" x14ac:dyDescent="0.25">
      <c r="A372" t="s">
        <v>2077</v>
      </c>
      <c r="B372" t="str">
        <f t="shared" si="6"/>
        <v>CAP, 33000uF, 20%, 10V, Al, Radial/Can</v>
      </c>
      <c r="C372" t="s">
        <v>1835</v>
      </c>
      <c r="D372" s="2" t="s">
        <v>1283</v>
      </c>
      <c r="E372" t="s">
        <v>947</v>
      </c>
      <c r="F372" t="s">
        <v>1842</v>
      </c>
      <c r="G372" t="s">
        <v>1555</v>
      </c>
      <c r="H372" t="s">
        <v>1816</v>
      </c>
      <c r="I372" t="s">
        <v>2087</v>
      </c>
      <c r="J372" t="s">
        <v>2079</v>
      </c>
    </row>
    <row r="373" spans="1:10" x14ac:dyDescent="0.25">
      <c r="A373" t="s">
        <v>2078</v>
      </c>
      <c r="B373" t="str">
        <f t="shared" si="6"/>
        <v>CAP, 33000uF, 20%, 6.3V, Al, Radial/Can</v>
      </c>
      <c r="C373" t="s">
        <v>1835</v>
      </c>
      <c r="D373" s="2" t="s">
        <v>1283</v>
      </c>
      <c r="E373" t="s">
        <v>949</v>
      </c>
      <c r="F373" t="s">
        <v>1842</v>
      </c>
      <c r="G373" t="s">
        <v>1555</v>
      </c>
      <c r="H373" t="s">
        <v>1817</v>
      </c>
      <c r="I373" t="s">
        <v>2088</v>
      </c>
      <c r="J373" t="s">
        <v>2079</v>
      </c>
    </row>
    <row r="374" spans="1:10" x14ac:dyDescent="0.25">
      <c r="A374" t="s">
        <v>2676</v>
      </c>
      <c r="B374" t="str">
        <f>CONCATENATE("CAP",", ",C374,", ",D374,", ",E374,", ",F374,", 0603")</f>
        <v>CAP, 0.5pF, ±0.1pF, 50V, C0G, 0603</v>
      </c>
      <c r="C374" t="s">
        <v>2647</v>
      </c>
      <c r="D374" t="s">
        <v>2675</v>
      </c>
      <c r="E374" t="s">
        <v>943</v>
      </c>
      <c r="F374" t="s">
        <v>2613</v>
      </c>
      <c r="G374" t="s">
        <v>21</v>
      </c>
      <c r="H374" t="s">
        <v>2614</v>
      </c>
      <c r="I374" t="s">
        <v>35</v>
      </c>
      <c r="J374" t="s">
        <v>23</v>
      </c>
    </row>
    <row r="375" spans="1:10" x14ac:dyDescent="0.25">
      <c r="A375" t="s">
        <v>2677</v>
      </c>
      <c r="B375" t="str">
        <f t="shared" ref="B375:B438" si="7">CONCATENATE("CAP",", ",C375,", ",D375,", ",E375,", ",F375,", 0603")</f>
        <v>CAP, 0.5pF, ±0.1pF, 100V, C0G, 0603</v>
      </c>
      <c r="C375" t="s">
        <v>2647</v>
      </c>
      <c r="D375" t="s">
        <v>2675</v>
      </c>
      <c r="E375" t="s">
        <v>944</v>
      </c>
      <c r="F375" t="s">
        <v>2613</v>
      </c>
      <c r="G375" t="s">
        <v>21</v>
      </c>
      <c r="H375" t="s">
        <v>2615</v>
      </c>
      <c r="I375" t="s">
        <v>35</v>
      </c>
      <c r="J375" t="s">
        <v>23</v>
      </c>
    </row>
    <row r="376" spans="1:10" x14ac:dyDescent="0.25">
      <c r="A376" t="s">
        <v>2678</v>
      </c>
      <c r="B376" t="str">
        <f t="shared" si="7"/>
        <v>CAP, 0.6pF, ±0.1pF, 50V, C0G, 0603</v>
      </c>
      <c r="C376" t="s">
        <v>2648</v>
      </c>
      <c r="D376" t="s">
        <v>2675</v>
      </c>
      <c r="E376" t="s">
        <v>943</v>
      </c>
      <c r="F376" t="s">
        <v>2613</v>
      </c>
      <c r="G376" t="s">
        <v>21</v>
      </c>
      <c r="H376" t="s">
        <v>2616</v>
      </c>
      <c r="I376" t="s">
        <v>35</v>
      </c>
      <c r="J376" t="s">
        <v>23</v>
      </c>
    </row>
    <row r="377" spans="1:10" x14ac:dyDescent="0.25">
      <c r="A377" t="s">
        <v>2679</v>
      </c>
      <c r="B377" t="str">
        <f t="shared" si="7"/>
        <v>CAP, 0.7pF, ±0.1pF, 50V, C0G, 0603</v>
      </c>
      <c r="C377" t="s">
        <v>2649</v>
      </c>
      <c r="D377" t="s">
        <v>2675</v>
      </c>
      <c r="E377" t="s">
        <v>943</v>
      </c>
      <c r="F377" t="s">
        <v>2613</v>
      </c>
      <c r="G377" t="s">
        <v>21</v>
      </c>
      <c r="H377" t="s">
        <v>2617</v>
      </c>
      <c r="I377" t="s">
        <v>35</v>
      </c>
      <c r="J377" t="s">
        <v>23</v>
      </c>
    </row>
    <row r="378" spans="1:10" x14ac:dyDescent="0.25">
      <c r="A378" t="s">
        <v>2680</v>
      </c>
      <c r="B378" t="str">
        <f t="shared" si="7"/>
        <v>CAP, 0.75pF, ±0.1pF, 50V, C0G, 0603</v>
      </c>
      <c r="C378" t="s">
        <v>2650</v>
      </c>
      <c r="D378" t="s">
        <v>2675</v>
      </c>
      <c r="E378" t="s">
        <v>943</v>
      </c>
      <c r="F378" t="s">
        <v>2613</v>
      </c>
      <c r="G378" t="s">
        <v>21</v>
      </c>
      <c r="H378" t="s">
        <v>2618</v>
      </c>
      <c r="I378" t="s">
        <v>35</v>
      </c>
      <c r="J378" t="s">
        <v>23</v>
      </c>
    </row>
    <row r="379" spans="1:10" x14ac:dyDescent="0.25">
      <c r="A379" t="s">
        <v>2681</v>
      </c>
      <c r="B379" t="str">
        <f t="shared" si="7"/>
        <v>CAP, 0.8pF, ±0.1pF, 50V, C0G, 0603</v>
      </c>
      <c r="C379" t="s">
        <v>2651</v>
      </c>
      <c r="D379" t="s">
        <v>2675</v>
      </c>
      <c r="E379" t="s">
        <v>943</v>
      </c>
      <c r="F379" t="s">
        <v>2613</v>
      </c>
      <c r="G379" t="s">
        <v>21</v>
      </c>
      <c r="H379" t="s">
        <v>2619</v>
      </c>
      <c r="I379" t="s">
        <v>35</v>
      </c>
      <c r="J379" t="s">
        <v>23</v>
      </c>
    </row>
    <row r="380" spans="1:10" x14ac:dyDescent="0.25">
      <c r="A380" t="s">
        <v>2682</v>
      </c>
      <c r="B380" t="str">
        <f t="shared" si="7"/>
        <v>CAP, 0.8pF, ±0.1pF, 100V, C0G, 0603</v>
      </c>
      <c r="C380" t="s">
        <v>2651</v>
      </c>
      <c r="D380" t="s">
        <v>2675</v>
      </c>
      <c r="E380" t="s">
        <v>944</v>
      </c>
      <c r="F380" t="s">
        <v>2613</v>
      </c>
      <c r="G380" t="s">
        <v>21</v>
      </c>
      <c r="H380" t="s">
        <v>2620</v>
      </c>
      <c r="I380" t="s">
        <v>35</v>
      </c>
      <c r="J380" t="s">
        <v>23</v>
      </c>
    </row>
    <row r="381" spans="1:10" x14ac:dyDescent="0.25">
      <c r="A381" t="s">
        <v>2683</v>
      </c>
      <c r="B381" t="str">
        <f t="shared" si="7"/>
        <v>CAP, 0.9pF, ±0.1pF, 50V, C0G, 0603</v>
      </c>
      <c r="C381" t="s">
        <v>2652</v>
      </c>
      <c r="D381" t="s">
        <v>2675</v>
      </c>
      <c r="E381" t="s">
        <v>943</v>
      </c>
      <c r="F381" t="s">
        <v>2613</v>
      </c>
      <c r="G381" t="s">
        <v>21</v>
      </c>
      <c r="H381" t="s">
        <v>2621</v>
      </c>
      <c r="I381" t="s">
        <v>35</v>
      </c>
      <c r="J381" t="s">
        <v>23</v>
      </c>
    </row>
    <row r="382" spans="1:10" x14ac:dyDescent="0.25">
      <c r="A382" t="s">
        <v>2684</v>
      </c>
      <c r="B382" t="str">
        <f t="shared" si="7"/>
        <v>CAP, 1pF, ±0.1pF, 50V, C0G, 0603</v>
      </c>
      <c r="C382" t="s">
        <v>2653</v>
      </c>
      <c r="D382" t="s">
        <v>2675</v>
      </c>
      <c r="E382" t="s">
        <v>943</v>
      </c>
      <c r="F382" t="s">
        <v>2613</v>
      </c>
      <c r="G382" t="s">
        <v>21</v>
      </c>
      <c r="H382" t="s">
        <v>2622</v>
      </c>
      <c r="I382" t="s">
        <v>35</v>
      </c>
      <c r="J382" t="s">
        <v>23</v>
      </c>
    </row>
    <row r="383" spans="1:10" x14ac:dyDescent="0.25">
      <c r="A383" t="s">
        <v>2685</v>
      </c>
      <c r="B383" t="str">
        <f t="shared" si="7"/>
        <v>CAP, 1pF, ±0.1pF, 100V, C0G, 0603</v>
      </c>
      <c r="C383" t="s">
        <v>2653</v>
      </c>
      <c r="D383" t="s">
        <v>2675</v>
      </c>
      <c r="E383" t="s">
        <v>944</v>
      </c>
      <c r="F383" t="s">
        <v>2613</v>
      </c>
      <c r="G383" t="s">
        <v>21</v>
      </c>
      <c r="H383" t="s">
        <v>2623</v>
      </c>
      <c r="I383" t="s">
        <v>35</v>
      </c>
      <c r="J383" t="s">
        <v>23</v>
      </c>
    </row>
    <row r="384" spans="1:10" x14ac:dyDescent="0.25">
      <c r="A384" t="s">
        <v>2686</v>
      </c>
      <c r="B384" t="str">
        <f t="shared" si="7"/>
        <v>CAP, 1.2pF, ±0.1pF, 50V, C0G, 0603</v>
      </c>
      <c r="C384" t="s">
        <v>2654</v>
      </c>
      <c r="D384" t="s">
        <v>2675</v>
      </c>
      <c r="E384" t="s">
        <v>943</v>
      </c>
      <c r="F384" t="s">
        <v>2613</v>
      </c>
      <c r="G384" t="s">
        <v>21</v>
      </c>
      <c r="H384" t="s">
        <v>2624</v>
      </c>
      <c r="I384" t="s">
        <v>35</v>
      </c>
      <c r="J384" t="s">
        <v>23</v>
      </c>
    </row>
    <row r="385" spans="1:10" x14ac:dyDescent="0.25">
      <c r="A385" t="s">
        <v>2687</v>
      </c>
      <c r="B385" t="str">
        <f t="shared" si="7"/>
        <v>CAP, 1.5pF, ±0.1pF, 50V, C0G, 0603</v>
      </c>
      <c r="C385" t="s">
        <v>2655</v>
      </c>
      <c r="D385" t="s">
        <v>2675</v>
      </c>
      <c r="E385" t="s">
        <v>943</v>
      </c>
      <c r="F385" t="s">
        <v>2613</v>
      </c>
      <c r="G385" t="s">
        <v>21</v>
      </c>
      <c r="H385" t="s">
        <v>2625</v>
      </c>
      <c r="I385" t="s">
        <v>35</v>
      </c>
      <c r="J385" t="s">
        <v>23</v>
      </c>
    </row>
    <row r="386" spans="1:10" x14ac:dyDescent="0.25">
      <c r="A386" t="s">
        <v>2688</v>
      </c>
      <c r="B386" t="str">
        <f t="shared" si="7"/>
        <v>CAP, 1.8pF, ±0.1pF, 50V, C0G, 0603</v>
      </c>
      <c r="C386" t="s">
        <v>2656</v>
      </c>
      <c r="D386" t="s">
        <v>2675</v>
      </c>
      <c r="E386" t="s">
        <v>943</v>
      </c>
      <c r="F386" t="s">
        <v>2613</v>
      </c>
      <c r="G386" t="s">
        <v>21</v>
      </c>
      <c r="H386" t="s">
        <v>2626</v>
      </c>
      <c r="I386" t="s">
        <v>35</v>
      </c>
      <c r="J386" t="s">
        <v>23</v>
      </c>
    </row>
    <row r="387" spans="1:10" x14ac:dyDescent="0.25">
      <c r="A387" t="s">
        <v>2689</v>
      </c>
      <c r="B387" t="str">
        <f t="shared" si="7"/>
        <v>CAP, 2pF, ±0.1pF, 50V, C0G, 0603</v>
      </c>
      <c r="C387" t="s">
        <v>2657</v>
      </c>
      <c r="D387" t="s">
        <v>2675</v>
      </c>
      <c r="E387" t="s">
        <v>943</v>
      </c>
      <c r="F387" t="s">
        <v>2613</v>
      </c>
      <c r="G387" t="s">
        <v>21</v>
      </c>
      <c r="H387" t="s">
        <v>2627</v>
      </c>
      <c r="I387" t="s">
        <v>35</v>
      </c>
      <c r="J387" t="s">
        <v>23</v>
      </c>
    </row>
    <row r="388" spans="1:10" x14ac:dyDescent="0.25">
      <c r="A388" t="s">
        <v>2690</v>
      </c>
      <c r="B388" t="str">
        <f t="shared" si="7"/>
        <v>CAP, 2.2pF, ±0.1pF, 50V, C0G, 0603</v>
      </c>
      <c r="C388" t="s">
        <v>2658</v>
      </c>
      <c r="D388" t="s">
        <v>2675</v>
      </c>
      <c r="E388" t="s">
        <v>943</v>
      </c>
      <c r="F388" t="s">
        <v>2613</v>
      </c>
      <c r="G388" t="s">
        <v>21</v>
      </c>
      <c r="H388" t="s">
        <v>2628</v>
      </c>
      <c r="I388" t="s">
        <v>35</v>
      </c>
      <c r="J388" t="s">
        <v>23</v>
      </c>
    </row>
    <row r="389" spans="1:10" x14ac:dyDescent="0.25">
      <c r="A389" t="s">
        <v>2691</v>
      </c>
      <c r="B389" t="str">
        <f t="shared" si="7"/>
        <v>CAP, 2.7pF, ±0.1pF, 50V, C0G, 0603</v>
      </c>
      <c r="C389" t="s">
        <v>2659</v>
      </c>
      <c r="D389" t="s">
        <v>2675</v>
      </c>
      <c r="E389" t="s">
        <v>943</v>
      </c>
      <c r="F389" t="s">
        <v>2613</v>
      </c>
      <c r="G389" t="s">
        <v>21</v>
      </c>
      <c r="H389" t="s">
        <v>2629</v>
      </c>
      <c r="I389" t="s">
        <v>35</v>
      </c>
      <c r="J389" t="s">
        <v>23</v>
      </c>
    </row>
    <row r="390" spans="1:10" x14ac:dyDescent="0.25">
      <c r="A390" t="s">
        <v>2692</v>
      </c>
      <c r="B390" t="str">
        <f t="shared" si="7"/>
        <v>CAP, 3pF, ±0.1pF, 50V, C0G, 0603</v>
      </c>
      <c r="C390" t="s">
        <v>2660</v>
      </c>
      <c r="D390" t="s">
        <v>2675</v>
      </c>
      <c r="E390" t="s">
        <v>943</v>
      </c>
      <c r="F390" t="s">
        <v>2613</v>
      </c>
      <c r="G390" t="s">
        <v>21</v>
      </c>
      <c r="H390" t="s">
        <v>2630</v>
      </c>
      <c r="I390" t="s">
        <v>35</v>
      </c>
      <c r="J390" t="s">
        <v>23</v>
      </c>
    </row>
    <row r="391" spans="1:10" x14ac:dyDescent="0.25">
      <c r="A391" t="s">
        <v>2693</v>
      </c>
      <c r="B391" t="str">
        <f t="shared" si="7"/>
        <v>CAP, 3.3pF, ±0.1pF, 50V, C0G, 0603</v>
      </c>
      <c r="C391" t="s">
        <v>2661</v>
      </c>
      <c r="D391" t="s">
        <v>2675</v>
      </c>
      <c r="E391" t="s">
        <v>943</v>
      </c>
      <c r="F391" t="s">
        <v>2613</v>
      </c>
      <c r="G391" t="s">
        <v>21</v>
      </c>
      <c r="H391" t="s">
        <v>2631</v>
      </c>
      <c r="I391" t="s">
        <v>35</v>
      </c>
      <c r="J391" t="s">
        <v>23</v>
      </c>
    </row>
    <row r="392" spans="1:10" x14ac:dyDescent="0.25">
      <c r="A392" t="s">
        <v>2694</v>
      </c>
      <c r="B392" t="str">
        <f t="shared" si="7"/>
        <v>CAP, 3.6pF, ±0.1pF, 50V, C0G, 0603</v>
      </c>
      <c r="C392" t="s">
        <v>2662</v>
      </c>
      <c r="D392" t="s">
        <v>2675</v>
      </c>
      <c r="E392" t="s">
        <v>943</v>
      </c>
      <c r="F392" t="s">
        <v>2613</v>
      </c>
      <c r="G392" t="s">
        <v>21</v>
      </c>
      <c r="H392" t="s">
        <v>2632</v>
      </c>
      <c r="I392" t="s">
        <v>35</v>
      </c>
      <c r="J392" t="s">
        <v>23</v>
      </c>
    </row>
    <row r="393" spans="1:10" x14ac:dyDescent="0.25">
      <c r="A393" t="s">
        <v>2695</v>
      </c>
      <c r="B393" t="str">
        <f t="shared" si="7"/>
        <v>CAP, 3.9pF, ±0.1pF, 50V, C0G, 0603</v>
      </c>
      <c r="C393" t="s">
        <v>2663</v>
      </c>
      <c r="D393" t="s">
        <v>2675</v>
      </c>
      <c r="E393" t="s">
        <v>943</v>
      </c>
      <c r="F393" t="s">
        <v>2613</v>
      </c>
      <c r="G393" t="s">
        <v>21</v>
      </c>
      <c r="H393" t="s">
        <v>2633</v>
      </c>
      <c r="I393" t="s">
        <v>35</v>
      </c>
      <c r="J393" t="s">
        <v>23</v>
      </c>
    </row>
    <row r="394" spans="1:10" x14ac:dyDescent="0.25">
      <c r="A394" t="s">
        <v>2696</v>
      </c>
      <c r="B394" t="str">
        <f t="shared" si="7"/>
        <v>CAP, 4pF, ±0.1pF, 50V, C0G, 0603</v>
      </c>
      <c r="C394" t="s">
        <v>2664</v>
      </c>
      <c r="D394" t="s">
        <v>2675</v>
      </c>
      <c r="E394" t="s">
        <v>943</v>
      </c>
      <c r="F394" t="s">
        <v>2613</v>
      </c>
      <c r="G394" t="s">
        <v>21</v>
      </c>
      <c r="H394" t="s">
        <v>2634</v>
      </c>
      <c r="I394" t="s">
        <v>35</v>
      </c>
      <c r="J394" t="s">
        <v>23</v>
      </c>
    </row>
    <row r="395" spans="1:10" x14ac:dyDescent="0.25">
      <c r="A395" t="s">
        <v>2697</v>
      </c>
      <c r="B395" t="str">
        <f t="shared" si="7"/>
        <v>CAP, 4.3pF, ±0.1pF, 50V, C0G, 0603</v>
      </c>
      <c r="C395" t="s">
        <v>2665</v>
      </c>
      <c r="D395" t="s">
        <v>2675</v>
      </c>
      <c r="E395" t="s">
        <v>943</v>
      </c>
      <c r="F395" t="s">
        <v>2613</v>
      </c>
      <c r="G395" t="s">
        <v>21</v>
      </c>
      <c r="H395" t="s">
        <v>2635</v>
      </c>
      <c r="I395" t="s">
        <v>35</v>
      </c>
      <c r="J395" t="s">
        <v>23</v>
      </c>
    </row>
    <row r="396" spans="1:10" x14ac:dyDescent="0.25">
      <c r="A396" t="s">
        <v>2698</v>
      </c>
      <c r="B396" t="str">
        <f t="shared" si="7"/>
        <v>CAP, 4.7pF, ±0.1pF, 100V, C0G, 0603</v>
      </c>
      <c r="C396" t="s">
        <v>2666</v>
      </c>
      <c r="D396" t="s">
        <v>2675</v>
      </c>
      <c r="E396" t="s">
        <v>944</v>
      </c>
      <c r="F396" t="s">
        <v>2613</v>
      </c>
      <c r="G396" t="s">
        <v>21</v>
      </c>
      <c r="H396" t="s">
        <v>2636</v>
      </c>
      <c r="I396" t="s">
        <v>35</v>
      </c>
      <c r="J396" t="s">
        <v>23</v>
      </c>
    </row>
    <row r="397" spans="1:10" x14ac:dyDescent="0.25">
      <c r="A397" t="s">
        <v>2699</v>
      </c>
      <c r="B397" t="str">
        <f t="shared" si="7"/>
        <v>CAP, 4.7pF, ±0.1pF, 50V, C0G, 0603</v>
      </c>
      <c r="C397" t="s">
        <v>2666</v>
      </c>
      <c r="D397" t="s">
        <v>2675</v>
      </c>
      <c r="E397" t="s">
        <v>943</v>
      </c>
      <c r="F397" t="s">
        <v>2613</v>
      </c>
      <c r="G397" t="s">
        <v>21</v>
      </c>
      <c r="H397" t="s">
        <v>2637</v>
      </c>
      <c r="I397" t="s">
        <v>35</v>
      </c>
      <c r="J397" t="s">
        <v>23</v>
      </c>
    </row>
    <row r="398" spans="1:10" x14ac:dyDescent="0.25">
      <c r="A398" t="s">
        <v>2700</v>
      </c>
      <c r="B398" t="str">
        <f t="shared" si="7"/>
        <v>CAP, 5pF, ±0.1pF, 50V, C0G, 0603</v>
      </c>
      <c r="C398" t="s">
        <v>2667</v>
      </c>
      <c r="D398" t="s">
        <v>2675</v>
      </c>
      <c r="E398" t="s">
        <v>943</v>
      </c>
      <c r="F398" t="s">
        <v>2613</v>
      </c>
      <c r="G398" t="s">
        <v>21</v>
      </c>
      <c r="H398" t="s">
        <v>2638</v>
      </c>
      <c r="I398" t="s">
        <v>35</v>
      </c>
      <c r="J398" t="s">
        <v>23</v>
      </c>
    </row>
    <row r="399" spans="1:10" x14ac:dyDescent="0.25">
      <c r="A399" t="s">
        <v>2701</v>
      </c>
      <c r="B399" t="str">
        <f t="shared" si="7"/>
        <v>CAP, 5.1pF, ±0.1pF, 50V, C0G, 0603</v>
      </c>
      <c r="C399" t="s">
        <v>2668</v>
      </c>
      <c r="D399" t="s">
        <v>2675</v>
      </c>
      <c r="E399" t="s">
        <v>943</v>
      </c>
      <c r="F399" t="s">
        <v>2613</v>
      </c>
      <c r="G399" t="s">
        <v>21</v>
      </c>
      <c r="H399" t="s">
        <v>2639</v>
      </c>
      <c r="I399" t="s">
        <v>35</v>
      </c>
      <c r="J399" t="s">
        <v>23</v>
      </c>
    </row>
    <row r="400" spans="1:10" x14ac:dyDescent="0.25">
      <c r="A400" t="s">
        <v>2702</v>
      </c>
      <c r="B400" t="str">
        <f t="shared" si="7"/>
        <v>CAP, 5.6pF, ±0.1pF, 50V, C0G, 0603</v>
      </c>
      <c r="C400" t="s">
        <v>2669</v>
      </c>
      <c r="D400" t="s">
        <v>2675</v>
      </c>
      <c r="E400" t="s">
        <v>943</v>
      </c>
      <c r="F400" t="s">
        <v>2613</v>
      </c>
      <c r="G400" t="s">
        <v>21</v>
      </c>
      <c r="H400" t="s">
        <v>2640</v>
      </c>
      <c r="I400" t="s">
        <v>35</v>
      </c>
      <c r="J400" t="s">
        <v>23</v>
      </c>
    </row>
    <row r="401" spans="1:10" x14ac:dyDescent="0.25">
      <c r="A401" t="s">
        <v>2703</v>
      </c>
      <c r="B401" t="str">
        <f t="shared" si="7"/>
        <v>CAP, 6.2pF, ±0.1pF, 50V, C0G, 0603</v>
      </c>
      <c r="C401" t="s">
        <v>2670</v>
      </c>
      <c r="D401" t="s">
        <v>2675</v>
      </c>
      <c r="E401" t="s">
        <v>943</v>
      </c>
      <c r="F401" t="s">
        <v>2613</v>
      </c>
      <c r="G401" t="s">
        <v>21</v>
      </c>
      <c r="H401" t="s">
        <v>2641</v>
      </c>
      <c r="I401" t="s">
        <v>35</v>
      </c>
      <c r="J401" t="s">
        <v>23</v>
      </c>
    </row>
    <row r="402" spans="1:10" x14ac:dyDescent="0.25">
      <c r="A402" t="s">
        <v>2704</v>
      </c>
      <c r="B402" t="str">
        <f t="shared" si="7"/>
        <v>CAP, 6.8pF, ±0.1pF, 50V, C0G, 0603</v>
      </c>
      <c r="C402" t="s">
        <v>2671</v>
      </c>
      <c r="D402" t="s">
        <v>2675</v>
      </c>
      <c r="E402" t="s">
        <v>943</v>
      </c>
      <c r="F402" t="s">
        <v>2613</v>
      </c>
      <c r="G402" t="s">
        <v>21</v>
      </c>
      <c r="H402" t="s">
        <v>2642</v>
      </c>
      <c r="I402" t="s">
        <v>35</v>
      </c>
      <c r="J402" t="s">
        <v>23</v>
      </c>
    </row>
    <row r="403" spans="1:10" x14ac:dyDescent="0.25">
      <c r="A403" t="s">
        <v>2705</v>
      </c>
      <c r="B403" t="str">
        <f t="shared" si="7"/>
        <v>CAP, 7.5pF, ±0.1pF, 50V, C0G, 0603</v>
      </c>
      <c r="C403" t="s">
        <v>2672</v>
      </c>
      <c r="D403" t="s">
        <v>2675</v>
      </c>
      <c r="E403" t="s">
        <v>943</v>
      </c>
      <c r="F403" t="s">
        <v>2613</v>
      </c>
      <c r="G403" t="s">
        <v>21</v>
      </c>
      <c r="H403" t="s">
        <v>2643</v>
      </c>
      <c r="I403" t="s">
        <v>35</v>
      </c>
      <c r="J403" t="s">
        <v>23</v>
      </c>
    </row>
    <row r="404" spans="1:10" x14ac:dyDescent="0.25">
      <c r="A404" t="s">
        <v>2706</v>
      </c>
      <c r="B404" t="str">
        <f t="shared" si="7"/>
        <v>CAP, 8pF, ±0.1pF, 50V, C0G, 0603</v>
      </c>
      <c r="C404" t="s">
        <v>80</v>
      </c>
      <c r="D404" t="s">
        <v>2675</v>
      </c>
      <c r="E404" t="s">
        <v>943</v>
      </c>
      <c r="F404" t="s">
        <v>2613</v>
      </c>
      <c r="G404" t="s">
        <v>21</v>
      </c>
      <c r="H404" t="s">
        <v>2644</v>
      </c>
      <c r="I404" t="s">
        <v>35</v>
      </c>
      <c r="J404" t="s">
        <v>23</v>
      </c>
    </row>
    <row r="405" spans="1:10" x14ac:dyDescent="0.25">
      <c r="A405" t="s">
        <v>2707</v>
      </c>
      <c r="B405" t="str">
        <f t="shared" si="7"/>
        <v>CAP, 8.2pF, ±0.1pF, 50V, C0G, 0603</v>
      </c>
      <c r="C405" t="s">
        <v>2673</v>
      </c>
      <c r="D405" t="s">
        <v>2675</v>
      </c>
      <c r="E405" t="s">
        <v>943</v>
      </c>
      <c r="F405" t="s">
        <v>2613</v>
      </c>
      <c r="G405" t="s">
        <v>21</v>
      </c>
      <c r="H405" t="s">
        <v>2645</v>
      </c>
      <c r="I405" t="s">
        <v>35</v>
      </c>
      <c r="J405" t="s">
        <v>23</v>
      </c>
    </row>
    <row r="406" spans="1:10" x14ac:dyDescent="0.25">
      <c r="A406" t="s">
        <v>2708</v>
      </c>
      <c r="B406" t="str">
        <f t="shared" si="7"/>
        <v>CAP, 9pF, ±0.1pF, 50V, C0G, 0603</v>
      </c>
      <c r="C406" t="s">
        <v>2674</v>
      </c>
      <c r="D406" t="s">
        <v>2675</v>
      </c>
      <c r="E406" t="s">
        <v>943</v>
      </c>
      <c r="F406" t="s">
        <v>2613</v>
      </c>
      <c r="G406" t="s">
        <v>21</v>
      </c>
      <c r="H406" t="s">
        <v>2646</v>
      </c>
      <c r="I406" t="s">
        <v>35</v>
      </c>
      <c r="J406" t="s">
        <v>23</v>
      </c>
    </row>
    <row r="407" spans="1:10" x14ac:dyDescent="0.25">
      <c r="A407" t="s">
        <v>2819</v>
      </c>
      <c r="B407" t="str">
        <f t="shared" si="7"/>
        <v>CAP, 13pF, ±2%, 50V, C0G, 0603</v>
      </c>
      <c r="C407" t="s">
        <v>2792</v>
      </c>
      <c r="D407" t="s">
        <v>2817</v>
      </c>
      <c r="E407" t="s">
        <v>943</v>
      </c>
      <c r="F407" t="s">
        <v>2613</v>
      </c>
      <c r="G407" t="s">
        <v>21</v>
      </c>
      <c r="H407" t="s">
        <v>2724</v>
      </c>
      <c r="I407" t="s">
        <v>35</v>
      </c>
      <c r="J407" t="s">
        <v>23</v>
      </c>
    </row>
    <row r="408" spans="1:10" x14ac:dyDescent="0.25">
      <c r="A408" t="s">
        <v>2820</v>
      </c>
      <c r="B408" t="str">
        <f t="shared" si="7"/>
        <v>CAP, 47pF, ±2%, 50V, C0G, 0603</v>
      </c>
      <c r="C408" t="s">
        <v>2793</v>
      </c>
      <c r="D408" t="s">
        <v>2817</v>
      </c>
      <c r="E408" t="s">
        <v>943</v>
      </c>
      <c r="F408" t="s">
        <v>2613</v>
      </c>
      <c r="G408" t="s">
        <v>21</v>
      </c>
      <c r="H408" t="s">
        <v>2725</v>
      </c>
      <c r="I408" t="s">
        <v>35</v>
      </c>
      <c r="J408" t="s">
        <v>23</v>
      </c>
    </row>
    <row r="409" spans="1:10" x14ac:dyDescent="0.25">
      <c r="A409" t="s">
        <v>2821</v>
      </c>
      <c r="B409" t="str">
        <f t="shared" si="7"/>
        <v>CAP, 10pF, ±1%, 50V, C0G, 0603</v>
      </c>
      <c r="C409" t="s">
        <v>2794</v>
      </c>
      <c r="D409" t="s">
        <v>2818</v>
      </c>
      <c r="E409" t="s">
        <v>943</v>
      </c>
      <c r="F409" t="s">
        <v>2613</v>
      </c>
      <c r="G409" t="s">
        <v>21</v>
      </c>
      <c r="H409" t="s">
        <v>2726</v>
      </c>
      <c r="I409" t="s">
        <v>35</v>
      </c>
      <c r="J409" t="s">
        <v>23</v>
      </c>
    </row>
    <row r="410" spans="1:10" x14ac:dyDescent="0.25">
      <c r="A410" t="s">
        <v>2822</v>
      </c>
      <c r="B410" t="str">
        <f t="shared" si="7"/>
        <v>CAP, 22pF, ±2%, 50V, C0G, 0603</v>
      </c>
      <c r="C410" t="s">
        <v>2795</v>
      </c>
      <c r="D410" t="s">
        <v>2817</v>
      </c>
      <c r="E410" t="s">
        <v>943</v>
      </c>
      <c r="F410" t="s">
        <v>2613</v>
      </c>
      <c r="G410" t="s">
        <v>21</v>
      </c>
      <c r="H410" t="s">
        <v>2727</v>
      </c>
      <c r="I410" t="s">
        <v>35</v>
      </c>
      <c r="J410" t="s">
        <v>23</v>
      </c>
    </row>
    <row r="411" spans="1:10" x14ac:dyDescent="0.25">
      <c r="A411" t="s">
        <v>2823</v>
      </c>
      <c r="B411" t="str">
        <f t="shared" si="7"/>
        <v>CAP, 18pF, ±2%, 50V, C0G, 0603</v>
      </c>
      <c r="C411" t="s">
        <v>2796</v>
      </c>
      <c r="D411" t="s">
        <v>2817</v>
      </c>
      <c r="E411" t="s">
        <v>943</v>
      </c>
      <c r="F411" t="s">
        <v>2613</v>
      </c>
      <c r="G411" t="s">
        <v>21</v>
      </c>
      <c r="H411" t="s">
        <v>2728</v>
      </c>
      <c r="I411" t="s">
        <v>35</v>
      </c>
      <c r="J411" t="s">
        <v>23</v>
      </c>
    </row>
    <row r="412" spans="1:10" x14ac:dyDescent="0.25">
      <c r="A412" t="s">
        <v>2824</v>
      </c>
      <c r="B412" t="str">
        <f t="shared" si="7"/>
        <v>CAP, 82pF, ±2%, 50V, C0G, 0603</v>
      </c>
      <c r="C412" t="s">
        <v>2797</v>
      </c>
      <c r="D412" t="s">
        <v>2817</v>
      </c>
      <c r="E412" t="s">
        <v>943</v>
      </c>
      <c r="F412" t="s">
        <v>2613</v>
      </c>
      <c r="G412" t="s">
        <v>21</v>
      </c>
      <c r="H412" t="s">
        <v>2729</v>
      </c>
      <c r="I412" t="s">
        <v>35</v>
      </c>
      <c r="J412" t="s">
        <v>23</v>
      </c>
    </row>
    <row r="413" spans="1:10" x14ac:dyDescent="0.25">
      <c r="A413" t="s">
        <v>2825</v>
      </c>
      <c r="B413" t="str">
        <f t="shared" si="7"/>
        <v>CAP, 100pF, ±2%, 50V, C0G, 0603</v>
      </c>
      <c r="C413" t="s">
        <v>2798</v>
      </c>
      <c r="D413" t="s">
        <v>2817</v>
      </c>
      <c r="E413" t="s">
        <v>943</v>
      </c>
      <c r="F413" t="s">
        <v>2613</v>
      </c>
      <c r="G413" t="s">
        <v>21</v>
      </c>
      <c r="H413" t="s">
        <v>2730</v>
      </c>
      <c r="I413" t="s">
        <v>35</v>
      </c>
      <c r="J413" t="s">
        <v>23</v>
      </c>
    </row>
    <row r="414" spans="1:10" x14ac:dyDescent="0.25">
      <c r="A414" t="s">
        <v>2826</v>
      </c>
      <c r="B414" t="str">
        <f t="shared" si="7"/>
        <v>CAP, 39pF, ±2%, 50V, C0G, 0603</v>
      </c>
      <c r="C414" t="s">
        <v>2799</v>
      </c>
      <c r="D414" t="s">
        <v>2817</v>
      </c>
      <c r="E414" t="s">
        <v>943</v>
      </c>
      <c r="F414" t="s">
        <v>2613</v>
      </c>
      <c r="G414" t="s">
        <v>21</v>
      </c>
      <c r="H414" t="s">
        <v>2731</v>
      </c>
      <c r="I414" t="s">
        <v>35</v>
      </c>
      <c r="J414" t="s">
        <v>23</v>
      </c>
    </row>
    <row r="415" spans="1:10" x14ac:dyDescent="0.25">
      <c r="A415" t="s">
        <v>2827</v>
      </c>
      <c r="B415" t="str">
        <f t="shared" si="7"/>
        <v>CAP, 150pF, ±2%, 50V, C0G, 0603</v>
      </c>
      <c r="C415" t="s">
        <v>2800</v>
      </c>
      <c r="D415" t="s">
        <v>2817</v>
      </c>
      <c r="E415" t="s">
        <v>943</v>
      </c>
      <c r="F415" t="s">
        <v>2613</v>
      </c>
      <c r="G415" t="s">
        <v>21</v>
      </c>
      <c r="H415" t="s">
        <v>2732</v>
      </c>
      <c r="I415" t="s">
        <v>35</v>
      </c>
      <c r="J415" t="s">
        <v>23</v>
      </c>
    </row>
    <row r="416" spans="1:10" x14ac:dyDescent="0.25">
      <c r="A416" t="s">
        <v>2828</v>
      </c>
      <c r="B416" t="str">
        <f t="shared" si="7"/>
        <v>CAP, 47pF, ±2%, 50V, C0G, 0603</v>
      </c>
      <c r="C416" t="s">
        <v>2793</v>
      </c>
      <c r="D416" t="s">
        <v>2817</v>
      </c>
      <c r="E416" t="s">
        <v>943</v>
      </c>
      <c r="F416" t="s">
        <v>2613</v>
      </c>
      <c r="G416" t="s">
        <v>21</v>
      </c>
      <c r="H416" t="s">
        <v>2733</v>
      </c>
      <c r="I416" t="s">
        <v>35</v>
      </c>
      <c r="J416" t="s">
        <v>23</v>
      </c>
    </row>
    <row r="417" spans="1:10" x14ac:dyDescent="0.25">
      <c r="A417" t="s">
        <v>2829</v>
      </c>
      <c r="B417" t="str">
        <f t="shared" si="7"/>
        <v>CAP, 30pF, ±2%, 50V, C0G, 0603</v>
      </c>
      <c r="C417" t="s">
        <v>2801</v>
      </c>
      <c r="D417" t="s">
        <v>2817</v>
      </c>
      <c r="E417" t="s">
        <v>943</v>
      </c>
      <c r="F417" t="s">
        <v>2613</v>
      </c>
      <c r="G417" t="s">
        <v>21</v>
      </c>
      <c r="H417" t="s">
        <v>2734</v>
      </c>
      <c r="I417" t="s">
        <v>35</v>
      </c>
      <c r="J417" t="s">
        <v>23</v>
      </c>
    </row>
    <row r="418" spans="1:10" x14ac:dyDescent="0.25">
      <c r="A418" t="s">
        <v>2830</v>
      </c>
      <c r="B418" t="str">
        <f t="shared" si="7"/>
        <v>CAP, 47pF, ±1%, 50V, C0G, 0603</v>
      </c>
      <c r="C418" t="s">
        <v>2793</v>
      </c>
      <c r="D418" t="s">
        <v>2818</v>
      </c>
      <c r="E418" t="s">
        <v>943</v>
      </c>
      <c r="F418" t="s">
        <v>2613</v>
      </c>
      <c r="G418" t="s">
        <v>21</v>
      </c>
      <c r="H418" t="s">
        <v>2735</v>
      </c>
      <c r="I418" t="s">
        <v>35</v>
      </c>
      <c r="J418" t="s">
        <v>23</v>
      </c>
    </row>
    <row r="419" spans="1:10" x14ac:dyDescent="0.25">
      <c r="A419" t="s">
        <v>2831</v>
      </c>
      <c r="B419" t="str">
        <f t="shared" si="7"/>
        <v>CAP, 18pF, ±1%, 50V, C0G, 0603</v>
      </c>
      <c r="C419" t="s">
        <v>2796</v>
      </c>
      <c r="D419" t="s">
        <v>2818</v>
      </c>
      <c r="E419" t="s">
        <v>943</v>
      </c>
      <c r="F419" t="s">
        <v>2613</v>
      </c>
      <c r="G419" t="s">
        <v>21</v>
      </c>
      <c r="H419" t="s">
        <v>2736</v>
      </c>
      <c r="I419" t="s">
        <v>35</v>
      </c>
      <c r="J419" t="s">
        <v>23</v>
      </c>
    </row>
    <row r="420" spans="1:10" x14ac:dyDescent="0.25">
      <c r="A420" t="s">
        <v>2832</v>
      </c>
      <c r="B420" t="str">
        <f t="shared" si="7"/>
        <v>CAP, 27pF, ±1%, 50V, C0G, 0603</v>
      </c>
      <c r="C420" t="s">
        <v>2802</v>
      </c>
      <c r="D420" t="s">
        <v>2818</v>
      </c>
      <c r="E420" t="s">
        <v>943</v>
      </c>
      <c r="F420" t="s">
        <v>2613</v>
      </c>
      <c r="G420" t="s">
        <v>21</v>
      </c>
      <c r="H420" t="s">
        <v>2737</v>
      </c>
      <c r="I420" t="s">
        <v>35</v>
      </c>
      <c r="J420" t="s">
        <v>23</v>
      </c>
    </row>
    <row r="421" spans="1:10" x14ac:dyDescent="0.25">
      <c r="A421" t="s">
        <v>2833</v>
      </c>
      <c r="B421" t="str">
        <f t="shared" si="7"/>
        <v>CAP, 82pF, ±1%, 50V, C0G, 0603</v>
      </c>
      <c r="C421" t="s">
        <v>2797</v>
      </c>
      <c r="D421" t="s">
        <v>2818</v>
      </c>
      <c r="E421" t="s">
        <v>943</v>
      </c>
      <c r="F421" t="s">
        <v>2613</v>
      </c>
      <c r="G421" t="s">
        <v>21</v>
      </c>
      <c r="H421" t="s">
        <v>2738</v>
      </c>
      <c r="I421" t="s">
        <v>35</v>
      </c>
      <c r="J421" t="s">
        <v>23</v>
      </c>
    </row>
    <row r="422" spans="1:10" x14ac:dyDescent="0.25">
      <c r="A422" t="s">
        <v>2834</v>
      </c>
      <c r="B422" t="str">
        <f t="shared" si="7"/>
        <v>CAP, 2200pF, ±2%, 50V, C0G, 0603</v>
      </c>
      <c r="C422" t="s">
        <v>934</v>
      </c>
      <c r="D422" t="s">
        <v>2817</v>
      </c>
      <c r="E422" t="s">
        <v>943</v>
      </c>
      <c r="F422" t="s">
        <v>2613</v>
      </c>
      <c r="G422" t="s">
        <v>21</v>
      </c>
      <c r="H422" t="s">
        <v>2739</v>
      </c>
      <c r="I422" t="s">
        <v>35</v>
      </c>
      <c r="J422" t="s">
        <v>23</v>
      </c>
    </row>
    <row r="423" spans="1:10" x14ac:dyDescent="0.25">
      <c r="A423" t="s">
        <v>2835</v>
      </c>
      <c r="B423" t="str">
        <f t="shared" si="7"/>
        <v>CAP, 330pF, ±2%, 50V, C0G, 0603</v>
      </c>
      <c r="C423" t="s">
        <v>924</v>
      </c>
      <c r="D423" t="s">
        <v>2817</v>
      </c>
      <c r="E423" t="s">
        <v>943</v>
      </c>
      <c r="F423" t="s">
        <v>2613</v>
      </c>
      <c r="G423" t="s">
        <v>21</v>
      </c>
      <c r="H423" t="s">
        <v>2740</v>
      </c>
      <c r="I423" t="s">
        <v>35</v>
      </c>
      <c r="J423" t="s">
        <v>23</v>
      </c>
    </row>
    <row r="424" spans="1:10" x14ac:dyDescent="0.25">
      <c r="A424" t="s">
        <v>2836</v>
      </c>
      <c r="B424" t="str">
        <f t="shared" si="7"/>
        <v>CAP, 56pF, ±1%, 50V, C0G, 0603</v>
      </c>
      <c r="C424" t="s">
        <v>2803</v>
      </c>
      <c r="D424" t="s">
        <v>2818</v>
      </c>
      <c r="E424" t="s">
        <v>943</v>
      </c>
      <c r="F424" t="s">
        <v>2613</v>
      </c>
      <c r="G424" t="s">
        <v>21</v>
      </c>
      <c r="H424" t="s">
        <v>2741</v>
      </c>
      <c r="I424" t="s">
        <v>35</v>
      </c>
      <c r="J424" t="s">
        <v>23</v>
      </c>
    </row>
    <row r="425" spans="1:10" x14ac:dyDescent="0.25">
      <c r="A425" t="s">
        <v>2837</v>
      </c>
      <c r="B425" t="str">
        <f t="shared" si="7"/>
        <v>CAP, 39pF, ±1%, 50V, C0G, 0603</v>
      </c>
      <c r="C425" t="s">
        <v>2799</v>
      </c>
      <c r="D425" t="s">
        <v>2818</v>
      </c>
      <c r="E425" t="s">
        <v>943</v>
      </c>
      <c r="F425" t="s">
        <v>2613</v>
      </c>
      <c r="G425" t="s">
        <v>21</v>
      </c>
      <c r="H425" t="s">
        <v>2742</v>
      </c>
      <c r="I425" t="s">
        <v>35</v>
      </c>
      <c r="J425" t="s">
        <v>23</v>
      </c>
    </row>
    <row r="426" spans="1:10" x14ac:dyDescent="0.25">
      <c r="A426" t="s">
        <v>2838</v>
      </c>
      <c r="B426" t="str">
        <f t="shared" si="7"/>
        <v>CAP, 68pF, ±1%, 50V, C0G, 0603</v>
      </c>
      <c r="C426" t="s">
        <v>2804</v>
      </c>
      <c r="D426" t="s">
        <v>2818</v>
      </c>
      <c r="E426" t="s">
        <v>943</v>
      </c>
      <c r="F426" t="s">
        <v>2613</v>
      </c>
      <c r="G426" t="s">
        <v>21</v>
      </c>
      <c r="H426" t="s">
        <v>2743</v>
      </c>
      <c r="I426" t="s">
        <v>35</v>
      </c>
      <c r="J426" t="s">
        <v>23</v>
      </c>
    </row>
    <row r="427" spans="1:10" x14ac:dyDescent="0.25">
      <c r="A427" t="s">
        <v>2839</v>
      </c>
      <c r="B427" t="str">
        <f t="shared" si="7"/>
        <v>CAP, 82pF, ±1%, 50V, C0G, 0603</v>
      </c>
      <c r="C427" t="s">
        <v>2797</v>
      </c>
      <c r="D427" t="s">
        <v>2818</v>
      </c>
      <c r="E427" t="s">
        <v>943</v>
      </c>
      <c r="F427" t="s">
        <v>2613</v>
      </c>
      <c r="G427" t="s">
        <v>21</v>
      </c>
      <c r="H427" t="s">
        <v>2744</v>
      </c>
      <c r="I427" t="s">
        <v>35</v>
      </c>
      <c r="J427" t="s">
        <v>23</v>
      </c>
    </row>
    <row r="428" spans="1:10" x14ac:dyDescent="0.25">
      <c r="A428" t="s">
        <v>2840</v>
      </c>
      <c r="B428" t="str">
        <f t="shared" si="7"/>
        <v>CAP, 22pF, ±1%, 50V, C0G, 0603</v>
      </c>
      <c r="C428" t="s">
        <v>2795</v>
      </c>
      <c r="D428" t="s">
        <v>2818</v>
      </c>
      <c r="E428" t="s">
        <v>943</v>
      </c>
      <c r="F428" t="s">
        <v>2613</v>
      </c>
      <c r="G428" t="s">
        <v>21</v>
      </c>
      <c r="H428" t="s">
        <v>2745</v>
      </c>
      <c r="I428" t="s">
        <v>35</v>
      </c>
      <c r="J428" t="s">
        <v>23</v>
      </c>
    </row>
    <row r="429" spans="1:10" x14ac:dyDescent="0.25">
      <c r="A429" t="s">
        <v>2841</v>
      </c>
      <c r="B429" t="str">
        <f t="shared" si="7"/>
        <v>CAP, 33pF, ±1%, 50V, C0G, 0603</v>
      </c>
      <c r="C429" t="s">
        <v>2805</v>
      </c>
      <c r="D429" t="s">
        <v>2818</v>
      </c>
      <c r="E429" t="s">
        <v>943</v>
      </c>
      <c r="F429" t="s">
        <v>2613</v>
      </c>
      <c r="G429" t="s">
        <v>21</v>
      </c>
      <c r="H429" t="s">
        <v>2746</v>
      </c>
      <c r="I429" t="s">
        <v>35</v>
      </c>
      <c r="J429" t="s">
        <v>23</v>
      </c>
    </row>
    <row r="430" spans="1:10" x14ac:dyDescent="0.25">
      <c r="A430" t="s">
        <v>2842</v>
      </c>
      <c r="B430" t="str">
        <f t="shared" si="7"/>
        <v>CAP, 47pF, ±1%, 50V, C0G, 0603</v>
      </c>
      <c r="C430" t="s">
        <v>2793</v>
      </c>
      <c r="D430" t="s">
        <v>2818</v>
      </c>
      <c r="E430" t="s">
        <v>943</v>
      </c>
      <c r="F430" t="s">
        <v>2613</v>
      </c>
      <c r="G430" t="s">
        <v>21</v>
      </c>
      <c r="H430" t="s">
        <v>2747</v>
      </c>
      <c r="I430" t="s">
        <v>35</v>
      </c>
      <c r="J430" t="s">
        <v>23</v>
      </c>
    </row>
    <row r="431" spans="1:10" x14ac:dyDescent="0.25">
      <c r="A431" t="s">
        <v>2843</v>
      </c>
      <c r="B431" t="str">
        <f t="shared" si="7"/>
        <v>CAP, 470pF, ±2%, 50V, C0G, 0603</v>
      </c>
      <c r="C431" t="s">
        <v>926</v>
      </c>
      <c r="D431" t="s">
        <v>2817</v>
      </c>
      <c r="E431" t="s">
        <v>943</v>
      </c>
      <c r="F431" t="s">
        <v>2613</v>
      </c>
      <c r="G431" t="s">
        <v>21</v>
      </c>
      <c r="H431" t="s">
        <v>2748</v>
      </c>
      <c r="I431" t="s">
        <v>35</v>
      </c>
      <c r="J431" t="s">
        <v>23</v>
      </c>
    </row>
    <row r="432" spans="1:10" x14ac:dyDescent="0.25">
      <c r="A432" t="s">
        <v>2844</v>
      </c>
      <c r="B432" t="str">
        <f t="shared" si="7"/>
        <v>CAP, 120pF, ±2%, 50V, C0G, 0603</v>
      </c>
      <c r="C432" t="s">
        <v>2806</v>
      </c>
      <c r="D432" t="s">
        <v>2817</v>
      </c>
      <c r="E432" t="s">
        <v>943</v>
      </c>
      <c r="F432" t="s">
        <v>2613</v>
      </c>
      <c r="G432" t="s">
        <v>21</v>
      </c>
      <c r="H432" t="s">
        <v>2749</v>
      </c>
      <c r="I432" t="s">
        <v>35</v>
      </c>
      <c r="J432" t="s">
        <v>23</v>
      </c>
    </row>
    <row r="433" spans="1:10" x14ac:dyDescent="0.25">
      <c r="A433" t="s">
        <v>2845</v>
      </c>
      <c r="B433" t="str">
        <f t="shared" si="7"/>
        <v>CAP, 180pF, ±2%, 50V, C0G, 0603</v>
      </c>
      <c r="C433" t="s">
        <v>2807</v>
      </c>
      <c r="D433" t="s">
        <v>2817</v>
      </c>
      <c r="E433" t="s">
        <v>943</v>
      </c>
      <c r="F433" t="s">
        <v>2613</v>
      </c>
      <c r="G433" t="s">
        <v>21</v>
      </c>
      <c r="H433" t="s">
        <v>2750</v>
      </c>
      <c r="I433" t="s">
        <v>35</v>
      </c>
      <c r="J433" t="s">
        <v>23</v>
      </c>
    </row>
    <row r="434" spans="1:10" x14ac:dyDescent="0.25">
      <c r="A434" t="s">
        <v>2846</v>
      </c>
      <c r="B434" t="str">
        <f t="shared" si="7"/>
        <v>CAP, 1800pF, ±2%, 50V, C0G, 0603</v>
      </c>
      <c r="C434" t="s">
        <v>933</v>
      </c>
      <c r="D434" t="s">
        <v>2817</v>
      </c>
      <c r="E434" t="s">
        <v>943</v>
      </c>
      <c r="F434" t="s">
        <v>2613</v>
      </c>
      <c r="G434" t="s">
        <v>21</v>
      </c>
      <c r="H434" t="s">
        <v>2751</v>
      </c>
      <c r="I434" t="s">
        <v>35</v>
      </c>
      <c r="J434" t="s">
        <v>23</v>
      </c>
    </row>
    <row r="435" spans="1:10" x14ac:dyDescent="0.25">
      <c r="A435" t="s">
        <v>2847</v>
      </c>
      <c r="B435" t="str">
        <f t="shared" si="7"/>
        <v>CAP, 1500pF, ±1%, 50V, C0G, 0603</v>
      </c>
      <c r="C435" t="s">
        <v>932</v>
      </c>
      <c r="D435" t="s">
        <v>2818</v>
      </c>
      <c r="E435" t="s">
        <v>943</v>
      </c>
      <c r="F435" t="s">
        <v>2613</v>
      </c>
      <c r="G435" t="s">
        <v>21</v>
      </c>
      <c r="H435" t="s">
        <v>2752</v>
      </c>
      <c r="I435" t="s">
        <v>35</v>
      </c>
      <c r="J435" t="s">
        <v>23</v>
      </c>
    </row>
    <row r="436" spans="1:10" x14ac:dyDescent="0.25">
      <c r="A436" t="s">
        <v>2848</v>
      </c>
      <c r="B436" t="str">
        <f t="shared" si="7"/>
        <v>CAP, 2700pF, ±2%, 50V, C0G, 0603</v>
      </c>
      <c r="C436" t="s">
        <v>935</v>
      </c>
      <c r="D436" t="s">
        <v>2817</v>
      </c>
      <c r="E436" t="s">
        <v>943</v>
      </c>
      <c r="F436" t="s">
        <v>2613</v>
      </c>
      <c r="G436" t="s">
        <v>21</v>
      </c>
      <c r="H436" t="s">
        <v>2753</v>
      </c>
      <c r="I436" t="s">
        <v>35</v>
      </c>
      <c r="J436" t="s">
        <v>23</v>
      </c>
    </row>
    <row r="437" spans="1:10" x14ac:dyDescent="0.25">
      <c r="A437" t="s">
        <v>2849</v>
      </c>
      <c r="B437" t="str">
        <f t="shared" si="7"/>
        <v>CAP, 56pF, ±1%, 50V, C0G, 0603</v>
      </c>
      <c r="C437" t="s">
        <v>2803</v>
      </c>
      <c r="D437" t="s">
        <v>2818</v>
      </c>
      <c r="E437" t="s">
        <v>943</v>
      </c>
      <c r="F437" t="s">
        <v>2613</v>
      </c>
      <c r="G437" t="s">
        <v>21</v>
      </c>
      <c r="H437" t="s">
        <v>2754</v>
      </c>
      <c r="I437" t="s">
        <v>35</v>
      </c>
      <c r="J437" t="s">
        <v>23</v>
      </c>
    </row>
    <row r="438" spans="1:10" x14ac:dyDescent="0.25">
      <c r="A438" t="s">
        <v>2850</v>
      </c>
      <c r="B438" t="str">
        <f t="shared" si="7"/>
        <v>CAP, 390pF, ±2%, 50V, C0G, 0603</v>
      </c>
      <c r="C438" t="s">
        <v>925</v>
      </c>
      <c r="D438" t="s">
        <v>2817</v>
      </c>
      <c r="E438" t="s">
        <v>943</v>
      </c>
      <c r="F438" t="s">
        <v>2613</v>
      </c>
      <c r="G438" t="s">
        <v>21</v>
      </c>
      <c r="H438" t="s">
        <v>2755</v>
      </c>
      <c r="I438" t="s">
        <v>35</v>
      </c>
      <c r="J438" t="s">
        <v>23</v>
      </c>
    </row>
    <row r="439" spans="1:10" x14ac:dyDescent="0.25">
      <c r="A439" t="s">
        <v>2851</v>
      </c>
      <c r="B439" t="str">
        <f t="shared" ref="B439:B502" si="8">CONCATENATE("CAP",", ",C439,", ",D439,", ",E439,", ",F439,", 0603")</f>
        <v>CAP, 1000pF, ±2%, 50V, C0G, 0603</v>
      </c>
      <c r="C439" t="s">
        <v>930</v>
      </c>
      <c r="D439" t="s">
        <v>2817</v>
      </c>
      <c r="E439" t="s">
        <v>943</v>
      </c>
      <c r="F439" t="s">
        <v>2613</v>
      </c>
      <c r="G439" t="s">
        <v>21</v>
      </c>
      <c r="H439" t="s">
        <v>2756</v>
      </c>
      <c r="I439" t="s">
        <v>35</v>
      </c>
      <c r="J439" t="s">
        <v>23</v>
      </c>
    </row>
    <row r="440" spans="1:10" x14ac:dyDescent="0.25">
      <c r="A440" t="s">
        <v>2852</v>
      </c>
      <c r="B440" t="str">
        <f t="shared" si="8"/>
        <v>CAP, 300pF, ±2%, 50V, C0G, 0603</v>
      </c>
      <c r="C440" t="s">
        <v>2808</v>
      </c>
      <c r="D440" t="s">
        <v>2817</v>
      </c>
      <c r="E440" t="s">
        <v>943</v>
      </c>
      <c r="F440" t="s">
        <v>2613</v>
      </c>
      <c r="G440" t="s">
        <v>21</v>
      </c>
      <c r="H440" t="s">
        <v>2757</v>
      </c>
      <c r="I440" t="s">
        <v>35</v>
      </c>
      <c r="J440" t="s">
        <v>23</v>
      </c>
    </row>
    <row r="441" spans="1:10" x14ac:dyDescent="0.25">
      <c r="A441" t="s">
        <v>2853</v>
      </c>
      <c r="B441" t="str">
        <f t="shared" si="8"/>
        <v>CAP, 160pF, ±2%, 50V, C0G, 0603</v>
      </c>
      <c r="C441" t="s">
        <v>2809</v>
      </c>
      <c r="D441" t="s">
        <v>2817</v>
      </c>
      <c r="E441" t="s">
        <v>943</v>
      </c>
      <c r="F441" t="s">
        <v>2613</v>
      </c>
      <c r="G441" t="s">
        <v>21</v>
      </c>
      <c r="H441" t="s">
        <v>2758</v>
      </c>
      <c r="I441" t="s">
        <v>35</v>
      </c>
      <c r="J441" t="s">
        <v>23</v>
      </c>
    </row>
    <row r="442" spans="1:10" x14ac:dyDescent="0.25">
      <c r="A442" t="s">
        <v>2854</v>
      </c>
      <c r="B442" t="str">
        <f t="shared" si="8"/>
        <v>CAP, 56pF, ±2%, 50V, C0G, 0603</v>
      </c>
      <c r="C442" t="s">
        <v>2803</v>
      </c>
      <c r="D442" t="s">
        <v>2817</v>
      </c>
      <c r="E442" t="s">
        <v>943</v>
      </c>
      <c r="F442" t="s">
        <v>2613</v>
      </c>
      <c r="G442" t="s">
        <v>21</v>
      </c>
      <c r="H442" t="s">
        <v>2759</v>
      </c>
      <c r="I442" t="s">
        <v>35</v>
      </c>
      <c r="J442" t="s">
        <v>23</v>
      </c>
    </row>
    <row r="443" spans="1:10" x14ac:dyDescent="0.25">
      <c r="A443" t="s">
        <v>2855</v>
      </c>
      <c r="B443" t="str">
        <f t="shared" si="8"/>
        <v>CAP, 220pF, ±2%, 50V, C0G, 0603</v>
      </c>
      <c r="C443" t="s">
        <v>923</v>
      </c>
      <c r="D443" t="s">
        <v>2817</v>
      </c>
      <c r="E443" t="s">
        <v>943</v>
      </c>
      <c r="F443" t="s">
        <v>2613</v>
      </c>
      <c r="G443" t="s">
        <v>21</v>
      </c>
      <c r="H443" t="s">
        <v>2760</v>
      </c>
      <c r="I443" t="s">
        <v>35</v>
      </c>
      <c r="J443" t="s">
        <v>23</v>
      </c>
    </row>
    <row r="444" spans="1:10" x14ac:dyDescent="0.25">
      <c r="A444" t="s">
        <v>2856</v>
      </c>
      <c r="B444" t="str">
        <f t="shared" si="8"/>
        <v>CAP, 39pF, ±1%, 50V, C0G, 0603</v>
      </c>
      <c r="C444" t="s">
        <v>2799</v>
      </c>
      <c r="D444" t="s">
        <v>2818</v>
      </c>
      <c r="E444" t="s">
        <v>943</v>
      </c>
      <c r="F444" t="s">
        <v>2613</v>
      </c>
      <c r="G444" t="s">
        <v>21</v>
      </c>
      <c r="H444" t="s">
        <v>2761</v>
      </c>
      <c r="I444" t="s">
        <v>35</v>
      </c>
      <c r="J444" t="s">
        <v>23</v>
      </c>
    </row>
    <row r="445" spans="1:10" x14ac:dyDescent="0.25">
      <c r="A445" t="s">
        <v>2857</v>
      </c>
      <c r="B445" t="str">
        <f t="shared" si="8"/>
        <v>CAP, 33pF, ±1%, 50V, C0G, 0603</v>
      </c>
      <c r="C445" t="s">
        <v>2805</v>
      </c>
      <c r="D445" t="s">
        <v>2818</v>
      </c>
      <c r="E445" t="s">
        <v>943</v>
      </c>
      <c r="F445" t="s">
        <v>2613</v>
      </c>
      <c r="G445" t="s">
        <v>21</v>
      </c>
      <c r="H445" t="s">
        <v>2762</v>
      </c>
      <c r="I445" t="s">
        <v>35</v>
      </c>
      <c r="J445" t="s">
        <v>23</v>
      </c>
    </row>
    <row r="446" spans="1:10" x14ac:dyDescent="0.25">
      <c r="A446" t="s">
        <v>2858</v>
      </c>
      <c r="B446" t="str">
        <f t="shared" si="8"/>
        <v>CAP, 68pF, ±1%, 50V, C0G, 0603</v>
      </c>
      <c r="C446" t="s">
        <v>2804</v>
      </c>
      <c r="D446" t="s">
        <v>2818</v>
      </c>
      <c r="E446" t="s">
        <v>943</v>
      </c>
      <c r="F446" t="s">
        <v>2613</v>
      </c>
      <c r="G446" t="s">
        <v>21</v>
      </c>
      <c r="H446" t="s">
        <v>2763</v>
      </c>
      <c r="I446" t="s">
        <v>35</v>
      </c>
      <c r="J446" t="s">
        <v>23</v>
      </c>
    </row>
    <row r="447" spans="1:10" x14ac:dyDescent="0.25">
      <c r="A447" t="s">
        <v>2859</v>
      </c>
      <c r="B447" t="str">
        <f t="shared" si="8"/>
        <v>CAP, 15pF, ±1%, 50V, C0G, 0603</v>
      </c>
      <c r="C447" t="s">
        <v>2810</v>
      </c>
      <c r="D447" t="s">
        <v>2818</v>
      </c>
      <c r="E447" t="s">
        <v>943</v>
      </c>
      <c r="F447" t="s">
        <v>2613</v>
      </c>
      <c r="G447" t="s">
        <v>21</v>
      </c>
      <c r="H447" t="s">
        <v>2764</v>
      </c>
      <c r="I447" t="s">
        <v>35</v>
      </c>
      <c r="J447" t="s">
        <v>23</v>
      </c>
    </row>
    <row r="448" spans="1:10" x14ac:dyDescent="0.25">
      <c r="A448" t="s">
        <v>2860</v>
      </c>
      <c r="B448" t="str">
        <f t="shared" si="8"/>
        <v>CAP, 22pF, ±1%, 50V, C0G, 0603</v>
      </c>
      <c r="C448" t="s">
        <v>2795</v>
      </c>
      <c r="D448" t="s">
        <v>2818</v>
      </c>
      <c r="E448" t="s">
        <v>943</v>
      </c>
      <c r="F448" t="s">
        <v>2613</v>
      </c>
      <c r="G448" t="s">
        <v>21</v>
      </c>
      <c r="H448" t="s">
        <v>2765</v>
      </c>
      <c r="I448" t="s">
        <v>35</v>
      </c>
      <c r="J448" t="s">
        <v>23</v>
      </c>
    </row>
    <row r="449" spans="1:10" x14ac:dyDescent="0.25">
      <c r="A449" t="s">
        <v>2861</v>
      </c>
      <c r="B449" t="str">
        <f t="shared" si="8"/>
        <v>CAP, 680pF, ±2%, 50V, C0G, 0603</v>
      </c>
      <c r="C449" t="s">
        <v>928</v>
      </c>
      <c r="D449" t="s">
        <v>2817</v>
      </c>
      <c r="E449" t="s">
        <v>943</v>
      </c>
      <c r="F449" t="s">
        <v>2613</v>
      </c>
      <c r="G449" t="s">
        <v>21</v>
      </c>
      <c r="H449" t="s">
        <v>2766</v>
      </c>
      <c r="I449" t="s">
        <v>35</v>
      </c>
      <c r="J449" t="s">
        <v>23</v>
      </c>
    </row>
    <row r="450" spans="1:10" x14ac:dyDescent="0.25">
      <c r="A450" t="s">
        <v>2862</v>
      </c>
      <c r="B450" t="str">
        <f t="shared" si="8"/>
        <v>CAP, 560pF, ±2%, 50V, C0G, 0603</v>
      </c>
      <c r="C450" t="s">
        <v>927</v>
      </c>
      <c r="D450" t="s">
        <v>2817</v>
      </c>
      <c r="E450" t="s">
        <v>943</v>
      </c>
      <c r="F450" t="s">
        <v>2613</v>
      </c>
      <c r="G450" t="s">
        <v>21</v>
      </c>
      <c r="H450" t="s">
        <v>2767</v>
      </c>
      <c r="I450" t="s">
        <v>35</v>
      </c>
      <c r="J450" t="s">
        <v>23</v>
      </c>
    </row>
    <row r="451" spans="1:10" x14ac:dyDescent="0.25">
      <c r="A451" t="s">
        <v>2863</v>
      </c>
      <c r="B451" t="str">
        <f t="shared" si="8"/>
        <v>CAP, 820pF, ±2%, 50V, C0G, 0603</v>
      </c>
      <c r="C451" t="s">
        <v>929</v>
      </c>
      <c r="D451" t="s">
        <v>2817</v>
      </c>
      <c r="E451" t="s">
        <v>943</v>
      </c>
      <c r="F451" t="s">
        <v>2613</v>
      </c>
      <c r="G451" t="s">
        <v>21</v>
      </c>
      <c r="H451" t="s">
        <v>2768</v>
      </c>
      <c r="I451" t="s">
        <v>35</v>
      </c>
      <c r="J451" t="s">
        <v>23</v>
      </c>
    </row>
    <row r="452" spans="1:10" x14ac:dyDescent="0.25">
      <c r="A452" t="s">
        <v>2864</v>
      </c>
      <c r="B452" t="str">
        <f t="shared" si="8"/>
        <v>CAP, 2700pF, ±2%, 50V, C0G, 0603</v>
      </c>
      <c r="C452" t="s">
        <v>935</v>
      </c>
      <c r="D452" t="s">
        <v>2817</v>
      </c>
      <c r="E452" t="s">
        <v>943</v>
      </c>
      <c r="F452" t="s">
        <v>2613</v>
      </c>
      <c r="G452" t="s">
        <v>21</v>
      </c>
      <c r="H452" t="s">
        <v>2769</v>
      </c>
      <c r="I452" t="s">
        <v>35</v>
      </c>
      <c r="J452" t="s">
        <v>23</v>
      </c>
    </row>
    <row r="453" spans="1:10" x14ac:dyDescent="0.25">
      <c r="A453" t="s">
        <v>2865</v>
      </c>
      <c r="B453" t="str">
        <f t="shared" si="8"/>
        <v>CAP, 24pF, ±2%, 50V, C0G, 0603</v>
      </c>
      <c r="C453" t="s">
        <v>2811</v>
      </c>
      <c r="D453" t="s">
        <v>2817</v>
      </c>
      <c r="E453" t="s">
        <v>943</v>
      </c>
      <c r="F453" t="s">
        <v>2613</v>
      </c>
      <c r="G453" t="s">
        <v>21</v>
      </c>
      <c r="H453" t="s">
        <v>2770</v>
      </c>
      <c r="I453" t="s">
        <v>35</v>
      </c>
      <c r="J453" t="s">
        <v>23</v>
      </c>
    </row>
    <row r="454" spans="1:10" x14ac:dyDescent="0.25">
      <c r="A454" t="s">
        <v>2866</v>
      </c>
      <c r="B454" t="str">
        <f t="shared" si="8"/>
        <v>CAP, 36pF, ±2%, 50V, C0G, 0603</v>
      </c>
      <c r="C454" t="s">
        <v>2812</v>
      </c>
      <c r="D454" t="s">
        <v>2817</v>
      </c>
      <c r="E454" t="s">
        <v>943</v>
      </c>
      <c r="F454" t="s">
        <v>2613</v>
      </c>
      <c r="G454" t="s">
        <v>21</v>
      </c>
      <c r="H454" t="s">
        <v>2771</v>
      </c>
      <c r="I454" t="s">
        <v>35</v>
      </c>
      <c r="J454" t="s">
        <v>23</v>
      </c>
    </row>
    <row r="455" spans="1:10" x14ac:dyDescent="0.25">
      <c r="A455" t="s">
        <v>2867</v>
      </c>
      <c r="B455" t="str">
        <f t="shared" si="8"/>
        <v>CAP, 33pF, ±2%, 50V, C0G, 0603</v>
      </c>
      <c r="C455" t="s">
        <v>2805</v>
      </c>
      <c r="D455" t="s">
        <v>2817</v>
      </c>
      <c r="E455" t="s">
        <v>943</v>
      </c>
      <c r="F455" t="s">
        <v>2613</v>
      </c>
      <c r="G455" t="s">
        <v>21</v>
      </c>
      <c r="H455" t="s">
        <v>2772</v>
      </c>
      <c r="I455" t="s">
        <v>35</v>
      </c>
      <c r="J455" t="s">
        <v>23</v>
      </c>
    </row>
    <row r="456" spans="1:10" x14ac:dyDescent="0.25">
      <c r="A456" t="s">
        <v>2868</v>
      </c>
      <c r="B456" t="str">
        <f t="shared" si="8"/>
        <v>CAP, 15pF, ±2%, 50V, C0G, 0603</v>
      </c>
      <c r="C456" t="s">
        <v>2810</v>
      </c>
      <c r="D456" t="s">
        <v>2817</v>
      </c>
      <c r="E456" t="s">
        <v>943</v>
      </c>
      <c r="F456" t="s">
        <v>2613</v>
      </c>
      <c r="G456" t="s">
        <v>21</v>
      </c>
      <c r="H456" t="s">
        <v>2773</v>
      </c>
      <c r="I456" t="s">
        <v>35</v>
      </c>
      <c r="J456" t="s">
        <v>23</v>
      </c>
    </row>
    <row r="457" spans="1:10" x14ac:dyDescent="0.25">
      <c r="A457" t="s">
        <v>2869</v>
      </c>
      <c r="B457" t="str">
        <f t="shared" si="8"/>
        <v>CAP, 27pF, ±2%, 50V, C0G, 0603</v>
      </c>
      <c r="C457" t="s">
        <v>2802</v>
      </c>
      <c r="D457" t="s">
        <v>2817</v>
      </c>
      <c r="E457" t="s">
        <v>943</v>
      </c>
      <c r="F457" t="s">
        <v>2613</v>
      </c>
      <c r="G457" t="s">
        <v>21</v>
      </c>
      <c r="H457" t="s">
        <v>2774</v>
      </c>
      <c r="I457" t="s">
        <v>35</v>
      </c>
      <c r="J457" t="s">
        <v>23</v>
      </c>
    </row>
    <row r="458" spans="1:10" x14ac:dyDescent="0.25">
      <c r="A458" t="s">
        <v>2870</v>
      </c>
      <c r="B458" t="str">
        <f t="shared" si="8"/>
        <v>CAP, 16pF, ±2%, 50V, C0G, 0603</v>
      </c>
      <c r="C458" t="s">
        <v>2813</v>
      </c>
      <c r="D458" t="s">
        <v>2817</v>
      </c>
      <c r="E458" t="s">
        <v>943</v>
      </c>
      <c r="F458" t="s">
        <v>2613</v>
      </c>
      <c r="G458" t="s">
        <v>21</v>
      </c>
      <c r="H458" t="s">
        <v>2775</v>
      </c>
      <c r="I458" t="s">
        <v>35</v>
      </c>
      <c r="J458" t="s">
        <v>23</v>
      </c>
    </row>
    <row r="459" spans="1:10" x14ac:dyDescent="0.25">
      <c r="A459" t="s">
        <v>2871</v>
      </c>
      <c r="B459" t="str">
        <f t="shared" si="8"/>
        <v>CAP, 1000pF, ±1%, 50V, C0G, 0603</v>
      </c>
      <c r="C459" t="s">
        <v>930</v>
      </c>
      <c r="D459" t="s">
        <v>2818</v>
      </c>
      <c r="E459" t="s">
        <v>943</v>
      </c>
      <c r="F459" t="s">
        <v>2613</v>
      </c>
      <c r="G459" t="s">
        <v>21</v>
      </c>
      <c r="H459" t="s">
        <v>2776</v>
      </c>
      <c r="I459" t="s">
        <v>35</v>
      </c>
      <c r="J459" t="s">
        <v>23</v>
      </c>
    </row>
    <row r="460" spans="1:10" x14ac:dyDescent="0.25">
      <c r="A460" t="s">
        <v>2872</v>
      </c>
      <c r="B460" t="str">
        <f t="shared" si="8"/>
        <v>CAP, 130pF, ±2%, 50V, C0G, 0603</v>
      </c>
      <c r="C460" t="s">
        <v>2814</v>
      </c>
      <c r="D460" t="s">
        <v>2817</v>
      </c>
      <c r="E460" t="s">
        <v>943</v>
      </c>
      <c r="F460" t="s">
        <v>2613</v>
      </c>
      <c r="G460" t="s">
        <v>21</v>
      </c>
      <c r="H460" t="s">
        <v>2777</v>
      </c>
      <c r="I460" t="s">
        <v>35</v>
      </c>
      <c r="J460" t="s">
        <v>23</v>
      </c>
    </row>
    <row r="461" spans="1:10" x14ac:dyDescent="0.25">
      <c r="A461" t="s">
        <v>2873</v>
      </c>
      <c r="B461" t="str">
        <f t="shared" si="8"/>
        <v>CAP, 1000pF, ±1%, 50V, C0G, 0603</v>
      </c>
      <c r="C461" t="s">
        <v>930</v>
      </c>
      <c r="D461" t="s">
        <v>2818</v>
      </c>
      <c r="E461" t="s">
        <v>943</v>
      </c>
      <c r="F461" t="s">
        <v>2613</v>
      </c>
      <c r="G461" t="s">
        <v>21</v>
      </c>
      <c r="H461" t="s">
        <v>2778</v>
      </c>
      <c r="I461" t="s">
        <v>35</v>
      </c>
      <c r="J461" t="s">
        <v>23</v>
      </c>
    </row>
    <row r="462" spans="1:10" x14ac:dyDescent="0.25">
      <c r="A462" t="s">
        <v>2874</v>
      </c>
      <c r="B462" t="str">
        <f t="shared" si="8"/>
        <v>CAP, 100pF, ±2%, 50V, C0G, 0603</v>
      </c>
      <c r="C462" t="s">
        <v>2798</v>
      </c>
      <c r="D462" t="s">
        <v>2817</v>
      </c>
      <c r="E462" t="s">
        <v>943</v>
      </c>
      <c r="F462" t="s">
        <v>2613</v>
      </c>
      <c r="G462" t="s">
        <v>21</v>
      </c>
      <c r="H462" t="s">
        <v>2779</v>
      </c>
      <c r="I462" t="s">
        <v>35</v>
      </c>
      <c r="J462" t="s">
        <v>23</v>
      </c>
    </row>
    <row r="463" spans="1:10" x14ac:dyDescent="0.25">
      <c r="A463" t="s">
        <v>2875</v>
      </c>
      <c r="B463" t="str">
        <f t="shared" si="8"/>
        <v>CAP, 22pF, ±2%, 50V, C0G, 0603</v>
      </c>
      <c r="C463" t="s">
        <v>2795</v>
      </c>
      <c r="D463" t="s">
        <v>2817</v>
      </c>
      <c r="E463" t="s">
        <v>943</v>
      </c>
      <c r="F463" t="s">
        <v>2613</v>
      </c>
      <c r="G463" t="s">
        <v>21</v>
      </c>
      <c r="H463" t="s">
        <v>2780</v>
      </c>
      <c r="I463" t="s">
        <v>35</v>
      </c>
      <c r="J463" t="s">
        <v>23</v>
      </c>
    </row>
    <row r="464" spans="1:10" x14ac:dyDescent="0.25">
      <c r="A464" t="s">
        <v>2876</v>
      </c>
      <c r="B464" t="str">
        <f t="shared" si="8"/>
        <v>CAP, 68pF, ±2%, 50V, C0G, 0603</v>
      </c>
      <c r="C464" t="s">
        <v>2804</v>
      </c>
      <c r="D464" t="s">
        <v>2817</v>
      </c>
      <c r="E464" t="s">
        <v>943</v>
      </c>
      <c r="F464" t="s">
        <v>2613</v>
      </c>
      <c r="G464" t="s">
        <v>21</v>
      </c>
      <c r="H464" t="s">
        <v>2781</v>
      </c>
      <c r="I464" t="s">
        <v>35</v>
      </c>
      <c r="J464" t="s">
        <v>23</v>
      </c>
    </row>
    <row r="465" spans="1:10" x14ac:dyDescent="0.25">
      <c r="A465" t="s">
        <v>2877</v>
      </c>
      <c r="B465" t="str">
        <f t="shared" si="8"/>
        <v>CAP, 12pF, ±2%, 50V, C0G, 0603</v>
      </c>
      <c r="C465" t="s">
        <v>2815</v>
      </c>
      <c r="D465" t="s">
        <v>2817</v>
      </c>
      <c r="E465" t="s">
        <v>943</v>
      </c>
      <c r="F465" t="s">
        <v>2613</v>
      </c>
      <c r="G465" t="s">
        <v>21</v>
      </c>
      <c r="H465" t="s">
        <v>2782</v>
      </c>
      <c r="I465" t="s">
        <v>35</v>
      </c>
      <c r="J465" t="s">
        <v>23</v>
      </c>
    </row>
    <row r="466" spans="1:10" x14ac:dyDescent="0.25">
      <c r="A466" t="s">
        <v>2878</v>
      </c>
      <c r="B466" t="str">
        <f t="shared" si="8"/>
        <v>CAP, 10pF, ±1%, 50V, C0G, 0603</v>
      </c>
      <c r="C466" t="s">
        <v>2794</v>
      </c>
      <c r="D466" t="s">
        <v>2818</v>
      </c>
      <c r="E466" t="s">
        <v>943</v>
      </c>
      <c r="F466" t="s">
        <v>2613</v>
      </c>
      <c r="G466" t="s">
        <v>21</v>
      </c>
      <c r="H466" t="s">
        <v>2783</v>
      </c>
      <c r="I466" t="s">
        <v>35</v>
      </c>
      <c r="J466" t="s">
        <v>23</v>
      </c>
    </row>
    <row r="467" spans="1:10" x14ac:dyDescent="0.25">
      <c r="A467" t="s">
        <v>2879</v>
      </c>
      <c r="B467" t="str">
        <f t="shared" si="8"/>
        <v>CAP, 1000pF, ±2%, 50V, C0G, 0603</v>
      </c>
      <c r="C467" t="s">
        <v>930</v>
      </c>
      <c r="D467" t="s">
        <v>2817</v>
      </c>
      <c r="E467" t="s">
        <v>943</v>
      </c>
      <c r="F467" t="s">
        <v>2613</v>
      </c>
      <c r="G467" t="s">
        <v>21</v>
      </c>
      <c r="H467" t="s">
        <v>2784</v>
      </c>
      <c r="I467" t="s">
        <v>35</v>
      </c>
      <c r="J467" t="s">
        <v>23</v>
      </c>
    </row>
    <row r="468" spans="1:10" x14ac:dyDescent="0.25">
      <c r="A468" t="s">
        <v>2880</v>
      </c>
      <c r="B468" t="str">
        <f t="shared" si="8"/>
        <v>CAP, 27pF, ±1%, 50V, C0G, 0603</v>
      </c>
      <c r="C468" t="s">
        <v>2802</v>
      </c>
      <c r="D468" t="s">
        <v>2818</v>
      </c>
      <c r="E468" t="s">
        <v>943</v>
      </c>
      <c r="F468" t="s">
        <v>2613</v>
      </c>
      <c r="G468" t="s">
        <v>21</v>
      </c>
      <c r="H468" t="s">
        <v>2785</v>
      </c>
      <c r="I468" t="s">
        <v>35</v>
      </c>
      <c r="J468" t="s">
        <v>23</v>
      </c>
    </row>
    <row r="469" spans="1:10" x14ac:dyDescent="0.25">
      <c r="A469" t="s">
        <v>2881</v>
      </c>
      <c r="B469" t="str">
        <f t="shared" si="8"/>
        <v>CAP, 1800pF, ±1%, 50V, C0G, 0603</v>
      </c>
      <c r="C469" t="s">
        <v>933</v>
      </c>
      <c r="D469" t="s">
        <v>2818</v>
      </c>
      <c r="E469" t="s">
        <v>943</v>
      </c>
      <c r="F469" t="s">
        <v>2613</v>
      </c>
      <c r="G469" t="s">
        <v>21</v>
      </c>
      <c r="H469" t="s">
        <v>2786</v>
      </c>
      <c r="I469" t="s">
        <v>35</v>
      </c>
      <c r="J469" t="s">
        <v>23</v>
      </c>
    </row>
    <row r="470" spans="1:10" x14ac:dyDescent="0.25">
      <c r="A470" t="s">
        <v>2882</v>
      </c>
      <c r="B470" t="str">
        <f t="shared" si="8"/>
        <v>CAP, 2200pF, ±1%, 50V, C0G, 0603</v>
      </c>
      <c r="C470" t="s">
        <v>934</v>
      </c>
      <c r="D470" t="s">
        <v>2818</v>
      </c>
      <c r="E470" t="s">
        <v>943</v>
      </c>
      <c r="F470" t="s">
        <v>2613</v>
      </c>
      <c r="G470" t="s">
        <v>21</v>
      </c>
      <c r="H470" t="s">
        <v>2787</v>
      </c>
      <c r="I470" t="s">
        <v>35</v>
      </c>
      <c r="J470" t="s">
        <v>23</v>
      </c>
    </row>
    <row r="471" spans="1:10" x14ac:dyDescent="0.25">
      <c r="A471" t="s">
        <v>2883</v>
      </c>
      <c r="B471" t="str">
        <f t="shared" si="8"/>
        <v>CAP, 12pF, ±1%, 50V, C0G, 0603</v>
      </c>
      <c r="C471" t="s">
        <v>2815</v>
      </c>
      <c r="D471" t="s">
        <v>2818</v>
      </c>
      <c r="E471" t="s">
        <v>943</v>
      </c>
      <c r="F471" t="s">
        <v>2613</v>
      </c>
      <c r="G471" t="s">
        <v>21</v>
      </c>
      <c r="H471" t="s">
        <v>2788</v>
      </c>
      <c r="I471" t="s">
        <v>35</v>
      </c>
      <c r="J471" t="s">
        <v>23</v>
      </c>
    </row>
    <row r="472" spans="1:10" x14ac:dyDescent="0.25">
      <c r="A472" t="s">
        <v>2884</v>
      </c>
      <c r="B472" t="str">
        <f t="shared" si="8"/>
        <v>CAP, 1200pF, ±1%, 50V, C0G, 0603</v>
      </c>
      <c r="C472" t="s">
        <v>931</v>
      </c>
      <c r="D472" t="s">
        <v>2818</v>
      </c>
      <c r="E472" t="s">
        <v>943</v>
      </c>
      <c r="F472" t="s">
        <v>2613</v>
      </c>
      <c r="G472" t="s">
        <v>21</v>
      </c>
      <c r="H472" t="s">
        <v>2789</v>
      </c>
      <c r="I472" t="s">
        <v>35</v>
      </c>
      <c r="J472" t="s">
        <v>23</v>
      </c>
    </row>
    <row r="473" spans="1:10" x14ac:dyDescent="0.25">
      <c r="A473" t="s">
        <v>2885</v>
      </c>
      <c r="B473" t="str">
        <f t="shared" si="8"/>
        <v>CAP, 10pF, ±2%, 50V, C0G, 0603</v>
      </c>
      <c r="C473" t="s">
        <v>2794</v>
      </c>
      <c r="D473" t="s">
        <v>2817</v>
      </c>
      <c r="E473" t="s">
        <v>943</v>
      </c>
      <c r="F473" t="s">
        <v>2613</v>
      </c>
      <c r="G473" t="s">
        <v>21</v>
      </c>
      <c r="H473" t="s">
        <v>2790</v>
      </c>
      <c r="I473" t="s">
        <v>35</v>
      </c>
      <c r="J473" t="s">
        <v>23</v>
      </c>
    </row>
    <row r="474" spans="1:10" x14ac:dyDescent="0.25">
      <c r="A474" t="s">
        <v>2886</v>
      </c>
      <c r="B474" t="str">
        <f t="shared" si="8"/>
        <v>CAP, 270pF, ±2%, 50V, C0G, 0603</v>
      </c>
      <c r="C474" t="s">
        <v>2816</v>
      </c>
      <c r="D474" t="s">
        <v>2817</v>
      </c>
      <c r="E474" t="s">
        <v>943</v>
      </c>
      <c r="F474" t="s">
        <v>2613</v>
      </c>
      <c r="G474" t="s">
        <v>21</v>
      </c>
      <c r="H474" t="s">
        <v>2791</v>
      </c>
      <c r="I474" t="s">
        <v>35</v>
      </c>
      <c r="J474" t="s">
        <v>23</v>
      </c>
    </row>
    <row r="475" spans="1:10" x14ac:dyDescent="0.25">
      <c r="A475" t="s">
        <v>4328</v>
      </c>
      <c r="B475" t="str">
        <f t="shared" si="8"/>
        <v>CAP, 100uF, ±20%, 16V, X5R, 0603</v>
      </c>
      <c r="C475" t="s">
        <v>1822</v>
      </c>
      <c r="D475" t="s">
        <v>4327</v>
      </c>
      <c r="E475" t="s">
        <v>19</v>
      </c>
      <c r="F475" t="s">
        <v>4326</v>
      </c>
      <c r="G475" t="s">
        <v>4329</v>
      </c>
      <c r="H475" t="s">
        <v>4324</v>
      </c>
      <c r="I475" t="s">
        <v>4325</v>
      </c>
      <c r="J475" t="s">
        <v>23</v>
      </c>
    </row>
    <row r="476" spans="1:10" x14ac:dyDescent="0.25">
      <c r="A476" t="s">
        <v>4405</v>
      </c>
      <c r="B476" t="str">
        <f t="shared" si="8"/>
        <v>CAP, 0.22uF, ±10%, 10V, X7R, 0603</v>
      </c>
      <c r="C476" t="s">
        <v>1568</v>
      </c>
      <c r="D476" t="s">
        <v>4344</v>
      </c>
      <c r="E476" t="s">
        <v>947</v>
      </c>
      <c r="F476" t="s">
        <v>20</v>
      </c>
      <c r="G476" t="s">
        <v>21</v>
      </c>
      <c r="H476" t="s">
        <v>4345</v>
      </c>
      <c r="I476" t="s">
        <v>35</v>
      </c>
      <c r="J476" t="s">
        <v>23</v>
      </c>
    </row>
    <row r="477" spans="1:10" x14ac:dyDescent="0.25">
      <c r="A477" t="s">
        <v>4406</v>
      </c>
      <c r="B477" t="str">
        <f t="shared" si="8"/>
        <v>CAP, 0.33uF, ±10%, 16V, X7R, 0603</v>
      </c>
      <c r="C477" t="s">
        <v>1570</v>
      </c>
      <c r="D477" t="s">
        <v>4344</v>
      </c>
      <c r="E477" t="s">
        <v>19</v>
      </c>
      <c r="F477" t="s">
        <v>20</v>
      </c>
      <c r="G477" t="s">
        <v>21</v>
      </c>
      <c r="H477" t="s">
        <v>4346</v>
      </c>
      <c r="I477" t="s">
        <v>35</v>
      </c>
      <c r="J477" t="s">
        <v>23</v>
      </c>
    </row>
    <row r="478" spans="1:10" x14ac:dyDescent="0.25">
      <c r="A478" t="s">
        <v>4407</v>
      </c>
      <c r="B478" t="str">
        <f t="shared" si="8"/>
        <v>CAP, 0.47uF, ±10%, 25V, X7R, 0603</v>
      </c>
      <c r="C478" t="s">
        <v>1572</v>
      </c>
      <c r="D478" t="s">
        <v>4344</v>
      </c>
      <c r="E478" t="s">
        <v>27</v>
      </c>
      <c r="F478" t="s">
        <v>20</v>
      </c>
      <c r="G478" t="s">
        <v>21</v>
      </c>
      <c r="H478" t="s">
        <v>4347</v>
      </c>
      <c r="I478" t="s">
        <v>35</v>
      </c>
      <c r="J478" t="s">
        <v>23</v>
      </c>
    </row>
    <row r="479" spans="1:10" x14ac:dyDescent="0.25">
      <c r="A479" t="s">
        <v>4408</v>
      </c>
      <c r="B479" t="str">
        <f t="shared" si="8"/>
        <v>CAP, 0.1uF, ±10%, 100V, X7R, 0603</v>
      </c>
      <c r="C479" t="s">
        <v>4663</v>
      </c>
      <c r="D479" t="s">
        <v>4344</v>
      </c>
      <c r="E479" t="s">
        <v>944</v>
      </c>
      <c r="F479" t="s">
        <v>20</v>
      </c>
      <c r="G479" t="s">
        <v>21</v>
      </c>
      <c r="H479" t="s">
        <v>4348</v>
      </c>
      <c r="I479" t="s">
        <v>35</v>
      </c>
      <c r="J479" t="s">
        <v>23</v>
      </c>
    </row>
    <row r="480" spans="1:10" x14ac:dyDescent="0.25">
      <c r="A480" t="s">
        <v>4409</v>
      </c>
      <c r="B480" t="str">
        <f t="shared" si="8"/>
        <v>CAP, 1000pF, ±10%, 250V, X7R, 0603</v>
      </c>
      <c r="C480" t="s">
        <v>930</v>
      </c>
      <c r="D480" t="s">
        <v>4344</v>
      </c>
      <c r="E480" t="s">
        <v>945</v>
      </c>
      <c r="F480" t="s">
        <v>20</v>
      </c>
      <c r="G480" t="s">
        <v>21</v>
      </c>
      <c r="H480" t="s">
        <v>4349</v>
      </c>
      <c r="I480" t="s">
        <v>35</v>
      </c>
      <c r="J480" t="s">
        <v>23</v>
      </c>
    </row>
    <row r="481" spans="1:10" x14ac:dyDescent="0.25">
      <c r="A481" t="s">
        <v>4410</v>
      </c>
      <c r="B481" t="str">
        <f t="shared" si="8"/>
        <v>CAP, 2200pF, ±10%, 250V, X7R, 0603</v>
      </c>
      <c r="C481" t="s">
        <v>934</v>
      </c>
      <c r="D481" t="s">
        <v>4344</v>
      </c>
      <c r="E481" t="s">
        <v>945</v>
      </c>
      <c r="F481" t="s">
        <v>20</v>
      </c>
      <c r="G481" t="s">
        <v>21</v>
      </c>
      <c r="H481" t="s">
        <v>4350</v>
      </c>
      <c r="I481" t="s">
        <v>35</v>
      </c>
      <c r="J481" t="s">
        <v>23</v>
      </c>
    </row>
    <row r="482" spans="1:10" x14ac:dyDescent="0.25">
      <c r="A482" t="s">
        <v>4411</v>
      </c>
      <c r="B482" t="str">
        <f t="shared" si="8"/>
        <v>CAP, 270pF, ±10%, 100V, X7R, 0603</v>
      </c>
      <c r="C482" t="s">
        <v>2816</v>
      </c>
      <c r="D482" t="s">
        <v>4344</v>
      </c>
      <c r="E482" t="s">
        <v>944</v>
      </c>
      <c r="F482" t="s">
        <v>20</v>
      </c>
      <c r="G482" t="s">
        <v>21</v>
      </c>
      <c r="H482" t="s">
        <v>4351</v>
      </c>
      <c r="I482" t="s">
        <v>35</v>
      </c>
      <c r="J482" t="s">
        <v>23</v>
      </c>
    </row>
    <row r="483" spans="1:10" x14ac:dyDescent="0.25">
      <c r="A483" t="s">
        <v>4412</v>
      </c>
      <c r="B483" t="str">
        <f t="shared" si="8"/>
        <v>CAP, 220pF, ±10%, 250V, X7R, 0603</v>
      </c>
      <c r="C483" t="s">
        <v>923</v>
      </c>
      <c r="D483" t="s">
        <v>4344</v>
      </c>
      <c r="E483" t="s">
        <v>945</v>
      </c>
      <c r="F483" t="s">
        <v>20</v>
      </c>
      <c r="G483" t="s">
        <v>21</v>
      </c>
      <c r="H483" t="s">
        <v>4352</v>
      </c>
      <c r="I483" t="s">
        <v>35</v>
      </c>
      <c r="J483" t="s">
        <v>23</v>
      </c>
    </row>
    <row r="484" spans="1:10" x14ac:dyDescent="0.25">
      <c r="A484" t="s">
        <v>4413</v>
      </c>
      <c r="B484" t="str">
        <f t="shared" si="8"/>
        <v>CAP, 0.15uF, ±10%, 16V, X7R, 0603</v>
      </c>
      <c r="C484" t="s">
        <v>1566</v>
      </c>
      <c r="D484" t="s">
        <v>4344</v>
      </c>
      <c r="E484" t="s">
        <v>19</v>
      </c>
      <c r="F484" t="s">
        <v>20</v>
      </c>
      <c r="G484" t="s">
        <v>21</v>
      </c>
      <c r="H484" t="s">
        <v>4353</v>
      </c>
      <c r="I484" t="s">
        <v>35</v>
      </c>
      <c r="J484" t="s">
        <v>23</v>
      </c>
    </row>
    <row r="485" spans="1:10" x14ac:dyDescent="0.25">
      <c r="A485" t="s">
        <v>4414</v>
      </c>
      <c r="B485" t="str">
        <f t="shared" si="8"/>
        <v>CAP, 0.47uF, ±10%, 6.3V, X7R, 0603</v>
      </c>
      <c r="C485" t="s">
        <v>1572</v>
      </c>
      <c r="D485" t="s">
        <v>4344</v>
      </c>
      <c r="E485" t="s">
        <v>949</v>
      </c>
      <c r="F485" t="s">
        <v>20</v>
      </c>
      <c r="G485" t="s">
        <v>21</v>
      </c>
      <c r="H485" t="s">
        <v>4354</v>
      </c>
      <c r="I485" t="s">
        <v>35</v>
      </c>
      <c r="J485" t="s">
        <v>23</v>
      </c>
    </row>
    <row r="486" spans="1:10" x14ac:dyDescent="0.25">
      <c r="A486" t="s">
        <v>4415</v>
      </c>
      <c r="B486" t="str">
        <f t="shared" si="8"/>
        <v>CAP, 0.47uF, ±10%, 10V, X7R, 0603</v>
      </c>
      <c r="C486" t="s">
        <v>1572</v>
      </c>
      <c r="D486" t="s">
        <v>4344</v>
      </c>
      <c r="E486" t="s">
        <v>947</v>
      </c>
      <c r="F486" t="s">
        <v>20</v>
      </c>
      <c r="G486" t="s">
        <v>21</v>
      </c>
      <c r="H486" t="s">
        <v>4355</v>
      </c>
      <c r="I486" t="s">
        <v>35</v>
      </c>
      <c r="J486" t="s">
        <v>23</v>
      </c>
    </row>
    <row r="487" spans="1:10" x14ac:dyDescent="0.25">
      <c r="A487" t="s">
        <v>4416</v>
      </c>
      <c r="B487" t="str">
        <f t="shared" si="8"/>
        <v>CAP, 0.33uF, ±10%, 10V, X7R, 0603</v>
      </c>
      <c r="C487" t="s">
        <v>1570</v>
      </c>
      <c r="D487" t="s">
        <v>4344</v>
      </c>
      <c r="E487" t="s">
        <v>947</v>
      </c>
      <c r="F487" t="s">
        <v>20</v>
      </c>
      <c r="G487" t="s">
        <v>21</v>
      </c>
      <c r="H487" t="s">
        <v>4356</v>
      </c>
      <c r="I487" t="s">
        <v>35</v>
      </c>
      <c r="J487" t="s">
        <v>23</v>
      </c>
    </row>
    <row r="488" spans="1:10" x14ac:dyDescent="0.25">
      <c r="A488" t="s">
        <v>4417</v>
      </c>
      <c r="B488" t="str">
        <f t="shared" si="8"/>
        <v>CAP, 0.39uF, ±10%, 16V, X7R, 0603</v>
      </c>
      <c r="C488" t="s">
        <v>1571</v>
      </c>
      <c r="D488" t="s">
        <v>4344</v>
      </c>
      <c r="E488" t="s">
        <v>19</v>
      </c>
      <c r="F488" t="s">
        <v>20</v>
      </c>
      <c r="G488" t="s">
        <v>21</v>
      </c>
      <c r="H488" t="s">
        <v>4357</v>
      </c>
      <c r="I488" t="s">
        <v>35</v>
      </c>
      <c r="J488" t="s">
        <v>23</v>
      </c>
    </row>
    <row r="489" spans="1:10" x14ac:dyDescent="0.25">
      <c r="A489" t="s">
        <v>4418</v>
      </c>
      <c r="B489" t="str">
        <f t="shared" si="8"/>
        <v>CAP, 0.56uF, ±10%, 10V, X7R, 0603</v>
      </c>
      <c r="C489" t="s">
        <v>1573</v>
      </c>
      <c r="D489" t="s">
        <v>4344</v>
      </c>
      <c r="E489" t="s">
        <v>947</v>
      </c>
      <c r="F489" t="s">
        <v>20</v>
      </c>
      <c r="G489" t="s">
        <v>21</v>
      </c>
      <c r="H489" t="s">
        <v>4358</v>
      </c>
      <c r="I489" t="s">
        <v>35</v>
      </c>
      <c r="J489" t="s">
        <v>23</v>
      </c>
    </row>
    <row r="490" spans="1:10" x14ac:dyDescent="0.25">
      <c r="A490" t="s">
        <v>4419</v>
      </c>
      <c r="B490" t="str">
        <f t="shared" si="8"/>
        <v>CAP, 1500pF, ±10%, 250V, X7R, 0603</v>
      </c>
      <c r="C490" t="s">
        <v>932</v>
      </c>
      <c r="D490" t="s">
        <v>4344</v>
      </c>
      <c r="E490" t="s">
        <v>945</v>
      </c>
      <c r="F490" t="s">
        <v>20</v>
      </c>
      <c r="G490" t="s">
        <v>21</v>
      </c>
      <c r="H490" t="s">
        <v>4359</v>
      </c>
      <c r="I490" t="s">
        <v>35</v>
      </c>
      <c r="J490" t="s">
        <v>23</v>
      </c>
    </row>
    <row r="491" spans="1:10" x14ac:dyDescent="0.25">
      <c r="A491" t="s">
        <v>4420</v>
      </c>
      <c r="B491" t="str">
        <f t="shared" si="8"/>
        <v>CAP, 470pF, ±10%, 250V, X7R, 0603</v>
      </c>
      <c r="C491" t="s">
        <v>926</v>
      </c>
      <c r="D491" t="s">
        <v>4344</v>
      </c>
      <c r="E491" t="s">
        <v>945</v>
      </c>
      <c r="F491" t="s">
        <v>20</v>
      </c>
      <c r="G491" t="s">
        <v>21</v>
      </c>
      <c r="H491" t="s">
        <v>4360</v>
      </c>
      <c r="I491" t="s">
        <v>35</v>
      </c>
      <c r="J491" t="s">
        <v>23</v>
      </c>
    </row>
    <row r="492" spans="1:10" x14ac:dyDescent="0.25">
      <c r="A492" t="s">
        <v>4421</v>
      </c>
      <c r="B492" t="str">
        <f t="shared" si="8"/>
        <v>CAP, 680pF, ±10%, 250V, X7R, 0603</v>
      </c>
      <c r="C492" t="s">
        <v>928</v>
      </c>
      <c r="D492" t="s">
        <v>4344</v>
      </c>
      <c r="E492" t="s">
        <v>945</v>
      </c>
      <c r="F492" t="s">
        <v>20</v>
      </c>
      <c r="G492" t="s">
        <v>21</v>
      </c>
      <c r="H492" t="s">
        <v>4361</v>
      </c>
      <c r="I492" t="s">
        <v>35</v>
      </c>
      <c r="J492" t="s">
        <v>23</v>
      </c>
    </row>
    <row r="493" spans="1:10" x14ac:dyDescent="0.25">
      <c r="A493" t="s">
        <v>4422</v>
      </c>
      <c r="B493" t="str">
        <f t="shared" si="8"/>
        <v>CAP, 2200pF, ±10%, 200V, X7R, 0603</v>
      </c>
      <c r="C493" t="s">
        <v>934</v>
      </c>
      <c r="D493" t="s">
        <v>4344</v>
      </c>
      <c r="E493" t="s">
        <v>946</v>
      </c>
      <c r="F493" t="s">
        <v>20</v>
      </c>
      <c r="G493" t="s">
        <v>21</v>
      </c>
      <c r="H493" t="s">
        <v>4362</v>
      </c>
      <c r="I493" t="s">
        <v>35</v>
      </c>
      <c r="J493" t="s">
        <v>23</v>
      </c>
    </row>
    <row r="494" spans="1:10" x14ac:dyDescent="0.25">
      <c r="A494" t="s">
        <v>4423</v>
      </c>
      <c r="B494" t="str">
        <f t="shared" si="8"/>
        <v>CAP, 220pF, ±10%, 100V, X7R, 0603</v>
      </c>
      <c r="C494" t="s">
        <v>923</v>
      </c>
      <c r="D494" t="s">
        <v>4344</v>
      </c>
      <c r="E494" t="s">
        <v>944</v>
      </c>
      <c r="F494" t="s">
        <v>20</v>
      </c>
      <c r="G494" t="s">
        <v>21</v>
      </c>
      <c r="H494" t="s">
        <v>4363</v>
      </c>
      <c r="I494" t="s">
        <v>35</v>
      </c>
      <c r="J494" t="s">
        <v>23</v>
      </c>
    </row>
    <row r="495" spans="1:10" x14ac:dyDescent="0.25">
      <c r="A495" t="s">
        <v>4424</v>
      </c>
      <c r="B495" t="str">
        <f t="shared" si="8"/>
        <v>CAP, 0.68uF, ±10%, 10V, X7R, 0603</v>
      </c>
      <c r="C495" t="s">
        <v>1574</v>
      </c>
      <c r="D495" t="s">
        <v>4344</v>
      </c>
      <c r="E495" t="s">
        <v>947</v>
      </c>
      <c r="F495" t="s">
        <v>20</v>
      </c>
      <c r="G495" t="s">
        <v>21</v>
      </c>
      <c r="H495" t="s">
        <v>4364</v>
      </c>
      <c r="I495" t="s">
        <v>35</v>
      </c>
      <c r="J495" t="s">
        <v>23</v>
      </c>
    </row>
    <row r="496" spans="1:10" x14ac:dyDescent="0.25">
      <c r="A496" t="s">
        <v>4425</v>
      </c>
      <c r="B496" t="str">
        <f t="shared" si="8"/>
        <v>CAP, 0.22uF, ±10%, 16V, X7R, 0603</v>
      </c>
      <c r="C496" t="s">
        <v>1568</v>
      </c>
      <c r="D496" t="s">
        <v>4344</v>
      </c>
      <c r="E496" t="s">
        <v>19</v>
      </c>
      <c r="F496" t="s">
        <v>20</v>
      </c>
      <c r="G496" t="s">
        <v>21</v>
      </c>
      <c r="H496" t="s">
        <v>4365</v>
      </c>
      <c r="I496" t="s">
        <v>35</v>
      </c>
      <c r="J496" t="s">
        <v>23</v>
      </c>
    </row>
    <row r="497" spans="1:10" x14ac:dyDescent="0.25">
      <c r="A497" t="s">
        <v>4426</v>
      </c>
      <c r="B497" t="str">
        <f t="shared" si="8"/>
        <v>CAP, 0.22uF, ±10%, 6.3V, X7R, 0603</v>
      </c>
      <c r="C497" t="s">
        <v>1568</v>
      </c>
      <c r="D497" t="s">
        <v>4344</v>
      </c>
      <c r="E497" t="s">
        <v>949</v>
      </c>
      <c r="F497" t="s">
        <v>20</v>
      </c>
      <c r="G497" t="s">
        <v>21</v>
      </c>
      <c r="H497" t="s">
        <v>4366</v>
      </c>
      <c r="I497" t="s">
        <v>35</v>
      </c>
      <c r="J497" t="s">
        <v>23</v>
      </c>
    </row>
    <row r="498" spans="1:10" x14ac:dyDescent="0.25">
      <c r="A498" t="s">
        <v>4427</v>
      </c>
      <c r="B498" t="str">
        <f t="shared" si="8"/>
        <v>CAP, 0.47uF, ±10%, 25V, X7R, 0603</v>
      </c>
      <c r="C498" t="s">
        <v>1572</v>
      </c>
      <c r="D498" t="s">
        <v>4344</v>
      </c>
      <c r="E498" t="s">
        <v>27</v>
      </c>
      <c r="F498" t="s">
        <v>20</v>
      </c>
      <c r="G498" t="s">
        <v>21</v>
      </c>
      <c r="H498" t="s">
        <v>4367</v>
      </c>
      <c r="I498" t="s">
        <v>35</v>
      </c>
      <c r="J498" t="s">
        <v>23</v>
      </c>
    </row>
    <row r="499" spans="1:10" x14ac:dyDescent="0.25">
      <c r="A499" t="s">
        <v>4428</v>
      </c>
      <c r="B499" t="str">
        <f t="shared" si="8"/>
        <v>CAP, 560pF, ±10%, 100V, X7R, 0603</v>
      </c>
      <c r="C499" t="s">
        <v>927</v>
      </c>
      <c r="D499" t="s">
        <v>4344</v>
      </c>
      <c r="E499" t="s">
        <v>944</v>
      </c>
      <c r="F499" t="s">
        <v>20</v>
      </c>
      <c r="G499" t="s">
        <v>21</v>
      </c>
      <c r="H499" t="s">
        <v>4368</v>
      </c>
      <c r="I499" t="s">
        <v>35</v>
      </c>
      <c r="J499" t="s">
        <v>23</v>
      </c>
    </row>
    <row r="500" spans="1:10" x14ac:dyDescent="0.25">
      <c r="A500" t="s">
        <v>4429</v>
      </c>
      <c r="B500" t="str">
        <f t="shared" si="8"/>
        <v>CAP, 220pF, ±10%, 200V, X7R, 0603</v>
      </c>
      <c r="C500" t="s">
        <v>923</v>
      </c>
      <c r="D500" t="s">
        <v>4344</v>
      </c>
      <c r="E500" t="s">
        <v>946</v>
      </c>
      <c r="F500" t="s">
        <v>20</v>
      </c>
      <c r="G500" t="s">
        <v>21</v>
      </c>
      <c r="H500" t="s">
        <v>4369</v>
      </c>
      <c r="I500" t="s">
        <v>35</v>
      </c>
      <c r="J500" t="s">
        <v>23</v>
      </c>
    </row>
    <row r="501" spans="1:10" x14ac:dyDescent="0.25">
      <c r="A501" t="s">
        <v>4430</v>
      </c>
      <c r="B501" t="str">
        <f t="shared" si="8"/>
        <v>CAP, 390pF, ±10%, 100V, X7R, 0603</v>
      </c>
      <c r="C501" t="s">
        <v>925</v>
      </c>
      <c r="D501" t="s">
        <v>4344</v>
      </c>
      <c r="E501" t="s">
        <v>944</v>
      </c>
      <c r="F501" t="s">
        <v>20</v>
      </c>
      <c r="G501" t="s">
        <v>21</v>
      </c>
      <c r="H501" t="s">
        <v>4370</v>
      </c>
      <c r="I501" t="s">
        <v>35</v>
      </c>
      <c r="J501" t="s">
        <v>23</v>
      </c>
    </row>
    <row r="502" spans="1:10" x14ac:dyDescent="0.25">
      <c r="A502" t="s">
        <v>4431</v>
      </c>
      <c r="B502" t="str">
        <f t="shared" si="8"/>
        <v>CAP, 1500pF, ±10%, 100V, X7R, 0603</v>
      </c>
      <c r="C502" t="s">
        <v>932</v>
      </c>
      <c r="D502" t="s">
        <v>4344</v>
      </c>
      <c r="E502" t="s">
        <v>944</v>
      </c>
      <c r="F502" t="s">
        <v>20</v>
      </c>
      <c r="G502" t="s">
        <v>21</v>
      </c>
      <c r="H502" t="s">
        <v>4371</v>
      </c>
      <c r="I502" t="s">
        <v>35</v>
      </c>
      <c r="J502" t="s">
        <v>23</v>
      </c>
    </row>
    <row r="503" spans="1:10" x14ac:dyDescent="0.25">
      <c r="A503" t="s">
        <v>4432</v>
      </c>
      <c r="B503" t="str">
        <f t="shared" ref="B503:B538" si="9">CONCATENATE("CAP",", ",C503,", ",D503,", ",E503,", ",F503,", 0603")</f>
        <v>CAP, 470pF, ±10%, 100V, X7R, 0603</v>
      </c>
      <c r="C503" t="s">
        <v>926</v>
      </c>
      <c r="D503" t="s">
        <v>4344</v>
      </c>
      <c r="E503" t="s">
        <v>944</v>
      </c>
      <c r="F503" t="s">
        <v>20</v>
      </c>
      <c r="G503" t="s">
        <v>21</v>
      </c>
      <c r="H503" t="s">
        <v>4372</v>
      </c>
      <c r="I503" t="s">
        <v>35</v>
      </c>
      <c r="J503" t="s">
        <v>23</v>
      </c>
    </row>
    <row r="504" spans="1:10" x14ac:dyDescent="0.25">
      <c r="A504" t="s">
        <v>4433</v>
      </c>
      <c r="B504" t="str">
        <f t="shared" si="9"/>
        <v>CAP, 6800pF, ±10%, 100V, X7R, 0603</v>
      </c>
      <c r="C504" t="s">
        <v>940</v>
      </c>
      <c r="D504" t="s">
        <v>4344</v>
      </c>
      <c r="E504" t="s">
        <v>944</v>
      </c>
      <c r="F504" t="s">
        <v>20</v>
      </c>
      <c r="G504" t="s">
        <v>21</v>
      </c>
      <c r="H504" t="s">
        <v>4373</v>
      </c>
      <c r="I504" t="s">
        <v>35</v>
      </c>
      <c r="J504" t="s">
        <v>23</v>
      </c>
    </row>
    <row r="505" spans="1:10" x14ac:dyDescent="0.25">
      <c r="A505" t="s">
        <v>4434</v>
      </c>
      <c r="B505" t="str">
        <f t="shared" si="9"/>
        <v>CAP, 5600pF, ±10%, 100V, X7R, 0603</v>
      </c>
      <c r="C505" t="s">
        <v>939</v>
      </c>
      <c r="D505" t="s">
        <v>4344</v>
      </c>
      <c r="E505" t="s">
        <v>944</v>
      </c>
      <c r="F505" t="s">
        <v>20</v>
      </c>
      <c r="G505" t="s">
        <v>21</v>
      </c>
      <c r="H505" t="s">
        <v>4374</v>
      </c>
      <c r="I505" t="s">
        <v>35</v>
      </c>
      <c r="J505" t="s">
        <v>23</v>
      </c>
    </row>
    <row r="506" spans="1:10" x14ac:dyDescent="0.25">
      <c r="A506" t="s">
        <v>4435</v>
      </c>
      <c r="B506" t="str">
        <f t="shared" si="9"/>
        <v>CAP, 470pF, ±10%, 200V, X7R, 0603</v>
      </c>
      <c r="C506" t="s">
        <v>926</v>
      </c>
      <c r="D506" t="s">
        <v>4344</v>
      </c>
      <c r="E506" t="s">
        <v>946</v>
      </c>
      <c r="F506" t="s">
        <v>20</v>
      </c>
      <c r="G506" t="s">
        <v>21</v>
      </c>
      <c r="H506" t="s">
        <v>4375</v>
      </c>
      <c r="I506" t="s">
        <v>35</v>
      </c>
      <c r="J506" t="s">
        <v>23</v>
      </c>
    </row>
    <row r="507" spans="1:10" x14ac:dyDescent="0.25">
      <c r="A507" t="s">
        <v>4436</v>
      </c>
      <c r="B507" t="str">
        <f t="shared" si="9"/>
        <v>CAP, 0.12uF, ±10%, 25V, X7R, 0603</v>
      </c>
      <c r="C507" t="s">
        <v>4664</v>
      </c>
      <c r="D507" t="s">
        <v>4344</v>
      </c>
      <c r="E507" t="s">
        <v>27</v>
      </c>
      <c r="F507" t="s">
        <v>20</v>
      </c>
      <c r="G507" t="s">
        <v>21</v>
      </c>
      <c r="H507" t="s">
        <v>4376</v>
      </c>
      <c r="I507" t="s">
        <v>35</v>
      </c>
      <c r="J507" t="s">
        <v>23</v>
      </c>
    </row>
    <row r="508" spans="1:10" x14ac:dyDescent="0.25">
      <c r="A508" t="s">
        <v>4437</v>
      </c>
      <c r="B508" t="str">
        <f t="shared" si="9"/>
        <v>CAP, 0.18uF, ±10%, 10V, X7R, 0603</v>
      </c>
      <c r="C508" t="s">
        <v>1567</v>
      </c>
      <c r="D508" t="s">
        <v>4344</v>
      </c>
      <c r="E508" t="s">
        <v>947</v>
      </c>
      <c r="F508" t="s">
        <v>20</v>
      </c>
      <c r="G508" t="s">
        <v>21</v>
      </c>
      <c r="H508" t="s">
        <v>4377</v>
      </c>
      <c r="I508" t="s">
        <v>35</v>
      </c>
      <c r="J508" t="s">
        <v>23</v>
      </c>
    </row>
    <row r="509" spans="1:10" x14ac:dyDescent="0.25">
      <c r="A509" t="s">
        <v>4438</v>
      </c>
      <c r="B509" t="str">
        <f t="shared" si="9"/>
        <v>CAP, 0.47uF, ±10%, 16V, X7R, 0603</v>
      </c>
      <c r="C509" t="s">
        <v>1572</v>
      </c>
      <c r="D509" t="s">
        <v>4344</v>
      </c>
      <c r="E509" t="s">
        <v>19</v>
      </c>
      <c r="F509" t="s">
        <v>20</v>
      </c>
      <c r="G509" t="s">
        <v>21</v>
      </c>
      <c r="H509" t="s">
        <v>4378</v>
      </c>
      <c r="I509" t="s">
        <v>35</v>
      </c>
      <c r="J509" t="s">
        <v>23</v>
      </c>
    </row>
    <row r="510" spans="1:10" x14ac:dyDescent="0.25">
      <c r="A510" t="s">
        <v>4439</v>
      </c>
      <c r="B510" t="str">
        <f t="shared" si="9"/>
        <v>CAP, 330pF, ±10%, 250V, X7R, 0603</v>
      </c>
      <c r="C510" t="s">
        <v>924</v>
      </c>
      <c r="D510" t="s">
        <v>4344</v>
      </c>
      <c r="E510" t="s">
        <v>945</v>
      </c>
      <c r="F510" t="s">
        <v>20</v>
      </c>
      <c r="G510" t="s">
        <v>21</v>
      </c>
      <c r="H510" t="s">
        <v>4379</v>
      </c>
      <c r="I510" t="s">
        <v>35</v>
      </c>
      <c r="J510" t="s">
        <v>23</v>
      </c>
    </row>
    <row r="511" spans="1:10" x14ac:dyDescent="0.25">
      <c r="A511" t="s">
        <v>4440</v>
      </c>
      <c r="B511" t="str">
        <f t="shared" si="9"/>
        <v>CAP, 1000pF, ±10%, 100V, X7R, 0603</v>
      </c>
      <c r="C511" t="s">
        <v>930</v>
      </c>
      <c r="D511" t="s">
        <v>4344</v>
      </c>
      <c r="E511" t="s">
        <v>944</v>
      </c>
      <c r="F511" t="s">
        <v>20</v>
      </c>
      <c r="G511" t="s">
        <v>21</v>
      </c>
      <c r="H511" t="s">
        <v>4380</v>
      </c>
      <c r="I511" t="s">
        <v>35</v>
      </c>
      <c r="J511" t="s">
        <v>23</v>
      </c>
    </row>
    <row r="512" spans="1:10" x14ac:dyDescent="0.25">
      <c r="A512" t="s">
        <v>4441</v>
      </c>
      <c r="B512" t="str">
        <f t="shared" si="9"/>
        <v>CAP, 0.22uF, ±10%, 16V, X7R, 0603</v>
      </c>
      <c r="C512" t="s">
        <v>1568</v>
      </c>
      <c r="D512" t="s">
        <v>4344</v>
      </c>
      <c r="E512" t="s">
        <v>19</v>
      </c>
      <c r="F512" t="s">
        <v>20</v>
      </c>
      <c r="G512" t="s">
        <v>21</v>
      </c>
      <c r="H512" t="s">
        <v>4381</v>
      </c>
      <c r="I512" t="s">
        <v>35</v>
      </c>
      <c r="J512" t="s">
        <v>23</v>
      </c>
    </row>
    <row r="513" spans="1:10" x14ac:dyDescent="0.25">
      <c r="A513" t="s">
        <v>4442</v>
      </c>
      <c r="B513" t="str">
        <f t="shared" si="9"/>
        <v>CAP, 0.22uF, ±10%, 25V, X7R, 0603</v>
      </c>
      <c r="C513" t="s">
        <v>1568</v>
      </c>
      <c r="D513" t="s">
        <v>4344</v>
      </c>
      <c r="E513" t="s">
        <v>27</v>
      </c>
      <c r="F513" t="s">
        <v>20</v>
      </c>
      <c r="G513" t="s">
        <v>21</v>
      </c>
      <c r="H513" t="s">
        <v>4382</v>
      </c>
      <c r="I513" t="s">
        <v>35</v>
      </c>
      <c r="J513" t="s">
        <v>23</v>
      </c>
    </row>
    <row r="514" spans="1:10" x14ac:dyDescent="0.25">
      <c r="A514" t="s">
        <v>4443</v>
      </c>
      <c r="B514" t="str">
        <f t="shared" si="9"/>
        <v>CAP, 2.2uF, ±10%, 10V, X7R, 0603</v>
      </c>
      <c r="C514" t="s">
        <v>1578</v>
      </c>
      <c r="D514" t="s">
        <v>4344</v>
      </c>
      <c r="E514" t="s">
        <v>947</v>
      </c>
      <c r="F514" t="s">
        <v>20</v>
      </c>
      <c r="G514" t="s">
        <v>21</v>
      </c>
      <c r="H514" t="s">
        <v>4383</v>
      </c>
      <c r="I514" t="s">
        <v>35</v>
      </c>
      <c r="J514" t="s">
        <v>23</v>
      </c>
    </row>
    <row r="515" spans="1:10" x14ac:dyDescent="0.25">
      <c r="A515" t="s">
        <v>4444</v>
      </c>
      <c r="B515" t="str">
        <f t="shared" si="9"/>
        <v>CAP, 2200pF, ±10%, 100V, X7R, 0603</v>
      </c>
      <c r="C515" t="s">
        <v>934</v>
      </c>
      <c r="D515" t="s">
        <v>4344</v>
      </c>
      <c r="E515" t="s">
        <v>944</v>
      </c>
      <c r="F515" t="s">
        <v>20</v>
      </c>
      <c r="G515" t="s">
        <v>21</v>
      </c>
      <c r="H515" t="s">
        <v>4384</v>
      </c>
      <c r="I515" t="s">
        <v>35</v>
      </c>
      <c r="J515" t="s">
        <v>23</v>
      </c>
    </row>
    <row r="516" spans="1:10" x14ac:dyDescent="0.25">
      <c r="A516" t="s">
        <v>4445</v>
      </c>
      <c r="B516" t="str">
        <f t="shared" si="9"/>
        <v>CAP, 3300pF, ±10%, 100V, X7R, 0603</v>
      </c>
      <c r="C516" t="s">
        <v>936</v>
      </c>
      <c r="D516" t="s">
        <v>4344</v>
      </c>
      <c r="E516" t="s">
        <v>944</v>
      </c>
      <c r="F516" t="s">
        <v>20</v>
      </c>
      <c r="G516" t="s">
        <v>21</v>
      </c>
      <c r="H516" t="s">
        <v>4385</v>
      </c>
      <c r="I516" t="s">
        <v>35</v>
      </c>
      <c r="J516" t="s">
        <v>23</v>
      </c>
    </row>
    <row r="517" spans="1:10" x14ac:dyDescent="0.25">
      <c r="A517" t="s">
        <v>4446</v>
      </c>
      <c r="B517" t="str">
        <f t="shared" si="9"/>
        <v>CAP, 1200pF, ±10%, 100V, X7R, 0603</v>
      </c>
      <c r="C517" t="s">
        <v>931</v>
      </c>
      <c r="D517" t="s">
        <v>4344</v>
      </c>
      <c r="E517" t="s">
        <v>944</v>
      </c>
      <c r="F517" t="s">
        <v>20</v>
      </c>
      <c r="G517" t="s">
        <v>21</v>
      </c>
      <c r="H517" t="s">
        <v>4386</v>
      </c>
      <c r="I517" t="s">
        <v>35</v>
      </c>
      <c r="J517" t="s">
        <v>23</v>
      </c>
    </row>
    <row r="518" spans="1:10" x14ac:dyDescent="0.25">
      <c r="A518" t="s">
        <v>4447</v>
      </c>
      <c r="B518" t="str">
        <f t="shared" si="9"/>
        <v>CAP, 4700pF, ±10%, 100V, X7R, 0603</v>
      </c>
      <c r="C518" t="s">
        <v>938</v>
      </c>
      <c r="D518" t="s">
        <v>4344</v>
      </c>
      <c r="E518" t="s">
        <v>944</v>
      </c>
      <c r="F518" t="s">
        <v>20</v>
      </c>
      <c r="G518" t="s">
        <v>21</v>
      </c>
      <c r="H518" t="s">
        <v>4387</v>
      </c>
      <c r="I518" t="s">
        <v>35</v>
      </c>
      <c r="J518" t="s">
        <v>23</v>
      </c>
    </row>
    <row r="519" spans="1:10" x14ac:dyDescent="0.25">
      <c r="A519" t="s">
        <v>4448</v>
      </c>
      <c r="B519" t="str">
        <f t="shared" si="9"/>
        <v>CAP, 330pF, ±10%, 100V, X7R, 0603</v>
      </c>
      <c r="C519" t="s">
        <v>924</v>
      </c>
      <c r="D519" t="s">
        <v>4344</v>
      </c>
      <c r="E519" t="s">
        <v>944</v>
      </c>
      <c r="F519" t="s">
        <v>20</v>
      </c>
      <c r="G519" t="s">
        <v>21</v>
      </c>
      <c r="H519" t="s">
        <v>4388</v>
      </c>
      <c r="I519" t="s">
        <v>35</v>
      </c>
      <c r="J519" t="s">
        <v>23</v>
      </c>
    </row>
    <row r="520" spans="1:10" x14ac:dyDescent="0.25">
      <c r="A520" t="s">
        <v>4449</v>
      </c>
      <c r="B520" t="str">
        <f t="shared" si="9"/>
        <v>CAP, 680pF, ±10%, 100V, X7R, 0603</v>
      </c>
      <c r="C520" t="s">
        <v>928</v>
      </c>
      <c r="D520" t="s">
        <v>4344</v>
      </c>
      <c r="E520" t="s">
        <v>944</v>
      </c>
      <c r="F520" t="s">
        <v>20</v>
      </c>
      <c r="G520" t="s">
        <v>21</v>
      </c>
      <c r="H520" t="s">
        <v>4389</v>
      </c>
      <c r="I520" t="s">
        <v>35</v>
      </c>
      <c r="J520" t="s">
        <v>23</v>
      </c>
    </row>
    <row r="521" spans="1:10" x14ac:dyDescent="0.25">
      <c r="A521" t="s">
        <v>4450</v>
      </c>
      <c r="B521" t="str">
        <f t="shared" si="9"/>
        <v>CAP, 820pF, ±10%, 100V, X7R, 0603</v>
      </c>
      <c r="C521" t="s">
        <v>929</v>
      </c>
      <c r="D521" t="s">
        <v>4344</v>
      </c>
      <c r="E521" t="s">
        <v>944</v>
      </c>
      <c r="F521" t="s">
        <v>20</v>
      </c>
      <c r="G521" t="s">
        <v>21</v>
      </c>
      <c r="H521" t="s">
        <v>4390</v>
      </c>
      <c r="I521" t="s">
        <v>35</v>
      </c>
      <c r="J521" t="s">
        <v>23</v>
      </c>
    </row>
    <row r="522" spans="1:10" x14ac:dyDescent="0.25">
      <c r="A522" t="s">
        <v>4451</v>
      </c>
      <c r="B522" t="str">
        <f t="shared" si="9"/>
        <v>CAP, 8200pF, ±10%, 100V, X7R, 0603</v>
      </c>
      <c r="C522" t="s">
        <v>941</v>
      </c>
      <c r="D522" t="s">
        <v>4344</v>
      </c>
      <c r="E522" t="s">
        <v>944</v>
      </c>
      <c r="F522" t="s">
        <v>20</v>
      </c>
      <c r="G522" t="s">
        <v>21</v>
      </c>
      <c r="H522" t="s">
        <v>4391</v>
      </c>
      <c r="I522" t="s">
        <v>35</v>
      </c>
      <c r="J522" t="s">
        <v>23</v>
      </c>
    </row>
    <row r="523" spans="1:10" x14ac:dyDescent="0.25">
      <c r="A523" t="s">
        <v>4452</v>
      </c>
      <c r="B523" t="str">
        <f t="shared" si="9"/>
        <v>CAP, 1000pF, ±10%, 200V, X7R, 0603</v>
      </c>
      <c r="C523" t="s">
        <v>930</v>
      </c>
      <c r="D523" t="s">
        <v>4344</v>
      </c>
      <c r="E523" t="s">
        <v>946</v>
      </c>
      <c r="F523" t="s">
        <v>20</v>
      </c>
      <c r="G523" t="s">
        <v>21</v>
      </c>
      <c r="H523" t="s">
        <v>4392</v>
      </c>
      <c r="I523" t="s">
        <v>35</v>
      </c>
      <c r="J523" t="s">
        <v>23</v>
      </c>
    </row>
    <row r="524" spans="1:10" x14ac:dyDescent="0.25">
      <c r="A524" t="s">
        <v>4453</v>
      </c>
      <c r="B524" t="str">
        <f t="shared" si="9"/>
        <v>CAP, 0.15uF, ±10%, 10V, X7R, 0603</v>
      </c>
      <c r="C524" t="s">
        <v>1566</v>
      </c>
      <c r="D524" t="s">
        <v>4344</v>
      </c>
      <c r="E524" t="s">
        <v>947</v>
      </c>
      <c r="F524" t="s">
        <v>20</v>
      </c>
      <c r="G524" t="s">
        <v>21</v>
      </c>
      <c r="H524" t="s">
        <v>4393</v>
      </c>
      <c r="I524" t="s">
        <v>35</v>
      </c>
      <c r="J524" t="s">
        <v>23</v>
      </c>
    </row>
    <row r="525" spans="1:10" x14ac:dyDescent="0.25">
      <c r="A525" t="s">
        <v>4454</v>
      </c>
      <c r="B525" t="str">
        <f t="shared" si="9"/>
        <v>CAP, 0.12uF, ±10%, 16V, X7R, 0603</v>
      </c>
      <c r="C525" t="s">
        <v>4664</v>
      </c>
      <c r="D525" t="s">
        <v>4344</v>
      </c>
      <c r="E525" t="s">
        <v>19</v>
      </c>
      <c r="F525" t="s">
        <v>20</v>
      </c>
      <c r="G525" t="s">
        <v>21</v>
      </c>
      <c r="H525" t="s">
        <v>4394</v>
      </c>
      <c r="I525" t="s">
        <v>35</v>
      </c>
      <c r="J525" t="s">
        <v>23</v>
      </c>
    </row>
    <row r="526" spans="1:10" x14ac:dyDescent="0.25">
      <c r="A526" t="s">
        <v>4455</v>
      </c>
      <c r="B526" t="str">
        <f t="shared" si="9"/>
        <v>CAP, 0.022uF, ±10%, 100V, X7R, 0603</v>
      </c>
      <c r="C526" t="s">
        <v>1559</v>
      </c>
      <c r="D526" t="s">
        <v>4344</v>
      </c>
      <c r="E526" t="s">
        <v>944</v>
      </c>
      <c r="F526" t="s">
        <v>20</v>
      </c>
      <c r="G526" t="s">
        <v>21</v>
      </c>
      <c r="H526" t="s">
        <v>4395</v>
      </c>
      <c r="I526" t="s">
        <v>35</v>
      </c>
      <c r="J526" t="s">
        <v>23</v>
      </c>
    </row>
    <row r="527" spans="1:10" x14ac:dyDescent="0.25">
      <c r="A527" t="s">
        <v>4456</v>
      </c>
      <c r="B527" t="str">
        <f t="shared" si="9"/>
        <v>CAP, 0.18uF, ±10%, 16V, X7R, 0603</v>
      </c>
      <c r="C527" t="s">
        <v>1567</v>
      </c>
      <c r="D527" t="s">
        <v>4344</v>
      </c>
      <c r="E527" t="s">
        <v>19</v>
      </c>
      <c r="F527" t="s">
        <v>20</v>
      </c>
      <c r="G527" t="s">
        <v>21</v>
      </c>
      <c r="H527" t="s">
        <v>4396</v>
      </c>
      <c r="I527" t="s">
        <v>35</v>
      </c>
      <c r="J527" t="s">
        <v>23</v>
      </c>
    </row>
    <row r="528" spans="1:10" x14ac:dyDescent="0.25">
      <c r="A528" t="s">
        <v>4457</v>
      </c>
      <c r="B528" t="str">
        <f t="shared" si="9"/>
        <v>CAP, 0.15uF, ±10%, 25V, X7R, 0603</v>
      </c>
      <c r="C528" t="s">
        <v>1566</v>
      </c>
      <c r="D528" t="s">
        <v>4344</v>
      </c>
      <c r="E528" t="s">
        <v>27</v>
      </c>
      <c r="F528" t="s">
        <v>20</v>
      </c>
      <c r="G528" t="s">
        <v>21</v>
      </c>
      <c r="H528" t="s">
        <v>4397</v>
      </c>
      <c r="I528" t="s">
        <v>35</v>
      </c>
      <c r="J528" t="s">
        <v>23</v>
      </c>
    </row>
    <row r="529" spans="1:12" x14ac:dyDescent="0.25">
      <c r="A529" t="s">
        <v>4458</v>
      </c>
      <c r="B529" t="str">
        <f t="shared" si="9"/>
        <v>CAP, 0.22uF, ±10%, 10V, X7R, 0603</v>
      </c>
      <c r="C529" t="s">
        <v>1568</v>
      </c>
      <c r="D529" t="s">
        <v>4344</v>
      </c>
      <c r="E529" t="s">
        <v>947</v>
      </c>
      <c r="F529" t="s">
        <v>20</v>
      </c>
      <c r="G529" t="s">
        <v>21</v>
      </c>
      <c r="H529" t="s">
        <v>4398</v>
      </c>
      <c r="I529" t="s">
        <v>35</v>
      </c>
      <c r="J529" t="s">
        <v>23</v>
      </c>
    </row>
    <row r="530" spans="1:12" x14ac:dyDescent="0.25">
      <c r="A530" t="s">
        <v>4459</v>
      </c>
      <c r="B530" t="str">
        <f t="shared" si="9"/>
        <v>CAP, 0.18uF, ±10%, 25V, X7R, 0603</v>
      </c>
      <c r="C530" t="s">
        <v>1567</v>
      </c>
      <c r="D530" t="s">
        <v>4344</v>
      </c>
      <c r="E530" t="s">
        <v>27</v>
      </c>
      <c r="F530" t="s">
        <v>20</v>
      </c>
      <c r="G530" t="s">
        <v>21</v>
      </c>
      <c r="H530" t="s">
        <v>4399</v>
      </c>
      <c r="I530" t="s">
        <v>35</v>
      </c>
      <c r="J530" t="s">
        <v>23</v>
      </c>
    </row>
    <row r="531" spans="1:12" x14ac:dyDescent="0.25">
      <c r="A531" t="s">
        <v>4460</v>
      </c>
      <c r="B531" t="str">
        <f t="shared" si="9"/>
        <v>CAP, 0.27uF, ±10%, 16V, X7R, 0603</v>
      </c>
      <c r="C531" t="s">
        <v>1569</v>
      </c>
      <c r="D531" t="s">
        <v>4344</v>
      </c>
      <c r="E531" t="s">
        <v>19</v>
      </c>
      <c r="F531" t="s">
        <v>20</v>
      </c>
      <c r="G531" t="s">
        <v>21</v>
      </c>
      <c r="H531" t="s">
        <v>4400</v>
      </c>
      <c r="I531" t="s">
        <v>35</v>
      </c>
      <c r="J531" t="s">
        <v>23</v>
      </c>
    </row>
    <row r="532" spans="1:12" x14ac:dyDescent="0.25">
      <c r="A532" t="s">
        <v>4461</v>
      </c>
      <c r="B532" t="str">
        <f t="shared" si="9"/>
        <v>CAP, 0.1uF, ±10%, 100V, X7R, 0603</v>
      </c>
      <c r="C532" t="s">
        <v>4663</v>
      </c>
      <c r="D532" t="s">
        <v>4344</v>
      </c>
      <c r="E532" t="s">
        <v>944</v>
      </c>
      <c r="F532" t="s">
        <v>20</v>
      </c>
      <c r="G532" t="s">
        <v>21</v>
      </c>
      <c r="H532" t="s">
        <v>4401</v>
      </c>
      <c r="I532" t="s">
        <v>35</v>
      </c>
      <c r="J532" t="s">
        <v>23</v>
      </c>
    </row>
    <row r="533" spans="1:12" x14ac:dyDescent="0.25">
      <c r="A533" t="s">
        <v>4462</v>
      </c>
      <c r="B533" t="str">
        <f t="shared" si="9"/>
        <v>CAP, 2.2uF, ±10%, 10V, X7R, 0603</v>
      </c>
      <c r="C533" t="s">
        <v>1578</v>
      </c>
      <c r="D533" t="s">
        <v>4344</v>
      </c>
      <c r="E533" t="s">
        <v>947</v>
      </c>
      <c r="F533" t="s">
        <v>20</v>
      </c>
      <c r="G533" t="s">
        <v>21</v>
      </c>
      <c r="H533" t="s">
        <v>4402</v>
      </c>
      <c r="I533" t="s">
        <v>35</v>
      </c>
      <c r="J533" t="s">
        <v>23</v>
      </c>
    </row>
    <row r="534" spans="1:12" x14ac:dyDescent="0.25">
      <c r="A534" t="s">
        <v>4463</v>
      </c>
      <c r="B534" t="str">
        <f>CONCATENATE("CAP",", ",C534,", ",D534,", ",E534,", ",F534,", 0603")</f>
        <v>CAP, 0.22uF, ±10%, 25V, X7R, 0603</v>
      </c>
      <c r="C534" t="s">
        <v>1568</v>
      </c>
      <c r="D534" t="s">
        <v>4344</v>
      </c>
      <c r="E534" t="s">
        <v>27</v>
      </c>
      <c r="F534" t="s">
        <v>20</v>
      </c>
      <c r="G534" t="s">
        <v>21</v>
      </c>
      <c r="H534" t="s">
        <v>4403</v>
      </c>
      <c r="I534" t="s">
        <v>35</v>
      </c>
      <c r="J534" t="s">
        <v>23</v>
      </c>
    </row>
    <row r="535" spans="1:12" x14ac:dyDescent="0.25">
      <c r="A535" t="s">
        <v>4464</v>
      </c>
      <c r="B535" t="str">
        <f t="shared" si="9"/>
        <v>CAP, 0.15uF, ±10%, 25V, X7R, 0603</v>
      </c>
      <c r="C535" t="s">
        <v>1566</v>
      </c>
      <c r="D535" t="s">
        <v>4344</v>
      </c>
      <c r="E535" t="s">
        <v>27</v>
      </c>
      <c r="F535" t="s">
        <v>20</v>
      </c>
      <c r="G535" t="s">
        <v>21</v>
      </c>
      <c r="H535" t="s">
        <v>4404</v>
      </c>
      <c r="I535" t="s">
        <v>35</v>
      </c>
      <c r="J535" t="s">
        <v>23</v>
      </c>
    </row>
    <row r="536" spans="1:12" x14ac:dyDescent="0.25">
      <c r="A536" t="s">
        <v>4488</v>
      </c>
      <c r="B536" t="str">
        <f>CONCATENATE("CAP",", ",C536,", ",D536,", ",E536,", ",F536,", 0603")</f>
        <v>CAP, 0.1uF, ±10%, 100V, X7R, 0603</v>
      </c>
      <c r="C536" t="s">
        <v>4663</v>
      </c>
      <c r="D536" t="s">
        <v>4344</v>
      </c>
      <c r="E536" t="s">
        <v>944</v>
      </c>
      <c r="F536" t="s">
        <v>20</v>
      </c>
      <c r="G536" t="s">
        <v>21</v>
      </c>
      <c r="H536" t="s">
        <v>4489</v>
      </c>
      <c r="I536" t="s">
        <v>35</v>
      </c>
      <c r="J536" t="s">
        <v>23</v>
      </c>
      <c r="K536" s="8">
        <v>0.187</v>
      </c>
    </row>
    <row r="537" spans="1:12" x14ac:dyDescent="0.25">
      <c r="A537" t="s">
        <v>4495</v>
      </c>
      <c r="B537" t="str">
        <f t="shared" si="9"/>
        <v>CAP, 22pF, ±2%, 250V, C0G, 0603</v>
      </c>
      <c r="C537" t="s">
        <v>2795</v>
      </c>
      <c r="D537" t="s">
        <v>2817</v>
      </c>
      <c r="E537" t="s">
        <v>945</v>
      </c>
      <c r="F537" t="s">
        <v>2613</v>
      </c>
      <c r="G537" t="s">
        <v>21</v>
      </c>
      <c r="H537" t="s">
        <v>4496</v>
      </c>
      <c r="I537" t="s">
        <v>35</v>
      </c>
      <c r="J537" t="s">
        <v>23</v>
      </c>
      <c r="K537" s="8">
        <v>0.88</v>
      </c>
    </row>
    <row r="538" spans="1:12" x14ac:dyDescent="0.25">
      <c r="A538" t="s">
        <v>4680</v>
      </c>
      <c r="B538" t="str">
        <f t="shared" si="9"/>
        <v>CAP, 2.2uF, ±20%, 100V, X7R, 0603</v>
      </c>
      <c r="C538" t="s">
        <v>1578</v>
      </c>
      <c r="D538" t="s">
        <v>4327</v>
      </c>
      <c r="E538" t="s">
        <v>944</v>
      </c>
      <c r="F538" t="s">
        <v>20</v>
      </c>
      <c r="G538" t="s">
        <v>1381</v>
      </c>
      <c r="H538" t="s">
        <v>4681</v>
      </c>
      <c r="I538" t="s">
        <v>4325</v>
      </c>
      <c r="J538" t="s">
        <v>23</v>
      </c>
      <c r="K538" s="8">
        <v>0.88</v>
      </c>
    </row>
    <row r="539" spans="1:12" x14ac:dyDescent="0.25">
      <c r="A539" t="s">
        <v>4702</v>
      </c>
      <c r="B539" t="str">
        <f>CONCATENATE("CAP",", ",C539,", ",D539,", ",E539,", ",F539,", 0805")</f>
        <v>CAP, 22uF, ±10%, 6.3V, X7R, 0805</v>
      </c>
      <c r="C539" t="s">
        <v>1819</v>
      </c>
      <c r="D539" t="s">
        <v>4344</v>
      </c>
      <c r="E539" t="s">
        <v>949</v>
      </c>
      <c r="F539" t="s">
        <v>20</v>
      </c>
      <c r="I539" t="s">
        <v>11</v>
      </c>
      <c r="J539" t="s">
        <v>23</v>
      </c>
    </row>
    <row r="540" spans="1:12" x14ac:dyDescent="0.25">
      <c r="A540" t="s">
        <v>4762</v>
      </c>
      <c r="B540" t="str">
        <f>CONCATENATE("CAP",", ",C540,", ",D540,", ",E540,", ",F540,", 0603")</f>
        <v>CAP, 6pF, ±10%, 50V, C0G, 0603</v>
      </c>
      <c r="C540" t="s">
        <v>2920</v>
      </c>
      <c r="D540" t="s">
        <v>4344</v>
      </c>
      <c r="E540" t="s">
        <v>943</v>
      </c>
      <c r="F540" t="s">
        <v>2613</v>
      </c>
      <c r="I540" t="s">
        <v>35</v>
      </c>
      <c r="J540" t="s">
        <v>23</v>
      </c>
    </row>
    <row r="541" spans="1:12" x14ac:dyDescent="0.25">
      <c r="A541" t="s">
        <v>4801</v>
      </c>
      <c r="B541" t="str">
        <f>CONCATENATE("CAP",", ",C541,", ",D541,", ",E541,", ",F541,", 1206")</f>
        <v>CAP, 10uF, ±10%, 25V, X7R, 1206</v>
      </c>
      <c r="C541" t="s">
        <v>1581</v>
      </c>
      <c r="D541" t="s">
        <v>4344</v>
      </c>
      <c r="E541" t="s">
        <v>27</v>
      </c>
      <c r="F541" t="s">
        <v>20</v>
      </c>
      <c r="G541" t="s">
        <v>34</v>
      </c>
      <c r="H541" t="s">
        <v>4802</v>
      </c>
      <c r="I541" t="s">
        <v>1471</v>
      </c>
      <c r="J541" t="s">
        <v>23</v>
      </c>
      <c r="L541" t="s">
        <v>8887</v>
      </c>
    </row>
    <row r="542" spans="1:12" x14ac:dyDescent="0.25">
      <c r="A542" t="s">
        <v>4803</v>
      </c>
      <c r="B542" t="str">
        <f>CONCATENATE("CAP",", ",C542,", ",D542,", ",E542,", ",F542,", 1808")</f>
        <v>CAP, 0.1uF, ±10%, 630V, X7R, 1808</v>
      </c>
      <c r="C542" t="s">
        <v>4663</v>
      </c>
      <c r="D542" t="s">
        <v>4344</v>
      </c>
      <c r="E542" t="s">
        <v>4804</v>
      </c>
      <c r="F542" t="s">
        <v>20</v>
      </c>
      <c r="G542" t="s">
        <v>4805</v>
      </c>
      <c r="H542" t="s">
        <v>4806</v>
      </c>
      <c r="I542" t="s">
        <v>4807</v>
      </c>
      <c r="J542" t="s">
        <v>23</v>
      </c>
    </row>
    <row r="543" spans="1:12" x14ac:dyDescent="0.25">
      <c r="A543" t="s">
        <v>4809</v>
      </c>
      <c r="B543" t="str">
        <f>CONCATENATE("CAP",", ",C543,", ",D543,", ",E543,", ",F543,", Radial/Can, 7.5mm")</f>
        <v>CAP, 220uF, ±20%, 350V, Al, Radial/Can, 7.5mm</v>
      </c>
      <c r="C543" t="s">
        <v>1823</v>
      </c>
      <c r="D543" t="s">
        <v>4327</v>
      </c>
      <c r="E543" t="s">
        <v>1839</v>
      </c>
      <c r="F543" t="s">
        <v>1842</v>
      </c>
      <c r="G543" t="s">
        <v>1555</v>
      </c>
      <c r="H543" t="s">
        <v>4808</v>
      </c>
      <c r="I543" t="s">
        <v>4810</v>
      </c>
      <c r="J543" t="s">
        <v>2079</v>
      </c>
    </row>
    <row r="544" spans="1:12" x14ac:dyDescent="0.25">
      <c r="A544" t="s">
        <v>4851</v>
      </c>
      <c r="B544" t="str">
        <f>CONCATENATE("CAP",", ",C544,", ",D544,", ",E544,", ",F544,", 0603")</f>
        <v>CAP, 0.1uF, ±10%, 16V, X7R, 0603</v>
      </c>
      <c r="C544" t="s">
        <v>4663</v>
      </c>
      <c r="D544" t="s">
        <v>4344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25">
      <c r="A545" t="s">
        <v>4875</v>
      </c>
      <c r="B545" t="str">
        <f>CONCATENATE("CAP",", ",C545,", ",D545,", ",E545,", ",F545,", 0603")</f>
        <v>CAP, 10000pF, ±10%, 16V, X7R, 0603</v>
      </c>
      <c r="C545" t="s">
        <v>942</v>
      </c>
      <c r="D545" t="s">
        <v>4344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25">
      <c r="A546" t="s">
        <v>4909</v>
      </c>
      <c r="B546" t="str">
        <f>CONCATENATE("CAP",", ",C546,", ",D546,", ",E546,", ",F546)</f>
        <v>CAP, 0.47uF, ±20%, 1.5kV, Film Class Y2</v>
      </c>
      <c r="C546" t="s">
        <v>1572</v>
      </c>
      <c r="D546" t="s">
        <v>4327</v>
      </c>
      <c r="E546" t="s">
        <v>4913</v>
      </c>
      <c r="F546" t="s">
        <v>4942</v>
      </c>
      <c r="G546" t="s">
        <v>1381</v>
      </c>
      <c r="H546" t="s">
        <v>4910</v>
      </c>
      <c r="I546" t="s">
        <v>4911</v>
      </c>
      <c r="J546" t="s">
        <v>23</v>
      </c>
      <c r="K546" s="8">
        <v>4.0199999999999996</v>
      </c>
    </row>
    <row r="547" spans="1:11" x14ac:dyDescent="0.25">
      <c r="A547" t="s">
        <v>4914</v>
      </c>
      <c r="B547" t="str">
        <f>CONCATENATE("CAP",", ",C547,", ",D547,", ",E547,", ",F547,)</f>
        <v>CAP, 1uF, ±10%, 400V, Film</v>
      </c>
      <c r="C547" t="s">
        <v>1576</v>
      </c>
      <c r="D547" t="s">
        <v>4344</v>
      </c>
      <c r="E547" t="s">
        <v>1838</v>
      </c>
      <c r="F547" t="s">
        <v>4912</v>
      </c>
      <c r="G547" t="s">
        <v>4901</v>
      </c>
      <c r="H547" t="s">
        <v>4915</v>
      </c>
      <c r="I547" t="s">
        <v>4916</v>
      </c>
      <c r="J547" t="s">
        <v>23</v>
      </c>
      <c r="K547" s="8">
        <v>0.96</v>
      </c>
    </row>
    <row r="548" spans="1:11" x14ac:dyDescent="0.25">
      <c r="A548" t="s">
        <v>4937</v>
      </c>
      <c r="B548" t="str">
        <f>CONCATENATE("CAP",", ",C548,", ",D548,", ",E548,", ",F548,)</f>
        <v>CAP, 0.47uF, ±10%, 305V, Film Class X</v>
      </c>
      <c r="C548" t="s">
        <v>1572</v>
      </c>
      <c r="D548" t="s">
        <v>4344</v>
      </c>
      <c r="E548" t="s">
        <v>4938</v>
      </c>
      <c r="F548" t="s">
        <v>4939</v>
      </c>
      <c r="G548" t="s">
        <v>1381</v>
      </c>
      <c r="H548" t="s">
        <v>4940</v>
      </c>
      <c r="I548" t="s">
        <v>4941</v>
      </c>
      <c r="J548" t="s">
        <v>23</v>
      </c>
      <c r="K548" s="8">
        <v>0.67</v>
      </c>
    </row>
    <row r="549" spans="1:11" x14ac:dyDescent="0.25">
      <c r="A549" t="s">
        <v>4969</v>
      </c>
      <c r="B549" t="str">
        <f>CONCATENATE("CAP",", ",C549,", ",D549,", ",E549,", ",F549,)</f>
        <v>CAP, 47uF, ±10%, 20V, Tantalum</v>
      </c>
      <c r="C549" t="s">
        <v>1821</v>
      </c>
      <c r="D549" t="s">
        <v>4344</v>
      </c>
      <c r="E549" t="s">
        <v>2175</v>
      </c>
      <c r="F549" t="s">
        <v>4970</v>
      </c>
      <c r="G549" t="s">
        <v>4971</v>
      </c>
      <c r="H549" t="s">
        <v>4972</v>
      </c>
      <c r="I549" t="s">
        <v>5488</v>
      </c>
      <c r="J549" t="s">
        <v>2079</v>
      </c>
      <c r="K549" s="8">
        <v>0.83</v>
      </c>
    </row>
    <row r="550" spans="1:11" x14ac:dyDescent="0.25">
      <c r="A550" t="s">
        <v>4985</v>
      </c>
      <c r="B550" t="str">
        <f>CONCATENATE("CAP",", ",C550,", ",D550,", ",E550,", ",F550,)</f>
        <v>CAP, 470uF, ±20%, 450V, Al</v>
      </c>
      <c r="C550" t="s">
        <v>1825</v>
      </c>
      <c r="D550" t="s">
        <v>4327</v>
      </c>
      <c r="E550" t="s">
        <v>1837</v>
      </c>
      <c r="F550" t="s">
        <v>1842</v>
      </c>
      <c r="G550" t="s">
        <v>4986</v>
      </c>
      <c r="H550" t="s">
        <v>4987</v>
      </c>
      <c r="I550" t="s">
        <v>4988</v>
      </c>
      <c r="J550" t="s">
        <v>2079</v>
      </c>
      <c r="K550" s="8">
        <v>5.78</v>
      </c>
    </row>
    <row r="551" spans="1:11" x14ac:dyDescent="0.25">
      <c r="A551" t="s">
        <v>5020</v>
      </c>
      <c r="B551" t="str">
        <f>CONCATENATE("CAP",", ",C551,", ",D551,", ",E551,", ",F551,", 0603")</f>
        <v>CAP, 0.056uF, ±10%, 50V, X7R, 0603</v>
      </c>
      <c r="C551" t="s">
        <v>1562</v>
      </c>
      <c r="D551" t="s">
        <v>4344</v>
      </c>
      <c r="E551" t="s">
        <v>943</v>
      </c>
      <c r="F551" t="s">
        <v>20</v>
      </c>
      <c r="I551" t="s">
        <v>35</v>
      </c>
      <c r="J551" t="s">
        <v>23</v>
      </c>
    </row>
    <row r="552" spans="1:11" x14ac:dyDescent="0.25">
      <c r="A552" t="s">
        <v>5029</v>
      </c>
      <c r="B552" t="str">
        <f>CONCATENATE("CAP",", ",C552,", ",D552,", ",E552,", ",F552,", 2917")</f>
        <v>CAP, 100uF, ±10%, 16V, Tantalum, 2917</v>
      </c>
      <c r="C552" t="s">
        <v>1822</v>
      </c>
      <c r="D552" t="s">
        <v>4344</v>
      </c>
      <c r="E552" t="s">
        <v>19</v>
      </c>
      <c r="F552" t="s">
        <v>4970</v>
      </c>
      <c r="G552" t="s">
        <v>4971</v>
      </c>
      <c r="H552" t="s">
        <v>5028</v>
      </c>
      <c r="I552" t="s">
        <v>5488</v>
      </c>
      <c r="J552" t="s">
        <v>2079</v>
      </c>
      <c r="K552" s="8">
        <v>0.94</v>
      </c>
    </row>
    <row r="553" spans="1:11" x14ac:dyDescent="0.25">
      <c r="A553" t="s">
        <v>5111</v>
      </c>
      <c r="B553" t="str">
        <f>CONCATENATE("CAP",", ",C553,", ",D553,", ",E553,", ",F553,", 1206")</f>
        <v>CAP, 100uF, ±20%, 6.3V, X5R, 1206</v>
      </c>
      <c r="C553" t="s">
        <v>1822</v>
      </c>
      <c r="D553" t="s">
        <v>4327</v>
      </c>
      <c r="E553" t="s">
        <v>949</v>
      </c>
      <c r="F553" t="s">
        <v>4326</v>
      </c>
      <c r="G553" t="s">
        <v>5112</v>
      </c>
      <c r="H553" t="s">
        <v>5113</v>
      </c>
      <c r="I553" t="s">
        <v>1471</v>
      </c>
      <c r="J553" t="s">
        <v>23</v>
      </c>
      <c r="K553" s="8">
        <v>0.64</v>
      </c>
    </row>
    <row r="554" spans="1:11" x14ac:dyDescent="0.25">
      <c r="A554" t="s">
        <v>5114</v>
      </c>
      <c r="B554" t="str">
        <f>CONCATENATE("CAP",", ",C554,", ",D554,", ",E554,", ",F554,", 2917")</f>
        <v>CAP, 47uF, ±10%, 35V, Tantalum, 2917</v>
      </c>
      <c r="C554" t="s">
        <v>1821</v>
      </c>
      <c r="D554" t="s">
        <v>4344</v>
      </c>
      <c r="E554" t="s">
        <v>948</v>
      </c>
      <c r="F554" t="s">
        <v>4970</v>
      </c>
      <c r="G554" t="s">
        <v>4805</v>
      </c>
      <c r="H554" t="s">
        <v>5115</v>
      </c>
      <c r="I554" t="s">
        <v>4973</v>
      </c>
      <c r="J554" t="s">
        <v>2079</v>
      </c>
      <c r="K554" s="8">
        <v>2.41</v>
      </c>
    </row>
    <row r="555" spans="1:11" x14ac:dyDescent="0.25">
      <c r="A555" t="s">
        <v>5418</v>
      </c>
      <c r="B555" t="str">
        <f>CONCATENATE("CAP",", ",C555,", ",D555,", ",E555,", ",F555,", Radial 0.4inch")</f>
        <v>CAP, 0.1uF, ±10%, 1kV, X7R, Radial 0.4inch</v>
      </c>
      <c r="C555" t="s">
        <v>4663</v>
      </c>
      <c r="D555" t="s">
        <v>4344</v>
      </c>
      <c r="E555" t="s">
        <v>5421</v>
      </c>
      <c r="F555" t="s">
        <v>20</v>
      </c>
      <c r="G555" t="s">
        <v>5419</v>
      </c>
      <c r="I555" t="s">
        <v>5420</v>
      </c>
      <c r="J555" t="s">
        <v>23</v>
      </c>
    </row>
    <row r="556" spans="1:11" x14ac:dyDescent="0.25">
      <c r="A556" t="s">
        <v>5463</v>
      </c>
      <c r="B556" t="str">
        <f>CONCATENATE("CAP",", ",C556,", ",D556,", ",E556,", ",F556,", 1210")</f>
        <v>CAP, 10uF, ±10%, 63V, X7R, 1210</v>
      </c>
      <c r="C556" t="s">
        <v>1581</v>
      </c>
      <c r="D556" t="s">
        <v>4344</v>
      </c>
      <c r="E556" t="s">
        <v>1841</v>
      </c>
      <c r="F556" t="s">
        <v>20</v>
      </c>
      <c r="G556" t="s">
        <v>5112</v>
      </c>
      <c r="H556" t="s">
        <v>5462</v>
      </c>
      <c r="I556" t="s">
        <v>4325</v>
      </c>
      <c r="J556" t="s">
        <v>23</v>
      </c>
      <c r="K556" s="8">
        <v>0.81</v>
      </c>
    </row>
    <row r="557" spans="1:11" x14ac:dyDescent="0.25">
      <c r="A557" t="s">
        <v>5469</v>
      </c>
      <c r="B557" t="str">
        <f>CONCATENATE("CAP",", ",C557,", ",D557,", ",E557,", ",F557,", 2917")</f>
        <v>CAP, 220uF, ±10%, 10V, Tantalum, 2917</v>
      </c>
      <c r="C557" t="s">
        <v>1823</v>
      </c>
      <c r="D557" t="s">
        <v>4344</v>
      </c>
      <c r="E557" t="s">
        <v>947</v>
      </c>
      <c r="F557" t="s">
        <v>4970</v>
      </c>
      <c r="G557" t="s">
        <v>4805</v>
      </c>
      <c r="H557" t="s">
        <v>5470</v>
      </c>
      <c r="I557" t="s">
        <v>5489</v>
      </c>
      <c r="J557" t="s">
        <v>2079</v>
      </c>
      <c r="K557" s="8">
        <v>2.0099999999999998</v>
      </c>
    </row>
    <row r="558" spans="1:11" x14ac:dyDescent="0.25">
      <c r="A558" t="s">
        <v>5471</v>
      </c>
      <c r="B558" t="str">
        <f>CONCATENATE("CAP",", ",C558,", ",D558,", ",E558,", ",F558,", 1808")</f>
        <v>CAP, 1000pF, ±10%, 2kV, X7R, 1808</v>
      </c>
      <c r="C558" t="s">
        <v>930</v>
      </c>
      <c r="D558" t="s">
        <v>4344</v>
      </c>
      <c r="E558" t="s">
        <v>5472</v>
      </c>
      <c r="F558" t="s">
        <v>20</v>
      </c>
      <c r="G558" t="s">
        <v>4805</v>
      </c>
      <c r="H558" t="s">
        <v>5473</v>
      </c>
      <c r="I558" t="s">
        <v>4807</v>
      </c>
      <c r="J558" t="s">
        <v>23</v>
      </c>
      <c r="K558" s="8">
        <v>0.36</v>
      </c>
    </row>
    <row r="559" spans="1:11" x14ac:dyDescent="0.25">
      <c r="A559" t="s">
        <v>5575</v>
      </c>
      <c r="B559" t="str">
        <f>CONCATENATE("CAP",", ",C559,", ",D559,", ",E559,", ",F559,", 1210")</f>
        <v>CAP, 47uF, ±20%, 6.3V, X7R, 1210</v>
      </c>
      <c r="C559" t="s">
        <v>1821</v>
      </c>
      <c r="D559" t="s">
        <v>4327</v>
      </c>
      <c r="E559" t="s">
        <v>949</v>
      </c>
      <c r="F559" t="s">
        <v>20</v>
      </c>
      <c r="G559" t="s">
        <v>4805</v>
      </c>
      <c r="H559" t="s">
        <v>5576</v>
      </c>
      <c r="I559" t="s">
        <v>4325</v>
      </c>
      <c r="J559" t="s">
        <v>23</v>
      </c>
      <c r="K559" s="8">
        <v>1.08</v>
      </c>
    </row>
    <row r="560" spans="1:11" x14ac:dyDescent="0.25">
      <c r="A560" t="s">
        <v>5611</v>
      </c>
      <c r="B560" t="str">
        <f>CONCATENATE("CAP",", ",C560,", ",D560,", ",E560,", ",F560,", SMD, 7000hrs at 105°C")</f>
        <v>CAP, 470uF, ±20%, 25V, Al, SMD, 7000hrs at 105°C</v>
      </c>
      <c r="C560" t="s">
        <v>1825</v>
      </c>
      <c r="D560" t="s">
        <v>4327</v>
      </c>
      <c r="E560" t="s">
        <v>27</v>
      </c>
      <c r="F560" t="s">
        <v>1842</v>
      </c>
      <c r="G560" t="s">
        <v>1555</v>
      </c>
      <c r="H560" t="s">
        <v>5613</v>
      </c>
      <c r="I560" t="s">
        <v>5612</v>
      </c>
      <c r="J560" t="s">
        <v>2079</v>
      </c>
      <c r="K560" s="8">
        <v>0.7</v>
      </c>
    </row>
    <row r="561" spans="1:11" x14ac:dyDescent="0.25">
      <c r="A561" t="s">
        <v>5699</v>
      </c>
      <c r="B561" t="str">
        <f>CONCATENATE("CAP",", ",C561,", ",D561,", ",E561,", ",F561,", 6000hrs at 105°C")</f>
        <v>CAP, 470uF, ±20%, 35V, Al, 6000hrs at 105°C</v>
      </c>
      <c r="C561" t="s">
        <v>1825</v>
      </c>
      <c r="D561" t="s">
        <v>4327</v>
      </c>
      <c r="E561" t="s">
        <v>948</v>
      </c>
      <c r="F561" t="s">
        <v>1842</v>
      </c>
      <c r="G561" t="s">
        <v>1555</v>
      </c>
      <c r="H561" t="s">
        <v>5700</v>
      </c>
      <c r="I561" t="s">
        <v>5701</v>
      </c>
      <c r="J561" t="s">
        <v>2079</v>
      </c>
      <c r="K561" s="8">
        <v>0.76</v>
      </c>
    </row>
    <row r="562" spans="1:11" x14ac:dyDescent="0.25">
      <c r="A562" t="s">
        <v>5755</v>
      </c>
      <c r="B562" t="str">
        <f>CONCATENATE("CAP",", ",C562,", ",D562,", ",E562,", ",F562,", 1206")</f>
        <v>CAP, 1000pF, ±10%, 630V, X7R, 1206</v>
      </c>
      <c r="C562" t="s">
        <v>930</v>
      </c>
      <c r="D562" t="s">
        <v>4344</v>
      </c>
      <c r="E562" t="s">
        <v>4804</v>
      </c>
      <c r="F562" t="s">
        <v>20</v>
      </c>
      <c r="G562" t="s">
        <v>2611</v>
      </c>
      <c r="H562" t="s">
        <v>5756</v>
      </c>
      <c r="I562" t="s">
        <v>1471</v>
      </c>
      <c r="J562" t="s">
        <v>23</v>
      </c>
      <c r="K562" s="8">
        <v>0.23</v>
      </c>
    </row>
    <row r="563" spans="1:11" x14ac:dyDescent="0.25">
      <c r="A563" t="s">
        <v>5955</v>
      </c>
      <c r="B563" t="str">
        <f>CONCATENATE("CAP",", ",C563,", ",D563,", ",E563,", ",F563,", 1206")</f>
        <v>CAP, 1uF, ±10%, 100V, X7R, 1206</v>
      </c>
      <c r="C563" t="s">
        <v>1576</v>
      </c>
      <c r="D563" t="s">
        <v>4344</v>
      </c>
      <c r="E563" t="s">
        <v>944</v>
      </c>
      <c r="F563" t="s">
        <v>20</v>
      </c>
      <c r="G563" t="s">
        <v>4805</v>
      </c>
      <c r="H563" t="s">
        <v>5956</v>
      </c>
      <c r="I563" t="s">
        <v>1471</v>
      </c>
      <c r="J563" t="s">
        <v>23</v>
      </c>
      <c r="K563" s="8">
        <v>0.55000000000000004</v>
      </c>
    </row>
    <row r="564" spans="1:11" x14ac:dyDescent="0.25">
      <c r="A564" t="s">
        <v>6060</v>
      </c>
      <c r="B564" t="str">
        <f>CONCATENATE("CAP",", ",C564,", ",D564,", ",E564,", ",F564,"")</f>
        <v>CAP, 0.47uF, ±10%, 305V, Film X2</v>
      </c>
      <c r="C564" t="s">
        <v>1572</v>
      </c>
      <c r="D564" t="s">
        <v>4344</v>
      </c>
      <c r="E564" t="s">
        <v>4938</v>
      </c>
      <c r="F564" t="s">
        <v>6062</v>
      </c>
      <c r="G564" t="s">
        <v>1381</v>
      </c>
      <c r="H564" t="s">
        <v>6061</v>
      </c>
      <c r="I564" t="s">
        <v>4941</v>
      </c>
      <c r="J564" t="s">
        <v>23</v>
      </c>
      <c r="K564" s="8">
        <v>0.98</v>
      </c>
    </row>
    <row r="565" spans="1:11" x14ac:dyDescent="0.25">
      <c r="A565" t="s">
        <v>6094</v>
      </c>
      <c r="B565" t="str">
        <f>CONCATENATE("CAP",", ",C565,", ",D565,", ",E565,", ",F565,", 1206")</f>
        <v>CAP, 2.2uF, ±10%, 50V, X7R, 1206</v>
      </c>
      <c r="C565" t="s">
        <v>1578</v>
      </c>
      <c r="D565" t="s">
        <v>4344</v>
      </c>
      <c r="E565" t="s">
        <v>943</v>
      </c>
      <c r="F565" t="s">
        <v>20</v>
      </c>
      <c r="G565" t="s">
        <v>4805</v>
      </c>
      <c r="H565" t="s">
        <v>6093</v>
      </c>
      <c r="I565" t="s">
        <v>1471</v>
      </c>
      <c r="J565" t="s">
        <v>23</v>
      </c>
      <c r="K565" s="8">
        <v>0.33</v>
      </c>
    </row>
    <row r="566" spans="1:11" x14ac:dyDescent="0.25">
      <c r="A566" t="s">
        <v>6139</v>
      </c>
      <c r="B566" t="str">
        <f>CONCATENATE("CAP",", ",C566,", ",D566,", ",E566,", ",F566,"")</f>
        <v>CAP, 0.1uF, ±20%, 305VAC, Film X2</v>
      </c>
      <c r="C566" t="s">
        <v>4663</v>
      </c>
      <c r="D566" t="s">
        <v>4327</v>
      </c>
      <c r="E566" t="s">
        <v>6142</v>
      </c>
      <c r="F566" t="s">
        <v>6062</v>
      </c>
      <c r="G566" t="s">
        <v>1381</v>
      </c>
      <c r="H566" t="s">
        <v>6140</v>
      </c>
      <c r="I566" t="s">
        <v>6141</v>
      </c>
      <c r="J566" t="s">
        <v>23</v>
      </c>
      <c r="K566" s="8">
        <v>0.41</v>
      </c>
    </row>
    <row r="567" spans="1:11" x14ac:dyDescent="0.25">
      <c r="A567" t="s">
        <v>6152</v>
      </c>
      <c r="B567" t="str">
        <f>CONCATENATE("CAP",", ",C567,", ",D567,", ",E567,", ",F567,"")</f>
        <v>CAP, 4700pF, ±20%, 300VAC, Film Y2</v>
      </c>
      <c r="C567" t="s">
        <v>938</v>
      </c>
      <c r="D567" t="s">
        <v>4327</v>
      </c>
      <c r="E567" t="s">
        <v>6153</v>
      </c>
      <c r="F567" t="s">
        <v>6154</v>
      </c>
      <c r="G567" t="s">
        <v>4805</v>
      </c>
      <c r="H567" t="s">
        <v>6155</v>
      </c>
      <c r="I567" t="s">
        <v>6151</v>
      </c>
      <c r="J567" t="s">
        <v>23</v>
      </c>
      <c r="K567" s="8">
        <v>0.5</v>
      </c>
    </row>
    <row r="568" spans="1:11" x14ac:dyDescent="0.25">
      <c r="A568" t="s">
        <v>6175</v>
      </c>
      <c r="B568" t="str">
        <f>CONCATENATE("CAP",", ",C568,", ",D568,", ",E568,", ",F568,", Radial/Can 5mm")</f>
        <v>CAP, 100uF, ±20%, 63V, Al, Radial/Can 5mm</v>
      </c>
      <c r="C568" t="s">
        <v>1822</v>
      </c>
      <c r="D568" t="s">
        <v>4327</v>
      </c>
      <c r="E568" t="s">
        <v>1841</v>
      </c>
      <c r="F568" t="s">
        <v>1842</v>
      </c>
      <c r="G568" t="s">
        <v>1555</v>
      </c>
      <c r="H568" t="s">
        <v>6176</v>
      </c>
      <c r="I568" t="s">
        <v>6177</v>
      </c>
      <c r="J568" t="s">
        <v>2079</v>
      </c>
      <c r="K568" s="8">
        <v>0.61</v>
      </c>
    </row>
    <row r="569" spans="1:11" x14ac:dyDescent="0.25">
      <c r="A569" t="s">
        <v>6206</v>
      </c>
      <c r="B569" t="str">
        <f>CONCATENATE("CAP",", ",C569,", ",D569,", ",E569,", ",F569,", SMD")</f>
        <v>CAP, 47uF, ±20%, 100V, Al, SMD</v>
      </c>
      <c r="C569" t="s">
        <v>1821</v>
      </c>
      <c r="D569" t="s">
        <v>4327</v>
      </c>
      <c r="E569" t="s">
        <v>944</v>
      </c>
      <c r="F569" t="s">
        <v>1842</v>
      </c>
      <c r="G569" t="s">
        <v>1555</v>
      </c>
      <c r="H569" t="s">
        <v>6207</v>
      </c>
      <c r="I569" t="s">
        <v>6208</v>
      </c>
      <c r="J569" t="s">
        <v>2079</v>
      </c>
      <c r="K569" s="8">
        <v>0.74</v>
      </c>
    </row>
    <row r="570" spans="1:11" x14ac:dyDescent="0.25">
      <c r="A570" t="s">
        <v>6228</v>
      </c>
      <c r="B570" t="str">
        <f>CONCATENATE("CAP",", ",C570,", ",D570,", ",E570,", ",F570,", 1206")</f>
        <v>CAP, 0.1uF, ±5%, 100V, C0G, 1206</v>
      </c>
      <c r="C570" t="s">
        <v>4663</v>
      </c>
      <c r="D570" t="s">
        <v>6229</v>
      </c>
      <c r="E570" t="s">
        <v>944</v>
      </c>
      <c r="F570" t="s">
        <v>2613</v>
      </c>
      <c r="G570" t="s">
        <v>21</v>
      </c>
      <c r="H570" t="s">
        <v>6230</v>
      </c>
      <c r="I570" t="s">
        <v>1471</v>
      </c>
      <c r="J570" t="s">
        <v>23</v>
      </c>
      <c r="K570" s="8">
        <v>0.72</v>
      </c>
    </row>
    <row r="571" spans="1:11" x14ac:dyDescent="0.25">
      <c r="A571" t="s">
        <v>6262</v>
      </c>
      <c r="B571" t="str">
        <f>CONCATENATE("CAP",", ",C571,", ",D571,", ",E571,", ",F571,", Radial/Can")</f>
        <v>CAP, 220uF, ±20%, 160V, Al, Radial/Can</v>
      </c>
      <c r="C571" t="s">
        <v>1823</v>
      </c>
      <c r="D571" t="s">
        <v>4327</v>
      </c>
      <c r="E571" t="s">
        <v>1836</v>
      </c>
      <c r="F571" t="s">
        <v>1842</v>
      </c>
      <c r="G571" t="s">
        <v>1555</v>
      </c>
      <c r="H571" t="s">
        <v>6263</v>
      </c>
      <c r="I571" t="s">
        <v>6264</v>
      </c>
      <c r="J571" t="s">
        <v>2079</v>
      </c>
      <c r="K571" s="8">
        <v>1.74</v>
      </c>
    </row>
    <row r="572" spans="1:11" x14ac:dyDescent="0.25">
      <c r="A572" t="s">
        <v>6525</v>
      </c>
      <c r="B572" t="str">
        <f>CONCATENATE("CAP",", ",C572,", ",D572,", ",E572,", ",F572,", 1812")</f>
        <v>CAP, 470pF, ±10%, 3kV, X7R, 1812</v>
      </c>
      <c r="C572" t="s">
        <v>926</v>
      </c>
      <c r="D572" t="s">
        <v>4344</v>
      </c>
      <c r="E572" t="s">
        <v>6526</v>
      </c>
      <c r="F572" t="s">
        <v>20</v>
      </c>
      <c r="G572" t="s">
        <v>4971</v>
      </c>
      <c r="H572" t="s">
        <v>6527</v>
      </c>
      <c r="I572" t="s">
        <v>5945</v>
      </c>
      <c r="J572" t="s">
        <v>23</v>
      </c>
      <c r="K572" s="8">
        <v>1.08</v>
      </c>
    </row>
    <row r="573" spans="1:11" x14ac:dyDescent="0.25">
      <c r="A573" t="s">
        <v>6541</v>
      </c>
      <c r="B573" t="str">
        <f>CONCATENATE("CAP ARR x4",", ",C573,", ",D573,", ",E573,", ",F573,", 1812")</f>
        <v>CAP ARR x4, 0.1uF, ±20%, 16V, X7R, 1812</v>
      </c>
      <c r="C573" t="s">
        <v>4663</v>
      </c>
      <c r="D573" t="s">
        <v>4327</v>
      </c>
      <c r="E573" t="s">
        <v>19</v>
      </c>
      <c r="F573" t="s">
        <v>20</v>
      </c>
      <c r="G573" t="s">
        <v>4805</v>
      </c>
      <c r="H573" t="s">
        <v>6544</v>
      </c>
      <c r="I573" t="s">
        <v>6542</v>
      </c>
      <c r="J573" t="s">
        <v>6543</v>
      </c>
      <c r="K573" s="8">
        <v>0.46</v>
      </c>
    </row>
    <row r="574" spans="1:11" x14ac:dyDescent="0.25">
      <c r="A574" t="s">
        <v>6778</v>
      </c>
      <c r="B574" t="str">
        <f>CONCATENATE("CAP",", ",C574,", ",D574,", ",E574,", ",F574,"")</f>
        <v>CAP, 0.01uF, ±20%, 305VAC, Film X2</v>
      </c>
      <c r="C574" t="s">
        <v>6779</v>
      </c>
      <c r="D574" t="s">
        <v>4327</v>
      </c>
      <c r="E574" t="s">
        <v>6142</v>
      </c>
      <c r="F574" t="s">
        <v>6062</v>
      </c>
      <c r="G574" t="s">
        <v>1381</v>
      </c>
      <c r="H574" t="s">
        <v>6780</v>
      </c>
      <c r="I574" t="s">
        <v>6141</v>
      </c>
      <c r="J574" t="s">
        <v>23</v>
      </c>
      <c r="K574" s="8">
        <v>0.41</v>
      </c>
    </row>
    <row r="575" spans="1:11" x14ac:dyDescent="0.25">
      <c r="A575" t="s">
        <v>6789</v>
      </c>
      <c r="B575" t="str">
        <f>CONCATENATE("CAP",", ",C575,", ",D575,", ",E575,", ",F575,", Thru-Hole 0.2in spacing")</f>
        <v>CAP, 0.1uF, ±10%, 50V, X7R, Thru-Hole 0.2in spacing</v>
      </c>
      <c r="C575" t="s">
        <v>4663</v>
      </c>
      <c r="D575" t="s">
        <v>4344</v>
      </c>
      <c r="E575" t="s">
        <v>943</v>
      </c>
      <c r="F575" t="s">
        <v>20</v>
      </c>
      <c r="G575" t="s">
        <v>4805</v>
      </c>
      <c r="H575" t="s">
        <v>6791</v>
      </c>
      <c r="I575" t="s">
        <v>6790</v>
      </c>
      <c r="J575" t="s">
        <v>23</v>
      </c>
      <c r="K575" s="8">
        <v>0.24</v>
      </c>
    </row>
    <row r="576" spans="1:11" x14ac:dyDescent="0.25">
      <c r="A576" t="s">
        <v>6794</v>
      </c>
      <c r="B576" t="str">
        <f>CONCATENATE("CAP",", ",C576,", ",D576,", ",E576,", ",F576,", Thru-Hole 0.2in spacing")</f>
        <v>CAP, 10000pF, ±10%, 100V, X7R, Thru-Hole 0.2in spacing</v>
      </c>
      <c r="C576" t="s">
        <v>942</v>
      </c>
      <c r="D576" t="s">
        <v>4344</v>
      </c>
      <c r="E576" t="s">
        <v>944</v>
      </c>
      <c r="F576" t="s">
        <v>20</v>
      </c>
      <c r="G576" t="s">
        <v>4805</v>
      </c>
      <c r="H576" t="s">
        <v>6792</v>
      </c>
      <c r="I576" t="s">
        <v>6793</v>
      </c>
      <c r="J576" t="s">
        <v>23</v>
      </c>
      <c r="K576" s="8">
        <v>0.24</v>
      </c>
    </row>
    <row r="577" spans="1:12" x14ac:dyDescent="0.25">
      <c r="A577" t="s">
        <v>6811</v>
      </c>
      <c r="B577" t="str">
        <f>CONCATENATE("CAP",", ",C577,", ",D577,", ",E577,", ",F577,", Thru-Hole 0.2in spacing")</f>
        <v>CAP, 1000pF, ±10%, 100V, X7R, Thru-Hole 0.2in spacing</v>
      </c>
      <c r="C577" t="s">
        <v>930</v>
      </c>
      <c r="D577" t="s">
        <v>4344</v>
      </c>
      <c r="E577" t="s">
        <v>944</v>
      </c>
      <c r="F577" t="s">
        <v>20</v>
      </c>
      <c r="G577" t="s">
        <v>4805</v>
      </c>
      <c r="H577" t="s">
        <v>6812</v>
      </c>
      <c r="I577" t="s">
        <v>6793</v>
      </c>
      <c r="J577" t="s">
        <v>23</v>
      </c>
      <c r="K577" s="8">
        <v>0.36</v>
      </c>
    </row>
    <row r="578" spans="1:12" x14ac:dyDescent="0.25">
      <c r="A578" t="s">
        <v>6813</v>
      </c>
      <c r="B578" t="str">
        <f>CONCATENATE("CAP",", ",C578,", ",D578,", ",E578,", ",F578,", Radial/Can")</f>
        <v>CAP, 100uF, ±20%, 160V, Al, Radial/Can</v>
      </c>
      <c r="C578" t="s">
        <v>1822</v>
      </c>
      <c r="D578" t="s">
        <v>4327</v>
      </c>
      <c r="E578" t="s">
        <v>1836</v>
      </c>
      <c r="F578" t="s">
        <v>1842</v>
      </c>
      <c r="G578" t="s">
        <v>1555</v>
      </c>
      <c r="H578" t="s">
        <v>6815</v>
      </c>
      <c r="I578" t="s">
        <v>6814</v>
      </c>
      <c r="J578" t="s">
        <v>2079</v>
      </c>
      <c r="K578" s="8">
        <v>1.63</v>
      </c>
    </row>
    <row r="579" spans="1:12" x14ac:dyDescent="0.25">
      <c r="A579" t="s">
        <v>6816</v>
      </c>
      <c r="B579" t="str">
        <f>CONCATENATE("CAP",", ",C579,", ",D579,", ",E579,", ",F579,", Radial/Can")</f>
        <v>CAP, 220uF, ±20%, 100V, Al, Radial/Can</v>
      </c>
      <c r="C579" t="s">
        <v>1823</v>
      </c>
      <c r="D579" t="s">
        <v>4327</v>
      </c>
      <c r="E579" t="s">
        <v>944</v>
      </c>
      <c r="F579" t="s">
        <v>1842</v>
      </c>
      <c r="G579" t="s">
        <v>6817</v>
      </c>
      <c r="H579" t="s">
        <v>6818</v>
      </c>
      <c r="I579" t="s">
        <v>5677</v>
      </c>
      <c r="J579" t="s">
        <v>2079</v>
      </c>
      <c r="K579" s="8">
        <v>1.21</v>
      </c>
    </row>
    <row r="580" spans="1:12" x14ac:dyDescent="0.25">
      <c r="A580" t="s">
        <v>6819</v>
      </c>
      <c r="B580" t="str">
        <f>CONCATENATE("CAP",", ",C580,", ",D580,", ",E580,", ",F580,", Thru-Hole 0.2in spacing")</f>
        <v>CAP, 1uF, ±10%, 50V, X7R, Thru-Hole 0.2in spacing</v>
      </c>
      <c r="C580" t="s">
        <v>1576</v>
      </c>
      <c r="D580" t="s">
        <v>4344</v>
      </c>
      <c r="E580" t="s">
        <v>943</v>
      </c>
      <c r="F580" t="s">
        <v>20</v>
      </c>
      <c r="G580" t="s">
        <v>4805</v>
      </c>
      <c r="H580" t="s">
        <v>6821</v>
      </c>
      <c r="I580" t="s">
        <v>6820</v>
      </c>
      <c r="J580" t="s">
        <v>23</v>
      </c>
      <c r="K580" s="8">
        <v>0.43</v>
      </c>
    </row>
    <row r="581" spans="1:12" x14ac:dyDescent="0.25">
      <c r="A581" t="s">
        <v>6838</v>
      </c>
      <c r="B581" t="str">
        <f>CONCATENATE("CAP",", ",C581,", ",D581,", ",E581,", ",F581,", Thru-Hole 0.2in spacing")</f>
        <v>CAP, 0.022uF, ±10%, 100V, X7R, Thru-Hole 0.2in spacing</v>
      </c>
      <c r="C581" t="s">
        <v>1559</v>
      </c>
      <c r="D581" t="s">
        <v>4344</v>
      </c>
      <c r="E581" t="s">
        <v>944</v>
      </c>
      <c r="F581" t="s">
        <v>20</v>
      </c>
      <c r="G581" t="s">
        <v>4805</v>
      </c>
      <c r="H581" t="s">
        <v>6839</v>
      </c>
      <c r="I581" t="s">
        <v>6790</v>
      </c>
      <c r="J581" t="s">
        <v>23</v>
      </c>
      <c r="K581" s="8">
        <v>0.3</v>
      </c>
    </row>
    <row r="582" spans="1:12" x14ac:dyDescent="0.25">
      <c r="A582" t="s">
        <v>6844</v>
      </c>
      <c r="B582" t="str">
        <f>CONCATENATE("CAP",", ",C582,", ",D582,", ",E582,", ",F582,", Thru-Hole 0.2in spacing")</f>
        <v>CAP, 100pF, ±20%, 200V, X7R, Thru-Hole 0.2in spacing</v>
      </c>
      <c r="C582" t="s">
        <v>2798</v>
      </c>
      <c r="D582" t="s">
        <v>4327</v>
      </c>
      <c r="E582" t="s">
        <v>946</v>
      </c>
      <c r="F582" t="s">
        <v>20</v>
      </c>
      <c r="G582" t="s">
        <v>4805</v>
      </c>
      <c r="H582" t="s">
        <v>6843</v>
      </c>
      <c r="I582" t="s">
        <v>6793</v>
      </c>
      <c r="J582" t="s">
        <v>23</v>
      </c>
      <c r="K582" s="8">
        <v>0.31</v>
      </c>
    </row>
    <row r="583" spans="1:12" x14ac:dyDescent="0.25">
      <c r="A583" t="s">
        <v>6851</v>
      </c>
      <c r="B583" t="str">
        <f>CONCATENATE("CAP",", ",C583,", ",D583,", ",E583,", ",F583,", Thru-Hole 0.2in spacing")</f>
        <v>CAP, 1uF, ±10%, 100V, X7R, Thru-Hole 0.2in spacing</v>
      </c>
      <c r="C583" t="s">
        <v>1576</v>
      </c>
      <c r="D583" t="s">
        <v>4344</v>
      </c>
      <c r="E583" t="s">
        <v>944</v>
      </c>
      <c r="F583" t="s">
        <v>20</v>
      </c>
      <c r="G583" t="s">
        <v>4805</v>
      </c>
      <c r="H583" t="s">
        <v>6852</v>
      </c>
      <c r="I583" t="s">
        <v>6853</v>
      </c>
      <c r="J583" t="s">
        <v>23</v>
      </c>
      <c r="K583" s="8">
        <v>0.74</v>
      </c>
    </row>
    <row r="584" spans="1:12" x14ac:dyDescent="0.25">
      <c r="A584" t="s">
        <v>6864</v>
      </c>
      <c r="B584" t="str">
        <f>CONCATENATE("CAP",", ",C584,", ",D584,", ",E584,", ",F584,", Thru-Hole 0.2in spacing")</f>
        <v>CAP, 33pF, ±10%, 200V, C0G, Thru-Hole 0.2in spacing</v>
      </c>
      <c r="C584" t="s">
        <v>2805</v>
      </c>
      <c r="D584" t="s">
        <v>4344</v>
      </c>
      <c r="E584" t="s">
        <v>946</v>
      </c>
      <c r="F584" t="s">
        <v>2613</v>
      </c>
      <c r="G584" t="s">
        <v>4805</v>
      </c>
      <c r="H584" t="s">
        <v>6865</v>
      </c>
      <c r="I584" t="s">
        <v>6866</v>
      </c>
      <c r="J584" t="s">
        <v>23</v>
      </c>
      <c r="K584" s="8">
        <v>0.32</v>
      </c>
    </row>
    <row r="585" spans="1:12" x14ac:dyDescent="0.25">
      <c r="A585" t="s">
        <v>6897</v>
      </c>
      <c r="B585" t="str">
        <f>CONCATENATE("CAP",", ",C585,", ",D585,", ",E585,", ",F585,", 2917")</f>
        <v>CAP, 220uF, ±10%, 16V, Tantalum, 2917</v>
      </c>
      <c r="C585" t="s">
        <v>1823</v>
      </c>
      <c r="D585" t="s">
        <v>4344</v>
      </c>
      <c r="E585" t="s">
        <v>19</v>
      </c>
      <c r="F585" t="s">
        <v>4970</v>
      </c>
      <c r="G585" t="s">
        <v>4805</v>
      </c>
      <c r="H585" t="s">
        <v>6898</v>
      </c>
      <c r="I585" t="s">
        <v>6899</v>
      </c>
      <c r="J585" t="s">
        <v>2079</v>
      </c>
      <c r="K585" s="8">
        <v>1.83</v>
      </c>
    </row>
    <row r="586" spans="1:12" x14ac:dyDescent="0.25">
      <c r="A586" t="s">
        <v>6901</v>
      </c>
      <c r="B586" t="str">
        <f>CONCATENATE("CAP",", ",C586,", ",D586,", ",E586,", ",F586,", 100mOhm, 2917")</f>
        <v>CAP, 220uF, ±10%, 16V, Tantalum, 100mOhm, 2917</v>
      </c>
      <c r="C586" t="s">
        <v>1823</v>
      </c>
      <c r="D586" t="s">
        <v>4344</v>
      </c>
      <c r="E586" t="s">
        <v>19</v>
      </c>
      <c r="F586" t="s">
        <v>4970</v>
      </c>
      <c r="G586" t="s">
        <v>4805</v>
      </c>
      <c r="H586" t="s">
        <v>6900</v>
      </c>
      <c r="I586" t="s">
        <v>5489</v>
      </c>
      <c r="J586" t="s">
        <v>2079</v>
      </c>
      <c r="K586" s="8">
        <v>2.57</v>
      </c>
    </row>
    <row r="587" spans="1:12" x14ac:dyDescent="0.25">
      <c r="A587" t="s">
        <v>6957</v>
      </c>
      <c r="B587" t="str">
        <f>CONCATENATE("CAP",", ",C587,", ",D587,", ",E587,", ",F587,", X2/Y3, 1808")</f>
        <v>CAP, 100pF, ±5%, 250VAC, C0G, X2/Y3, 1808</v>
      </c>
      <c r="C587" t="s">
        <v>2798</v>
      </c>
      <c r="D587" t="s">
        <v>6229</v>
      </c>
      <c r="E587" t="s">
        <v>6960</v>
      </c>
      <c r="F587" t="s">
        <v>2613</v>
      </c>
      <c r="G587" t="s">
        <v>6958</v>
      </c>
      <c r="H587" t="s">
        <v>6959</v>
      </c>
      <c r="I587" t="s">
        <v>4807</v>
      </c>
      <c r="J587" t="s">
        <v>23</v>
      </c>
      <c r="K587" s="8">
        <v>0.78</v>
      </c>
    </row>
    <row r="588" spans="1:12" x14ac:dyDescent="0.25">
      <c r="A588" t="s">
        <v>6968</v>
      </c>
      <c r="B588" t="str">
        <f>CONCATENATE("CAP",", ",C588,", ",D588,", ",E588,", ",F588,", X2/Y3, 1808")</f>
        <v>CAP, 10pF, ±1pF, 3kV, C0G, X2/Y3, 1808</v>
      </c>
      <c r="C588" t="s">
        <v>2794</v>
      </c>
      <c r="D588" t="s">
        <v>6969</v>
      </c>
      <c r="E588" t="s">
        <v>6526</v>
      </c>
      <c r="F588" t="s">
        <v>2613</v>
      </c>
      <c r="G588" t="s">
        <v>1381</v>
      </c>
      <c r="H588" t="s">
        <v>6970</v>
      </c>
      <c r="I588" t="s">
        <v>4807</v>
      </c>
      <c r="J588" t="s">
        <v>23</v>
      </c>
      <c r="K588" s="8">
        <v>0.67</v>
      </c>
    </row>
    <row r="589" spans="1:12" x14ac:dyDescent="0.25">
      <c r="A589" t="s">
        <v>7019</v>
      </c>
      <c r="B589" t="str">
        <f>CONCATENATE("CAP",", ",C589,", ",D589,", ",E589,", ",F589,", 1206")</f>
        <v>CAP, 22uF, ±10%, 25V, X5R, 1206</v>
      </c>
      <c r="C589" t="s">
        <v>1819</v>
      </c>
      <c r="D589" t="s">
        <v>4344</v>
      </c>
      <c r="E589" t="s">
        <v>27</v>
      </c>
      <c r="F589" t="s">
        <v>4326</v>
      </c>
      <c r="G589" t="s">
        <v>5112</v>
      </c>
      <c r="H589" t="s">
        <v>7020</v>
      </c>
      <c r="I589" t="s">
        <v>1471</v>
      </c>
      <c r="J589" t="s">
        <v>23</v>
      </c>
      <c r="K589" s="8">
        <v>0.41</v>
      </c>
    </row>
    <row r="590" spans="1:12" x14ac:dyDescent="0.25">
      <c r="A590" t="s">
        <v>7029</v>
      </c>
      <c r="B590" t="str">
        <f>CONCATENATE("CAP",", ",C590,", ",D590,", ",E590,", ",F590,", 7000hrs @ 105°C, SMD")</f>
        <v>CAP, 220uF, ±20%, 35V, Al, 7000hrs @ 105°C, SMD</v>
      </c>
      <c r="C590" t="s">
        <v>1823</v>
      </c>
      <c r="D590" t="s">
        <v>4327</v>
      </c>
      <c r="E590" t="s">
        <v>948</v>
      </c>
      <c r="F590" t="s">
        <v>1842</v>
      </c>
      <c r="G590" t="s">
        <v>1555</v>
      </c>
      <c r="H590" t="s">
        <v>7031</v>
      </c>
      <c r="I590" t="s">
        <v>7030</v>
      </c>
      <c r="J590" t="s">
        <v>2079</v>
      </c>
      <c r="K590" s="8">
        <v>0.71</v>
      </c>
    </row>
    <row r="591" spans="1:12" x14ac:dyDescent="0.25">
      <c r="A591" t="s">
        <v>7142</v>
      </c>
      <c r="B591" t="str">
        <f>CONCATENATE("CAP",", ",C591,", ",D591,", ",E591,", ",F591,", 1206")</f>
        <v>CAP, 47uF, ±20%, 10V, X5R, 1206</v>
      </c>
      <c r="C591" t="s">
        <v>1821</v>
      </c>
      <c r="D591" t="s">
        <v>4327</v>
      </c>
      <c r="E591" t="s">
        <v>947</v>
      </c>
      <c r="F591" t="s">
        <v>4326</v>
      </c>
      <c r="G591" t="s">
        <v>5112</v>
      </c>
      <c r="H591" t="s">
        <v>7141</v>
      </c>
      <c r="I591" t="s">
        <v>1471</v>
      </c>
      <c r="J591" t="s">
        <v>23</v>
      </c>
      <c r="K591" s="8">
        <v>0.48</v>
      </c>
    </row>
    <row r="592" spans="1:12" x14ac:dyDescent="0.25">
      <c r="A592" t="s">
        <v>7196</v>
      </c>
      <c r="B592" t="str">
        <f>CONCATENATE("CAP",", ",C592,", ",D592,", ",E592,", ",F592,", 1210")</f>
        <v>CAP, 10uF, ±10%, 75V, X7R, 1210</v>
      </c>
      <c r="C592" t="s">
        <v>1581</v>
      </c>
      <c r="D592" t="s">
        <v>4344</v>
      </c>
      <c r="E592" t="s">
        <v>4852</v>
      </c>
      <c r="F592" t="s">
        <v>20</v>
      </c>
      <c r="G592" t="s">
        <v>1381</v>
      </c>
      <c r="H592" t="s">
        <v>7197</v>
      </c>
      <c r="I592" t="s">
        <v>4325</v>
      </c>
      <c r="J592" t="s">
        <v>23</v>
      </c>
      <c r="K592" s="8">
        <v>1.07</v>
      </c>
      <c r="L592" t="s">
        <v>7198</v>
      </c>
    </row>
    <row r="593" spans="1:12" x14ac:dyDescent="0.25">
      <c r="A593" t="s">
        <v>8879</v>
      </c>
      <c r="B593" t="str">
        <f>CONCATENATE("CAP",", ",C593,", ",D593,", ",E593,", ",F593,", 5000hrs @ 105°C")</f>
        <v>CAP, 220uF, ±20%, 63V, Al, 5000hrs @ 105°C</v>
      </c>
      <c r="C593" t="s">
        <v>1823</v>
      </c>
      <c r="D593" t="s">
        <v>4327</v>
      </c>
      <c r="E593" t="s">
        <v>1841</v>
      </c>
      <c r="F593" t="s">
        <v>1842</v>
      </c>
      <c r="G593" t="s">
        <v>1555</v>
      </c>
      <c r="H593" t="s">
        <v>8881</v>
      </c>
      <c r="I593" t="s">
        <v>8880</v>
      </c>
      <c r="J593" t="s">
        <v>2079</v>
      </c>
      <c r="K593" s="8">
        <v>0.7</v>
      </c>
      <c r="L593" t="s">
        <v>8882</v>
      </c>
    </row>
    <row r="594" spans="1:12" x14ac:dyDescent="0.25">
      <c r="A594" t="s">
        <v>8884</v>
      </c>
      <c r="B594" t="str">
        <f>CONCATENATE("CAP",", ",C594,", ",D594,", ",E594,", ",F594,", 0603")</f>
        <v>CAP, 0.1uF, ±10%, 50V, X7R, 0603</v>
      </c>
      <c r="C594" t="s">
        <v>4663</v>
      </c>
      <c r="D594" t="s">
        <v>4344</v>
      </c>
      <c r="E594" t="s">
        <v>943</v>
      </c>
      <c r="F594" t="s">
        <v>20</v>
      </c>
      <c r="G594" t="s">
        <v>5112</v>
      </c>
      <c r="H594" t="s">
        <v>8885</v>
      </c>
      <c r="I594" t="s">
        <v>35</v>
      </c>
      <c r="J594" t="s">
        <v>23</v>
      </c>
      <c r="K594" s="8">
        <v>0.1</v>
      </c>
      <c r="L594" t="s">
        <v>8886</v>
      </c>
    </row>
    <row r="595" spans="1:12" x14ac:dyDescent="0.25">
      <c r="A595" t="s">
        <v>8891</v>
      </c>
      <c r="B595" t="str">
        <f>CONCATENATE("CAP",", ",C595,", ",D595,", ",E595,", ",F595,", 1210")</f>
        <v>CAP, 47uF, ±20%, 10V, X7R, 1210</v>
      </c>
      <c r="C595" t="s">
        <v>1821</v>
      </c>
      <c r="D595" t="s">
        <v>4327</v>
      </c>
      <c r="E595" t="s">
        <v>947</v>
      </c>
      <c r="F595" t="s">
        <v>20</v>
      </c>
      <c r="G595" t="s">
        <v>4329</v>
      </c>
      <c r="H595" t="s">
        <v>8890</v>
      </c>
      <c r="I595" t="s">
        <v>4325</v>
      </c>
      <c r="J595" t="s">
        <v>23</v>
      </c>
      <c r="K595" s="8">
        <v>1.06</v>
      </c>
      <c r="L595" t="s">
        <v>8889</v>
      </c>
    </row>
    <row r="596" spans="1:12" x14ac:dyDescent="0.25">
      <c r="A596" t="s">
        <v>8941</v>
      </c>
      <c r="B596" t="str">
        <f>CONCATENATE("CAP",", ",C596,", ",D596,", ",E596,", ",F596,", 1206")</f>
        <v>CAP, 2.2uF, ±10%, 100V, X7R, 1206</v>
      </c>
      <c r="C596" t="s">
        <v>1578</v>
      </c>
      <c r="D596" t="s">
        <v>4344</v>
      </c>
      <c r="E596" t="s">
        <v>944</v>
      </c>
      <c r="F596" t="s">
        <v>20</v>
      </c>
      <c r="G596" t="s">
        <v>5112</v>
      </c>
      <c r="H596" t="s">
        <v>8942</v>
      </c>
      <c r="I596" t="s">
        <v>1471</v>
      </c>
      <c r="J596" t="s">
        <v>23</v>
      </c>
      <c r="K596" s="8">
        <v>0.55000000000000004</v>
      </c>
      <c r="L596" t="s">
        <v>8943</v>
      </c>
    </row>
    <row r="597" spans="1:12" x14ac:dyDescent="0.25">
      <c r="A597" t="s">
        <v>8945</v>
      </c>
      <c r="B597" t="str">
        <f>CONCATENATE("CAP",", ",C597,", ",D597,", ",E597,", ",F597,", 1210")</f>
        <v>CAP, 47uF, ±10%, 16V, X5R, 1210</v>
      </c>
      <c r="C597" t="s">
        <v>1821</v>
      </c>
      <c r="D597" t="s">
        <v>4344</v>
      </c>
      <c r="E597" t="s">
        <v>19</v>
      </c>
      <c r="F597" t="s">
        <v>4326</v>
      </c>
      <c r="G597" t="s">
        <v>5112</v>
      </c>
      <c r="H597" t="s">
        <v>8944</v>
      </c>
      <c r="I597" t="s">
        <v>4325</v>
      </c>
      <c r="J597" t="s">
        <v>23</v>
      </c>
      <c r="K597" s="8">
        <v>0.81</v>
      </c>
      <c r="L597" t="s">
        <v>8946</v>
      </c>
    </row>
    <row r="598" spans="1:12" x14ac:dyDescent="0.25">
      <c r="A598" t="s">
        <v>9098</v>
      </c>
      <c r="B598" t="str">
        <f>CONCATENATE("CAP",", ",C598,", ",D598,", ",E598,", ",F598,", 0805")</f>
        <v>CAP, 47uF, ±20%, 6.3V, X5R, 0805</v>
      </c>
      <c r="C598" t="s">
        <v>1821</v>
      </c>
      <c r="D598" t="s">
        <v>4327</v>
      </c>
      <c r="E598" t="s">
        <v>949</v>
      </c>
      <c r="F598" t="s">
        <v>4326</v>
      </c>
      <c r="G598" t="s">
        <v>21</v>
      </c>
      <c r="H598" t="s">
        <v>9096</v>
      </c>
      <c r="I598" t="s">
        <v>11</v>
      </c>
      <c r="J598" t="s">
        <v>23</v>
      </c>
      <c r="K598" s="8">
        <v>0.46</v>
      </c>
      <c r="L598" t="s">
        <v>9097</v>
      </c>
    </row>
    <row r="599" spans="1:12" x14ac:dyDescent="0.25">
      <c r="A599" t="s">
        <v>9109</v>
      </c>
      <c r="B599" t="str">
        <f>CONCATENATE("CAP",", ",C599,", ",D599,", ",E599,", ",F599,", 0603, Murata GCM")</f>
        <v>CAP, 1uF, ±10%, 16V, X7R, 0603, Murata GCM</v>
      </c>
      <c r="C599" t="s">
        <v>1576</v>
      </c>
      <c r="D599" t="s">
        <v>4344</v>
      </c>
      <c r="E599" t="s">
        <v>19</v>
      </c>
      <c r="F599" t="s">
        <v>20</v>
      </c>
      <c r="G599" t="s">
        <v>21</v>
      </c>
      <c r="H599" t="s">
        <v>9110</v>
      </c>
      <c r="I599" t="s">
        <v>35</v>
      </c>
      <c r="J599" t="s">
        <v>23</v>
      </c>
      <c r="K599" s="8">
        <v>0.22</v>
      </c>
      <c r="L599" t="s">
        <v>9111</v>
      </c>
    </row>
    <row r="600" spans="1:12" x14ac:dyDescent="0.25">
      <c r="A600" t="s">
        <v>9112</v>
      </c>
      <c r="B600" t="str">
        <f>CONCATENATE("CAP",", ",C600,", ",D600,", ",E600,", ",F600,", 0603, Murata GCJ")</f>
        <v>CAP, 10000pF, ±10%, 50V, X7R, 0603, Murata GCJ</v>
      </c>
      <c r="C600" t="s">
        <v>942</v>
      </c>
      <c r="D600" t="s">
        <v>4344</v>
      </c>
      <c r="E600" t="s">
        <v>943</v>
      </c>
      <c r="F600" t="s">
        <v>20</v>
      </c>
      <c r="G600" t="s">
        <v>21</v>
      </c>
      <c r="H600" t="s">
        <v>9113</v>
      </c>
      <c r="I600" t="s">
        <v>35</v>
      </c>
      <c r="J600" t="s">
        <v>23</v>
      </c>
      <c r="K600" s="8">
        <v>0.25</v>
      </c>
      <c r="L600" t="s">
        <v>9114</v>
      </c>
    </row>
    <row r="601" spans="1:12" x14ac:dyDescent="0.25">
      <c r="A601" t="s">
        <v>9169</v>
      </c>
      <c r="B601" t="str">
        <f>CONCATENATE("CAP",", ",C601,", ",D601,", ",E601,", ",F601,", SMD, Nichicon UCD")</f>
        <v>CAP, 100uF, ±20%, 63V, Al, SMD, Nichicon UCD</v>
      </c>
      <c r="C601" t="s">
        <v>1822</v>
      </c>
      <c r="D601" t="s">
        <v>4327</v>
      </c>
      <c r="E601" t="s">
        <v>1841</v>
      </c>
      <c r="F601" t="s">
        <v>1842</v>
      </c>
      <c r="G601" t="s">
        <v>1555</v>
      </c>
      <c r="H601" t="s">
        <v>9170</v>
      </c>
      <c r="I601" t="s">
        <v>5612</v>
      </c>
      <c r="J601" t="s">
        <v>2079</v>
      </c>
      <c r="K601" s="8">
        <v>0.87</v>
      </c>
      <c r="L601" t="s">
        <v>9171</v>
      </c>
    </row>
    <row r="602" spans="1:12" x14ac:dyDescent="0.25">
      <c r="A602" t="s">
        <v>9240</v>
      </c>
      <c r="B602" t="str">
        <f>CONCATENATE("CAP",", ",C602,", ",D602,", ",E602,", ",F602,", 22.5mm Lead-Spacing")</f>
        <v>CAP, 1uF, ±10%, 400V, Film, 22.5mm Lead-Spacing</v>
      </c>
      <c r="C602" t="s">
        <v>1576</v>
      </c>
      <c r="D602" t="s">
        <v>4344</v>
      </c>
      <c r="E602" t="s">
        <v>1838</v>
      </c>
      <c r="F602" t="s">
        <v>4912</v>
      </c>
      <c r="G602" t="s">
        <v>2367</v>
      </c>
      <c r="H602" t="s">
        <v>9242</v>
      </c>
      <c r="I602" t="s">
        <v>9241</v>
      </c>
      <c r="J602" t="s">
        <v>23</v>
      </c>
      <c r="K602" s="8">
        <v>0.94</v>
      </c>
      <c r="L602" t="s">
        <v>9243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60"/>
  <sheetViews>
    <sheetView topLeftCell="A139" workbookViewId="0">
      <selection activeCell="K165" sqref="K165"/>
    </sheetView>
  </sheetViews>
  <sheetFormatPr defaultRowHeight="15" x14ac:dyDescent="0.25"/>
  <cols>
    <col min="1" max="1" width="12.28515625" bestFit="1" customWidth="1"/>
    <col min="2" max="2" width="38.28515625" bestFit="1" customWidth="1"/>
    <col min="3" max="3" width="10.7109375" bestFit="1" customWidth="1"/>
    <col min="4" max="4" width="9.7109375" style="2" bestFit="1" customWidth="1"/>
    <col min="5" max="5" width="13.85546875" bestFit="1" customWidth="1"/>
    <col min="6" max="6" width="10.85546875" bestFit="1" customWidth="1"/>
    <col min="7" max="7" width="9.140625" bestFit="1" customWidth="1"/>
    <col min="8" max="8" width="10.42578125" bestFit="1" customWidth="1"/>
    <col min="9" max="9" width="13.140625" bestFit="1" customWidth="1"/>
    <col min="10" max="10" width="19.85546875" bestFit="1" customWidth="1"/>
    <col min="11" max="11" width="26.7109375" customWidth="1"/>
    <col min="12" max="12" width="10.42578125" bestFit="1" customWidth="1"/>
  </cols>
  <sheetData>
    <row r="1" spans="1:15" x14ac:dyDescent="0.25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4494</v>
      </c>
      <c r="N1" t="s">
        <v>5483</v>
      </c>
      <c r="O1" t="s">
        <v>7172</v>
      </c>
    </row>
    <row r="2" spans="1:15" x14ac:dyDescent="0.25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5" x14ac:dyDescent="0.25">
      <c r="A3" t="s">
        <v>1383</v>
      </c>
      <c r="B3" t="str">
        <f>CONCATENATE("Ind",", ",C3,", ",D3,", ",E3,", ",RIGHT(K2,FIND("_",K2)-1))</f>
        <v>Ind, 100nH, 20%, 1.15A, 0603</v>
      </c>
      <c r="C3" t="s">
        <v>1218</v>
      </c>
      <c r="D3" s="2" t="s">
        <v>1283</v>
      </c>
      <c r="E3" t="s">
        <v>1222</v>
      </c>
      <c r="H3" t="s">
        <v>1244</v>
      </c>
      <c r="I3" t="s">
        <v>1381</v>
      </c>
      <c r="J3" t="s">
        <v>1297</v>
      </c>
      <c r="K3" t="s">
        <v>11</v>
      </c>
      <c r="L3" t="s">
        <v>1382</v>
      </c>
      <c r="M3" s="8"/>
    </row>
    <row r="4" spans="1:15" x14ac:dyDescent="0.25">
      <c r="A4" t="s">
        <v>1384</v>
      </c>
      <c r="B4" t="str">
        <f t="shared" ref="B4:B67" si="0">CONCATENATE("Ind",", ",C4,", ",D4,", ",E4,", ",RIGHT(K3,FIND("_",K3)-1))</f>
        <v>Ind, 100nH, 20%, 850mA, 0805</v>
      </c>
      <c r="C4" t="s">
        <v>1218</v>
      </c>
      <c r="D4" s="2" t="s">
        <v>1283</v>
      </c>
      <c r="E4" t="s">
        <v>1223</v>
      </c>
      <c r="H4" t="s">
        <v>1245</v>
      </c>
      <c r="I4" t="s">
        <v>1381</v>
      </c>
      <c r="J4" t="s">
        <v>1298</v>
      </c>
      <c r="K4" t="s">
        <v>35</v>
      </c>
      <c r="L4" t="s">
        <v>1382</v>
      </c>
      <c r="M4" s="8"/>
    </row>
    <row r="5" spans="1:15" x14ac:dyDescent="0.25">
      <c r="A5" t="s">
        <v>1385</v>
      </c>
      <c r="B5" t="str">
        <f t="shared" si="0"/>
        <v>Ind, 220nH, 20%, 600mA, 0603</v>
      </c>
      <c r="C5" t="s">
        <v>1219</v>
      </c>
      <c r="D5" s="2" t="s">
        <v>1283</v>
      </c>
      <c r="E5" t="s">
        <v>1224</v>
      </c>
      <c r="H5" t="s">
        <v>1246</v>
      </c>
      <c r="I5" t="s">
        <v>1381</v>
      </c>
      <c r="J5" t="s">
        <v>1299</v>
      </c>
      <c r="K5" t="s">
        <v>35</v>
      </c>
      <c r="L5" t="s">
        <v>1382</v>
      </c>
      <c r="M5" s="8"/>
    </row>
    <row r="6" spans="1:15" x14ac:dyDescent="0.25">
      <c r="A6" t="s">
        <v>1386</v>
      </c>
      <c r="B6" t="str">
        <f t="shared" si="0"/>
        <v>Ind, 470nH, 20%, 500mA, 0603</v>
      </c>
      <c r="C6" t="s">
        <v>1220</v>
      </c>
      <c r="D6" s="2" t="s">
        <v>1283</v>
      </c>
      <c r="E6" t="s">
        <v>1225</v>
      </c>
      <c r="H6" t="s">
        <v>1247</v>
      </c>
      <c r="I6" t="s">
        <v>1381</v>
      </c>
      <c r="J6" t="s">
        <v>1300</v>
      </c>
      <c r="K6" t="s">
        <v>1296</v>
      </c>
      <c r="L6" t="s">
        <v>1382</v>
      </c>
      <c r="M6" s="8"/>
    </row>
    <row r="7" spans="1:15" x14ac:dyDescent="0.25">
      <c r="A7" t="s">
        <v>1387</v>
      </c>
      <c r="B7" t="str">
        <f t="shared" si="0"/>
        <v>Ind, 470nH, 20%, 500mA, 0402</v>
      </c>
      <c r="C7" t="s">
        <v>1220</v>
      </c>
      <c r="D7" s="2" t="s">
        <v>1283</v>
      </c>
      <c r="E7" t="s">
        <v>1225</v>
      </c>
      <c r="H7" t="s">
        <v>1248</v>
      </c>
      <c r="I7" t="s">
        <v>1381</v>
      </c>
      <c r="J7" t="s">
        <v>1301</v>
      </c>
      <c r="K7" t="s">
        <v>35</v>
      </c>
      <c r="L7" t="s">
        <v>1382</v>
      </c>
      <c r="M7" s="8"/>
    </row>
    <row r="8" spans="1:15" x14ac:dyDescent="0.25">
      <c r="A8" t="s">
        <v>1388</v>
      </c>
      <c r="B8" t="str">
        <f t="shared" si="0"/>
        <v>Ind, 470nH, 20%, 700mA, 0603</v>
      </c>
      <c r="C8" t="s">
        <v>1220</v>
      </c>
      <c r="D8" s="2" t="s">
        <v>1283</v>
      </c>
      <c r="E8" t="s">
        <v>1226</v>
      </c>
      <c r="H8" t="s">
        <v>1249</v>
      </c>
      <c r="I8" t="s">
        <v>1381</v>
      </c>
      <c r="J8" t="s">
        <v>1302</v>
      </c>
      <c r="K8" t="s">
        <v>11</v>
      </c>
      <c r="L8" t="s">
        <v>1382</v>
      </c>
      <c r="M8" s="8"/>
    </row>
    <row r="9" spans="1:15" x14ac:dyDescent="0.25">
      <c r="A9" t="s">
        <v>1389</v>
      </c>
      <c r="B9" t="str">
        <f t="shared" si="0"/>
        <v>Ind, 680nH, 20%, 450mA, 0805</v>
      </c>
      <c r="C9" t="s">
        <v>1221</v>
      </c>
      <c r="D9" s="2" t="s">
        <v>1283</v>
      </c>
      <c r="E9" t="s">
        <v>1227</v>
      </c>
      <c r="H9" t="s">
        <v>1250</v>
      </c>
      <c r="I9" t="s">
        <v>1381</v>
      </c>
      <c r="J9" t="s">
        <v>1303</v>
      </c>
      <c r="K9" t="s">
        <v>1296</v>
      </c>
      <c r="L9" t="s">
        <v>1382</v>
      </c>
      <c r="M9" s="8"/>
    </row>
    <row r="10" spans="1:15" x14ac:dyDescent="0.25">
      <c r="A10" t="s">
        <v>1390</v>
      </c>
      <c r="B10" t="str">
        <f t="shared" si="0"/>
        <v>Ind, 1uH, 20%, 1.15A, 0402</v>
      </c>
      <c r="C10" t="s">
        <v>1284</v>
      </c>
      <c r="D10" s="2" t="s">
        <v>1283</v>
      </c>
      <c r="E10" t="s">
        <v>1222</v>
      </c>
      <c r="H10" t="s">
        <v>1251</v>
      </c>
      <c r="I10" t="s">
        <v>1381</v>
      </c>
      <c r="J10" t="s">
        <v>1304</v>
      </c>
      <c r="K10" t="s">
        <v>11</v>
      </c>
      <c r="L10" t="s">
        <v>1382</v>
      </c>
      <c r="M10" s="8"/>
    </row>
    <row r="11" spans="1:15" x14ac:dyDescent="0.25">
      <c r="A11" t="s">
        <v>1391</v>
      </c>
      <c r="B11" t="str">
        <f t="shared" si="0"/>
        <v>Ind, 1uH, 20%, 900mA, 0805</v>
      </c>
      <c r="C11" t="s">
        <v>1284</v>
      </c>
      <c r="D11" s="2" t="s">
        <v>1283</v>
      </c>
      <c r="E11" t="s">
        <v>1228</v>
      </c>
      <c r="H11" t="s">
        <v>1252</v>
      </c>
      <c r="I11" t="s">
        <v>1381</v>
      </c>
      <c r="J11" t="s">
        <v>1305</v>
      </c>
      <c r="K11" t="s">
        <v>11</v>
      </c>
      <c r="L11" t="s">
        <v>1382</v>
      </c>
      <c r="M11" s="8"/>
    </row>
    <row r="12" spans="1:15" x14ac:dyDescent="0.25">
      <c r="A12" t="s">
        <v>1392</v>
      </c>
      <c r="B12" t="str">
        <f t="shared" si="0"/>
        <v>Ind, 1uH, 20%, 900mA, 0805</v>
      </c>
      <c r="C12" t="s">
        <v>1284</v>
      </c>
      <c r="D12" s="2" t="s">
        <v>1283</v>
      </c>
      <c r="E12" t="s">
        <v>1228</v>
      </c>
      <c r="H12" t="s">
        <v>1253</v>
      </c>
      <c r="I12" t="s">
        <v>1381</v>
      </c>
      <c r="J12" t="s">
        <v>1306</v>
      </c>
      <c r="K12" t="s">
        <v>11</v>
      </c>
      <c r="L12" t="s">
        <v>1382</v>
      </c>
      <c r="M12" s="8"/>
    </row>
    <row r="13" spans="1:15" x14ac:dyDescent="0.25">
      <c r="A13" t="s">
        <v>1393</v>
      </c>
      <c r="B13" t="str">
        <f t="shared" si="0"/>
        <v>Ind, 1uH, 20%, 600mA, 0805</v>
      </c>
      <c r="C13" t="s">
        <v>1284</v>
      </c>
      <c r="D13" s="2" t="s">
        <v>1283</v>
      </c>
      <c r="E13" t="s">
        <v>1224</v>
      </c>
      <c r="H13" t="s">
        <v>1254</v>
      </c>
      <c r="I13" t="s">
        <v>1381</v>
      </c>
      <c r="J13" t="s">
        <v>1307</v>
      </c>
      <c r="K13" t="s">
        <v>35</v>
      </c>
      <c r="L13" t="s">
        <v>1382</v>
      </c>
      <c r="M13" s="8"/>
    </row>
    <row r="14" spans="1:15" x14ac:dyDescent="0.25">
      <c r="A14" t="s">
        <v>1394</v>
      </c>
      <c r="B14" t="str">
        <f t="shared" si="0"/>
        <v>Ind, 1uH, 20%, 700mA, 0603</v>
      </c>
      <c r="C14" t="s">
        <v>1284</v>
      </c>
      <c r="D14" s="2" t="s">
        <v>1283</v>
      </c>
      <c r="E14" t="s">
        <v>1226</v>
      </c>
      <c r="H14" t="s">
        <v>1255</v>
      </c>
      <c r="I14" t="s">
        <v>1381</v>
      </c>
      <c r="J14" t="s">
        <v>1308</v>
      </c>
      <c r="K14" t="s">
        <v>35</v>
      </c>
      <c r="L14" t="s">
        <v>1382</v>
      </c>
      <c r="M14" s="8"/>
    </row>
    <row r="15" spans="1:15" x14ac:dyDescent="0.25">
      <c r="A15" t="s">
        <v>1395</v>
      </c>
      <c r="B15" t="str">
        <f t="shared" si="0"/>
        <v>Ind, 1uH, 20%, 800mA, 0603</v>
      </c>
      <c r="C15" t="s">
        <v>1284</v>
      </c>
      <c r="D15" s="2" t="s">
        <v>1283</v>
      </c>
      <c r="E15" t="s">
        <v>1229</v>
      </c>
      <c r="H15" t="s">
        <v>1253</v>
      </c>
      <c r="I15" t="s">
        <v>1381</v>
      </c>
      <c r="J15" t="s">
        <v>1309</v>
      </c>
      <c r="K15" t="s">
        <v>11</v>
      </c>
      <c r="L15" t="s">
        <v>1382</v>
      </c>
      <c r="M15" s="8"/>
    </row>
    <row r="16" spans="1:15" x14ac:dyDescent="0.25">
      <c r="A16" t="s">
        <v>1396</v>
      </c>
      <c r="B16" t="str">
        <f t="shared" si="0"/>
        <v>Ind, 1uH, 20%, 450mA, 0805</v>
      </c>
      <c r="C16" t="s">
        <v>1284</v>
      </c>
      <c r="D16" s="2" t="s">
        <v>1283</v>
      </c>
      <c r="E16" t="s">
        <v>1227</v>
      </c>
      <c r="H16" t="s">
        <v>1256</v>
      </c>
      <c r="I16" t="s">
        <v>1381</v>
      </c>
      <c r="J16" t="s">
        <v>1310</v>
      </c>
      <c r="K16" t="s">
        <v>1296</v>
      </c>
      <c r="L16" t="s">
        <v>1382</v>
      </c>
      <c r="M16" s="8"/>
    </row>
    <row r="17" spans="1:13" x14ac:dyDescent="0.25">
      <c r="A17" t="s">
        <v>1397</v>
      </c>
      <c r="B17" t="str">
        <f t="shared" si="0"/>
        <v>Ind, 1uH, 20%, 700mA, 0402</v>
      </c>
      <c r="C17" t="s">
        <v>1284</v>
      </c>
      <c r="D17" s="2" t="s">
        <v>1283</v>
      </c>
      <c r="E17" t="s">
        <v>1226</v>
      </c>
      <c r="H17" t="s">
        <v>1255</v>
      </c>
      <c r="I17" t="s">
        <v>1381</v>
      </c>
      <c r="J17" t="s">
        <v>1311</v>
      </c>
      <c r="K17" t="s">
        <v>35</v>
      </c>
      <c r="L17" t="s">
        <v>1382</v>
      </c>
      <c r="M17" s="8"/>
    </row>
    <row r="18" spans="1:13" x14ac:dyDescent="0.25">
      <c r="A18" t="s">
        <v>1398</v>
      </c>
      <c r="B18" t="str">
        <f t="shared" si="0"/>
        <v>Ind, 1uH, 20%, 800mA, 0603</v>
      </c>
      <c r="C18" t="s">
        <v>1284</v>
      </c>
      <c r="D18" s="2" t="s">
        <v>1283</v>
      </c>
      <c r="E18" t="s">
        <v>1229</v>
      </c>
      <c r="H18" t="s">
        <v>1253</v>
      </c>
      <c r="I18" t="s">
        <v>1381</v>
      </c>
      <c r="J18" t="s">
        <v>1312</v>
      </c>
      <c r="K18" t="s">
        <v>11</v>
      </c>
      <c r="L18" t="s">
        <v>1382</v>
      </c>
      <c r="M18" s="8"/>
    </row>
    <row r="19" spans="1:13" x14ac:dyDescent="0.25">
      <c r="A19" t="s">
        <v>1399</v>
      </c>
      <c r="B19" t="str">
        <f t="shared" si="0"/>
        <v>Ind, 1uH, 20%, 600mA, 0805</v>
      </c>
      <c r="C19" t="s">
        <v>1284</v>
      </c>
      <c r="D19" s="2" t="s">
        <v>1283</v>
      </c>
      <c r="E19" t="s">
        <v>1224</v>
      </c>
      <c r="H19" t="s">
        <v>1257</v>
      </c>
      <c r="I19" t="s">
        <v>1381</v>
      </c>
      <c r="J19" t="s">
        <v>1313</v>
      </c>
      <c r="K19" t="s">
        <v>35</v>
      </c>
      <c r="L19" t="s">
        <v>1382</v>
      </c>
      <c r="M19" s="8"/>
    </row>
    <row r="20" spans="1:13" x14ac:dyDescent="0.25">
      <c r="A20" t="s">
        <v>1400</v>
      </c>
      <c r="B20" t="str">
        <f t="shared" si="0"/>
        <v>Ind, 1uH, 20%, 1.15A, 0603</v>
      </c>
      <c r="C20" t="s">
        <v>1284</v>
      </c>
      <c r="D20" s="2" t="s">
        <v>1283</v>
      </c>
      <c r="E20" t="s">
        <v>1222</v>
      </c>
      <c r="H20" t="s">
        <v>1251</v>
      </c>
      <c r="I20" t="s">
        <v>1381</v>
      </c>
      <c r="J20" t="s">
        <v>1314</v>
      </c>
      <c r="K20" t="s">
        <v>11</v>
      </c>
      <c r="L20" t="s">
        <v>1382</v>
      </c>
      <c r="M20" s="8"/>
    </row>
    <row r="21" spans="1:13" x14ac:dyDescent="0.25">
      <c r="A21" t="s">
        <v>1401</v>
      </c>
      <c r="B21" t="str">
        <f t="shared" si="0"/>
        <v>Ind, 1uH, 20%, 900mA, 0805</v>
      </c>
      <c r="C21" t="s">
        <v>1284</v>
      </c>
      <c r="D21" s="2" t="s">
        <v>1283</v>
      </c>
      <c r="E21" t="s">
        <v>1228</v>
      </c>
      <c r="H21" t="s">
        <v>1253</v>
      </c>
      <c r="I21" t="s">
        <v>1381</v>
      </c>
      <c r="J21" t="s">
        <v>1315</v>
      </c>
      <c r="K21" t="s">
        <v>11</v>
      </c>
      <c r="L21" t="s">
        <v>1382</v>
      </c>
      <c r="M21" s="8"/>
    </row>
    <row r="22" spans="1:13" x14ac:dyDescent="0.25">
      <c r="A22" t="s">
        <v>1402</v>
      </c>
      <c r="B22" t="str">
        <f t="shared" si="0"/>
        <v>Ind, 1.5uH, 20%, 750mA, 0805</v>
      </c>
      <c r="C22" t="s">
        <v>1285</v>
      </c>
      <c r="D22" s="2" t="s">
        <v>1283</v>
      </c>
      <c r="E22" t="s">
        <v>1230</v>
      </c>
      <c r="H22" t="s">
        <v>1258</v>
      </c>
      <c r="I22" t="s">
        <v>1381</v>
      </c>
      <c r="J22" t="s">
        <v>1316</v>
      </c>
      <c r="K22" t="s">
        <v>11</v>
      </c>
      <c r="L22" t="s">
        <v>1382</v>
      </c>
      <c r="M22" s="8"/>
    </row>
    <row r="23" spans="1:13" x14ac:dyDescent="0.25">
      <c r="A23" t="s">
        <v>1403</v>
      </c>
      <c r="B23" t="str">
        <f t="shared" si="0"/>
        <v>Ind, 1.5uH, 20%, 900mA, 0805</v>
      </c>
      <c r="C23" t="s">
        <v>1285</v>
      </c>
      <c r="D23" s="2" t="s">
        <v>1283</v>
      </c>
      <c r="E23" t="s">
        <v>1228</v>
      </c>
      <c r="H23" t="s">
        <v>1253</v>
      </c>
      <c r="I23" t="s">
        <v>1381</v>
      </c>
      <c r="J23" t="s">
        <v>1317</v>
      </c>
      <c r="K23" t="s">
        <v>11</v>
      </c>
      <c r="L23" t="s">
        <v>1382</v>
      </c>
      <c r="M23" s="8"/>
    </row>
    <row r="24" spans="1:13" x14ac:dyDescent="0.25">
      <c r="A24" t="s">
        <v>1404</v>
      </c>
      <c r="B24" t="str">
        <f t="shared" si="0"/>
        <v>Ind, 1.5uH, 20%, 700mA, 0805</v>
      </c>
      <c r="C24" t="s">
        <v>1285</v>
      </c>
      <c r="D24" s="2" t="s">
        <v>1283</v>
      </c>
      <c r="E24" t="s">
        <v>1226</v>
      </c>
      <c r="H24" t="s">
        <v>1245</v>
      </c>
      <c r="I24" t="s">
        <v>1381</v>
      </c>
      <c r="J24" t="s">
        <v>1318</v>
      </c>
      <c r="K24" t="s">
        <v>11</v>
      </c>
      <c r="L24" t="s">
        <v>1382</v>
      </c>
      <c r="M24" s="8"/>
    </row>
    <row r="25" spans="1:13" x14ac:dyDescent="0.25">
      <c r="A25" t="s">
        <v>1405</v>
      </c>
      <c r="B25" t="str">
        <f t="shared" si="0"/>
        <v>Ind, 1.5uH, 20%, 750mA, 0805</v>
      </c>
      <c r="C25" t="s">
        <v>1285</v>
      </c>
      <c r="D25" s="2" t="s">
        <v>1283</v>
      </c>
      <c r="E25" t="s">
        <v>1230</v>
      </c>
      <c r="H25" t="s">
        <v>1258</v>
      </c>
      <c r="I25" t="s">
        <v>1381</v>
      </c>
      <c r="J25" t="s">
        <v>1319</v>
      </c>
      <c r="K25" t="s">
        <v>11</v>
      </c>
      <c r="L25" t="s">
        <v>1382</v>
      </c>
      <c r="M25" s="8"/>
    </row>
    <row r="26" spans="1:13" x14ac:dyDescent="0.25">
      <c r="A26" t="s">
        <v>1406</v>
      </c>
      <c r="B26" t="str">
        <f t="shared" si="0"/>
        <v>Ind, 1.5uH, 20%, 350mA, 0805</v>
      </c>
      <c r="C26" t="s">
        <v>1285</v>
      </c>
      <c r="D26" s="2" t="s">
        <v>1283</v>
      </c>
      <c r="E26" t="s">
        <v>1231</v>
      </c>
      <c r="H26" t="s">
        <v>1259</v>
      </c>
      <c r="I26" t="s">
        <v>1381</v>
      </c>
      <c r="J26" t="s">
        <v>1320</v>
      </c>
      <c r="K26" t="s">
        <v>1296</v>
      </c>
      <c r="L26" t="s">
        <v>1382</v>
      </c>
      <c r="M26" s="8"/>
    </row>
    <row r="27" spans="1:13" x14ac:dyDescent="0.25">
      <c r="A27" t="s">
        <v>1407</v>
      </c>
      <c r="B27" t="str">
        <f t="shared" si="0"/>
        <v>Ind, 1.5uH, 20%, 900mA, 0402</v>
      </c>
      <c r="C27" t="s">
        <v>1285</v>
      </c>
      <c r="D27" s="2" t="s">
        <v>1283</v>
      </c>
      <c r="E27" t="s">
        <v>1228</v>
      </c>
      <c r="H27" t="s">
        <v>1253</v>
      </c>
      <c r="I27" t="s">
        <v>1381</v>
      </c>
      <c r="J27" t="s">
        <v>1321</v>
      </c>
      <c r="K27" t="s">
        <v>11</v>
      </c>
      <c r="L27" t="s">
        <v>1382</v>
      </c>
      <c r="M27" s="8"/>
    </row>
    <row r="28" spans="1:13" x14ac:dyDescent="0.25">
      <c r="A28" t="s">
        <v>1408</v>
      </c>
      <c r="B28" t="str">
        <f t="shared" si="0"/>
        <v>Ind, 2.2uH, 20%, 350mA, 0805</v>
      </c>
      <c r="C28" t="s">
        <v>1286</v>
      </c>
      <c r="D28" s="2" t="s">
        <v>1283</v>
      </c>
      <c r="E28" t="s">
        <v>1231</v>
      </c>
      <c r="H28" t="s">
        <v>1260</v>
      </c>
      <c r="I28" t="s">
        <v>1381</v>
      </c>
      <c r="J28" t="s">
        <v>1322</v>
      </c>
      <c r="K28" t="s">
        <v>1296</v>
      </c>
      <c r="L28" t="s">
        <v>1382</v>
      </c>
      <c r="M28" s="8"/>
    </row>
    <row r="29" spans="1:13" x14ac:dyDescent="0.25">
      <c r="A29" t="s">
        <v>1409</v>
      </c>
      <c r="B29" t="str">
        <f t="shared" si="0"/>
        <v>Ind, 2.2uH, 20%, 650mA, 0402</v>
      </c>
      <c r="C29" t="s">
        <v>1286</v>
      </c>
      <c r="D29" s="2" t="s">
        <v>1283</v>
      </c>
      <c r="E29" t="s">
        <v>1232</v>
      </c>
      <c r="H29" t="s">
        <v>1254</v>
      </c>
      <c r="I29" t="s">
        <v>1381</v>
      </c>
      <c r="J29" t="s">
        <v>1323</v>
      </c>
      <c r="K29" t="s">
        <v>11</v>
      </c>
      <c r="L29" t="s">
        <v>1382</v>
      </c>
      <c r="M29" s="8"/>
    </row>
    <row r="30" spans="1:13" x14ac:dyDescent="0.25">
      <c r="A30" t="s">
        <v>1410</v>
      </c>
      <c r="B30" t="str">
        <f t="shared" si="0"/>
        <v>Ind, 2.2uH, 20%, 500mA, 0805</v>
      </c>
      <c r="C30" t="s">
        <v>1286</v>
      </c>
      <c r="D30" s="2" t="s">
        <v>1283</v>
      </c>
      <c r="E30" t="s">
        <v>1225</v>
      </c>
      <c r="H30" t="s">
        <v>1261</v>
      </c>
      <c r="I30" t="s">
        <v>1381</v>
      </c>
      <c r="J30" t="s">
        <v>1324</v>
      </c>
      <c r="K30" t="s">
        <v>35</v>
      </c>
      <c r="L30" t="s">
        <v>1382</v>
      </c>
      <c r="M30" s="8"/>
    </row>
    <row r="31" spans="1:13" x14ac:dyDescent="0.25">
      <c r="A31" t="s">
        <v>1411</v>
      </c>
      <c r="B31" t="str">
        <f t="shared" si="0"/>
        <v>Ind, 2.2uH, 20%, 800mA, 0603</v>
      </c>
      <c r="C31" t="s">
        <v>1286</v>
      </c>
      <c r="D31" s="2" t="s">
        <v>1283</v>
      </c>
      <c r="E31" t="s">
        <v>1229</v>
      </c>
      <c r="H31" t="s">
        <v>1262</v>
      </c>
      <c r="I31" t="s">
        <v>1381</v>
      </c>
      <c r="J31" t="s">
        <v>1325</v>
      </c>
      <c r="K31" t="s">
        <v>11</v>
      </c>
      <c r="L31" t="s">
        <v>1382</v>
      </c>
      <c r="M31" s="8"/>
    </row>
    <row r="32" spans="1:13" x14ac:dyDescent="0.25">
      <c r="A32" t="s">
        <v>1412</v>
      </c>
      <c r="B32" t="str">
        <f t="shared" si="0"/>
        <v>Ind, 2.2uH, 20%, 500mA, 0805</v>
      </c>
      <c r="C32" t="s">
        <v>1286</v>
      </c>
      <c r="D32" s="2" t="s">
        <v>1283</v>
      </c>
      <c r="E32" t="s">
        <v>1225</v>
      </c>
      <c r="H32" t="s">
        <v>1249</v>
      </c>
      <c r="I32" t="s">
        <v>1381</v>
      </c>
      <c r="J32" t="s">
        <v>1326</v>
      </c>
      <c r="K32" t="s">
        <v>35</v>
      </c>
      <c r="L32" t="s">
        <v>1382</v>
      </c>
      <c r="M32" s="8"/>
    </row>
    <row r="33" spans="1:13" x14ac:dyDescent="0.25">
      <c r="A33" t="s">
        <v>1413</v>
      </c>
      <c r="B33" t="str">
        <f t="shared" si="0"/>
        <v>Ind, 2.2uH, 20%, 500mA, 0603</v>
      </c>
      <c r="C33" t="s">
        <v>1286</v>
      </c>
      <c r="D33" s="2" t="s">
        <v>1283</v>
      </c>
      <c r="E33" t="s">
        <v>1225</v>
      </c>
      <c r="H33" t="s">
        <v>1249</v>
      </c>
      <c r="I33" t="s">
        <v>1381</v>
      </c>
      <c r="J33" t="s">
        <v>1327</v>
      </c>
      <c r="K33" t="s">
        <v>35</v>
      </c>
      <c r="L33" t="s">
        <v>1382</v>
      </c>
      <c r="M33" s="8"/>
    </row>
    <row r="34" spans="1:13" x14ac:dyDescent="0.25">
      <c r="A34" t="s">
        <v>1414</v>
      </c>
      <c r="B34" t="str">
        <f t="shared" si="0"/>
        <v>Ind, 2.2uH, 20%, 650mA, 0603</v>
      </c>
      <c r="C34" t="s">
        <v>1286</v>
      </c>
      <c r="D34" s="2" t="s">
        <v>1283</v>
      </c>
      <c r="E34" t="s">
        <v>1232</v>
      </c>
      <c r="H34" t="s">
        <v>1257</v>
      </c>
      <c r="I34" t="s">
        <v>1381</v>
      </c>
      <c r="J34" t="s">
        <v>1328</v>
      </c>
      <c r="K34" t="s">
        <v>11</v>
      </c>
      <c r="L34" t="s">
        <v>1382</v>
      </c>
      <c r="M34" s="8"/>
    </row>
    <row r="35" spans="1:13" x14ac:dyDescent="0.25">
      <c r="A35" t="s">
        <v>1415</v>
      </c>
      <c r="B35" t="str">
        <f t="shared" si="0"/>
        <v>Ind, 2.2uH, 20%, 650mA, 0805</v>
      </c>
      <c r="C35" t="s">
        <v>1286</v>
      </c>
      <c r="D35" s="2" t="s">
        <v>1283</v>
      </c>
      <c r="E35" t="s">
        <v>1232</v>
      </c>
      <c r="H35" t="s">
        <v>1257</v>
      </c>
      <c r="I35" t="s">
        <v>1381</v>
      </c>
      <c r="J35" t="s">
        <v>1329</v>
      </c>
      <c r="K35" t="s">
        <v>11</v>
      </c>
      <c r="L35" t="s">
        <v>1382</v>
      </c>
      <c r="M35" s="8"/>
    </row>
    <row r="36" spans="1:13" x14ac:dyDescent="0.25">
      <c r="A36" t="s">
        <v>1416</v>
      </c>
      <c r="B36" t="str">
        <f t="shared" si="0"/>
        <v>Ind, 2.2uH, 20%, 600mA, 0805</v>
      </c>
      <c r="C36" t="s">
        <v>1286</v>
      </c>
      <c r="D36" s="2" t="s">
        <v>1283</v>
      </c>
      <c r="E36" t="s">
        <v>1224</v>
      </c>
      <c r="H36" t="s">
        <v>1263</v>
      </c>
      <c r="I36" t="s">
        <v>1381</v>
      </c>
      <c r="J36" t="s">
        <v>1330</v>
      </c>
      <c r="K36" t="s">
        <v>11</v>
      </c>
      <c r="L36" t="s">
        <v>1382</v>
      </c>
      <c r="M36" s="8"/>
    </row>
    <row r="37" spans="1:13" x14ac:dyDescent="0.25">
      <c r="A37" t="s">
        <v>1417</v>
      </c>
      <c r="B37" t="str">
        <f t="shared" si="0"/>
        <v>Ind, 2.2uH, 20%, 800mA, 0805</v>
      </c>
      <c r="C37" t="s">
        <v>1286</v>
      </c>
      <c r="D37" s="2" t="s">
        <v>1283</v>
      </c>
      <c r="E37" t="s">
        <v>1229</v>
      </c>
      <c r="H37" t="s">
        <v>1262</v>
      </c>
      <c r="I37" t="s">
        <v>1381</v>
      </c>
      <c r="J37" t="s">
        <v>1331</v>
      </c>
      <c r="K37" t="s">
        <v>11</v>
      </c>
      <c r="L37" t="s">
        <v>1382</v>
      </c>
      <c r="M37" s="8"/>
    </row>
    <row r="38" spans="1:13" x14ac:dyDescent="0.25">
      <c r="A38" t="s">
        <v>1418</v>
      </c>
      <c r="B38" t="str">
        <f t="shared" si="0"/>
        <v>Ind, 2.2uH, 20%, 600mA, 0805</v>
      </c>
      <c r="C38" t="s">
        <v>1286</v>
      </c>
      <c r="D38" s="2" t="s">
        <v>1283</v>
      </c>
      <c r="E38" t="s">
        <v>1224</v>
      </c>
      <c r="H38" t="s">
        <v>1263</v>
      </c>
      <c r="I38" t="s">
        <v>1381</v>
      </c>
      <c r="J38" t="s">
        <v>1332</v>
      </c>
      <c r="K38" t="s">
        <v>11</v>
      </c>
      <c r="L38" t="s">
        <v>1382</v>
      </c>
      <c r="M38" s="8"/>
    </row>
    <row r="39" spans="1:13" x14ac:dyDescent="0.25">
      <c r="A39" t="s">
        <v>1419</v>
      </c>
      <c r="B39" t="str">
        <f t="shared" si="0"/>
        <v>Ind, 2.2uH, 20%, 500mA, 0805</v>
      </c>
      <c r="C39" t="s">
        <v>1286</v>
      </c>
      <c r="D39" s="2" t="s">
        <v>1283</v>
      </c>
      <c r="E39" t="s">
        <v>1225</v>
      </c>
      <c r="H39" t="s">
        <v>1264</v>
      </c>
      <c r="I39" t="s">
        <v>1381</v>
      </c>
      <c r="J39" t="s">
        <v>1333</v>
      </c>
      <c r="K39" t="s">
        <v>35</v>
      </c>
      <c r="L39" t="s">
        <v>1382</v>
      </c>
      <c r="M39" s="8"/>
    </row>
    <row r="40" spans="1:13" x14ac:dyDescent="0.25">
      <c r="A40" t="s">
        <v>1420</v>
      </c>
      <c r="B40" t="str">
        <f t="shared" si="0"/>
        <v>Ind, 3.3uH, 20%, 450mA, 0603</v>
      </c>
      <c r="C40" t="s">
        <v>1287</v>
      </c>
      <c r="D40" s="2" t="s">
        <v>1283</v>
      </c>
      <c r="E40" t="s">
        <v>1227</v>
      </c>
      <c r="H40" t="s">
        <v>1265</v>
      </c>
      <c r="I40" t="s">
        <v>1381</v>
      </c>
      <c r="J40" t="s">
        <v>1334</v>
      </c>
      <c r="K40" t="s">
        <v>11</v>
      </c>
      <c r="L40" t="s">
        <v>1382</v>
      </c>
      <c r="M40" s="8"/>
    </row>
    <row r="41" spans="1:13" x14ac:dyDescent="0.25">
      <c r="A41" t="s">
        <v>1421</v>
      </c>
      <c r="B41" t="str">
        <f t="shared" si="0"/>
        <v>Ind, 3.3uH, 20%, 750mA, 0805</v>
      </c>
      <c r="C41" t="s">
        <v>1287</v>
      </c>
      <c r="D41" s="2" t="s">
        <v>1283</v>
      </c>
      <c r="E41" t="s">
        <v>1230</v>
      </c>
      <c r="H41" t="s">
        <v>1257</v>
      </c>
      <c r="I41" t="s">
        <v>1381</v>
      </c>
      <c r="J41" t="s">
        <v>1335</v>
      </c>
      <c r="K41" t="s">
        <v>11</v>
      </c>
      <c r="L41" t="s">
        <v>1382</v>
      </c>
      <c r="M41" s="8"/>
    </row>
    <row r="42" spans="1:13" x14ac:dyDescent="0.25">
      <c r="A42" t="s">
        <v>1422</v>
      </c>
      <c r="B42" t="str">
        <f t="shared" si="0"/>
        <v>Ind, 3.3uH, 20%, 500mA, 0805</v>
      </c>
      <c r="C42" t="s">
        <v>1287</v>
      </c>
      <c r="D42" s="2" t="s">
        <v>1283</v>
      </c>
      <c r="E42" t="s">
        <v>1225</v>
      </c>
      <c r="H42" t="s">
        <v>1247</v>
      </c>
      <c r="I42" t="s">
        <v>1381</v>
      </c>
      <c r="J42" t="s">
        <v>1336</v>
      </c>
      <c r="K42" t="s">
        <v>11</v>
      </c>
      <c r="L42" t="s">
        <v>1382</v>
      </c>
      <c r="M42" s="8"/>
    </row>
    <row r="43" spans="1:13" x14ac:dyDescent="0.25">
      <c r="A43" t="s">
        <v>1423</v>
      </c>
      <c r="B43" t="str">
        <f t="shared" si="0"/>
        <v>Ind, 3.3uH, 20%, 450mA, 0805</v>
      </c>
      <c r="C43" t="s">
        <v>1287</v>
      </c>
      <c r="D43" s="2" t="s">
        <v>1283</v>
      </c>
      <c r="E43" t="s">
        <v>1227</v>
      </c>
      <c r="H43" t="s">
        <v>1265</v>
      </c>
      <c r="I43" t="s">
        <v>1381</v>
      </c>
      <c r="J43" t="s">
        <v>1337</v>
      </c>
      <c r="K43" t="s">
        <v>11</v>
      </c>
      <c r="L43" t="s">
        <v>1382</v>
      </c>
      <c r="M43" s="8"/>
    </row>
    <row r="44" spans="1:13" x14ac:dyDescent="0.25">
      <c r="A44" t="s">
        <v>1424</v>
      </c>
      <c r="B44" t="str">
        <f t="shared" si="0"/>
        <v>Ind, 3.3uH, 20%, 750mA, 0805</v>
      </c>
      <c r="C44" t="s">
        <v>1287</v>
      </c>
      <c r="D44" s="2" t="s">
        <v>1283</v>
      </c>
      <c r="E44" t="s">
        <v>1230</v>
      </c>
      <c r="H44" t="s">
        <v>1257</v>
      </c>
      <c r="I44" t="s">
        <v>1381</v>
      </c>
      <c r="J44" t="s">
        <v>1338</v>
      </c>
      <c r="K44" t="s">
        <v>11</v>
      </c>
      <c r="L44" t="s">
        <v>1382</v>
      </c>
      <c r="M44" s="8"/>
    </row>
    <row r="45" spans="1:13" x14ac:dyDescent="0.25">
      <c r="A45" t="s">
        <v>1425</v>
      </c>
      <c r="B45" t="str">
        <f t="shared" si="0"/>
        <v>Ind, 4.7uH, 20%, 350mA, 0805</v>
      </c>
      <c r="C45" t="s">
        <v>1288</v>
      </c>
      <c r="D45" s="2" t="s">
        <v>1283</v>
      </c>
      <c r="E45" t="s">
        <v>1231</v>
      </c>
      <c r="H45" t="s">
        <v>1259</v>
      </c>
      <c r="I45" t="s">
        <v>1381</v>
      </c>
      <c r="J45" t="s">
        <v>1339</v>
      </c>
      <c r="K45" t="s">
        <v>35</v>
      </c>
      <c r="L45" t="s">
        <v>1382</v>
      </c>
      <c r="M45" s="8"/>
    </row>
    <row r="46" spans="1:13" x14ac:dyDescent="0.25">
      <c r="A46" t="s">
        <v>1426</v>
      </c>
      <c r="B46" t="str">
        <f t="shared" si="0"/>
        <v>Ind, 4.7uH, 20%, 80mA, 0603</v>
      </c>
      <c r="C46" t="s">
        <v>1288</v>
      </c>
      <c r="D46" s="2" t="s">
        <v>1283</v>
      </c>
      <c r="E46" t="s">
        <v>1233</v>
      </c>
      <c r="H46" t="s">
        <v>1266</v>
      </c>
      <c r="I46" t="s">
        <v>1381</v>
      </c>
      <c r="J46" t="s">
        <v>1340</v>
      </c>
      <c r="K46" t="s">
        <v>11</v>
      </c>
      <c r="L46" t="s">
        <v>1382</v>
      </c>
      <c r="M46" s="8"/>
    </row>
    <row r="47" spans="1:13" x14ac:dyDescent="0.25">
      <c r="A47" t="s">
        <v>1427</v>
      </c>
      <c r="B47" t="str">
        <f t="shared" si="0"/>
        <v>Ind, 4.7uH, 20%, 500mA, 0805</v>
      </c>
      <c r="C47" t="s">
        <v>1288</v>
      </c>
      <c r="D47" s="2" t="s">
        <v>1283</v>
      </c>
      <c r="E47" t="s">
        <v>1225</v>
      </c>
      <c r="H47" t="s">
        <v>1250</v>
      </c>
      <c r="I47" t="s">
        <v>1381</v>
      </c>
      <c r="J47" t="s">
        <v>1341</v>
      </c>
      <c r="K47" t="s">
        <v>11</v>
      </c>
      <c r="L47" t="s">
        <v>1382</v>
      </c>
      <c r="M47" s="8"/>
    </row>
    <row r="48" spans="1:13" x14ac:dyDescent="0.25">
      <c r="A48" t="s">
        <v>1428</v>
      </c>
      <c r="B48" t="str">
        <f t="shared" si="0"/>
        <v>Ind, 4.7uH, 20%, 60mA, 0805</v>
      </c>
      <c r="C48" t="s">
        <v>1288</v>
      </c>
      <c r="D48" s="2" t="s">
        <v>1283</v>
      </c>
      <c r="E48" t="s">
        <v>1234</v>
      </c>
      <c r="H48" t="s">
        <v>1259</v>
      </c>
      <c r="I48" t="s">
        <v>1381</v>
      </c>
      <c r="J48" t="s">
        <v>1342</v>
      </c>
      <c r="K48" t="s">
        <v>35</v>
      </c>
      <c r="L48" t="s">
        <v>1382</v>
      </c>
      <c r="M48" s="8"/>
    </row>
    <row r="49" spans="1:13" x14ac:dyDescent="0.25">
      <c r="A49" t="s">
        <v>1429</v>
      </c>
      <c r="B49" t="str">
        <f t="shared" si="0"/>
        <v>Ind, 4.7uH, 20%, 600mA, 0603</v>
      </c>
      <c r="C49" t="s">
        <v>1288</v>
      </c>
      <c r="D49" s="2" t="s">
        <v>1283</v>
      </c>
      <c r="E49" t="s">
        <v>1224</v>
      </c>
      <c r="H49" t="s">
        <v>1249</v>
      </c>
      <c r="I49" t="s">
        <v>1381</v>
      </c>
      <c r="J49" t="s">
        <v>1343</v>
      </c>
      <c r="K49" t="s">
        <v>11</v>
      </c>
      <c r="L49" t="s">
        <v>1382</v>
      </c>
      <c r="M49" s="8"/>
    </row>
    <row r="50" spans="1:13" x14ac:dyDescent="0.25">
      <c r="A50" t="s">
        <v>1430</v>
      </c>
      <c r="B50" t="str">
        <f t="shared" si="0"/>
        <v>Ind, 4.7uH, 20%, 400mA, 0805</v>
      </c>
      <c r="C50" t="s">
        <v>1288</v>
      </c>
      <c r="D50" s="2" t="s">
        <v>1283</v>
      </c>
      <c r="E50" t="s">
        <v>1235</v>
      </c>
      <c r="H50" t="s">
        <v>1267</v>
      </c>
      <c r="I50" t="s">
        <v>1381</v>
      </c>
      <c r="J50" t="s">
        <v>1344</v>
      </c>
      <c r="K50" t="s">
        <v>35</v>
      </c>
      <c r="L50" t="s">
        <v>1382</v>
      </c>
      <c r="M50" s="8"/>
    </row>
    <row r="51" spans="1:13" x14ac:dyDescent="0.25">
      <c r="A51" t="s">
        <v>1431</v>
      </c>
      <c r="B51" t="str">
        <f t="shared" si="0"/>
        <v>Ind, 4.7uH, 20%, 400mA, 0603</v>
      </c>
      <c r="C51" t="s">
        <v>1288</v>
      </c>
      <c r="D51" s="2" t="s">
        <v>1283</v>
      </c>
      <c r="E51" t="s">
        <v>1235</v>
      </c>
      <c r="H51" t="s">
        <v>1265</v>
      </c>
      <c r="I51" t="s">
        <v>1381</v>
      </c>
      <c r="J51" t="s">
        <v>1345</v>
      </c>
      <c r="K51" t="s">
        <v>11</v>
      </c>
      <c r="L51" t="s">
        <v>1382</v>
      </c>
      <c r="M51" s="8"/>
    </row>
    <row r="52" spans="1:13" x14ac:dyDescent="0.25">
      <c r="A52" t="s">
        <v>1432</v>
      </c>
      <c r="B52" t="str">
        <f t="shared" si="0"/>
        <v>Ind, 4.7uH, 20%, 600mA, 0805</v>
      </c>
      <c r="C52" t="s">
        <v>1288</v>
      </c>
      <c r="D52" s="2" t="s">
        <v>1283</v>
      </c>
      <c r="E52" t="s">
        <v>1224</v>
      </c>
      <c r="H52" t="s">
        <v>1249</v>
      </c>
      <c r="I52" t="s">
        <v>1381</v>
      </c>
      <c r="J52" t="s">
        <v>1346</v>
      </c>
      <c r="K52" t="s">
        <v>11</v>
      </c>
      <c r="L52" t="s">
        <v>1382</v>
      </c>
      <c r="M52" s="8"/>
    </row>
    <row r="53" spans="1:13" x14ac:dyDescent="0.25">
      <c r="A53" t="s">
        <v>1433</v>
      </c>
      <c r="B53" t="str">
        <f t="shared" si="0"/>
        <v>Ind, 4.7uH, 20%, 500mA, 0805</v>
      </c>
      <c r="C53" t="s">
        <v>1288</v>
      </c>
      <c r="D53" s="2" t="s">
        <v>1283</v>
      </c>
      <c r="E53" t="s">
        <v>1225</v>
      </c>
      <c r="H53" t="s">
        <v>1250</v>
      </c>
      <c r="I53" t="s">
        <v>1381</v>
      </c>
      <c r="J53" t="s">
        <v>1347</v>
      </c>
      <c r="K53" t="s">
        <v>11</v>
      </c>
      <c r="L53" t="s">
        <v>1382</v>
      </c>
      <c r="M53" s="8"/>
    </row>
    <row r="54" spans="1:13" x14ac:dyDescent="0.25">
      <c r="A54" t="s">
        <v>1434</v>
      </c>
      <c r="B54" t="str">
        <f t="shared" si="0"/>
        <v>Ind, 4.7uH, 20%, 400mA, 0805</v>
      </c>
      <c r="C54" t="s">
        <v>1288</v>
      </c>
      <c r="D54" s="2" t="s">
        <v>1283</v>
      </c>
      <c r="E54" t="s">
        <v>1235</v>
      </c>
      <c r="H54" t="s">
        <v>1267</v>
      </c>
      <c r="I54" t="s">
        <v>1381</v>
      </c>
      <c r="J54" t="s">
        <v>1348</v>
      </c>
      <c r="K54" t="s">
        <v>35</v>
      </c>
      <c r="L54" t="s">
        <v>1382</v>
      </c>
      <c r="M54" s="8"/>
    </row>
    <row r="55" spans="1:13" x14ac:dyDescent="0.25">
      <c r="A55" t="s">
        <v>1435</v>
      </c>
      <c r="B55" t="str">
        <f t="shared" si="0"/>
        <v>Ind, 4.7uH, 20%, 400mA, 0603</v>
      </c>
      <c r="C55" t="s">
        <v>1288</v>
      </c>
      <c r="D55" s="2" t="s">
        <v>1283</v>
      </c>
      <c r="E55" t="s">
        <v>1235</v>
      </c>
      <c r="H55" t="s">
        <v>1265</v>
      </c>
      <c r="I55" t="s">
        <v>1381</v>
      </c>
      <c r="J55" t="s">
        <v>1349</v>
      </c>
      <c r="K55" t="s">
        <v>11</v>
      </c>
      <c r="L55" t="s">
        <v>1382</v>
      </c>
      <c r="M55" s="8"/>
    </row>
    <row r="56" spans="1:13" x14ac:dyDescent="0.25">
      <c r="A56" t="s">
        <v>1436</v>
      </c>
      <c r="B56" t="str">
        <f t="shared" si="0"/>
        <v>Ind, 6.8uH, 20%, 550mA, 0805</v>
      </c>
      <c r="C56" t="s">
        <v>1289</v>
      </c>
      <c r="D56" s="2" t="s">
        <v>1283</v>
      </c>
      <c r="E56" t="s">
        <v>1236</v>
      </c>
      <c r="H56" t="s">
        <v>1264</v>
      </c>
      <c r="I56" t="s">
        <v>1381</v>
      </c>
      <c r="J56" t="s">
        <v>1350</v>
      </c>
      <c r="K56" t="s">
        <v>11</v>
      </c>
      <c r="L56" t="s">
        <v>1382</v>
      </c>
      <c r="M56" s="8"/>
    </row>
    <row r="57" spans="1:13" x14ac:dyDescent="0.25">
      <c r="A57" t="s">
        <v>1437</v>
      </c>
      <c r="B57" t="str">
        <f t="shared" si="0"/>
        <v>Ind, 6.8uH, 20%, 350mA, 0805</v>
      </c>
      <c r="C57" t="s">
        <v>1289</v>
      </c>
      <c r="D57" s="2" t="s">
        <v>1283</v>
      </c>
      <c r="E57" t="s">
        <v>1231</v>
      </c>
      <c r="H57" t="s">
        <v>1268</v>
      </c>
      <c r="I57" t="s">
        <v>1381</v>
      </c>
      <c r="J57" t="s">
        <v>1351</v>
      </c>
      <c r="K57" t="s">
        <v>11</v>
      </c>
      <c r="L57" t="s">
        <v>1382</v>
      </c>
      <c r="M57" s="8"/>
    </row>
    <row r="58" spans="1:13" x14ac:dyDescent="0.25">
      <c r="A58" t="s">
        <v>1438</v>
      </c>
      <c r="B58" t="str">
        <f t="shared" si="0"/>
        <v>Ind, 6.8uH, 20%, 550mA, 0805</v>
      </c>
      <c r="C58" t="s">
        <v>1289</v>
      </c>
      <c r="D58" s="2" t="s">
        <v>1283</v>
      </c>
      <c r="E58" t="s">
        <v>1236</v>
      </c>
      <c r="H58" t="s">
        <v>1264</v>
      </c>
      <c r="I58" t="s">
        <v>1381</v>
      </c>
      <c r="J58" t="s">
        <v>1352</v>
      </c>
      <c r="K58" t="s">
        <v>11</v>
      </c>
      <c r="L58" t="s">
        <v>1382</v>
      </c>
      <c r="M58" s="8"/>
    </row>
    <row r="59" spans="1:13" x14ac:dyDescent="0.25">
      <c r="A59" t="s">
        <v>1439</v>
      </c>
      <c r="B59" t="str">
        <f t="shared" si="0"/>
        <v>Ind, 6.8uH, 20%, 400mA, 0805</v>
      </c>
      <c r="C59" t="s">
        <v>1289</v>
      </c>
      <c r="D59" s="2" t="s">
        <v>1283</v>
      </c>
      <c r="E59" t="s">
        <v>1235</v>
      </c>
      <c r="H59" t="s">
        <v>1268</v>
      </c>
      <c r="I59" t="s">
        <v>1381</v>
      </c>
      <c r="J59" t="s">
        <v>1353</v>
      </c>
      <c r="K59" t="s">
        <v>11</v>
      </c>
      <c r="L59" t="s">
        <v>1382</v>
      </c>
      <c r="M59" s="8"/>
    </row>
    <row r="60" spans="1:13" x14ac:dyDescent="0.25">
      <c r="A60" t="s">
        <v>1440</v>
      </c>
      <c r="B60" t="str">
        <f t="shared" si="0"/>
        <v>Ind, 6.8uH, 20%, 350mA, 0805</v>
      </c>
      <c r="C60" t="s">
        <v>1289</v>
      </c>
      <c r="D60" s="2" t="s">
        <v>1283</v>
      </c>
      <c r="E60" t="s">
        <v>1231</v>
      </c>
      <c r="H60" t="s">
        <v>1268</v>
      </c>
      <c r="I60" t="s">
        <v>1381</v>
      </c>
      <c r="J60" t="s">
        <v>1354</v>
      </c>
      <c r="K60" t="s">
        <v>11</v>
      </c>
      <c r="L60" t="s">
        <v>1382</v>
      </c>
      <c r="M60" s="8"/>
    </row>
    <row r="61" spans="1:13" x14ac:dyDescent="0.25">
      <c r="A61" t="s">
        <v>1441</v>
      </c>
      <c r="B61" t="str">
        <f t="shared" si="0"/>
        <v>Ind, 10uH, 20%, 350mA, 0805</v>
      </c>
      <c r="C61" t="s">
        <v>1290</v>
      </c>
      <c r="D61" s="2" t="s">
        <v>1283</v>
      </c>
      <c r="E61" t="s">
        <v>1231</v>
      </c>
      <c r="H61" t="s">
        <v>1269</v>
      </c>
      <c r="I61" t="s">
        <v>1381</v>
      </c>
      <c r="J61" t="s">
        <v>1355</v>
      </c>
      <c r="K61" t="s">
        <v>11</v>
      </c>
      <c r="L61" t="s">
        <v>1382</v>
      </c>
      <c r="M61" s="8"/>
    </row>
    <row r="62" spans="1:13" x14ac:dyDescent="0.25">
      <c r="A62" t="s">
        <v>1442</v>
      </c>
      <c r="B62" t="str">
        <f t="shared" si="0"/>
        <v>Ind, 10uH, 20%, 500mA, 0805</v>
      </c>
      <c r="C62" t="s">
        <v>1290</v>
      </c>
      <c r="D62" s="2" t="s">
        <v>1283</v>
      </c>
      <c r="E62" t="s">
        <v>1225</v>
      </c>
      <c r="H62" t="s">
        <v>1250</v>
      </c>
      <c r="I62" t="s">
        <v>1381</v>
      </c>
      <c r="J62" t="s">
        <v>1356</v>
      </c>
      <c r="K62" t="s">
        <v>11</v>
      </c>
      <c r="L62" t="s">
        <v>1382</v>
      </c>
      <c r="M62" s="8"/>
    </row>
    <row r="63" spans="1:13" x14ac:dyDescent="0.25">
      <c r="A63" t="s">
        <v>1443</v>
      </c>
      <c r="B63" t="str">
        <f t="shared" si="0"/>
        <v>Ind, 10uH, 20%, 300mA, 0805</v>
      </c>
      <c r="C63" t="s">
        <v>1290</v>
      </c>
      <c r="D63" s="2" t="s">
        <v>1283</v>
      </c>
      <c r="E63" t="s">
        <v>1237</v>
      </c>
      <c r="H63" t="s">
        <v>1270</v>
      </c>
      <c r="I63" t="s">
        <v>1381</v>
      </c>
      <c r="J63" t="s">
        <v>1357</v>
      </c>
      <c r="K63" t="s">
        <v>35</v>
      </c>
      <c r="L63" t="s">
        <v>1382</v>
      </c>
      <c r="M63" s="8"/>
    </row>
    <row r="64" spans="1:13" x14ac:dyDescent="0.25">
      <c r="A64" t="s">
        <v>1444</v>
      </c>
      <c r="B64" t="str">
        <f t="shared" si="0"/>
        <v>Ind, 10uH, 20%, 250mA, 0603</v>
      </c>
      <c r="C64" t="s">
        <v>1290</v>
      </c>
      <c r="D64" s="2" t="s">
        <v>1283</v>
      </c>
      <c r="E64" t="s">
        <v>1238</v>
      </c>
      <c r="H64" t="s">
        <v>1271</v>
      </c>
      <c r="I64" t="s">
        <v>1381</v>
      </c>
      <c r="J64" t="s">
        <v>1358</v>
      </c>
      <c r="K64" t="s">
        <v>35</v>
      </c>
      <c r="L64" t="s">
        <v>1382</v>
      </c>
      <c r="M64" s="8"/>
    </row>
    <row r="65" spans="1:13" x14ac:dyDescent="0.25">
      <c r="A65" t="s">
        <v>1445</v>
      </c>
      <c r="B65" t="str">
        <f t="shared" si="0"/>
        <v>Ind, 10uH, 20%, 300mA, 0603</v>
      </c>
      <c r="C65" t="s">
        <v>1290</v>
      </c>
      <c r="D65" s="2" t="s">
        <v>1283</v>
      </c>
      <c r="E65" t="s">
        <v>1237</v>
      </c>
      <c r="H65" t="s">
        <v>1272</v>
      </c>
      <c r="I65" t="s">
        <v>1381</v>
      </c>
      <c r="J65" t="s">
        <v>1359</v>
      </c>
      <c r="K65" t="s">
        <v>11</v>
      </c>
      <c r="L65" t="s">
        <v>1382</v>
      </c>
      <c r="M65" s="8"/>
    </row>
    <row r="66" spans="1:13" x14ac:dyDescent="0.25">
      <c r="A66" t="s">
        <v>1446</v>
      </c>
      <c r="B66" t="str">
        <f t="shared" si="0"/>
        <v>Ind, 10uH, 20%, 40mA, 0805</v>
      </c>
      <c r="C66" t="s">
        <v>1290</v>
      </c>
      <c r="D66" s="2" t="s">
        <v>1283</v>
      </c>
      <c r="E66" t="s">
        <v>1239</v>
      </c>
      <c r="H66" t="s">
        <v>1273</v>
      </c>
      <c r="I66" t="s">
        <v>1381</v>
      </c>
      <c r="J66" t="s">
        <v>1360</v>
      </c>
      <c r="K66" t="s">
        <v>35</v>
      </c>
      <c r="L66" t="s">
        <v>1382</v>
      </c>
      <c r="M66" s="8"/>
    </row>
    <row r="67" spans="1:13" x14ac:dyDescent="0.25">
      <c r="A67" t="s">
        <v>1447</v>
      </c>
      <c r="B67" t="str">
        <f t="shared" si="0"/>
        <v>Ind, 10uH, 20%, 60mA, 0603</v>
      </c>
      <c r="C67" t="s">
        <v>1290</v>
      </c>
      <c r="D67" s="2" t="s">
        <v>1283</v>
      </c>
      <c r="E67" t="s">
        <v>1234</v>
      </c>
      <c r="H67" t="s">
        <v>1274</v>
      </c>
      <c r="I67" t="s">
        <v>1381</v>
      </c>
      <c r="J67" t="s">
        <v>1361</v>
      </c>
      <c r="K67" t="s">
        <v>11</v>
      </c>
      <c r="L67" t="s">
        <v>1382</v>
      </c>
      <c r="M67" s="8"/>
    </row>
    <row r="68" spans="1:13" x14ac:dyDescent="0.25">
      <c r="A68" t="s">
        <v>1448</v>
      </c>
      <c r="B68" t="str">
        <f t="shared" ref="B68:B86" si="1">CONCATENATE("Ind",", ",C68,", ",D68,", ",E68,", ",RIGHT(K67,FIND("_",K67)-1))</f>
        <v>Ind, 10uH, 20%, 500mA, 0805</v>
      </c>
      <c r="C68" t="s">
        <v>1290</v>
      </c>
      <c r="D68" s="2" t="s">
        <v>1283</v>
      </c>
      <c r="E68" t="s">
        <v>1225</v>
      </c>
      <c r="H68" t="s">
        <v>1250</v>
      </c>
      <c r="I68" t="s">
        <v>1381</v>
      </c>
      <c r="J68" t="s">
        <v>1362</v>
      </c>
      <c r="K68" t="s">
        <v>11</v>
      </c>
      <c r="L68" t="s">
        <v>1382</v>
      </c>
      <c r="M68" s="8"/>
    </row>
    <row r="69" spans="1:13" x14ac:dyDescent="0.25">
      <c r="A69" t="s">
        <v>1449</v>
      </c>
      <c r="B69" t="str">
        <f t="shared" si="1"/>
        <v>Ind, 10uH, 20%, 300mA, 0805</v>
      </c>
      <c r="C69" t="s">
        <v>1290</v>
      </c>
      <c r="D69" s="2" t="s">
        <v>1283</v>
      </c>
      <c r="E69" t="s">
        <v>1237</v>
      </c>
      <c r="H69" t="s">
        <v>1272</v>
      </c>
      <c r="I69" t="s">
        <v>1381</v>
      </c>
      <c r="J69" t="s">
        <v>1363</v>
      </c>
      <c r="K69" t="s">
        <v>11</v>
      </c>
      <c r="L69" t="s">
        <v>1382</v>
      </c>
      <c r="M69" s="8"/>
    </row>
    <row r="70" spans="1:13" x14ac:dyDescent="0.25">
      <c r="A70" t="s">
        <v>1450</v>
      </c>
      <c r="B70" t="str">
        <f t="shared" si="1"/>
        <v>Ind, 10uH, 20%, 350mA, 0805</v>
      </c>
      <c r="C70" t="s">
        <v>1290</v>
      </c>
      <c r="D70" s="2" t="s">
        <v>1283</v>
      </c>
      <c r="E70" t="s">
        <v>1231</v>
      </c>
      <c r="H70" t="s">
        <v>1269</v>
      </c>
      <c r="I70" t="s">
        <v>1381</v>
      </c>
      <c r="J70" t="s">
        <v>1364</v>
      </c>
      <c r="K70" t="s">
        <v>11</v>
      </c>
      <c r="L70" t="s">
        <v>1382</v>
      </c>
      <c r="M70" s="8"/>
    </row>
    <row r="71" spans="1:13" x14ac:dyDescent="0.25">
      <c r="A71" t="s">
        <v>1451</v>
      </c>
      <c r="B71" t="str">
        <f t="shared" si="1"/>
        <v>Ind, 10uH, 20%, 300mA, 0805</v>
      </c>
      <c r="C71" t="s">
        <v>1290</v>
      </c>
      <c r="D71" s="2" t="s">
        <v>1283</v>
      </c>
      <c r="E71" t="s">
        <v>1237</v>
      </c>
      <c r="H71" t="s">
        <v>1270</v>
      </c>
      <c r="I71" t="s">
        <v>1381</v>
      </c>
      <c r="J71" t="s">
        <v>1365</v>
      </c>
      <c r="K71" t="s">
        <v>35</v>
      </c>
      <c r="L71" t="s">
        <v>1382</v>
      </c>
      <c r="M71" s="8"/>
    </row>
    <row r="72" spans="1:13" x14ac:dyDescent="0.25">
      <c r="A72" t="s">
        <v>1452</v>
      </c>
      <c r="B72" t="str">
        <f t="shared" si="1"/>
        <v>Ind, 15uH, 20%, 250mA, 0603</v>
      </c>
      <c r="C72" t="s">
        <v>1291</v>
      </c>
      <c r="D72" s="2" t="s">
        <v>1283</v>
      </c>
      <c r="E72" t="s">
        <v>1238</v>
      </c>
      <c r="H72" t="s">
        <v>1275</v>
      </c>
      <c r="I72" t="s">
        <v>1381</v>
      </c>
      <c r="J72" t="s">
        <v>1366</v>
      </c>
      <c r="K72" t="s">
        <v>11</v>
      </c>
      <c r="L72" t="s">
        <v>1382</v>
      </c>
      <c r="M72" s="8"/>
    </row>
    <row r="73" spans="1:13" x14ac:dyDescent="0.25">
      <c r="A73" t="s">
        <v>1453</v>
      </c>
      <c r="B73" t="str">
        <f t="shared" si="1"/>
        <v>Ind, 15uH, 20%, 350mA, 0805</v>
      </c>
      <c r="C73" t="s">
        <v>1291</v>
      </c>
      <c r="D73" s="2" t="s">
        <v>1283</v>
      </c>
      <c r="E73" t="s">
        <v>1231</v>
      </c>
      <c r="H73" t="s">
        <v>1269</v>
      </c>
      <c r="I73" t="s">
        <v>1381</v>
      </c>
      <c r="J73" t="s">
        <v>1367</v>
      </c>
      <c r="K73" t="s">
        <v>11</v>
      </c>
      <c r="L73" t="s">
        <v>1382</v>
      </c>
      <c r="M73" s="8"/>
    </row>
    <row r="74" spans="1:13" x14ac:dyDescent="0.25">
      <c r="A74" t="s">
        <v>1454</v>
      </c>
      <c r="B74" t="str">
        <f t="shared" si="1"/>
        <v>Ind, 15uH, 20%, 250mA, 0805</v>
      </c>
      <c r="C74" t="s">
        <v>1291</v>
      </c>
      <c r="D74" s="2" t="s">
        <v>1283</v>
      </c>
      <c r="E74" t="s">
        <v>1238</v>
      </c>
      <c r="H74" t="s">
        <v>1275</v>
      </c>
      <c r="I74" t="s">
        <v>1381</v>
      </c>
      <c r="J74" t="s">
        <v>1368</v>
      </c>
      <c r="K74" t="s">
        <v>11</v>
      </c>
      <c r="L74" t="s">
        <v>1382</v>
      </c>
      <c r="M74" s="8"/>
    </row>
    <row r="75" spans="1:13" x14ac:dyDescent="0.25">
      <c r="A75" t="s">
        <v>1455</v>
      </c>
      <c r="B75" t="str">
        <f t="shared" si="1"/>
        <v>Ind, 15uH, 20%, 350mA, 0805</v>
      </c>
      <c r="C75" t="s">
        <v>1291</v>
      </c>
      <c r="D75" s="2" t="s">
        <v>1283</v>
      </c>
      <c r="E75" t="s">
        <v>1231</v>
      </c>
      <c r="H75" t="s">
        <v>1269</v>
      </c>
      <c r="I75" t="s">
        <v>1381</v>
      </c>
      <c r="J75" t="s">
        <v>1369</v>
      </c>
      <c r="K75" t="s">
        <v>11</v>
      </c>
      <c r="L75" t="s">
        <v>1382</v>
      </c>
      <c r="M75" s="8"/>
    </row>
    <row r="76" spans="1:13" x14ac:dyDescent="0.25">
      <c r="A76" t="s">
        <v>1456</v>
      </c>
      <c r="B76" t="str">
        <f t="shared" si="1"/>
        <v>Ind, 22uH, 20%, 220mA, 0805</v>
      </c>
      <c r="C76" t="s">
        <v>1292</v>
      </c>
      <c r="D76" s="2" t="s">
        <v>1283</v>
      </c>
      <c r="E76" t="s">
        <v>1240</v>
      </c>
      <c r="H76" t="s">
        <v>1276</v>
      </c>
      <c r="I76" t="s">
        <v>1381</v>
      </c>
      <c r="J76" t="s">
        <v>1370</v>
      </c>
      <c r="K76" t="s">
        <v>11</v>
      </c>
      <c r="L76" t="s">
        <v>1382</v>
      </c>
      <c r="M76" s="8"/>
    </row>
    <row r="77" spans="1:13" x14ac:dyDescent="0.25">
      <c r="A77" t="s">
        <v>1457</v>
      </c>
      <c r="B77" t="str">
        <f t="shared" si="1"/>
        <v>Ind, 22uH, 20%, 300mA, 0805</v>
      </c>
      <c r="C77" t="s">
        <v>1292</v>
      </c>
      <c r="D77" s="2" t="s">
        <v>1283</v>
      </c>
      <c r="E77" t="s">
        <v>1237</v>
      </c>
      <c r="H77" t="s">
        <v>1277</v>
      </c>
      <c r="I77" t="s">
        <v>1381</v>
      </c>
      <c r="J77" t="s">
        <v>1371</v>
      </c>
      <c r="K77" t="s">
        <v>11</v>
      </c>
      <c r="L77" t="s">
        <v>1382</v>
      </c>
      <c r="M77" s="8"/>
    </row>
    <row r="78" spans="1:13" x14ac:dyDescent="0.25">
      <c r="A78" t="s">
        <v>1458</v>
      </c>
      <c r="B78" t="str">
        <f t="shared" si="1"/>
        <v>Ind, 22uH, 20%, 220mA, 0805</v>
      </c>
      <c r="C78" t="s">
        <v>1292</v>
      </c>
      <c r="D78" s="2" t="s">
        <v>1283</v>
      </c>
      <c r="E78" t="s">
        <v>1240</v>
      </c>
      <c r="H78" t="s">
        <v>1278</v>
      </c>
      <c r="I78" t="s">
        <v>1381</v>
      </c>
      <c r="J78" t="s">
        <v>1372</v>
      </c>
      <c r="K78" t="s">
        <v>11</v>
      </c>
      <c r="L78" t="s">
        <v>1382</v>
      </c>
      <c r="M78" s="8"/>
    </row>
    <row r="79" spans="1:13" x14ac:dyDescent="0.25">
      <c r="A79" t="s">
        <v>1459</v>
      </c>
      <c r="B79" t="str">
        <f t="shared" si="1"/>
        <v>Ind, 22uH, 20%, 300mA, 0805</v>
      </c>
      <c r="C79" t="s">
        <v>1292</v>
      </c>
      <c r="D79" s="2" t="s">
        <v>1283</v>
      </c>
      <c r="E79" t="s">
        <v>1237</v>
      </c>
      <c r="H79" t="s">
        <v>1279</v>
      </c>
      <c r="I79" t="s">
        <v>1381</v>
      </c>
      <c r="J79" t="s">
        <v>1373</v>
      </c>
      <c r="K79" t="s">
        <v>35</v>
      </c>
      <c r="L79" t="s">
        <v>1382</v>
      </c>
      <c r="M79" s="8"/>
    </row>
    <row r="80" spans="1:13" x14ac:dyDescent="0.25">
      <c r="A80" t="s">
        <v>1460</v>
      </c>
      <c r="B80" t="str">
        <f t="shared" si="1"/>
        <v>Ind, 22uH, 20%, 300mA, 0603</v>
      </c>
      <c r="C80" t="s">
        <v>1292</v>
      </c>
      <c r="D80" s="2" t="s">
        <v>1283</v>
      </c>
      <c r="E80" t="s">
        <v>1237</v>
      </c>
      <c r="H80" t="s">
        <v>1277</v>
      </c>
      <c r="I80" t="s">
        <v>1381</v>
      </c>
      <c r="J80" t="s">
        <v>1374</v>
      </c>
      <c r="K80" t="s">
        <v>11</v>
      </c>
      <c r="L80" t="s">
        <v>1382</v>
      </c>
      <c r="M80" s="8"/>
    </row>
    <row r="81" spans="1:14" x14ac:dyDescent="0.25">
      <c r="A81" t="s">
        <v>1461</v>
      </c>
      <c r="B81" t="str">
        <f t="shared" si="1"/>
        <v>Ind, 22uH, 20%, 220mA, 0805</v>
      </c>
      <c r="C81" t="s">
        <v>1292</v>
      </c>
      <c r="D81" s="2" t="s">
        <v>1283</v>
      </c>
      <c r="E81" t="s">
        <v>1240</v>
      </c>
      <c r="H81" t="s">
        <v>1278</v>
      </c>
      <c r="I81" t="s">
        <v>1381</v>
      </c>
      <c r="J81" t="s">
        <v>1375</v>
      </c>
      <c r="K81" t="s">
        <v>11</v>
      </c>
      <c r="L81" t="s">
        <v>1382</v>
      </c>
      <c r="M81" s="8"/>
    </row>
    <row r="82" spans="1:14" x14ac:dyDescent="0.25">
      <c r="A82" t="s">
        <v>1462</v>
      </c>
      <c r="B82" t="str">
        <f t="shared" si="1"/>
        <v>Ind, 33uH, 20%, 190mA, 0805</v>
      </c>
      <c r="C82" t="s">
        <v>1293</v>
      </c>
      <c r="D82" s="2" t="s">
        <v>1283</v>
      </c>
      <c r="E82" t="s">
        <v>1241</v>
      </c>
      <c r="H82" t="s">
        <v>1280</v>
      </c>
      <c r="I82" t="s">
        <v>1381</v>
      </c>
      <c r="J82" t="s">
        <v>1376</v>
      </c>
      <c r="K82" t="s">
        <v>11</v>
      </c>
      <c r="L82" t="s">
        <v>1382</v>
      </c>
      <c r="M82" s="8"/>
    </row>
    <row r="83" spans="1:14" x14ac:dyDescent="0.25">
      <c r="A83" t="s">
        <v>1463</v>
      </c>
      <c r="B83" t="str">
        <f t="shared" si="1"/>
        <v>Ind, 33uH, 20%, 190mA, 0805</v>
      </c>
      <c r="C83" t="s">
        <v>1293</v>
      </c>
      <c r="D83" s="2" t="s">
        <v>1283</v>
      </c>
      <c r="E83" t="s">
        <v>1241</v>
      </c>
      <c r="H83" t="s">
        <v>1280</v>
      </c>
      <c r="I83" t="s">
        <v>1381</v>
      </c>
      <c r="J83" t="s">
        <v>1377</v>
      </c>
      <c r="K83" t="s">
        <v>11</v>
      </c>
      <c r="L83" t="s">
        <v>1382</v>
      </c>
      <c r="M83" s="8"/>
    </row>
    <row r="84" spans="1:14" x14ac:dyDescent="0.25">
      <c r="A84" t="s">
        <v>1464</v>
      </c>
      <c r="B84" t="str">
        <f t="shared" si="1"/>
        <v>Ind, 47uH, 20%, 170mA, 0805</v>
      </c>
      <c r="C84" t="s">
        <v>1294</v>
      </c>
      <c r="D84" s="2" t="s">
        <v>1283</v>
      </c>
      <c r="E84" t="s">
        <v>1242</v>
      </c>
      <c r="H84" t="s">
        <v>1281</v>
      </c>
      <c r="I84" t="s">
        <v>1381</v>
      </c>
      <c r="J84" t="s">
        <v>1378</v>
      </c>
      <c r="K84" t="s">
        <v>11</v>
      </c>
      <c r="L84" t="s">
        <v>1382</v>
      </c>
      <c r="M84" s="8"/>
    </row>
    <row r="85" spans="1:14" x14ac:dyDescent="0.25">
      <c r="A85" t="s">
        <v>1465</v>
      </c>
      <c r="B85" t="str">
        <f t="shared" si="1"/>
        <v>Ind, 47uH, 20%, 170mA, 0805</v>
      </c>
      <c r="C85" t="s">
        <v>1294</v>
      </c>
      <c r="D85" s="2" t="s">
        <v>1283</v>
      </c>
      <c r="E85" t="s">
        <v>1242</v>
      </c>
      <c r="H85" t="s">
        <v>1281</v>
      </c>
      <c r="I85" t="s">
        <v>1381</v>
      </c>
      <c r="J85" t="s">
        <v>1379</v>
      </c>
      <c r="K85" t="s">
        <v>11</v>
      </c>
      <c r="L85" t="s">
        <v>1382</v>
      </c>
      <c r="M85" s="8"/>
    </row>
    <row r="86" spans="1:14" x14ac:dyDescent="0.25">
      <c r="A86" t="s">
        <v>1466</v>
      </c>
      <c r="B86" t="str">
        <f t="shared" si="1"/>
        <v>Ind, 100uH, 20%, 140mA, 0805</v>
      </c>
      <c r="C86" t="s">
        <v>1295</v>
      </c>
      <c r="D86" s="2" t="s">
        <v>1283</v>
      </c>
      <c r="E86" t="s">
        <v>1243</v>
      </c>
      <c r="H86" t="s">
        <v>1282</v>
      </c>
      <c r="I86" t="s">
        <v>1381</v>
      </c>
      <c r="J86" t="s">
        <v>1380</v>
      </c>
      <c r="K86" t="s">
        <v>11</v>
      </c>
      <c r="L86" t="s">
        <v>1382</v>
      </c>
      <c r="M86" s="8"/>
    </row>
    <row r="87" spans="1:14" x14ac:dyDescent="0.25">
      <c r="A87" t="s">
        <v>2274</v>
      </c>
      <c r="B87" t="s">
        <v>2280</v>
      </c>
      <c r="C87" t="s">
        <v>1286</v>
      </c>
      <c r="D87" s="2" t="s">
        <v>1283</v>
      </c>
      <c r="E87" t="s">
        <v>2278</v>
      </c>
      <c r="H87" t="s">
        <v>2277</v>
      </c>
      <c r="I87" t="s">
        <v>2276</v>
      </c>
      <c r="J87" t="s">
        <v>2275</v>
      </c>
      <c r="K87" t="s">
        <v>2279</v>
      </c>
      <c r="L87" t="s">
        <v>1382</v>
      </c>
      <c r="M87" s="8"/>
    </row>
    <row r="88" spans="1:14" x14ac:dyDescent="0.25">
      <c r="A88" t="s">
        <v>2307</v>
      </c>
      <c r="B88" t="s">
        <v>2308</v>
      </c>
      <c r="C88" t="s">
        <v>1287</v>
      </c>
      <c r="D88" s="2" t="s">
        <v>1283</v>
      </c>
      <c r="E88" t="s">
        <v>2306</v>
      </c>
      <c r="H88" t="s">
        <v>2305</v>
      </c>
      <c r="I88" t="s">
        <v>2304</v>
      </c>
      <c r="J88" t="s">
        <v>2303</v>
      </c>
      <c r="K88" t="s">
        <v>2309</v>
      </c>
      <c r="L88" t="s">
        <v>1382</v>
      </c>
      <c r="M88" s="8">
        <v>9.07</v>
      </c>
    </row>
    <row r="89" spans="1:14" x14ac:dyDescent="0.25">
      <c r="A89" t="s">
        <v>2363</v>
      </c>
      <c r="B89" t="s">
        <v>2360</v>
      </c>
      <c r="C89" t="s">
        <v>2357</v>
      </c>
      <c r="D89" s="2">
        <v>0.1</v>
      </c>
      <c r="H89" t="s">
        <v>2356</v>
      </c>
      <c r="I89" t="s">
        <v>2355</v>
      </c>
      <c r="J89" t="s">
        <v>2350</v>
      </c>
      <c r="K89" t="s">
        <v>2353</v>
      </c>
      <c r="L89" t="s">
        <v>2354</v>
      </c>
      <c r="M89" s="8"/>
    </row>
    <row r="90" spans="1:14" x14ac:dyDescent="0.25">
      <c r="A90" t="s">
        <v>2364</v>
      </c>
      <c r="B90" t="s">
        <v>2361</v>
      </c>
      <c r="C90" t="s">
        <v>2357</v>
      </c>
      <c r="D90" s="2">
        <v>0.1</v>
      </c>
      <c r="H90" t="s">
        <v>2356</v>
      </c>
      <c r="I90" t="s">
        <v>2355</v>
      </c>
      <c r="J90" t="s">
        <v>2351</v>
      </c>
      <c r="K90" t="s">
        <v>2353</v>
      </c>
      <c r="L90" t="s">
        <v>2354</v>
      </c>
      <c r="M90" s="8"/>
    </row>
    <row r="91" spans="1:14" x14ac:dyDescent="0.25">
      <c r="A91" t="s">
        <v>2365</v>
      </c>
      <c r="B91" t="s">
        <v>2362</v>
      </c>
      <c r="C91" t="s">
        <v>2358</v>
      </c>
      <c r="D91" s="2">
        <v>0.15</v>
      </c>
      <c r="H91" t="s">
        <v>2359</v>
      </c>
      <c r="I91" t="s">
        <v>2355</v>
      </c>
      <c r="J91" s="4" t="s">
        <v>2352</v>
      </c>
      <c r="K91" t="s">
        <v>2353</v>
      </c>
      <c r="L91" t="s">
        <v>2354</v>
      </c>
      <c r="M91" s="8"/>
    </row>
    <row r="92" spans="1:14" x14ac:dyDescent="0.25">
      <c r="A92" t="s">
        <v>2424</v>
      </c>
      <c r="B92" t="s">
        <v>2423</v>
      </c>
      <c r="C92" s="2" t="s">
        <v>1291</v>
      </c>
      <c r="D92" s="2">
        <v>0.2</v>
      </c>
      <c r="E92" s="2" t="s">
        <v>2421</v>
      </c>
      <c r="F92" s="2"/>
      <c r="G92" s="2"/>
      <c r="H92" s="2" t="s">
        <v>2419</v>
      </c>
      <c r="I92" s="2" t="s">
        <v>2420</v>
      </c>
      <c r="J92" s="5">
        <v>7447709150</v>
      </c>
      <c r="K92" s="2" t="s">
        <v>2422</v>
      </c>
      <c r="L92" s="2" t="s">
        <v>2418</v>
      </c>
      <c r="M92" s="8">
        <v>2.41</v>
      </c>
    </row>
    <row r="93" spans="1:14" x14ac:dyDescent="0.25">
      <c r="A93" t="s">
        <v>2584</v>
      </c>
      <c r="B93" t="s">
        <v>2589</v>
      </c>
      <c r="C93" t="s">
        <v>2583</v>
      </c>
      <c r="E93" t="s">
        <v>1238</v>
      </c>
      <c r="H93" t="s">
        <v>2582</v>
      </c>
      <c r="I93" t="s">
        <v>1381</v>
      </c>
      <c r="J93" s="6" t="s">
        <v>2581</v>
      </c>
      <c r="K93" t="s">
        <v>2580</v>
      </c>
      <c r="L93" t="s">
        <v>2579</v>
      </c>
      <c r="M93" s="8"/>
    </row>
    <row r="94" spans="1:14" x14ac:dyDescent="0.25">
      <c r="A94" t="s">
        <v>2591</v>
      </c>
      <c r="B94" t="s">
        <v>2590</v>
      </c>
      <c r="C94" t="s">
        <v>2587</v>
      </c>
      <c r="E94" t="s">
        <v>1231</v>
      </c>
      <c r="H94" t="s">
        <v>2588</v>
      </c>
      <c r="I94" t="s">
        <v>1381</v>
      </c>
      <c r="J94" s="4" t="s">
        <v>2586</v>
      </c>
      <c r="K94" t="s">
        <v>2580</v>
      </c>
      <c r="L94" t="s">
        <v>2585</v>
      </c>
      <c r="M94" s="8"/>
    </row>
    <row r="95" spans="1:14" x14ac:dyDescent="0.25">
      <c r="A95" t="s">
        <v>4333</v>
      </c>
      <c r="B95" t="str">
        <f>CONCATENATE("Ind",", ",C95,", ",D95,", ",E95,", ",RIGHT(K94,FIND("_",K94)-1))</f>
        <v>Ind, 3.3uH, 20%, 6.8A, EP5</v>
      </c>
      <c r="C95" t="s">
        <v>1287</v>
      </c>
      <c r="D95" s="2" t="s">
        <v>1283</v>
      </c>
      <c r="E95" t="s">
        <v>4330</v>
      </c>
      <c r="H95" t="s">
        <v>4331</v>
      </c>
      <c r="I95" t="s">
        <v>1381</v>
      </c>
      <c r="J95" t="s">
        <v>4332</v>
      </c>
      <c r="K95" t="s">
        <v>4334</v>
      </c>
      <c r="L95" t="s">
        <v>1382</v>
      </c>
      <c r="M95" s="8">
        <v>1.41</v>
      </c>
      <c r="N95">
        <v>0.7</v>
      </c>
    </row>
    <row r="96" spans="1:14" x14ac:dyDescent="0.25">
      <c r="A96" t="s">
        <v>4533</v>
      </c>
      <c r="B96" t="str">
        <f>CONCATENATE("Ind",", ",C96,", ",D96,", ",E96,", ","Nonstandard")</f>
        <v>Ind, 33uH, 20%, 20.2A, Nonstandard</v>
      </c>
      <c r="C96" t="s">
        <v>1293</v>
      </c>
      <c r="D96" s="2" t="s">
        <v>1283</v>
      </c>
      <c r="E96" t="s">
        <v>4534</v>
      </c>
      <c r="H96" t="s">
        <v>4535</v>
      </c>
      <c r="I96" t="s">
        <v>2420</v>
      </c>
      <c r="J96" s="11" t="s">
        <v>4536</v>
      </c>
      <c r="K96" t="s">
        <v>4537</v>
      </c>
      <c r="L96" t="s">
        <v>1382</v>
      </c>
      <c r="M96" s="8">
        <v>8.85</v>
      </c>
    </row>
    <row r="97" spans="1:15" x14ac:dyDescent="0.25">
      <c r="A97" t="s">
        <v>4598</v>
      </c>
      <c r="B97" t="s">
        <v>4599</v>
      </c>
      <c r="C97" t="s">
        <v>1293</v>
      </c>
      <c r="D97" s="2" t="s">
        <v>950</v>
      </c>
      <c r="E97" t="s">
        <v>4600</v>
      </c>
      <c r="H97" t="s">
        <v>4601</v>
      </c>
      <c r="I97" t="s">
        <v>4602</v>
      </c>
      <c r="J97" t="s">
        <v>4603</v>
      </c>
      <c r="K97" t="s">
        <v>4603</v>
      </c>
      <c r="L97" t="s">
        <v>1382</v>
      </c>
      <c r="M97" s="8">
        <v>6.08</v>
      </c>
    </row>
    <row r="98" spans="1:15" x14ac:dyDescent="0.25">
      <c r="A98" t="s">
        <v>4657</v>
      </c>
      <c r="B98" t="s">
        <v>4658</v>
      </c>
      <c r="C98" t="s">
        <v>1291</v>
      </c>
      <c r="D98" s="2" t="s">
        <v>4659</v>
      </c>
      <c r="E98" t="s">
        <v>4660</v>
      </c>
      <c r="H98" t="s">
        <v>4661</v>
      </c>
      <c r="I98" t="s">
        <v>2420</v>
      </c>
      <c r="J98">
        <v>7443641500</v>
      </c>
      <c r="K98" t="s">
        <v>4662</v>
      </c>
      <c r="L98" t="s">
        <v>1382</v>
      </c>
      <c r="M98" s="8">
        <v>9.5299999999999994</v>
      </c>
    </row>
    <row r="99" spans="1:15" x14ac:dyDescent="0.25">
      <c r="A99" t="s">
        <v>4665</v>
      </c>
      <c r="B99" t="s">
        <v>4666</v>
      </c>
      <c r="C99" t="s">
        <v>1288</v>
      </c>
      <c r="D99" s="2" t="s">
        <v>4659</v>
      </c>
      <c r="E99" t="s">
        <v>4660</v>
      </c>
      <c r="H99" t="s">
        <v>4661</v>
      </c>
      <c r="I99" t="s">
        <v>2420</v>
      </c>
      <c r="J99">
        <v>7443640470</v>
      </c>
      <c r="K99" t="s">
        <v>4662</v>
      </c>
      <c r="L99" t="s">
        <v>1382</v>
      </c>
      <c r="M99" s="8">
        <v>9.5299999999999994</v>
      </c>
    </row>
    <row r="100" spans="1:15" x14ac:dyDescent="0.25">
      <c r="A100" t="s">
        <v>4682</v>
      </c>
      <c r="B100" t="s">
        <v>4683</v>
      </c>
      <c r="C100" t="s">
        <v>4684</v>
      </c>
      <c r="D100" s="2" t="s">
        <v>1283</v>
      </c>
      <c r="E100" t="s">
        <v>4685</v>
      </c>
      <c r="H100" t="s">
        <v>4661</v>
      </c>
      <c r="I100" t="s">
        <v>2439</v>
      </c>
      <c r="J100" t="s">
        <v>4686</v>
      </c>
      <c r="K100" t="s">
        <v>4687</v>
      </c>
      <c r="L100" t="s">
        <v>1382</v>
      </c>
      <c r="M100" s="8">
        <v>1.65</v>
      </c>
      <c r="O100" t="s">
        <v>8926</v>
      </c>
    </row>
    <row r="101" spans="1:15" x14ac:dyDescent="0.25">
      <c r="A101" t="s">
        <v>4887</v>
      </c>
      <c r="B101" t="s">
        <v>4892</v>
      </c>
      <c r="C101" t="s">
        <v>1293</v>
      </c>
      <c r="D101" s="2" t="s">
        <v>1283</v>
      </c>
      <c r="E101" t="s">
        <v>1226</v>
      </c>
      <c r="H101" t="s">
        <v>4891</v>
      </c>
      <c r="I101" t="s">
        <v>4889</v>
      </c>
      <c r="J101" t="s">
        <v>4888</v>
      </c>
      <c r="K101" t="s">
        <v>4890</v>
      </c>
      <c r="L101" t="s">
        <v>1382</v>
      </c>
      <c r="M101" s="8">
        <v>0.46</v>
      </c>
    </row>
    <row r="102" spans="1:15" x14ac:dyDescent="0.25">
      <c r="A102" t="s">
        <v>4897</v>
      </c>
      <c r="B102" t="s">
        <v>4905</v>
      </c>
      <c r="C102" t="s">
        <v>4902</v>
      </c>
      <c r="E102" t="s">
        <v>4903</v>
      </c>
      <c r="H102" t="s">
        <v>4904</v>
      </c>
      <c r="I102" t="s">
        <v>4901</v>
      </c>
      <c r="J102" t="s">
        <v>4900</v>
      </c>
      <c r="K102" t="s">
        <v>4898</v>
      </c>
      <c r="L102" t="s">
        <v>4899</v>
      </c>
      <c r="M102" s="8">
        <v>5.5</v>
      </c>
    </row>
    <row r="103" spans="1:15" x14ac:dyDescent="0.25">
      <c r="A103" t="s">
        <v>4917</v>
      </c>
      <c r="B103" t="s">
        <v>4922</v>
      </c>
      <c r="C103" t="s">
        <v>1295</v>
      </c>
      <c r="D103" s="2" t="s">
        <v>4659</v>
      </c>
      <c r="E103" t="s">
        <v>4921</v>
      </c>
      <c r="H103" t="s">
        <v>4920</v>
      </c>
      <c r="I103" t="s">
        <v>4889</v>
      </c>
      <c r="J103" t="s">
        <v>4918</v>
      </c>
      <c r="K103" t="s">
        <v>4919</v>
      </c>
      <c r="L103" t="s">
        <v>1382</v>
      </c>
      <c r="M103" s="8">
        <v>3.99</v>
      </c>
    </row>
    <row r="104" spans="1:15" x14ac:dyDescent="0.25">
      <c r="A104" t="s">
        <v>5027</v>
      </c>
      <c r="B104" t="s">
        <v>5026</v>
      </c>
      <c r="C104" t="s">
        <v>1295</v>
      </c>
      <c r="D104" s="2" t="s">
        <v>1283</v>
      </c>
      <c r="E104" t="s">
        <v>5025</v>
      </c>
      <c r="H104" t="s">
        <v>5024</v>
      </c>
      <c r="I104" t="s">
        <v>2420</v>
      </c>
      <c r="J104">
        <v>7447709101</v>
      </c>
      <c r="K104" t="s">
        <v>5023</v>
      </c>
      <c r="L104" t="s">
        <v>1382</v>
      </c>
      <c r="M104" s="8">
        <v>2.41</v>
      </c>
      <c r="N104">
        <v>7</v>
      </c>
    </row>
    <row r="105" spans="1:15" x14ac:dyDescent="0.25">
      <c r="A105" t="s">
        <v>5367</v>
      </c>
      <c r="B105" t="s">
        <v>5368</v>
      </c>
      <c r="C105" t="s">
        <v>5369</v>
      </c>
      <c r="E105" t="s">
        <v>70</v>
      </c>
      <c r="I105" t="s">
        <v>5370</v>
      </c>
      <c r="J105" t="s">
        <v>5371</v>
      </c>
      <c r="K105" t="s">
        <v>5373</v>
      </c>
      <c r="L105" t="s">
        <v>5372</v>
      </c>
      <c r="M105" s="8">
        <v>4.62</v>
      </c>
    </row>
    <row r="106" spans="1:15" x14ac:dyDescent="0.25">
      <c r="A106" t="s">
        <v>5385</v>
      </c>
      <c r="B106" t="s">
        <v>5386</v>
      </c>
      <c r="C106" t="s">
        <v>5387</v>
      </c>
      <c r="E106" t="s">
        <v>2264</v>
      </c>
      <c r="H106" t="s">
        <v>5388</v>
      </c>
      <c r="I106" t="s">
        <v>4901</v>
      </c>
      <c r="J106" t="s">
        <v>5389</v>
      </c>
      <c r="K106" t="s">
        <v>5390</v>
      </c>
      <c r="L106" t="s">
        <v>4899</v>
      </c>
      <c r="M106" s="8">
        <v>1.97</v>
      </c>
    </row>
    <row r="107" spans="1:15" x14ac:dyDescent="0.25">
      <c r="A107" t="s">
        <v>5412</v>
      </c>
      <c r="B107" t="s">
        <v>5413</v>
      </c>
      <c r="C107" t="s">
        <v>5414</v>
      </c>
      <c r="I107" t="s">
        <v>21</v>
      </c>
      <c r="J107" t="s">
        <v>5415</v>
      </c>
      <c r="K107" t="s">
        <v>5416</v>
      </c>
      <c r="L107" t="s">
        <v>5417</v>
      </c>
      <c r="M107" s="8">
        <v>1.57</v>
      </c>
    </row>
    <row r="108" spans="1:15" x14ac:dyDescent="0.25">
      <c r="A108" t="s">
        <v>5564</v>
      </c>
      <c r="B108" t="s">
        <v>5568</v>
      </c>
      <c r="C108" t="s">
        <v>1290</v>
      </c>
      <c r="D108" s="2" t="s">
        <v>1283</v>
      </c>
      <c r="E108" t="s">
        <v>5565</v>
      </c>
      <c r="H108" t="s">
        <v>5566</v>
      </c>
      <c r="I108" t="s">
        <v>2439</v>
      </c>
      <c r="J108" t="s">
        <v>5569</v>
      </c>
      <c r="K108" t="s">
        <v>5567</v>
      </c>
      <c r="L108" t="s">
        <v>1382</v>
      </c>
      <c r="M108" s="8">
        <v>1.4</v>
      </c>
      <c r="O108" t="s">
        <v>8907</v>
      </c>
    </row>
    <row r="109" spans="1:15" x14ac:dyDescent="0.25">
      <c r="A109" t="s">
        <v>5570</v>
      </c>
      <c r="B109" t="s">
        <v>5571</v>
      </c>
      <c r="C109" t="s">
        <v>1290</v>
      </c>
      <c r="D109" s="2" t="s">
        <v>1283</v>
      </c>
      <c r="E109" t="s">
        <v>4903</v>
      </c>
      <c r="H109" t="s">
        <v>5572</v>
      </c>
      <c r="I109" t="s">
        <v>4889</v>
      </c>
      <c r="J109" t="s">
        <v>5574</v>
      </c>
      <c r="K109" t="s">
        <v>5573</v>
      </c>
      <c r="L109" t="s">
        <v>1382</v>
      </c>
      <c r="M109" s="8">
        <v>1.68</v>
      </c>
    </row>
    <row r="110" spans="1:15" x14ac:dyDescent="0.25">
      <c r="A110" t="s">
        <v>5582</v>
      </c>
      <c r="B110" t="s">
        <v>5583</v>
      </c>
      <c r="C110" t="s">
        <v>1290</v>
      </c>
      <c r="D110" s="2" t="s">
        <v>1283</v>
      </c>
      <c r="E110" t="s">
        <v>5459</v>
      </c>
      <c r="H110" t="s">
        <v>5584</v>
      </c>
      <c r="I110" t="s">
        <v>2420</v>
      </c>
      <c r="J110">
        <v>74435561100</v>
      </c>
      <c r="K110" t="s">
        <v>5585</v>
      </c>
      <c r="L110" t="s">
        <v>1382</v>
      </c>
      <c r="M110" s="8">
        <v>5.35</v>
      </c>
    </row>
    <row r="111" spans="1:15" x14ac:dyDescent="0.25">
      <c r="A111" t="s">
        <v>5683</v>
      </c>
      <c r="B111" t="s">
        <v>5684</v>
      </c>
      <c r="C111" t="s">
        <v>1289</v>
      </c>
      <c r="D111" s="2" t="s">
        <v>1283</v>
      </c>
      <c r="E111" t="s">
        <v>5685</v>
      </c>
      <c r="H111" t="s">
        <v>5686</v>
      </c>
      <c r="I111" t="s">
        <v>4889</v>
      </c>
      <c r="J111" t="s">
        <v>5687</v>
      </c>
      <c r="K111" t="s">
        <v>5688</v>
      </c>
      <c r="L111" t="s">
        <v>1382</v>
      </c>
      <c r="M111" s="8">
        <v>8.91</v>
      </c>
    </row>
    <row r="112" spans="1:15" x14ac:dyDescent="0.25">
      <c r="A112" t="s">
        <v>5809</v>
      </c>
      <c r="B112" t="s">
        <v>5810</v>
      </c>
      <c r="E112" t="s">
        <v>2119</v>
      </c>
      <c r="F112">
        <v>120</v>
      </c>
      <c r="G112" t="s">
        <v>37</v>
      </c>
      <c r="H112" t="s">
        <v>5811</v>
      </c>
      <c r="I112" t="s">
        <v>2420</v>
      </c>
      <c r="J112">
        <v>742792023</v>
      </c>
      <c r="K112" t="s">
        <v>11</v>
      </c>
      <c r="L112" t="s">
        <v>36</v>
      </c>
      <c r="M112" s="8">
        <v>0.22</v>
      </c>
    </row>
    <row r="113" spans="1:15" x14ac:dyDescent="0.25">
      <c r="A113" t="s">
        <v>5823</v>
      </c>
      <c r="B113" t="s">
        <v>5824</v>
      </c>
      <c r="C113" t="s">
        <v>1287</v>
      </c>
      <c r="D113" s="2" t="s">
        <v>1283</v>
      </c>
      <c r="E113" t="s">
        <v>5825</v>
      </c>
      <c r="H113" t="s">
        <v>5826</v>
      </c>
      <c r="I113" t="s">
        <v>4889</v>
      </c>
      <c r="J113" t="s">
        <v>5828</v>
      </c>
      <c r="K113" t="s">
        <v>5827</v>
      </c>
      <c r="L113" t="s">
        <v>1382</v>
      </c>
      <c r="M113" s="8">
        <v>0.46</v>
      </c>
      <c r="O113" t="s">
        <v>8913</v>
      </c>
    </row>
    <row r="114" spans="1:15" x14ac:dyDescent="0.25">
      <c r="A114" t="s">
        <v>5833</v>
      </c>
      <c r="B114" t="s">
        <v>5834</v>
      </c>
      <c r="C114" t="s">
        <v>1286</v>
      </c>
      <c r="D114" s="2" t="s">
        <v>5832</v>
      </c>
      <c r="E114" t="s">
        <v>5831</v>
      </c>
      <c r="H114" t="s">
        <v>5830</v>
      </c>
      <c r="I114" t="s">
        <v>4889</v>
      </c>
      <c r="J114" t="s">
        <v>5829</v>
      </c>
      <c r="K114" t="s">
        <v>5827</v>
      </c>
      <c r="L114" t="s">
        <v>1382</v>
      </c>
    </row>
    <row r="115" spans="1:15" x14ac:dyDescent="0.25">
      <c r="A115" t="s">
        <v>5904</v>
      </c>
      <c r="B115" t="s">
        <v>5902</v>
      </c>
      <c r="C115" t="s">
        <v>1288</v>
      </c>
      <c r="D115" s="2" t="s">
        <v>1283</v>
      </c>
      <c r="E115" t="s">
        <v>5903</v>
      </c>
      <c r="H115" t="s">
        <v>5901</v>
      </c>
      <c r="I115" t="s">
        <v>4889</v>
      </c>
      <c r="J115" t="s">
        <v>5900</v>
      </c>
      <c r="K115" t="s">
        <v>5827</v>
      </c>
      <c r="L115" t="s">
        <v>1382</v>
      </c>
    </row>
    <row r="116" spans="1:15" x14ac:dyDescent="0.25">
      <c r="A116" t="s">
        <v>5919</v>
      </c>
      <c r="B116" t="s">
        <v>5920</v>
      </c>
      <c r="C116" t="s">
        <v>1293</v>
      </c>
      <c r="D116" s="2" t="s">
        <v>1283</v>
      </c>
      <c r="E116" t="s">
        <v>5921</v>
      </c>
      <c r="H116" t="s">
        <v>5922</v>
      </c>
      <c r="I116" t="s">
        <v>2420</v>
      </c>
      <c r="J116">
        <v>744771133</v>
      </c>
      <c r="K116" t="s">
        <v>5923</v>
      </c>
      <c r="L116" t="s">
        <v>1382</v>
      </c>
      <c r="M116" s="8">
        <v>2.12</v>
      </c>
    </row>
    <row r="117" spans="1:15" x14ac:dyDescent="0.25">
      <c r="A117" t="s">
        <v>5957</v>
      </c>
      <c r="B117" t="s">
        <v>5924</v>
      </c>
      <c r="C117" t="s">
        <v>5925</v>
      </c>
      <c r="D117" s="2" t="s">
        <v>1283</v>
      </c>
      <c r="E117" t="s">
        <v>5926</v>
      </c>
      <c r="H117" t="s">
        <v>5927</v>
      </c>
      <c r="I117" t="s">
        <v>5928</v>
      </c>
      <c r="J117" t="s">
        <v>5929</v>
      </c>
      <c r="K117" t="s">
        <v>5930</v>
      </c>
      <c r="L117" t="s">
        <v>1382</v>
      </c>
      <c r="M117" s="8">
        <v>2.02</v>
      </c>
    </row>
    <row r="118" spans="1:15" x14ac:dyDescent="0.25">
      <c r="A118" t="s">
        <v>5958</v>
      </c>
      <c r="B118" t="s">
        <v>5959</v>
      </c>
      <c r="C118" t="s">
        <v>5960</v>
      </c>
      <c r="D118" s="2" t="s">
        <v>950</v>
      </c>
      <c r="E118" t="s">
        <v>5961</v>
      </c>
      <c r="H118" t="s">
        <v>5962</v>
      </c>
      <c r="I118" t="s">
        <v>4889</v>
      </c>
      <c r="J118" t="s">
        <v>5963</v>
      </c>
      <c r="K118" t="s">
        <v>5964</v>
      </c>
      <c r="L118" t="s">
        <v>1382</v>
      </c>
      <c r="M118" s="8">
        <v>9.56</v>
      </c>
    </row>
    <row r="119" spans="1:15" x14ac:dyDescent="0.25">
      <c r="A119" t="s">
        <v>6100</v>
      </c>
      <c r="B119" t="s">
        <v>6101</v>
      </c>
      <c r="C119" t="s">
        <v>6099</v>
      </c>
      <c r="D119" s="2" t="s">
        <v>1283</v>
      </c>
      <c r="E119" t="s">
        <v>6098</v>
      </c>
      <c r="H119" t="s">
        <v>6097</v>
      </c>
      <c r="I119" t="s">
        <v>4889</v>
      </c>
      <c r="J119" t="s">
        <v>6096</v>
      </c>
      <c r="K119" t="s">
        <v>6095</v>
      </c>
      <c r="L119" t="s">
        <v>1382</v>
      </c>
      <c r="M119" s="8">
        <v>1.25</v>
      </c>
    </row>
    <row r="120" spans="1:15" x14ac:dyDescent="0.25">
      <c r="A120" t="s">
        <v>6162</v>
      </c>
      <c r="B120" t="s">
        <v>6166</v>
      </c>
      <c r="C120" t="s">
        <v>1289</v>
      </c>
      <c r="D120" s="2" t="s">
        <v>1283</v>
      </c>
      <c r="E120" t="s">
        <v>6164</v>
      </c>
      <c r="H120" t="s">
        <v>6165</v>
      </c>
      <c r="I120" t="s">
        <v>4889</v>
      </c>
      <c r="J120" t="s">
        <v>6163</v>
      </c>
      <c r="K120" t="s">
        <v>5827</v>
      </c>
      <c r="L120" t="s">
        <v>1382</v>
      </c>
      <c r="M120" s="8">
        <v>0.46</v>
      </c>
    </row>
    <row r="121" spans="1:15" x14ac:dyDescent="0.25">
      <c r="A121" t="s">
        <v>6392</v>
      </c>
      <c r="B121" t="s">
        <v>6393</v>
      </c>
      <c r="C121" t="s">
        <v>1286</v>
      </c>
      <c r="D121" s="2" t="s">
        <v>1283</v>
      </c>
      <c r="E121" t="s">
        <v>6394</v>
      </c>
      <c r="H121" t="s">
        <v>6395</v>
      </c>
      <c r="I121" t="s">
        <v>21</v>
      </c>
      <c r="J121" t="s">
        <v>6397</v>
      </c>
      <c r="K121" t="s">
        <v>6396</v>
      </c>
      <c r="L121" t="s">
        <v>1382</v>
      </c>
      <c r="M121" s="8">
        <v>0.35</v>
      </c>
    </row>
    <row r="122" spans="1:15" x14ac:dyDescent="0.25">
      <c r="A122" t="s">
        <v>6398</v>
      </c>
      <c r="B122" t="s">
        <v>6399</v>
      </c>
      <c r="E122" t="s">
        <v>1229</v>
      </c>
      <c r="F122">
        <v>150</v>
      </c>
      <c r="G122" t="s">
        <v>37</v>
      </c>
      <c r="H122" t="s">
        <v>5388</v>
      </c>
      <c r="I122" t="s">
        <v>21</v>
      </c>
      <c r="J122" t="s">
        <v>6400</v>
      </c>
      <c r="K122" t="s">
        <v>6401</v>
      </c>
      <c r="L122" t="s">
        <v>36</v>
      </c>
      <c r="M122" s="8">
        <v>0.1</v>
      </c>
    </row>
    <row r="123" spans="1:15" x14ac:dyDescent="0.25">
      <c r="A123" t="s">
        <v>6450</v>
      </c>
      <c r="B123" t="s">
        <v>6451</v>
      </c>
      <c r="F123">
        <v>90</v>
      </c>
      <c r="G123" t="s">
        <v>37</v>
      </c>
      <c r="H123" t="s">
        <v>6452</v>
      </c>
      <c r="I123" t="s">
        <v>21</v>
      </c>
      <c r="J123" t="s">
        <v>6453</v>
      </c>
      <c r="K123" t="s">
        <v>6454</v>
      </c>
      <c r="L123" t="s">
        <v>6455</v>
      </c>
      <c r="M123" s="8">
        <v>0.53</v>
      </c>
    </row>
    <row r="124" spans="1:15" x14ac:dyDescent="0.25">
      <c r="A124" t="s">
        <v>6478</v>
      </c>
      <c r="B124" t="s">
        <v>6481</v>
      </c>
      <c r="E124" t="s">
        <v>2119</v>
      </c>
      <c r="F124">
        <v>50</v>
      </c>
      <c r="G124" t="s">
        <v>37</v>
      </c>
      <c r="H124" t="s">
        <v>6479</v>
      </c>
      <c r="I124" t="s">
        <v>2420</v>
      </c>
      <c r="J124">
        <v>742792114</v>
      </c>
      <c r="K124" t="s">
        <v>6480</v>
      </c>
      <c r="L124" t="s">
        <v>36</v>
      </c>
      <c r="M124" s="8">
        <v>0.24</v>
      </c>
    </row>
    <row r="125" spans="1:15" x14ac:dyDescent="0.25">
      <c r="A125" t="s">
        <v>6521</v>
      </c>
      <c r="B125" t="s">
        <v>6522</v>
      </c>
      <c r="C125" t="s">
        <v>1290</v>
      </c>
      <c r="D125" s="2" t="s">
        <v>5832</v>
      </c>
      <c r="E125" t="s">
        <v>6523</v>
      </c>
      <c r="H125" t="s">
        <v>5024</v>
      </c>
      <c r="I125" t="s">
        <v>2420</v>
      </c>
      <c r="J125">
        <v>744043100</v>
      </c>
      <c r="K125" t="s">
        <v>6524</v>
      </c>
      <c r="L125" t="s">
        <v>1382</v>
      </c>
      <c r="M125" s="8">
        <v>1.43</v>
      </c>
    </row>
    <row r="126" spans="1:15" x14ac:dyDescent="0.25">
      <c r="A126" t="s">
        <v>6589</v>
      </c>
      <c r="B126" t="s">
        <v>6590</v>
      </c>
      <c r="C126" t="s">
        <v>1220</v>
      </c>
      <c r="D126" s="2" t="s">
        <v>1283</v>
      </c>
      <c r="E126" t="s">
        <v>5983</v>
      </c>
      <c r="G126" t="s">
        <v>6591</v>
      </c>
      <c r="H126" t="s">
        <v>5826</v>
      </c>
      <c r="I126" t="s">
        <v>21</v>
      </c>
      <c r="J126" t="s">
        <v>6592</v>
      </c>
      <c r="K126" t="s">
        <v>6396</v>
      </c>
      <c r="L126" t="s">
        <v>1382</v>
      </c>
      <c r="M126" s="8">
        <v>0.51</v>
      </c>
    </row>
    <row r="127" spans="1:15" x14ac:dyDescent="0.25">
      <c r="A127" t="s">
        <v>6623</v>
      </c>
      <c r="B127" t="s">
        <v>6624</v>
      </c>
      <c r="E127" t="s">
        <v>2119</v>
      </c>
      <c r="F127">
        <v>60</v>
      </c>
      <c r="G127" t="s">
        <v>37</v>
      </c>
      <c r="H127" t="s">
        <v>6479</v>
      </c>
      <c r="I127" t="s">
        <v>2355</v>
      </c>
      <c r="J127" t="s">
        <v>6625</v>
      </c>
      <c r="K127" t="s">
        <v>6401</v>
      </c>
      <c r="L127" t="s">
        <v>36</v>
      </c>
      <c r="M127" s="8">
        <v>0.1</v>
      </c>
      <c r="O127" t="s">
        <v>8914</v>
      </c>
    </row>
    <row r="128" spans="1:15" x14ac:dyDescent="0.25">
      <c r="A128" t="s">
        <v>6629</v>
      </c>
      <c r="B128" t="s">
        <v>6630</v>
      </c>
      <c r="E128" t="s">
        <v>1229</v>
      </c>
      <c r="F128">
        <v>120</v>
      </c>
      <c r="G128" t="s">
        <v>37</v>
      </c>
      <c r="H128" t="s">
        <v>6631</v>
      </c>
      <c r="I128" t="s">
        <v>21</v>
      </c>
      <c r="J128" t="s">
        <v>6633</v>
      </c>
      <c r="K128" t="s">
        <v>6632</v>
      </c>
      <c r="L128" t="s">
        <v>36</v>
      </c>
      <c r="M128" s="8">
        <v>0.1</v>
      </c>
    </row>
    <row r="129" spans="1:15" x14ac:dyDescent="0.25">
      <c r="A129" t="s">
        <v>6634</v>
      </c>
      <c r="B129" t="s">
        <v>6635</v>
      </c>
      <c r="E129" t="s">
        <v>1237</v>
      </c>
      <c r="F129">
        <v>47</v>
      </c>
      <c r="G129" t="s">
        <v>37</v>
      </c>
      <c r="H129" t="s">
        <v>6636</v>
      </c>
      <c r="I129" t="s">
        <v>21</v>
      </c>
      <c r="J129" t="s">
        <v>6637</v>
      </c>
      <c r="K129" t="s">
        <v>6632</v>
      </c>
      <c r="L129" t="s">
        <v>36</v>
      </c>
      <c r="M129" s="8">
        <v>0.1</v>
      </c>
    </row>
    <row r="130" spans="1:15" x14ac:dyDescent="0.25">
      <c r="A130" t="s">
        <v>6639</v>
      </c>
      <c r="B130" t="s">
        <v>6640</v>
      </c>
      <c r="E130" t="s">
        <v>2119</v>
      </c>
      <c r="F130">
        <v>100</v>
      </c>
      <c r="G130" t="s">
        <v>37</v>
      </c>
      <c r="H130" t="s">
        <v>5811</v>
      </c>
      <c r="I130" t="s">
        <v>21</v>
      </c>
      <c r="J130" t="s">
        <v>6638</v>
      </c>
      <c r="K130" t="s">
        <v>6632</v>
      </c>
      <c r="L130" t="s">
        <v>36</v>
      </c>
      <c r="M130" s="8">
        <v>0.1</v>
      </c>
    </row>
    <row r="131" spans="1:15" x14ac:dyDescent="0.25">
      <c r="A131" t="s">
        <v>6733</v>
      </c>
      <c r="B131" t="s">
        <v>6732</v>
      </c>
      <c r="C131" t="s">
        <v>1290</v>
      </c>
      <c r="D131" s="2" t="s">
        <v>1283</v>
      </c>
      <c r="E131" t="s">
        <v>6731</v>
      </c>
      <c r="H131" t="s">
        <v>6730</v>
      </c>
      <c r="I131" t="s">
        <v>4889</v>
      </c>
      <c r="J131" t="s">
        <v>6729</v>
      </c>
      <c r="K131" t="s">
        <v>5827</v>
      </c>
      <c r="L131" t="s">
        <v>1382</v>
      </c>
      <c r="M131" s="8">
        <v>0.48</v>
      </c>
    </row>
    <row r="132" spans="1:15" x14ac:dyDescent="0.25">
      <c r="A132" t="s">
        <v>6763</v>
      </c>
      <c r="B132" t="s">
        <v>6764</v>
      </c>
      <c r="C132" t="s">
        <v>1290</v>
      </c>
      <c r="D132" s="2" t="s">
        <v>4659</v>
      </c>
      <c r="E132" t="s">
        <v>4600</v>
      </c>
      <c r="H132" t="s">
        <v>6765</v>
      </c>
      <c r="I132" t="s">
        <v>4889</v>
      </c>
      <c r="J132" t="s">
        <v>6766</v>
      </c>
      <c r="K132" t="s">
        <v>6767</v>
      </c>
      <c r="L132" t="s">
        <v>1382</v>
      </c>
      <c r="M132" s="8">
        <v>3.99</v>
      </c>
    </row>
    <row r="133" spans="1:15" x14ac:dyDescent="0.25">
      <c r="A133" t="s">
        <v>6772</v>
      </c>
      <c r="B133" t="s">
        <v>6777</v>
      </c>
      <c r="C133" t="s">
        <v>6776</v>
      </c>
      <c r="E133" t="s">
        <v>4600</v>
      </c>
      <c r="H133" t="s">
        <v>6775</v>
      </c>
      <c r="I133" t="s">
        <v>2420</v>
      </c>
      <c r="J133" t="s">
        <v>6773</v>
      </c>
      <c r="K133" t="s">
        <v>6774</v>
      </c>
      <c r="L133" t="s">
        <v>4899</v>
      </c>
      <c r="M133" s="8">
        <v>4.18</v>
      </c>
    </row>
    <row r="134" spans="1:15" x14ac:dyDescent="0.25">
      <c r="A134" t="s">
        <v>6938</v>
      </c>
      <c r="B134" t="s">
        <v>6939</v>
      </c>
      <c r="C134" t="s">
        <v>6940</v>
      </c>
      <c r="E134" t="s">
        <v>6941</v>
      </c>
      <c r="H134" t="s">
        <v>6942</v>
      </c>
      <c r="I134" t="s">
        <v>2420</v>
      </c>
      <c r="J134">
        <v>750315228</v>
      </c>
      <c r="K134" t="s">
        <v>6943</v>
      </c>
      <c r="L134" t="s">
        <v>6944</v>
      </c>
      <c r="M134" s="8">
        <v>2.4</v>
      </c>
    </row>
    <row r="135" spans="1:15" x14ac:dyDescent="0.25">
      <c r="A135" t="s">
        <v>7107</v>
      </c>
      <c r="B135" t="s">
        <v>7108</v>
      </c>
      <c r="C135" t="s">
        <v>7109</v>
      </c>
      <c r="D135" s="2" t="s">
        <v>950</v>
      </c>
      <c r="E135" t="s">
        <v>5663</v>
      </c>
      <c r="H135" t="s">
        <v>7110</v>
      </c>
      <c r="I135" t="s">
        <v>4889</v>
      </c>
      <c r="J135" t="s">
        <v>7112</v>
      </c>
      <c r="K135" t="s">
        <v>7111</v>
      </c>
      <c r="L135" t="s">
        <v>1382</v>
      </c>
      <c r="M135" s="8">
        <v>10.039999999999999</v>
      </c>
    </row>
    <row r="136" spans="1:15" x14ac:dyDescent="0.25">
      <c r="A136" t="s">
        <v>7135</v>
      </c>
      <c r="B136" t="s">
        <v>7139</v>
      </c>
      <c r="C136" t="s">
        <v>7136</v>
      </c>
      <c r="D136" s="2" t="s">
        <v>5832</v>
      </c>
      <c r="E136" t="s">
        <v>7137</v>
      </c>
      <c r="H136" t="s">
        <v>7138</v>
      </c>
      <c r="I136" t="s">
        <v>2420</v>
      </c>
      <c r="J136">
        <v>7447798720</v>
      </c>
      <c r="K136" t="s">
        <v>7140</v>
      </c>
      <c r="L136" t="s">
        <v>1382</v>
      </c>
      <c r="M136" s="8">
        <v>3.34</v>
      </c>
    </row>
    <row r="137" spans="1:15" x14ac:dyDescent="0.25">
      <c r="A137" t="s">
        <v>7202</v>
      </c>
      <c r="B137" t="s">
        <v>7201</v>
      </c>
      <c r="E137" t="s">
        <v>2264</v>
      </c>
      <c r="F137">
        <v>220</v>
      </c>
      <c r="G137" t="s">
        <v>37</v>
      </c>
      <c r="H137" t="s">
        <v>7200</v>
      </c>
      <c r="I137" t="s">
        <v>21</v>
      </c>
      <c r="J137" t="s">
        <v>7199</v>
      </c>
      <c r="K137" t="s">
        <v>6632</v>
      </c>
      <c r="L137" t="s">
        <v>36</v>
      </c>
      <c r="M137" s="8">
        <v>0.1</v>
      </c>
      <c r="O137" t="s">
        <v>7203</v>
      </c>
    </row>
    <row r="138" spans="1:15" x14ac:dyDescent="0.25">
      <c r="A138" t="s">
        <v>8868</v>
      </c>
      <c r="B138" t="s">
        <v>8871</v>
      </c>
      <c r="C138" t="s">
        <v>1293</v>
      </c>
      <c r="D138" s="2" t="s">
        <v>1283</v>
      </c>
      <c r="E138" t="s">
        <v>6646</v>
      </c>
      <c r="H138" t="s">
        <v>8870</v>
      </c>
      <c r="I138" t="s">
        <v>4889</v>
      </c>
      <c r="J138" t="s">
        <v>8869</v>
      </c>
      <c r="K138" t="s">
        <v>5573</v>
      </c>
      <c r="L138" t="s">
        <v>1382</v>
      </c>
      <c r="M138" s="8">
        <v>1.88</v>
      </c>
    </row>
    <row r="139" spans="1:15" x14ac:dyDescent="0.25">
      <c r="A139" t="s">
        <v>8911</v>
      </c>
      <c r="B139" t="s">
        <v>8912</v>
      </c>
      <c r="C139" t="s">
        <v>1284</v>
      </c>
      <c r="D139" s="2" t="s">
        <v>1283</v>
      </c>
      <c r="E139" t="s">
        <v>8910</v>
      </c>
      <c r="H139" t="s">
        <v>5388</v>
      </c>
      <c r="I139" t="s">
        <v>21</v>
      </c>
      <c r="J139" t="s">
        <v>8909</v>
      </c>
      <c r="K139" t="s">
        <v>6401</v>
      </c>
      <c r="L139" t="s">
        <v>2418</v>
      </c>
      <c r="M139" s="8">
        <v>0.32</v>
      </c>
      <c r="O139" t="s">
        <v>8908</v>
      </c>
    </row>
    <row r="140" spans="1:15" x14ac:dyDescent="0.25">
      <c r="A140" t="s">
        <v>8929</v>
      </c>
      <c r="B140" t="s">
        <v>8934</v>
      </c>
      <c r="C140" t="s">
        <v>1289</v>
      </c>
      <c r="D140" s="2" t="s">
        <v>950</v>
      </c>
      <c r="E140" t="s">
        <v>4548</v>
      </c>
      <c r="H140" t="s">
        <v>8933</v>
      </c>
      <c r="I140" t="s">
        <v>8930</v>
      </c>
      <c r="J140" t="s">
        <v>8931</v>
      </c>
      <c r="K140" t="s">
        <v>8932</v>
      </c>
      <c r="L140" t="s">
        <v>1382</v>
      </c>
      <c r="M140" s="8">
        <v>8.19</v>
      </c>
      <c r="O140" t="s">
        <v>8935</v>
      </c>
    </row>
    <row r="141" spans="1:15" x14ac:dyDescent="0.25">
      <c r="A141" t="s">
        <v>8947</v>
      </c>
      <c r="B141" t="s">
        <v>8951</v>
      </c>
      <c r="C141" t="s">
        <v>1286</v>
      </c>
      <c r="D141" s="2" t="s">
        <v>1283</v>
      </c>
      <c r="E141" t="s">
        <v>2264</v>
      </c>
      <c r="H141" t="s">
        <v>8952</v>
      </c>
      <c r="I141" t="s">
        <v>21</v>
      </c>
      <c r="J141" t="s">
        <v>8953</v>
      </c>
      <c r="K141" t="s">
        <v>6396</v>
      </c>
      <c r="L141" t="s">
        <v>1382</v>
      </c>
      <c r="M141" s="8">
        <v>0.38</v>
      </c>
      <c r="O141" t="s">
        <v>8954</v>
      </c>
    </row>
    <row r="142" spans="1:15" x14ac:dyDescent="0.25">
      <c r="A142" t="s">
        <v>8948</v>
      </c>
      <c r="B142" t="s">
        <v>8955</v>
      </c>
      <c r="C142" t="s">
        <v>1284</v>
      </c>
      <c r="D142" s="2" t="s">
        <v>1283</v>
      </c>
      <c r="E142" t="s">
        <v>8956</v>
      </c>
      <c r="H142" t="s">
        <v>8957</v>
      </c>
      <c r="I142" t="s">
        <v>21</v>
      </c>
      <c r="J142" t="s">
        <v>8958</v>
      </c>
      <c r="K142" t="s">
        <v>6396</v>
      </c>
      <c r="L142" t="s">
        <v>1382</v>
      </c>
      <c r="M142" s="8">
        <v>0.39</v>
      </c>
      <c r="O142" t="s">
        <v>8963</v>
      </c>
    </row>
    <row r="143" spans="1:15" x14ac:dyDescent="0.25">
      <c r="A143" t="s">
        <v>8949</v>
      </c>
      <c r="B143" t="s">
        <v>8959</v>
      </c>
      <c r="C143" t="s">
        <v>1287</v>
      </c>
      <c r="D143" s="2" t="s">
        <v>1283</v>
      </c>
      <c r="E143" t="s">
        <v>6164</v>
      </c>
      <c r="H143" t="s">
        <v>8960</v>
      </c>
      <c r="I143" t="s">
        <v>21</v>
      </c>
      <c r="J143" t="s">
        <v>8961</v>
      </c>
      <c r="K143" t="s">
        <v>6396</v>
      </c>
      <c r="L143" t="s">
        <v>1382</v>
      </c>
      <c r="M143" s="8">
        <v>0.42</v>
      </c>
      <c r="O143" t="s">
        <v>8962</v>
      </c>
    </row>
    <row r="144" spans="1:15" x14ac:dyDescent="0.25">
      <c r="A144" t="s">
        <v>8950</v>
      </c>
      <c r="B144" t="s">
        <v>8967</v>
      </c>
      <c r="C144" t="s">
        <v>1285</v>
      </c>
      <c r="D144" s="2" t="s">
        <v>1283</v>
      </c>
      <c r="E144" t="s">
        <v>5831</v>
      </c>
      <c r="H144" t="s">
        <v>8964</v>
      </c>
      <c r="I144" t="s">
        <v>21</v>
      </c>
      <c r="J144" t="s">
        <v>8965</v>
      </c>
      <c r="K144" t="s">
        <v>6396</v>
      </c>
      <c r="L144" t="s">
        <v>1382</v>
      </c>
      <c r="M144" s="8">
        <v>0.42</v>
      </c>
      <c r="O144" t="s">
        <v>8966</v>
      </c>
    </row>
    <row r="145" spans="1:15" x14ac:dyDescent="0.25">
      <c r="A145" t="s">
        <v>8968</v>
      </c>
      <c r="B145" t="s">
        <v>8969</v>
      </c>
      <c r="C145" t="s">
        <v>1288</v>
      </c>
      <c r="D145" s="2" t="s">
        <v>1283</v>
      </c>
      <c r="E145" t="s">
        <v>8970</v>
      </c>
      <c r="H145" t="s">
        <v>8971</v>
      </c>
      <c r="I145" t="s">
        <v>1381</v>
      </c>
      <c r="J145" t="s">
        <v>8972</v>
      </c>
      <c r="K145" t="s">
        <v>6396</v>
      </c>
      <c r="L145" t="s">
        <v>1382</v>
      </c>
      <c r="M145" s="8">
        <v>0.81</v>
      </c>
      <c r="O145" t="s">
        <v>8973</v>
      </c>
    </row>
    <row r="146" spans="1:15" x14ac:dyDescent="0.25">
      <c r="A146" t="s">
        <v>8976</v>
      </c>
      <c r="B146" t="s">
        <v>8977</v>
      </c>
      <c r="C146" t="s">
        <v>1286</v>
      </c>
      <c r="D146" s="2" t="s">
        <v>1283</v>
      </c>
      <c r="E146" t="s">
        <v>8975</v>
      </c>
      <c r="H146" t="s">
        <v>8952</v>
      </c>
      <c r="I146" t="s">
        <v>1381</v>
      </c>
      <c r="J146" t="s">
        <v>8974</v>
      </c>
      <c r="K146" t="s">
        <v>6396</v>
      </c>
      <c r="L146" t="s">
        <v>1382</v>
      </c>
      <c r="M146" s="8">
        <v>0.73</v>
      </c>
      <c r="O146" t="s">
        <v>8978</v>
      </c>
    </row>
    <row r="147" spans="1:15" x14ac:dyDescent="0.25">
      <c r="A147" t="s">
        <v>8987</v>
      </c>
      <c r="B147" t="s">
        <v>8988</v>
      </c>
      <c r="C147" t="s">
        <v>1293</v>
      </c>
      <c r="D147" s="2" t="s">
        <v>1283</v>
      </c>
      <c r="E147" t="s">
        <v>5998</v>
      </c>
      <c r="H147" t="s">
        <v>6165</v>
      </c>
      <c r="I147" t="s">
        <v>1381</v>
      </c>
      <c r="J147" t="s">
        <v>8986</v>
      </c>
      <c r="K147" t="s">
        <v>8985</v>
      </c>
      <c r="L147" t="s">
        <v>1382</v>
      </c>
      <c r="M147" s="8">
        <v>2.88</v>
      </c>
      <c r="O147" t="s">
        <v>8984</v>
      </c>
    </row>
    <row r="148" spans="1:15" x14ac:dyDescent="0.25">
      <c r="A148" t="s">
        <v>9035</v>
      </c>
      <c r="B148" t="s">
        <v>9075</v>
      </c>
      <c r="C148" t="s">
        <v>1286</v>
      </c>
      <c r="D148" s="2" t="s">
        <v>5832</v>
      </c>
      <c r="E148" t="s">
        <v>1226</v>
      </c>
      <c r="H148" t="s">
        <v>9036</v>
      </c>
      <c r="I148" t="s">
        <v>21</v>
      </c>
      <c r="J148" t="s">
        <v>9037</v>
      </c>
      <c r="K148" t="s">
        <v>9039</v>
      </c>
      <c r="L148" t="s">
        <v>1382</v>
      </c>
      <c r="M148" s="8">
        <v>0.3</v>
      </c>
      <c r="O148" t="s">
        <v>9038</v>
      </c>
    </row>
    <row r="149" spans="1:15" x14ac:dyDescent="0.25">
      <c r="A149" t="s">
        <v>9040</v>
      </c>
      <c r="B149" t="s">
        <v>9074</v>
      </c>
      <c r="C149" t="s">
        <v>1290</v>
      </c>
      <c r="D149" s="2" t="s">
        <v>1283</v>
      </c>
      <c r="E149" t="s">
        <v>9051</v>
      </c>
      <c r="H149" t="s">
        <v>9049</v>
      </c>
      <c r="I149" t="s">
        <v>21</v>
      </c>
      <c r="J149" t="s">
        <v>9048</v>
      </c>
      <c r="K149" t="s">
        <v>9039</v>
      </c>
      <c r="L149" t="s">
        <v>1382</v>
      </c>
      <c r="M149" s="8">
        <v>0.13</v>
      </c>
      <c r="O149" t="s">
        <v>9050</v>
      </c>
    </row>
    <row r="150" spans="1:15" x14ac:dyDescent="0.25">
      <c r="A150" t="s">
        <v>9041</v>
      </c>
      <c r="B150" t="s">
        <v>9073</v>
      </c>
      <c r="C150" t="s">
        <v>9052</v>
      </c>
      <c r="D150" s="2" t="s">
        <v>4743</v>
      </c>
      <c r="E150" t="s">
        <v>9053</v>
      </c>
      <c r="H150" t="s">
        <v>9054</v>
      </c>
      <c r="I150" t="s">
        <v>21</v>
      </c>
      <c r="J150" t="s">
        <v>9055</v>
      </c>
      <c r="K150" t="s">
        <v>9039</v>
      </c>
      <c r="L150" t="s">
        <v>1382</v>
      </c>
      <c r="M150" s="8">
        <v>0.19</v>
      </c>
      <c r="O150" t="s">
        <v>9056</v>
      </c>
    </row>
    <row r="151" spans="1:15" x14ac:dyDescent="0.25">
      <c r="A151" t="s">
        <v>9042</v>
      </c>
      <c r="B151" t="s">
        <v>9072</v>
      </c>
      <c r="C151" t="s">
        <v>1220</v>
      </c>
      <c r="D151" s="2" t="s">
        <v>1283</v>
      </c>
      <c r="E151" t="s">
        <v>8975</v>
      </c>
      <c r="H151" t="s">
        <v>9058</v>
      </c>
      <c r="I151" t="s">
        <v>21</v>
      </c>
      <c r="J151" t="s">
        <v>9057</v>
      </c>
      <c r="K151" t="s">
        <v>9039</v>
      </c>
      <c r="L151" t="s">
        <v>1382</v>
      </c>
      <c r="M151" s="8">
        <v>0.48</v>
      </c>
      <c r="O151" t="s">
        <v>9059</v>
      </c>
    </row>
    <row r="152" spans="1:15" x14ac:dyDescent="0.25">
      <c r="A152" t="s">
        <v>9043</v>
      </c>
      <c r="B152" t="s">
        <v>9071</v>
      </c>
      <c r="C152" t="s">
        <v>1284</v>
      </c>
      <c r="D152" s="2" t="s">
        <v>1283</v>
      </c>
      <c r="E152" t="s">
        <v>9060</v>
      </c>
      <c r="H152" t="s">
        <v>9054</v>
      </c>
      <c r="I152" t="s">
        <v>21</v>
      </c>
      <c r="J152" t="s">
        <v>9061</v>
      </c>
      <c r="K152" t="s">
        <v>9039</v>
      </c>
      <c r="L152" t="s">
        <v>1382</v>
      </c>
      <c r="M152" s="8">
        <v>0.28000000000000003</v>
      </c>
      <c r="O152" t="s">
        <v>9062</v>
      </c>
    </row>
    <row r="153" spans="1:15" x14ac:dyDescent="0.25">
      <c r="A153" t="s">
        <v>9044</v>
      </c>
      <c r="B153" t="s">
        <v>9070</v>
      </c>
      <c r="C153" t="s">
        <v>1288</v>
      </c>
      <c r="D153" s="2" t="s">
        <v>1283</v>
      </c>
      <c r="E153" t="s">
        <v>1233</v>
      </c>
      <c r="H153" t="s">
        <v>9063</v>
      </c>
      <c r="I153" t="s">
        <v>21</v>
      </c>
      <c r="J153" t="s">
        <v>9064</v>
      </c>
      <c r="K153" t="s">
        <v>9039</v>
      </c>
      <c r="L153" t="s">
        <v>1382</v>
      </c>
      <c r="M153" s="8">
        <v>0.13</v>
      </c>
      <c r="O153" t="s">
        <v>9065</v>
      </c>
    </row>
    <row r="154" spans="1:15" x14ac:dyDescent="0.25">
      <c r="A154" t="s">
        <v>9045</v>
      </c>
      <c r="B154" t="s">
        <v>9069</v>
      </c>
      <c r="C154" t="s">
        <v>1219</v>
      </c>
      <c r="D154" s="2" t="s">
        <v>5832</v>
      </c>
      <c r="E154" t="s">
        <v>5410</v>
      </c>
      <c r="H154" t="s">
        <v>9068</v>
      </c>
      <c r="I154" t="s">
        <v>21</v>
      </c>
      <c r="J154" t="s">
        <v>9066</v>
      </c>
      <c r="K154" t="s">
        <v>9039</v>
      </c>
      <c r="L154" t="s">
        <v>1382</v>
      </c>
      <c r="M154" s="8">
        <v>0.36</v>
      </c>
      <c r="O154" t="s">
        <v>9067</v>
      </c>
    </row>
    <row r="155" spans="1:15" x14ac:dyDescent="0.25">
      <c r="A155" t="s">
        <v>9046</v>
      </c>
      <c r="B155" t="s">
        <v>9078</v>
      </c>
      <c r="C155" t="s">
        <v>1218</v>
      </c>
      <c r="D155" s="2" t="s">
        <v>4743</v>
      </c>
      <c r="E155" t="s">
        <v>1232</v>
      </c>
      <c r="H155" t="s">
        <v>9077</v>
      </c>
      <c r="I155" t="s">
        <v>21</v>
      </c>
      <c r="J155" t="s">
        <v>9076</v>
      </c>
      <c r="K155" t="s">
        <v>9039</v>
      </c>
      <c r="L155" t="s">
        <v>1382</v>
      </c>
      <c r="M155" s="8">
        <v>0.19</v>
      </c>
      <c r="O155" t="s">
        <v>9079</v>
      </c>
    </row>
    <row r="156" spans="1:15" x14ac:dyDescent="0.25">
      <c r="A156" t="s">
        <v>9047</v>
      </c>
      <c r="B156" t="s">
        <v>9085</v>
      </c>
      <c r="C156" t="s">
        <v>9084</v>
      </c>
      <c r="D156" s="2" t="s">
        <v>2180</v>
      </c>
      <c r="E156" t="s">
        <v>9083</v>
      </c>
      <c r="H156" t="s">
        <v>9082</v>
      </c>
      <c r="I156" t="s">
        <v>21</v>
      </c>
      <c r="J156" t="s">
        <v>9080</v>
      </c>
      <c r="K156" t="s">
        <v>9039</v>
      </c>
      <c r="L156" t="s">
        <v>1382</v>
      </c>
      <c r="M156" s="8">
        <v>0.27</v>
      </c>
      <c r="O156" t="s">
        <v>9081</v>
      </c>
    </row>
    <row r="157" spans="1:15" x14ac:dyDescent="0.25">
      <c r="A157" t="s">
        <v>9086</v>
      </c>
      <c r="B157" t="s">
        <v>9087</v>
      </c>
      <c r="C157" t="s">
        <v>9088</v>
      </c>
      <c r="D157" s="2" t="s">
        <v>4743</v>
      </c>
      <c r="E157" t="s">
        <v>9053</v>
      </c>
      <c r="H157" t="s">
        <v>8971</v>
      </c>
      <c r="I157" t="s">
        <v>21</v>
      </c>
      <c r="J157" t="s">
        <v>9089</v>
      </c>
      <c r="K157" t="s">
        <v>9039</v>
      </c>
      <c r="L157" t="s">
        <v>1382</v>
      </c>
      <c r="M157" s="8">
        <v>0.19</v>
      </c>
      <c r="O157" t="s">
        <v>9090</v>
      </c>
    </row>
    <row r="158" spans="1:15" x14ac:dyDescent="0.25">
      <c r="A158" t="s">
        <v>9234</v>
      </c>
      <c r="B158" t="s">
        <v>9239</v>
      </c>
      <c r="C158" t="s">
        <v>9235</v>
      </c>
      <c r="D158" s="2" t="s">
        <v>4743</v>
      </c>
      <c r="E158" t="s">
        <v>1237</v>
      </c>
      <c r="H158" t="s">
        <v>9236</v>
      </c>
      <c r="I158" t="s">
        <v>21</v>
      </c>
      <c r="J158" t="s">
        <v>9237</v>
      </c>
      <c r="K158" t="s">
        <v>9039</v>
      </c>
      <c r="L158" t="s">
        <v>1382</v>
      </c>
      <c r="M158" s="8">
        <v>0.15</v>
      </c>
      <c r="O158" t="s">
        <v>9238</v>
      </c>
    </row>
    <row r="159" spans="1:15" x14ac:dyDescent="0.25">
      <c r="A159" t="s">
        <v>9307</v>
      </c>
      <c r="B159" t="s">
        <v>9308</v>
      </c>
      <c r="C159" t="s">
        <v>1295</v>
      </c>
      <c r="D159" s="2" t="s">
        <v>1283</v>
      </c>
      <c r="E159" t="s">
        <v>2264</v>
      </c>
      <c r="H159" t="s">
        <v>9309</v>
      </c>
      <c r="I159" t="s">
        <v>2420</v>
      </c>
      <c r="J159">
        <v>74477020</v>
      </c>
      <c r="K159" t="s">
        <v>9310</v>
      </c>
      <c r="L159" t="s">
        <v>1382</v>
      </c>
      <c r="M159" s="8">
        <v>2.25</v>
      </c>
      <c r="O159" t="s">
        <v>9311</v>
      </c>
    </row>
    <row r="160" spans="1:15" x14ac:dyDescent="0.25">
      <c r="A160" t="s">
        <v>9312</v>
      </c>
      <c r="B160" t="s">
        <v>9313</v>
      </c>
      <c r="C160" t="s">
        <v>6099</v>
      </c>
      <c r="D160" s="2" t="s">
        <v>1283</v>
      </c>
      <c r="E160" t="s">
        <v>9314</v>
      </c>
      <c r="H160" t="s">
        <v>9315</v>
      </c>
      <c r="I160" t="s">
        <v>2420</v>
      </c>
      <c r="J160">
        <v>74404042680</v>
      </c>
      <c r="K160" t="s">
        <v>9316</v>
      </c>
      <c r="L160" t="s">
        <v>1382</v>
      </c>
      <c r="M160" s="8">
        <v>1.1200000000000001</v>
      </c>
      <c r="O160" t="s">
        <v>9317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workbookViewId="0">
      <selection activeCell="D21" sqref="D21"/>
    </sheetView>
  </sheetViews>
  <sheetFormatPr defaultRowHeight="15" x14ac:dyDescent="0.25"/>
  <cols>
    <col min="1" max="1" width="12.28515625" bestFit="1" customWidth="1"/>
    <col min="2" max="2" width="65.28515625" customWidth="1"/>
    <col min="3" max="3" width="13.140625" bestFit="1" customWidth="1"/>
    <col min="4" max="4" width="18.7109375" bestFit="1" customWidth="1"/>
    <col min="5" max="5" width="18.28515625" customWidth="1"/>
    <col min="6" max="6" width="18.7109375" bestFit="1" customWidth="1"/>
    <col min="7" max="7" width="8.85546875" style="8"/>
  </cols>
  <sheetData>
    <row r="1" spans="1:8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4494</v>
      </c>
      <c r="H1" t="s">
        <v>7172</v>
      </c>
    </row>
    <row r="2" spans="1:8" x14ac:dyDescent="0.25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8" x14ac:dyDescent="0.25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8" x14ac:dyDescent="0.25">
      <c r="A4" t="s">
        <v>49</v>
      </c>
      <c r="B4" t="s">
        <v>5102</v>
      </c>
      <c r="C4" t="s">
        <v>50</v>
      </c>
      <c r="D4" t="s">
        <v>51</v>
      </c>
      <c r="E4" t="s">
        <v>52</v>
      </c>
      <c r="F4" t="s">
        <v>53</v>
      </c>
    </row>
    <row r="5" spans="1:8" x14ac:dyDescent="0.25">
      <c r="A5" t="s">
        <v>2393</v>
      </c>
      <c r="B5" t="s">
        <v>2394</v>
      </c>
      <c r="C5" t="s">
        <v>42</v>
      </c>
      <c r="D5" t="s">
        <v>2392</v>
      </c>
      <c r="E5" t="s">
        <v>2391</v>
      </c>
      <c r="F5" t="s">
        <v>2392</v>
      </c>
    </row>
    <row r="6" spans="1:8" x14ac:dyDescent="0.25">
      <c r="A6" t="s">
        <v>4282</v>
      </c>
      <c r="B6" t="s">
        <v>4286</v>
      </c>
      <c r="C6" t="s">
        <v>4284</v>
      </c>
      <c r="D6" t="s">
        <v>4285</v>
      </c>
      <c r="E6" t="s">
        <v>4283</v>
      </c>
      <c r="F6" t="s">
        <v>4283</v>
      </c>
    </row>
    <row r="7" spans="1:8" x14ac:dyDescent="0.25">
      <c r="A7" t="s">
        <v>4465</v>
      </c>
      <c r="B7" t="s">
        <v>4467</v>
      </c>
      <c r="C7" t="s">
        <v>42</v>
      </c>
      <c r="D7" t="s">
        <v>4468</v>
      </c>
      <c r="E7" t="s">
        <v>4469</v>
      </c>
      <c r="F7" t="s">
        <v>4466</v>
      </c>
    </row>
    <row r="8" spans="1:8" x14ac:dyDescent="0.25">
      <c r="A8" t="s">
        <v>4502</v>
      </c>
      <c r="B8" t="s">
        <v>4503</v>
      </c>
      <c r="E8" t="s">
        <v>4504</v>
      </c>
      <c r="F8" t="s">
        <v>4505</v>
      </c>
    </row>
    <row r="9" spans="1:8" x14ac:dyDescent="0.25">
      <c r="A9" t="s">
        <v>4626</v>
      </c>
      <c r="B9" t="s">
        <v>4627</v>
      </c>
      <c r="E9" t="s">
        <v>4628</v>
      </c>
      <c r="F9" t="s">
        <v>4628</v>
      </c>
    </row>
    <row r="10" spans="1:8" x14ac:dyDescent="0.25">
      <c r="A10" t="s">
        <v>4746</v>
      </c>
      <c r="B10" t="s">
        <v>4747</v>
      </c>
      <c r="C10" t="s">
        <v>50</v>
      </c>
      <c r="D10" t="s">
        <v>4748</v>
      </c>
      <c r="E10" t="s">
        <v>58</v>
      </c>
      <c r="F10" t="s">
        <v>4748</v>
      </c>
    </row>
    <row r="11" spans="1:8" x14ac:dyDescent="0.25">
      <c r="A11" t="s">
        <v>5506</v>
      </c>
      <c r="B11" t="s">
        <v>5508</v>
      </c>
      <c r="C11" t="s">
        <v>50</v>
      </c>
      <c r="D11" t="s">
        <v>5507</v>
      </c>
      <c r="E11" t="s">
        <v>48</v>
      </c>
      <c r="F11" t="s">
        <v>5507</v>
      </c>
    </row>
    <row r="12" spans="1:8" x14ac:dyDescent="0.25">
      <c r="A12" t="s">
        <v>6026</v>
      </c>
      <c r="B12" t="s">
        <v>6029</v>
      </c>
      <c r="C12" t="s">
        <v>50</v>
      </c>
      <c r="D12" t="s">
        <v>6028</v>
      </c>
      <c r="E12" t="s">
        <v>52</v>
      </c>
      <c r="F12" t="s">
        <v>6027</v>
      </c>
    </row>
    <row r="13" spans="1:8" x14ac:dyDescent="0.25">
      <c r="A13" t="s">
        <v>6307</v>
      </c>
      <c r="B13" t="s">
        <v>6308</v>
      </c>
      <c r="C13" t="s">
        <v>6309</v>
      </c>
      <c r="D13" t="s">
        <v>6310</v>
      </c>
      <c r="E13" t="s">
        <v>6311</v>
      </c>
      <c r="F13" t="s">
        <v>6309</v>
      </c>
    </row>
    <row r="14" spans="1:8" x14ac:dyDescent="0.25">
      <c r="A14" t="s">
        <v>6382</v>
      </c>
      <c r="B14" t="s">
        <v>6385</v>
      </c>
      <c r="C14" t="s">
        <v>2287</v>
      </c>
      <c r="D14" t="s">
        <v>6383</v>
      </c>
      <c r="E14" t="s">
        <v>6384</v>
      </c>
      <c r="F14" t="s">
        <v>6383</v>
      </c>
    </row>
    <row r="15" spans="1:8" x14ac:dyDescent="0.25">
      <c r="A15" t="s">
        <v>9006</v>
      </c>
      <c r="B15" t="s">
        <v>9011</v>
      </c>
      <c r="C15" t="s">
        <v>56</v>
      </c>
      <c r="D15" t="s">
        <v>9009</v>
      </c>
      <c r="E15" t="s">
        <v>9007</v>
      </c>
      <c r="F15" t="s">
        <v>9008</v>
      </c>
      <c r="G15" s="8">
        <v>1.33</v>
      </c>
      <c r="H15" t="s">
        <v>9010</v>
      </c>
    </row>
    <row r="16" spans="1:8" x14ac:dyDescent="0.25">
      <c r="A16" t="s">
        <v>9178</v>
      </c>
      <c r="B16" t="s">
        <v>9183</v>
      </c>
      <c r="C16" t="s">
        <v>50</v>
      </c>
      <c r="D16" t="s">
        <v>9179</v>
      </c>
      <c r="E16" t="s">
        <v>9181</v>
      </c>
      <c r="F16" t="s">
        <v>9180</v>
      </c>
      <c r="G16" s="8">
        <v>5.22</v>
      </c>
      <c r="H16" s="15" t="s">
        <v>9182</v>
      </c>
    </row>
    <row r="17" spans="1:8" x14ac:dyDescent="0.25">
      <c r="A17" t="s">
        <v>9298</v>
      </c>
      <c r="B17" t="s">
        <v>9299</v>
      </c>
      <c r="C17" t="s">
        <v>50</v>
      </c>
      <c r="D17" t="s">
        <v>9300</v>
      </c>
      <c r="E17" t="s">
        <v>9181</v>
      </c>
      <c r="F17" t="s">
        <v>9180</v>
      </c>
      <c r="G17" s="8">
        <v>7.2</v>
      </c>
      <c r="H17" t="s">
        <v>9301</v>
      </c>
    </row>
  </sheetData>
  <phoneticPr fontId="4" type="noConversion"/>
  <hyperlinks>
    <hyperlink ref="H16" r:id="rId1" xr:uid="{B7326016-D70B-43D0-9990-6A6F85997CFA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8"/>
  <sheetViews>
    <sheetView topLeftCell="A5" zoomScaleNormal="100" workbookViewId="0">
      <selection activeCell="B35" sqref="B34:B35"/>
    </sheetView>
  </sheetViews>
  <sheetFormatPr defaultRowHeight="15" x14ac:dyDescent="0.25"/>
  <cols>
    <col min="1" max="1" width="12.28515625" bestFit="1" customWidth="1"/>
    <col min="2" max="2" width="39" customWidth="1"/>
    <col min="3" max="3" width="13.140625" bestFit="1" customWidth="1"/>
    <col min="4" max="4" width="17.42578125" bestFit="1" customWidth="1"/>
    <col min="5" max="5" width="12.7109375" bestFit="1" customWidth="1"/>
    <col min="6" max="6" width="10.42578125" bestFit="1" customWidth="1"/>
  </cols>
  <sheetData>
    <row r="1" spans="1:8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  <c r="H1" t="s">
        <v>7172</v>
      </c>
    </row>
    <row r="2" spans="1:8" x14ac:dyDescent="0.25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8" x14ac:dyDescent="0.25">
      <c r="A3" t="s">
        <v>2460</v>
      </c>
      <c r="B3" t="s">
        <v>5438</v>
      </c>
      <c r="C3" t="s">
        <v>2287</v>
      </c>
      <c r="D3" t="s">
        <v>2461</v>
      </c>
      <c r="E3" t="s">
        <v>2462</v>
      </c>
      <c r="F3" t="s">
        <v>2461</v>
      </c>
      <c r="G3" s="8">
        <v>1.55</v>
      </c>
    </row>
    <row r="4" spans="1:8" x14ac:dyDescent="0.25">
      <c r="A4" t="s">
        <v>2712</v>
      </c>
      <c r="B4" t="s">
        <v>2713</v>
      </c>
      <c r="C4" t="s">
        <v>2287</v>
      </c>
      <c r="D4" t="s">
        <v>2714</v>
      </c>
      <c r="E4" t="s">
        <v>2462</v>
      </c>
      <c r="F4" t="s">
        <v>2714</v>
      </c>
      <c r="G4" s="8"/>
    </row>
    <row r="5" spans="1:8" x14ac:dyDescent="0.25">
      <c r="A5" t="s">
        <v>2900</v>
      </c>
      <c r="B5" t="s">
        <v>2899</v>
      </c>
      <c r="C5" t="s">
        <v>2898</v>
      </c>
      <c r="D5" t="s">
        <v>2897</v>
      </c>
      <c r="E5" t="s">
        <v>2896</v>
      </c>
      <c r="F5" t="s">
        <v>2897</v>
      </c>
      <c r="G5" s="8"/>
    </row>
    <row r="6" spans="1:8" x14ac:dyDescent="0.25">
      <c r="A6" t="s">
        <v>2964</v>
      </c>
      <c r="B6" t="s">
        <v>4319</v>
      </c>
      <c r="C6" t="s">
        <v>4318</v>
      </c>
      <c r="D6" t="s">
        <v>2965</v>
      </c>
      <c r="E6" t="s">
        <v>2966</v>
      </c>
      <c r="F6" t="s">
        <v>2965</v>
      </c>
      <c r="G6" s="8"/>
    </row>
    <row r="7" spans="1:8" x14ac:dyDescent="0.25">
      <c r="A7" t="s">
        <v>4252</v>
      </c>
      <c r="B7" t="s">
        <v>4254</v>
      </c>
      <c r="C7" t="s">
        <v>4255</v>
      </c>
      <c r="D7" t="s">
        <v>4253</v>
      </c>
      <c r="E7" t="s">
        <v>6788</v>
      </c>
      <c r="F7" t="s">
        <v>4253</v>
      </c>
      <c r="G7" s="8">
        <v>4.5</v>
      </c>
    </row>
    <row r="8" spans="1:8" x14ac:dyDescent="0.25">
      <c r="A8" t="s">
        <v>4320</v>
      </c>
      <c r="B8" t="s">
        <v>4321</v>
      </c>
      <c r="C8" t="s">
        <v>2287</v>
      </c>
      <c r="D8" t="s">
        <v>4322</v>
      </c>
      <c r="E8" t="s">
        <v>2462</v>
      </c>
      <c r="F8" t="s">
        <v>4323</v>
      </c>
      <c r="G8" s="8">
        <v>1.05</v>
      </c>
    </row>
    <row r="9" spans="1:8" x14ac:dyDescent="0.25">
      <c r="A9" t="s">
        <v>4470</v>
      </c>
      <c r="B9" t="s">
        <v>4471</v>
      </c>
      <c r="C9" t="s">
        <v>2287</v>
      </c>
      <c r="D9" t="s">
        <v>4472</v>
      </c>
      <c r="E9" t="s">
        <v>2336</v>
      </c>
      <c r="F9" t="s">
        <v>4473</v>
      </c>
      <c r="G9" s="8">
        <v>1.73</v>
      </c>
    </row>
    <row r="10" spans="1:8" x14ac:dyDescent="0.25">
      <c r="A10" t="s">
        <v>4769</v>
      </c>
      <c r="B10" t="s">
        <v>4770</v>
      </c>
      <c r="C10" t="s">
        <v>2287</v>
      </c>
      <c r="D10" t="s">
        <v>4771</v>
      </c>
      <c r="E10" t="s">
        <v>4469</v>
      </c>
      <c r="F10" t="s">
        <v>4772</v>
      </c>
      <c r="G10" s="8">
        <v>2.0099999999999998</v>
      </c>
    </row>
    <row r="11" spans="1:8" x14ac:dyDescent="0.25">
      <c r="A11" t="s">
        <v>4773</v>
      </c>
      <c r="B11" t="s">
        <v>4774</v>
      </c>
      <c r="C11" t="s">
        <v>4313</v>
      </c>
      <c r="D11" t="s">
        <v>4775</v>
      </c>
      <c r="E11" t="s">
        <v>4776</v>
      </c>
      <c r="F11" t="s">
        <v>4777</v>
      </c>
      <c r="G11" s="8">
        <v>9.6199999999999992</v>
      </c>
    </row>
    <row r="12" spans="1:8" x14ac:dyDescent="0.25">
      <c r="A12" t="s">
        <v>4778</v>
      </c>
      <c r="B12" t="s">
        <v>4779</v>
      </c>
      <c r="C12" t="s">
        <v>2287</v>
      </c>
      <c r="D12" t="s">
        <v>4781</v>
      </c>
      <c r="E12" t="s">
        <v>4469</v>
      </c>
      <c r="F12" t="s">
        <v>4780</v>
      </c>
      <c r="G12" s="8">
        <v>1.36</v>
      </c>
    </row>
    <row r="13" spans="1:8" x14ac:dyDescent="0.25">
      <c r="A13" t="s">
        <v>4818</v>
      </c>
      <c r="B13" t="s">
        <v>4821</v>
      </c>
      <c r="C13" t="s">
        <v>2287</v>
      </c>
      <c r="D13" t="s">
        <v>4819</v>
      </c>
      <c r="E13" t="s">
        <v>2521</v>
      </c>
      <c r="F13" t="s">
        <v>4820</v>
      </c>
    </row>
    <row r="14" spans="1:8" x14ac:dyDescent="0.25">
      <c r="A14" t="s">
        <v>5034</v>
      </c>
      <c r="B14" t="s">
        <v>5035</v>
      </c>
      <c r="C14" t="s">
        <v>5036</v>
      </c>
      <c r="D14" t="s">
        <v>5037</v>
      </c>
      <c r="E14" t="s">
        <v>5641</v>
      </c>
      <c r="F14" t="s">
        <v>5037</v>
      </c>
    </row>
    <row r="15" spans="1:8" x14ac:dyDescent="0.25">
      <c r="A15" t="s">
        <v>5043</v>
      </c>
      <c r="B15" t="s">
        <v>5443</v>
      </c>
      <c r="C15" t="s">
        <v>2287</v>
      </c>
      <c r="D15" t="s">
        <v>5045</v>
      </c>
      <c r="E15" t="s">
        <v>2521</v>
      </c>
      <c r="F15" t="s">
        <v>5044</v>
      </c>
      <c r="G15" s="8">
        <v>0.43</v>
      </c>
    </row>
    <row r="16" spans="1:8" x14ac:dyDescent="0.25">
      <c r="A16" t="s">
        <v>5046</v>
      </c>
      <c r="B16" t="s">
        <v>5047</v>
      </c>
      <c r="C16" t="s">
        <v>4313</v>
      </c>
      <c r="D16" t="s">
        <v>5048</v>
      </c>
      <c r="E16" t="s">
        <v>5642</v>
      </c>
      <c r="F16" t="s">
        <v>5049</v>
      </c>
      <c r="G16" s="8">
        <v>6.75</v>
      </c>
    </row>
    <row r="17" spans="1:8" x14ac:dyDescent="0.25">
      <c r="A17" t="s">
        <v>5050</v>
      </c>
      <c r="B17" t="s">
        <v>5051</v>
      </c>
      <c r="C17" t="s">
        <v>4313</v>
      </c>
      <c r="D17" t="s">
        <v>5052</v>
      </c>
      <c r="E17" t="s">
        <v>4469</v>
      </c>
      <c r="F17" t="s">
        <v>5053</v>
      </c>
      <c r="G17" s="8">
        <v>2.87</v>
      </c>
    </row>
    <row r="18" spans="1:8" x14ac:dyDescent="0.25">
      <c r="A18" t="s">
        <v>5532</v>
      </c>
      <c r="B18" t="s">
        <v>5535</v>
      </c>
      <c r="C18" t="s">
        <v>2287</v>
      </c>
      <c r="D18" t="s">
        <v>5534</v>
      </c>
      <c r="E18" t="s">
        <v>2966</v>
      </c>
      <c r="F18" t="s">
        <v>5533</v>
      </c>
      <c r="G18" s="8">
        <v>1.36</v>
      </c>
      <c r="H18" t="s">
        <v>9125</v>
      </c>
    </row>
    <row r="19" spans="1:8" x14ac:dyDescent="0.25">
      <c r="A19" t="s">
        <v>5555</v>
      </c>
      <c r="B19" t="s">
        <v>5551</v>
      </c>
      <c r="C19" t="s">
        <v>2331</v>
      </c>
      <c r="D19" t="s">
        <v>5552</v>
      </c>
      <c r="E19" t="s">
        <v>5553</v>
      </c>
      <c r="F19" t="s">
        <v>5554</v>
      </c>
      <c r="G19" s="8">
        <v>0.54</v>
      </c>
    </row>
    <row r="20" spans="1:8" x14ac:dyDescent="0.25">
      <c r="A20" t="s">
        <v>5793</v>
      </c>
      <c r="B20" t="s">
        <v>5797</v>
      </c>
      <c r="C20" t="s">
        <v>56</v>
      </c>
      <c r="D20" t="s">
        <v>5796</v>
      </c>
      <c r="E20" t="s">
        <v>5795</v>
      </c>
      <c r="F20" t="s">
        <v>5794</v>
      </c>
      <c r="G20" s="8">
        <v>5.54</v>
      </c>
    </row>
    <row r="21" spans="1:8" x14ac:dyDescent="0.25">
      <c r="A21" t="s">
        <v>5860</v>
      </c>
      <c r="B21" t="s">
        <v>5861</v>
      </c>
      <c r="C21" t="s">
        <v>2287</v>
      </c>
      <c r="D21" t="s">
        <v>5859</v>
      </c>
      <c r="E21" t="s">
        <v>4776</v>
      </c>
      <c r="F21" t="s">
        <v>5858</v>
      </c>
      <c r="G21" s="8">
        <v>1.32</v>
      </c>
    </row>
    <row r="22" spans="1:8" x14ac:dyDescent="0.25">
      <c r="A22" t="s">
        <v>6178</v>
      </c>
      <c r="B22" t="s">
        <v>6190</v>
      </c>
      <c r="C22" t="s">
        <v>2287</v>
      </c>
      <c r="D22" t="s">
        <v>6186</v>
      </c>
      <c r="E22" t="s">
        <v>4776</v>
      </c>
      <c r="F22" t="s">
        <v>6181</v>
      </c>
      <c r="G22" s="8"/>
    </row>
    <row r="23" spans="1:8" x14ac:dyDescent="0.25">
      <c r="A23" t="s">
        <v>6179</v>
      </c>
      <c r="B23" t="s">
        <v>6191</v>
      </c>
      <c r="C23" t="s">
        <v>2287</v>
      </c>
      <c r="D23" t="s">
        <v>6187</v>
      </c>
      <c r="E23" t="s">
        <v>4776</v>
      </c>
      <c r="F23" t="s">
        <v>6182</v>
      </c>
      <c r="G23" s="8"/>
    </row>
    <row r="24" spans="1:8" x14ac:dyDescent="0.25">
      <c r="A24" t="s">
        <v>6180</v>
      </c>
      <c r="B24" t="s">
        <v>6192</v>
      </c>
      <c r="C24" t="s">
        <v>2287</v>
      </c>
      <c r="D24" t="s">
        <v>6188</v>
      </c>
      <c r="E24" t="s">
        <v>4776</v>
      </c>
      <c r="F24" t="s">
        <v>6183</v>
      </c>
      <c r="G24" s="8"/>
    </row>
    <row r="25" spans="1:8" x14ac:dyDescent="0.25">
      <c r="A25" t="s">
        <v>6184</v>
      </c>
      <c r="B25" t="s">
        <v>6193</v>
      </c>
      <c r="C25" t="s">
        <v>2287</v>
      </c>
      <c r="D25" t="s">
        <v>6189</v>
      </c>
      <c r="E25" t="s">
        <v>4776</v>
      </c>
      <c r="F25" t="s">
        <v>6185</v>
      </c>
      <c r="G25" s="8"/>
    </row>
    <row r="26" spans="1:8" x14ac:dyDescent="0.25">
      <c r="A26" t="s">
        <v>6194</v>
      </c>
      <c r="B26" t="s">
        <v>6197</v>
      </c>
      <c r="C26" t="s">
        <v>4313</v>
      </c>
      <c r="D26" t="s">
        <v>6195</v>
      </c>
      <c r="E26" t="s">
        <v>4469</v>
      </c>
      <c r="F26" t="s">
        <v>6196</v>
      </c>
      <c r="G26" s="8">
        <v>7.33</v>
      </c>
    </row>
    <row r="27" spans="1:8" x14ac:dyDescent="0.25">
      <c r="A27" t="s">
        <v>6402</v>
      </c>
      <c r="B27" t="s">
        <v>6403</v>
      </c>
      <c r="C27" t="s">
        <v>56</v>
      </c>
      <c r="D27" t="s">
        <v>6404</v>
      </c>
      <c r="E27" t="s">
        <v>6405</v>
      </c>
      <c r="F27" t="s">
        <v>6619</v>
      </c>
      <c r="G27" s="8">
        <v>1.56</v>
      </c>
    </row>
    <row r="28" spans="1:8" x14ac:dyDescent="0.25">
      <c r="A28" t="s">
        <v>6422</v>
      </c>
      <c r="B28" t="s">
        <v>6426</v>
      </c>
      <c r="C28" t="s">
        <v>2331</v>
      </c>
      <c r="D28" t="s">
        <v>6423</v>
      </c>
      <c r="E28" t="s">
        <v>6425</v>
      </c>
      <c r="F28" t="s">
        <v>6424</v>
      </c>
      <c r="G28" s="8">
        <v>0.94</v>
      </c>
    </row>
    <row r="29" spans="1:8" x14ac:dyDescent="0.25">
      <c r="A29" t="s">
        <v>6456</v>
      </c>
      <c r="B29" t="s">
        <v>6457</v>
      </c>
      <c r="C29" t="s">
        <v>6458</v>
      </c>
      <c r="D29" t="s">
        <v>6459</v>
      </c>
      <c r="E29" t="s">
        <v>2716</v>
      </c>
      <c r="F29" t="s">
        <v>6460</v>
      </c>
      <c r="G29" s="8">
        <v>3.71</v>
      </c>
    </row>
    <row r="30" spans="1:8" x14ac:dyDescent="0.25">
      <c r="A30" t="s">
        <v>6465</v>
      </c>
      <c r="B30" t="s">
        <v>6461</v>
      </c>
      <c r="C30" t="s">
        <v>2287</v>
      </c>
      <c r="D30" t="s">
        <v>6462</v>
      </c>
      <c r="E30" t="s">
        <v>6464</v>
      </c>
      <c r="F30" t="s">
        <v>6463</v>
      </c>
      <c r="G30" s="8">
        <v>0.51</v>
      </c>
    </row>
    <row r="31" spans="1:8" x14ac:dyDescent="0.25">
      <c r="A31" t="s">
        <v>6663</v>
      </c>
      <c r="B31" t="s">
        <v>6665</v>
      </c>
      <c r="C31" t="s">
        <v>4313</v>
      </c>
      <c r="D31" t="s">
        <v>5048</v>
      </c>
      <c r="E31" t="s">
        <v>5642</v>
      </c>
      <c r="F31" t="s">
        <v>6664</v>
      </c>
      <c r="G31" s="8">
        <v>6.69</v>
      </c>
    </row>
    <row r="32" spans="1:8" x14ac:dyDescent="0.25">
      <c r="A32" t="s">
        <v>6687</v>
      </c>
      <c r="B32" t="s">
        <v>6690</v>
      </c>
      <c r="C32" t="s">
        <v>2287</v>
      </c>
      <c r="D32" t="s">
        <v>6689</v>
      </c>
      <c r="E32" t="s">
        <v>4469</v>
      </c>
      <c r="F32" t="s">
        <v>6688</v>
      </c>
      <c r="G32" s="8">
        <v>4.05</v>
      </c>
    </row>
    <row r="33" spans="1:8" x14ac:dyDescent="0.25">
      <c r="A33" t="s">
        <v>6887</v>
      </c>
      <c r="B33" t="s">
        <v>6888</v>
      </c>
      <c r="C33" t="s">
        <v>6889</v>
      </c>
      <c r="D33" t="s">
        <v>6890</v>
      </c>
      <c r="E33" t="s">
        <v>5504</v>
      </c>
      <c r="F33" t="s">
        <v>6891</v>
      </c>
      <c r="G33" s="8">
        <v>2.92</v>
      </c>
    </row>
    <row r="34" spans="1:8" x14ac:dyDescent="0.25">
      <c r="A34" t="s">
        <v>7021</v>
      </c>
      <c r="B34" t="s">
        <v>7022</v>
      </c>
      <c r="C34" t="s">
        <v>2287</v>
      </c>
      <c r="D34" t="s">
        <v>7023</v>
      </c>
      <c r="E34" t="s">
        <v>7024</v>
      </c>
      <c r="F34" t="s">
        <v>7023</v>
      </c>
      <c r="G34" s="8">
        <v>14.03</v>
      </c>
    </row>
    <row r="35" spans="1:8" x14ac:dyDescent="0.25">
      <c r="A35" t="s">
        <v>7080</v>
      </c>
      <c r="B35" t="s">
        <v>7081</v>
      </c>
      <c r="C35" t="s">
        <v>7082</v>
      </c>
      <c r="D35" t="s">
        <v>7084</v>
      </c>
      <c r="E35" t="s">
        <v>7085</v>
      </c>
      <c r="F35" t="s">
        <v>7083</v>
      </c>
      <c r="G35" s="8">
        <v>5.19</v>
      </c>
    </row>
    <row r="36" spans="1:8" x14ac:dyDescent="0.25">
      <c r="A36" t="s">
        <v>7131</v>
      </c>
      <c r="B36" t="s">
        <v>7132</v>
      </c>
      <c r="C36" t="s">
        <v>2091</v>
      </c>
      <c r="D36" t="s">
        <v>7133</v>
      </c>
      <c r="E36" t="s">
        <v>7134</v>
      </c>
      <c r="F36" t="s">
        <v>7133</v>
      </c>
      <c r="G36" s="8">
        <v>0.64</v>
      </c>
    </row>
    <row r="37" spans="1:8" x14ac:dyDescent="0.25">
      <c r="A37" t="s">
        <v>7150</v>
      </c>
      <c r="B37" t="s">
        <v>7151</v>
      </c>
      <c r="C37" t="s">
        <v>2287</v>
      </c>
      <c r="D37" t="s">
        <v>7153</v>
      </c>
      <c r="E37" t="s">
        <v>4776</v>
      </c>
      <c r="F37" t="s">
        <v>7152</v>
      </c>
      <c r="G37" s="8">
        <v>4.97</v>
      </c>
    </row>
    <row r="38" spans="1:8" x14ac:dyDescent="0.25">
      <c r="A38" t="s">
        <v>9121</v>
      </c>
      <c r="B38" t="s">
        <v>9122</v>
      </c>
      <c r="C38" t="s">
        <v>2287</v>
      </c>
      <c r="D38" t="s">
        <v>9120</v>
      </c>
      <c r="E38" t="s">
        <v>9119</v>
      </c>
      <c r="F38" t="s">
        <v>5533</v>
      </c>
      <c r="G38" s="8">
        <v>1.5</v>
      </c>
      <c r="H38" t="s">
        <v>9123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"/>
  <sheetViews>
    <sheetView workbookViewId="0">
      <selection activeCell="I10" sqref="I10"/>
    </sheetView>
  </sheetViews>
  <sheetFormatPr defaultRowHeight="15" x14ac:dyDescent="0.25"/>
  <cols>
    <col min="1" max="1" width="12.28515625" bestFit="1" customWidth="1"/>
    <col min="2" max="2" width="26.85546875" bestFit="1" customWidth="1"/>
    <col min="3" max="3" width="10.28515625" bestFit="1" customWidth="1"/>
    <col min="4" max="4" width="16.28515625" bestFit="1" customWidth="1"/>
    <col min="5" max="5" width="4.140625" bestFit="1" customWidth="1"/>
    <col min="6" max="6" width="8.28515625" bestFit="1" customWidth="1"/>
    <col min="7" max="7" width="9.7109375" bestFit="1" customWidth="1"/>
    <col min="8" max="8" width="13.140625" bestFit="1" customWidth="1"/>
    <col min="9" max="9" width="27.140625" bestFit="1" customWidth="1"/>
    <col min="10" max="10" width="14.5703125" bestFit="1" customWidth="1"/>
    <col min="11" max="11" width="16" customWidth="1"/>
    <col min="12" max="12" width="8.85546875" style="8"/>
  </cols>
  <sheetData>
    <row r="1" spans="1:12" x14ac:dyDescent="0.25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s="8" t="s">
        <v>4494</v>
      </c>
    </row>
    <row r="2" spans="1:12" x14ac:dyDescent="0.25">
      <c r="A2" t="s">
        <v>78</v>
      </c>
      <c r="B2" t="s">
        <v>79</v>
      </c>
      <c r="C2" t="s">
        <v>4757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6964</v>
      </c>
      <c r="K2" t="s">
        <v>85</v>
      </c>
      <c r="L2" s="8">
        <v>0.65</v>
      </c>
    </row>
    <row r="3" spans="1:12" x14ac:dyDescent="0.25">
      <c r="A3" t="s">
        <v>2921</v>
      </c>
      <c r="B3" t="s">
        <v>2922</v>
      </c>
      <c r="C3" t="s">
        <v>4755</v>
      </c>
      <c r="D3" t="s">
        <v>2920</v>
      </c>
      <c r="E3" t="s">
        <v>2919</v>
      </c>
      <c r="F3" t="s">
        <v>2918</v>
      </c>
      <c r="G3" t="s">
        <v>82</v>
      </c>
      <c r="H3" t="s">
        <v>2917</v>
      </c>
      <c r="I3" t="s">
        <v>2916</v>
      </c>
      <c r="J3" t="s">
        <v>2923</v>
      </c>
      <c r="K3" t="s">
        <v>85</v>
      </c>
    </row>
    <row r="4" spans="1:12" x14ac:dyDescent="0.25">
      <c r="A4" t="s">
        <v>4758</v>
      </c>
      <c r="B4" t="s">
        <v>4760</v>
      </c>
      <c r="C4" t="s">
        <v>4756</v>
      </c>
      <c r="D4" t="s">
        <v>2796</v>
      </c>
      <c r="E4">
        <v>80</v>
      </c>
      <c r="F4" t="s">
        <v>4749</v>
      </c>
      <c r="G4" t="s">
        <v>82</v>
      </c>
      <c r="H4" t="s">
        <v>2917</v>
      </c>
      <c r="I4" t="s">
        <v>4750</v>
      </c>
      <c r="J4" t="s">
        <v>4751</v>
      </c>
      <c r="K4" t="s">
        <v>85</v>
      </c>
    </row>
    <row r="5" spans="1:12" x14ac:dyDescent="0.25">
      <c r="A5" t="s">
        <v>4759</v>
      </c>
      <c r="B5" t="s">
        <v>4761</v>
      </c>
      <c r="C5" t="s">
        <v>4755</v>
      </c>
      <c r="D5" t="s">
        <v>2920</v>
      </c>
      <c r="E5" t="s">
        <v>4754</v>
      </c>
      <c r="G5" t="s">
        <v>82</v>
      </c>
      <c r="H5" t="s">
        <v>2917</v>
      </c>
      <c r="I5" t="s">
        <v>4752</v>
      </c>
      <c r="J5" t="s">
        <v>4753</v>
      </c>
      <c r="K5" t="s">
        <v>85</v>
      </c>
    </row>
    <row r="6" spans="1:12" x14ac:dyDescent="0.25">
      <c r="A6" t="s">
        <v>5772</v>
      </c>
      <c r="B6" t="s">
        <v>5771</v>
      </c>
      <c r="C6" t="s">
        <v>5770</v>
      </c>
      <c r="D6" t="s">
        <v>80</v>
      </c>
      <c r="E6">
        <v>100</v>
      </c>
      <c r="F6" t="s">
        <v>5769</v>
      </c>
      <c r="G6" t="s">
        <v>5769</v>
      </c>
      <c r="H6" t="s">
        <v>5768</v>
      </c>
      <c r="I6" t="s">
        <v>5767</v>
      </c>
      <c r="J6" t="s">
        <v>5914</v>
      </c>
      <c r="K6" t="s">
        <v>5773</v>
      </c>
      <c r="L6" s="8">
        <v>0.79</v>
      </c>
    </row>
    <row r="7" spans="1:12" x14ac:dyDescent="0.25">
      <c r="A7" t="s">
        <v>5848</v>
      </c>
      <c r="B7" t="s">
        <v>5849</v>
      </c>
      <c r="C7" t="s">
        <v>5850</v>
      </c>
      <c r="D7" t="s">
        <v>5851</v>
      </c>
      <c r="E7">
        <v>40</v>
      </c>
      <c r="F7" t="s">
        <v>82</v>
      </c>
      <c r="G7" t="s">
        <v>82</v>
      </c>
      <c r="H7" t="s">
        <v>5768</v>
      </c>
      <c r="I7" t="s">
        <v>5852</v>
      </c>
      <c r="J7" t="s">
        <v>5913</v>
      </c>
      <c r="K7" t="s">
        <v>5773</v>
      </c>
      <c r="L7" s="8">
        <v>0.56000000000000005</v>
      </c>
    </row>
    <row r="8" spans="1:12" x14ac:dyDescent="0.25">
      <c r="A8" t="s">
        <v>6108</v>
      </c>
      <c r="B8" t="s">
        <v>6109</v>
      </c>
      <c r="C8" t="s">
        <v>6110</v>
      </c>
      <c r="D8" t="s">
        <v>2794</v>
      </c>
      <c r="E8">
        <v>100</v>
      </c>
      <c r="F8" t="s">
        <v>6111</v>
      </c>
      <c r="G8" t="s">
        <v>5769</v>
      </c>
      <c r="H8" t="s">
        <v>5768</v>
      </c>
      <c r="I8" t="s">
        <v>6112</v>
      </c>
      <c r="J8" t="s">
        <v>6113</v>
      </c>
      <c r="K8" t="s">
        <v>5773</v>
      </c>
      <c r="L8" s="8">
        <v>0.86</v>
      </c>
    </row>
    <row r="9" spans="1:12" x14ac:dyDescent="0.25">
      <c r="A9" t="s">
        <v>7039</v>
      </c>
      <c r="B9" t="s">
        <v>7040</v>
      </c>
      <c r="C9" t="s">
        <v>7041</v>
      </c>
      <c r="D9" t="s">
        <v>2796</v>
      </c>
      <c r="E9">
        <v>35</v>
      </c>
      <c r="F9" t="s">
        <v>4749</v>
      </c>
      <c r="G9" t="s">
        <v>82</v>
      </c>
      <c r="H9" t="s">
        <v>2917</v>
      </c>
      <c r="I9" t="s">
        <v>7042</v>
      </c>
      <c r="J9" t="s">
        <v>7043</v>
      </c>
      <c r="K9" t="s">
        <v>5773</v>
      </c>
      <c r="L9" s="8">
        <v>0.65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0"/>
  <sheetViews>
    <sheetView topLeftCell="A40" zoomScale="85" zoomScaleNormal="85" workbookViewId="0">
      <selection activeCell="M81" sqref="M81"/>
    </sheetView>
  </sheetViews>
  <sheetFormatPr defaultRowHeight="15" x14ac:dyDescent="0.25"/>
  <cols>
    <col min="1" max="1" width="13.28515625" bestFit="1" customWidth="1"/>
    <col min="2" max="2" width="38.28515625" customWidth="1"/>
    <col min="3" max="3" width="16" bestFit="1" customWidth="1"/>
    <col min="4" max="4" width="17.7109375" bestFit="1" customWidth="1"/>
    <col min="5" max="5" width="11.85546875" bestFit="1" customWidth="1"/>
    <col min="6" max="6" width="10.28515625" bestFit="1" customWidth="1"/>
    <col min="7" max="7" width="9" bestFit="1" customWidth="1"/>
    <col min="8" max="8" width="9.7109375" bestFit="1" customWidth="1"/>
    <col min="9" max="9" width="13.140625" bestFit="1" customWidth="1"/>
    <col min="10" max="10" width="17.28515625" customWidth="1"/>
    <col min="11" max="11" width="12.7109375" bestFit="1" customWidth="1"/>
    <col min="12" max="12" width="14.42578125" customWidth="1"/>
  </cols>
  <sheetData>
    <row r="1" spans="1:15" x14ac:dyDescent="0.25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4494</v>
      </c>
      <c r="N1" t="s">
        <v>5483</v>
      </c>
      <c r="O1" t="s">
        <v>7172</v>
      </c>
    </row>
    <row r="2" spans="1:15" x14ac:dyDescent="0.25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2910</v>
      </c>
      <c r="K2" t="s">
        <v>2313</v>
      </c>
      <c r="L2" t="s">
        <v>67</v>
      </c>
      <c r="M2" s="8"/>
    </row>
    <row r="3" spans="1:15" x14ac:dyDescent="0.25">
      <c r="A3" t="s">
        <v>2281</v>
      </c>
      <c r="B3" t="s">
        <v>2282</v>
      </c>
      <c r="C3" t="s">
        <v>2283</v>
      </c>
      <c r="D3" t="s">
        <v>2284</v>
      </c>
      <c r="F3" t="s">
        <v>2285</v>
      </c>
      <c r="G3" t="s">
        <v>2286</v>
      </c>
      <c r="H3" t="s">
        <v>73</v>
      </c>
      <c r="I3" t="s">
        <v>2287</v>
      </c>
      <c r="J3" t="s">
        <v>2288</v>
      </c>
      <c r="K3" t="s">
        <v>2289</v>
      </c>
      <c r="L3" t="s">
        <v>2290</v>
      </c>
      <c r="M3" s="8"/>
    </row>
    <row r="4" spans="1:15" x14ac:dyDescent="0.25">
      <c r="A4" t="s">
        <v>2345</v>
      </c>
      <c r="B4" t="s">
        <v>2346</v>
      </c>
      <c r="C4" t="s">
        <v>2093</v>
      </c>
      <c r="G4" t="s">
        <v>2347</v>
      </c>
      <c r="H4" t="s">
        <v>73</v>
      </c>
      <c r="I4" t="s">
        <v>2091</v>
      </c>
      <c r="J4" t="s">
        <v>2349</v>
      </c>
      <c r="K4" t="s">
        <v>2317</v>
      </c>
      <c r="L4" t="s">
        <v>2348</v>
      </c>
      <c r="M4" s="8"/>
    </row>
    <row r="5" spans="1:15" x14ac:dyDescent="0.25">
      <c r="A5" t="s">
        <v>2411</v>
      </c>
      <c r="B5" t="s">
        <v>2410</v>
      </c>
      <c r="C5" t="s">
        <v>2409</v>
      </c>
      <c r="F5" t="s">
        <v>2408</v>
      </c>
      <c r="G5" t="s">
        <v>72</v>
      </c>
      <c r="H5" t="s">
        <v>73</v>
      </c>
      <c r="I5" t="s">
        <v>2287</v>
      </c>
      <c r="J5" t="s">
        <v>2405</v>
      </c>
      <c r="K5" t="s">
        <v>2406</v>
      </c>
      <c r="L5" t="s">
        <v>2407</v>
      </c>
      <c r="M5" s="8"/>
    </row>
    <row r="6" spans="1:15" x14ac:dyDescent="0.25">
      <c r="A6" t="s">
        <v>2428</v>
      </c>
      <c r="B6" t="s">
        <v>2425</v>
      </c>
      <c r="C6" t="s">
        <v>2426</v>
      </c>
      <c r="E6" t="s">
        <v>2111</v>
      </c>
      <c r="G6" t="s">
        <v>2427</v>
      </c>
      <c r="I6" t="s">
        <v>2287</v>
      </c>
      <c r="J6" t="s">
        <v>2429</v>
      </c>
      <c r="K6" t="s">
        <v>2317</v>
      </c>
      <c r="L6" t="s">
        <v>2429</v>
      </c>
      <c r="M6" s="8"/>
    </row>
    <row r="7" spans="1:15" x14ac:dyDescent="0.25">
      <c r="A7" t="s">
        <v>2513</v>
      </c>
      <c r="B7" t="s">
        <v>2514</v>
      </c>
      <c r="C7" t="s">
        <v>2515</v>
      </c>
      <c r="D7" t="s">
        <v>2516</v>
      </c>
      <c r="E7" t="s">
        <v>2517</v>
      </c>
      <c r="G7" t="s">
        <v>2518</v>
      </c>
      <c r="H7" t="s">
        <v>2519</v>
      </c>
      <c r="I7" t="s">
        <v>50</v>
      </c>
      <c r="J7" t="s">
        <v>2520</v>
      </c>
      <c r="K7" t="s">
        <v>2521</v>
      </c>
      <c r="L7" t="s">
        <v>2520</v>
      </c>
      <c r="M7" s="8"/>
    </row>
    <row r="8" spans="1:15" x14ac:dyDescent="0.25">
      <c r="A8" t="s">
        <v>2532</v>
      </c>
      <c r="B8" t="s">
        <v>2533</v>
      </c>
      <c r="C8" t="s">
        <v>2534</v>
      </c>
      <c r="G8" t="s">
        <v>2535</v>
      </c>
      <c r="I8" t="s">
        <v>2536</v>
      </c>
      <c r="J8" t="s">
        <v>2537</v>
      </c>
      <c r="K8" t="s">
        <v>2538</v>
      </c>
      <c r="L8" t="s">
        <v>2537</v>
      </c>
      <c r="M8" s="8"/>
    </row>
    <row r="9" spans="1:15" x14ac:dyDescent="0.25">
      <c r="A9" t="s">
        <v>2553</v>
      </c>
      <c r="B9" t="s">
        <v>2552</v>
      </c>
      <c r="C9" t="s">
        <v>2551</v>
      </c>
      <c r="E9" t="s">
        <v>2550</v>
      </c>
      <c r="G9" t="s">
        <v>2549</v>
      </c>
      <c r="I9" t="s">
        <v>2287</v>
      </c>
      <c r="J9" t="s">
        <v>2548</v>
      </c>
      <c r="K9" t="s">
        <v>2547</v>
      </c>
      <c r="L9" t="s">
        <v>2548</v>
      </c>
      <c r="M9" s="8"/>
    </row>
    <row r="10" spans="1:15" x14ac:dyDescent="0.25">
      <c r="A10" t="s">
        <v>2561</v>
      </c>
      <c r="B10" t="s">
        <v>2562</v>
      </c>
      <c r="I10" t="s">
        <v>2560</v>
      </c>
      <c r="J10" t="s">
        <v>2559</v>
      </c>
      <c r="K10" t="s">
        <v>2558</v>
      </c>
      <c r="L10" t="s">
        <v>2559</v>
      </c>
      <c r="M10" s="8"/>
    </row>
    <row r="11" spans="1:15" x14ac:dyDescent="0.25">
      <c r="A11" t="s">
        <v>2595</v>
      </c>
      <c r="B11" t="s">
        <v>2594</v>
      </c>
      <c r="C11" t="s">
        <v>2593</v>
      </c>
      <c r="E11" t="s">
        <v>1225</v>
      </c>
      <c r="G11" t="s">
        <v>2427</v>
      </c>
      <c r="I11" t="s">
        <v>2287</v>
      </c>
      <c r="J11" t="s">
        <v>2592</v>
      </c>
      <c r="K11" t="s">
        <v>2317</v>
      </c>
      <c r="L11" t="s">
        <v>2592</v>
      </c>
      <c r="M11" s="8"/>
    </row>
    <row r="12" spans="1:15" x14ac:dyDescent="0.25">
      <c r="A12" t="s">
        <v>2604</v>
      </c>
      <c r="B12" t="s">
        <v>2605</v>
      </c>
      <c r="C12" t="s">
        <v>2606</v>
      </c>
      <c r="E12" t="s">
        <v>70</v>
      </c>
      <c r="G12" t="s">
        <v>2607</v>
      </c>
      <c r="I12" t="s">
        <v>2287</v>
      </c>
      <c r="J12" t="s">
        <v>2608</v>
      </c>
      <c r="K12" t="s">
        <v>2609</v>
      </c>
      <c r="L12" t="s">
        <v>2608</v>
      </c>
      <c r="M12" s="8"/>
    </row>
    <row r="13" spans="1:15" x14ac:dyDescent="0.25">
      <c r="A13" t="s">
        <v>2892</v>
      </c>
      <c r="B13" t="s">
        <v>2893</v>
      </c>
      <c r="C13" t="s">
        <v>2894</v>
      </c>
      <c r="E13" t="s">
        <v>1225</v>
      </c>
      <c r="G13" t="s">
        <v>2518</v>
      </c>
      <c r="I13" t="s">
        <v>56</v>
      </c>
      <c r="J13" t="s">
        <v>2895</v>
      </c>
      <c r="K13" t="s">
        <v>2521</v>
      </c>
      <c r="L13" t="s">
        <v>2895</v>
      </c>
      <c r="M13" s="8"/>
    </row>
    <row r="14" spans="1:15" x14ac:dyDescent="0.25">
      <c r="A14" t="s">
        <v>4276</v>
      </c>
      <c r="B14" t="s">
        <v>4281</v>
      </c>
      <c r="C14" t="s">
        <v>4277</v>
      </c>
      <c r="D14" t="s">
        <v>2944</v>
      </c>
      <c r="E14" t="s">
        <v>2332</v>
      </c>
      <c r="G14" t="s">
        <v>2560</v>
      </c>
      <c r="H14" t="s">
        <v>2519</v>
      </c>
      <c r="I14" t="s">
        <v>2287</v>
      </c>
      <c r="J14" t="s">
        <v>4278</v>
      </c>
      <c r="K14" t="s">
        <v>4279</v>
      </c>
      <c r="L14" t="s">
        <v>4280</v>
      </c>
      <c r="M14" s="8"/>
    </row>
    <row r="15" spans="1:15" x14ac:dyDescent="0.25">
      <c r="A15" t="s">
        <v>4308</v>
      </c>
      <c r="B15" t="s">
        <v>4309</v>
      </c>
      <c r="C15" t="s">
        <v>4310</v>
      </c>
      <c r="D15" t="s">
        <v>4315</v>
      </c>
      <c r="E15" t="s">
        <v>4311</v>
      </c>
      <c r="F15" t="s">
        <v>4312</v>
      </c>
      <c r="G15" t="s">
        <v>72</v>
      </c>
      <c r="H15" t="s">
        <v>73</v>
      </c>
      <c r="I15" t="s">
        <v>4313</v>
      </c>
      <c r="J15" t="s">
        <v>4314</v>
      </c>
      <c r="K15" t="s">
        <v>4316</v>
      </c>
      <c r="L15" t="s">
        <v>4342</v>
      </c>
      <c r="M15" s="8">
        <v>11.15</v>
      </c>
    </row>
    <row r="16" spans="1:15" x14ac:dyDescent="0.25">
      <c r="A16" t="s">
        <v>4511</v>
      </c>
      <c r="B16" t="s">
        <v>4512</v>
      </c>
      <c r="C16" t="s">
        <v>4518</v>
      </c>
      <c r="D16" t="s">
        <v>4513</v>
      </c>
      <c r="E16" t="s">
        <v>2332</v>
      </c>
      <c r="G16" t="s">
        <v>2560</v>
      </c>
      <c r="H16" t="s">
        <v>4514</v>
      </c>
      <c r="I16" t="s">
        <v>2287</v>
      </c>
      <c r="J16" t="s">
        <v>4515</v>
      </c>
      <c r="K16" t="s">
        <v>4516</v>
      </c>
      <c r="L16" t="s">
        <v>4517</v>
      </c>
      <c r="M16" s="8">
        <v>0.84</v>
      </c>
    </row>
    <row r="17" spans="1:14" x14ac:dyDescent="0.25">
      <c r="A17" t="s">
        <v>4528</v>
      </c>
      <c r="B17" t="s">
        <v>4529</v>
      </c>
      <c r="C17" t="s">
        <v>4532</v>
      </c>
      <c r="G17" t="s">
        <v>72</v>
      </c>
      <c r="H17" t="s">
        <v>73</v>
      </c>
      <c r="I17" t="s">
        <v>2287</v>
      </c>
      <c r="J17" t="s">
        <v>4531</v>
      </c>
      <c r="K17" t="s">
        <v>2406</v>
      </c>
      <c r="L17" t="s">
        <v>4530</v>
      </c>
      <c r="M17" s="8">
        <v>2.27</v>
      </c>
    </row>
    <row r="18" spans="1:14" x14ac:dyDescent="0.25">
      <c r="A18" t="s">
        <v>4672</v>
      </c>
      <c r="B18" t="s">
        <v>4673</v>
      </c>
      <c r="C18" t="s">
        <v>4674</v>
      </c>
      <c r="D18" t="s">
        <v>4675</v>
      </c>
      <c r="F18" t="s">
        <v>4676</v>
      </c>
      <c r="G18" t="s">
        <v>72</v>
      </c>
      <c r="H18" t="s">
        <v>73</v>
      </c>
      <c r="I18" t="s">
        <v>2287</v>
      </c>
      <c r="J18" t="s">
        <v>4677</v>
      </c>
      <c r="K18" t="s">
        <v>4678</v>
      </c>
      <c r="L18" t="s">
        <v>4679</v>
      </c>
      <c r="M18" s="8">
        <v>6.35</v>
      </c>
    </row>
    <row r="19" spans="1:14" x14ac:dyDescent="0.25">
      <c r="A19" t="s">
        <v>4693</v>
      </c>
      <c r="B19" t="s">
        <v>4700</v>
      </c>
      <c r="C19" t="s">
        <v>4694</v>
      </c>
      <c r="D19" t="s">
        <v>4701</v>
      </c>
      <c r="E19" t="s">
        <v>4695</v>
      </c>
      <c r="F19" t="s">
        <v>4696</v>
      </c>
      <c r="G19" t="s">
        <v>72</v>
      </c>
      <c r="H19" t="s">
        <v>73</v>
      </c>
      <c r="I19" t="s">
        <v>2287</v>
      </c>
      <c r="J19" t="s">
        <v>4697</v>
      </c>
      <c r="K19" t="s">
        <v>4698</v>
      </c>
      <c r="L19" t="s">
        <v>4699</v>
      </c>
      <c r="M19" s="8">
        <v>5.1100000000000003</v>
      </c>
    </row>
    <row r="20" spans="1:14" x14ac:dyDescent="0.25">
      <c r="A20" t="s">
        <v>4763</v>
      </c>
      <c r="B20" t="s">
        <v>4764</v>
      </c>
      <c r="C20" t="s">
        <v>4768</v>
      </c>
      <c r="D20" t="s">
        <v>4765</v>
      </c>
      <c r="E20" t="s">
        <v>1229</v>
      </c>
      <c r="G20" t="s">
        <v>2560</v>
      </c>
      <c r="H20" t="s">
        <v>2519</v>
      </c>
      <c r="I20" t="s">
        <v>2287</v>
      </c>
      <c r="J20" t="s">
        <v>4767</v>
      </c>
      <c r="K20" t="s">
        <v>4279</v>
      </c>
      <c r="L20" t="s">
        <v>4766</v>
      </c>
      <c r="M20" s="8">
        <v>1.1399999999999999</v>
      </c>
    </row>
    <row r="21" spans="1:14" x14ac:dyDescent="0.25">
      <c r="A21" t="s">
        <v>4782</v>
      </c>
      <c r="B21" t="s">
        <v>4783</v>
      </c>
      <c r="C21" t="s">
        <v>4784</v>
      </c>
      <c r="D21" t="s">
        <v>2172</v>
      </c>
      <c r="E21" t="s">
        <v>2953</v>
      </c>
      <c r="H21" t="s">
        <v>2519</v>
      </c>
      <c r="I21" t="s">
        <v>4785</v>
      </c>
      <c r="J21" t="s">
        <v>4786</v>
      </c>
      <c r="K21" t="s">
        <v>4787</v>
      </c>
      <c r="L21" t="s">
        <v>4788</v>
      </c>
      <c r="M21" s="8">
        <v>6.85</v>
      </c>
    </row>
    <row r="22" spans="1:14" x14ac:dyDescent="0.25">
      <c r="A22" t="s">
        <v>4811</v>
      </c>
      <c r="B22" t="s">
        <v>4812</v>
      </c>
      <c r="C22" t="s">
        <v>4277</v>
      </c>
      <c r="D22" t="s">
        <v>2944</v>
      </c>
      <c r="E22" t="s">
        <v>2332</v>
      </c>
      <c r="G22" t="s">
        <v>2560</v>
      </c>
      <c r="H22" t="s">
        <v>2519</v>
      </c>
      <c r="I22" t="s">
        <v>2287</v>
      </c>
      <c r="J22" t="s">
        <v>4813</v>
      </c>
      <c r="K22" t="s">
        <v>4542</v>
      </c>
      <c r="L22" t="s">
        <v>4280</v>
      </c>
    </row>
    <row r="23" spans="1:14" x14ac:dyDescent="0.25">
      <c r="A23" t="s">
        <v>4963</v>
      </c>
      <c r="B23" t="s">
        <v>4964</v>
      </c>
      <c r="C23" t="s">
        <v>4965</v>
      </c>
      <c r="D23" t="s">
        <v>2944</v>
      </c>
      <c r="E23" t="s">
        <v>2119</v>
      </c>
      <c r="H23" t="s">
        <v>2519</v>
      </c>
      <c r="I23" t="s">
        <v>4966</v>
      </c>
      <c r="J23" t="s">
        <v>4967</v>
      </c>
      <c r="K23" t="s">
        <v>4968</v>
      </c>
      <c r="L23" t="s">
        <v>4968</v>
      </c>
      <c r="N23">
        <v>20</v>
      </c>
    </row>
    <row r="24" spans="1:14" x14ac:dyDescent="0.25">
      <c r="A24" t="s">
        <v>4999</v>
      </c>
      <c r="B24" t="s">
        <v>5000</v>
      </c>
      <c r="C24" t="s">
        <v>2606</v>
      </c>
      <c r="E24" t="s">
        <v>70</v>
      </c>
      <c r="F24" t="s">
        <v>5001</v>
      </c>
      <c r="G24" t="s">
        <v>5002</v>
      </c>
      <c r="H24" t="s">
        <v>73</v>
      </c>
      <c r="I24" t="s">
        <v>2287</v>
      </c>
      <c r="J24" t="s">
        <v>5004</v>
      </c>
      <c r="K24" t="s">
        <v>2556</v>
      </c>
      <c r="L24" t="s">
        <v>5003</v>
      </c>
      <c r="M24" s="8">
        <v>2.65</v>
      </c>
    </row>
    <row r="25" spans="1:14" x14ac:dyDescent="0.25">
      <c r="A25" t="s">
        <v>5069</v>
      </c>
      <c r="B25" t="s">
        <v>5110</v>
      </c>
      <c r="C25" t="s">
        <v>5070</v>
      </c>
      <c r="D25" t="s">
        <v>2170</v>
      </c>
      <c r="E25" t="s">
        <v>4903</v>
      </c>
      <c r="G25" t="s">
        <v>5071</v>
      </c>
      <c r="H25" t="s">
        <v>2519</v>
      </c>
      <c r="I25" t="s">
        <v>21</v>
      </c>
      <c r="J25" t="s">
        <v>5072</v>
      </c>
      <c r="K25" t="s">
        <v>5073</v>
      </c>
      <c r="L25" t="s">
        <v>5074</v>
      </c>
      <c r="M25" s="8">
        <v>46</v>
      </c>
      <c r="N25">
        <v>20</v>
      </c>
    </row>
    <row r="26" spans="1:14" x14ac:dyDescent="0.25">
      <c r="A26" t="s">
        <v>5088</v>
      </c>
      <c r="B26" t="s">
        <v>5089</v>
      </c>
      <c r="C26" s="11" t="s">
        <v>5090</v>
      </c>
      <c r="G26" t="s">
        <v>5091</v>
      </c>
      <c r="H26" t="s">
        <v>2519</v>
      </c>
      <c r="I26" t="s">
        <v>2287</v>
      </c>
      <c r="J26" t="s">
        <v>5092</v>
      </c>
      <c r="K26" t="s">
        <v>5093</v>
      </c>
      <c r="L26" t="s">
        <v>5094</v>
      </c>
      <c r="M26" s="8">
        <v>6.36</v>
      </c>
    </row>
    <row r="27" spans="1:14" x14ac:dyDescent="0.25">
      <c r="A27" t="s">
        <v>5103</v>
      </c>
      <c r="B27" t="s">
        <v>5104</v>
      </c>
      <c r="C27" t="s">
        <v>2100</v>
      </c>
      <c r="D27" t="s">
        <v>5105</v>
      </c>
      <c r="E27" t="s">
        <v>1225</v>
      </c>
      <c r="G27" t="s">
        <v>2560</v>
      </c>
      <c r="H27" t="s">
        <v>73</v>
      </c>
      <c r="I27" t="s">
        <v>2091</v>
      </c>
      <c r="J27" t="s">
        <v>5106</v>
      </c>
      <c r="K27" t="s">
        <v>4279</v>
      </c>
      <c r="L27" t="s">
        <v>4517</v>
      </c>
      <c r="M27" s="8">
        <v>0.59</v>
      </c>
    </row>
    <row r="28" spans="1:14" x14ac:dyDescent="0.25">
      <c r="A28" t="s">
        <v>5109</v>
      </c>
      <c r="B28" t="s">
        <v>5108</v>
      </c>
      <c r="C28" t="s">
        <v>5070</v>
      </c>
      <c r="D28" t="s">
        <v>2170</v>
      </c>
      <c r="E28" t="s">
        <v>4903</v>
      </c>
      <c r="G28" t="s">
        <v>5071</v>
      </c>
      <c r="H28" t="s">
        <v>2519</v>
      </c>
      <c r="I28" t="s">
        <v>21</v>
      </c>
      <c r="J28" t="s">
        <v>5107</v>
      </c>
      <c r="K28" t="s">
        <v>5654</v>
      </c>
      <c r="L28" t="s">
        <v>5505</v>
      </c>
      <c r="M28" s="8">
        <v>47</v>
      </c>
      <c r="N28">
        <v>20</v>
      </c>
    </row>
    <row r="29" spans="1:14" x14ac:dyDescent="0.25">
      <c r="A29" t="s">
        <v>5116</v>
      </c>
      <c r="B29" t="s">
        <v>5119</v>
      </c>
      <c r="C29" t="s">
        <v>5117</v>
      </c>
      <c r="E29" t="s">
        <v>4695</v>
      </c>
      <c r="G29" t="s">
        <v>2427</v>
      </c>
      <c r="I29" t="s">
        <v>2091</v>
      </c>
      <c r="J29" t="s">
        <v>5118</v>
      </c>
      <c r="K29" t="s">
        <v>2479</v>
      </c>
      <c r="L29" t="s">
        <v>5120</v>
      </c>
      <c r="M29" s="8">
        <v>1.98</v>
      </c>
    </row>
    <row r="30" spans="1:14" x14ac:dyDescent="0.25">
      <c r="A30" t="s">
        <v>5174</v>
      </c>
      <c r="B30" t="s">
        <v>5175</v>
      </c>
      <c r="C30" t="s">
        <v>5177</v>
      </c>
      <c r="D30" t="s">
        <v>2944</v>
      </c>
      <c r="E30" t="s">
        <v>1229</v>
      </c>
      <c r="G30" t="s">
        <v>2560</v>
      </c>
      <c r="H30" t="s">
        <v>2519</v>
      </c>
      <c r="I30" t="s">
        <v>2287</v>
      </c>
      <c r="J30" t="s">
        <v>5176</v>
      </c>
      <c r="K30" t="s">
        <v>4279</v>
      </c>
      <c r="L30" t="s">
        <v>4766</v>
      </c>
      <c r="M30" s="8">
        <v>1.1399999999999999</v>
      </c>
    </row>
    <row r="31" spans="1:14" x14ac:dyDescent="0.25">
      <c r="A31" t="s">
        <v>5324</v>
      </c>
      <c r="B31" t="s">
        <v>5325</v>
      </c>
      <c r="C31" t="s">
        <v>4277</v>
      </c>
      <c r="D31" t="s">
        <v>2944</v>
      </c>
      <c r="E31" t="s">
        <v>70</v>
      </c>
      <c r="G31" t="s">
        <v>2560</v>
      </c>
      <c r="H31" t="s">
        <v>2519</v>
      </c>
      <c r="I31" t="s">
        <v>2287</v>
      </c>
      <c r="J31" t="s">
        <v>5326</v>
      </c>
      <c r="K31" t="s">
        <v>4542</v>
      </c>
      <c r="L31" t="s">
        <v>4280</v>
      </c>
      <c r="M31" s="8">
        <v>1.54</v>
      </c>
    </row>
    <row r="32" spans="1:14" x14ac:dyDescent="0.25">
      <c r="A32" t="s">
        <v>5335</v>
      </c>
      <c r="B32" t="s">
        <v>5336</v>
      </c>
      <c r="C32" t="s">
        <v>5337</v>
      </c>
      <c r="D32" t="s">
        <v>2944</v>
      </c>
      <c r="E32" t="s">
        <v>5338</v>
      </c>
      <c r="F32" t="s">
        <v>5339</v>
      </c>
      <c r="G32" t="s">
        <v>5071</v>
      </c>
      <c r="H32" t="s">
        <v>2519</v>
      </c>
      <c r="I32" t="s">
        <v>4588</v>
      </c>
      <c r="J32" t="s">
        <v>5340</v>
      </c>
      <c r="K32" t="s">
        <v>5341</v>
      </c>
      <c r="L32" t="s">
        <v>5342</v>
      </c>
      <c r="M32" s="8">
        <v>8.8000000000000007</v>
      </c>
    </row>
    <row r="33" spans="1:13" x14ac:dyDescent="0.25">
      <c r="A33" t="s">
        <v>5407</v>
      </c>
      <c r="B33" t="s">
        <v>5408</v>
      </c>
      <c r="C33" t="s">
        <v>5409</v>
      </c>
      <c r="D33" t="s">
        <v>2170</v>
      </c>
      <c r="E33" t="s">
        <v>5410</v>
      </c>
      <c r="G33" t="s">
        <v>5071</v>
      </c>
      <c r="H33" t="s">
        <v>2519</v>
      </c>
      <c r="I33" t="s">
        <v>4588</v>
      </c>
      <c r="J33" t="s">
        <v>5411</v>
      </c>
      <c r="K33" t="s">
        <v>5411</v>
      </c>
      <c r="L33" t="s">
        <v>5342</v>
      </c>
      <c r="M33" s="8">
        <v>19.41</v>
      </c>
    </row>
    <row r="34" spans="1:13" x14ac:dyDescent="0.25">
      <c r="A34" t="s">
        <v>5546</v>
      </c>
      <c r="B34" t="s">
        <v>5557</v>
      </c>
      <c r="C34" t="s">
        <v>5547</v>
      </c>
      <c r="D34" t="s">
        <v>4765</v>
      </c>
      <c r="E34" t="s">
        <v>1237</v>
      </c>
      <c r="G34" t="s">
        <v>2560</v>
      </c>
      <c r="H34" t="s">
        <v>2519</v>
      </c>
      <c r="I34" t="s">
        <v>56</v>
      </c>
      <c r="J34" t="s">
        <v>5548</v>
      </c>
      <c r="K34" t="s">
        <v>5550</v>
      </c>
      <c r="L34" t="s">
        <v>5549</v>
      </c>
      <c r="M34" s="8">
        <v>0.95</v>
      </c>
    </row>
    <row r="35" spans="1:13" x14ac:dyDescent="0.25">
      <c r="A35" t="s">
        <v>5556</v>
      </c>
      <c r="B35" t="s">
        <v>5558</v>
      </c>
      <c r="C35" t="s">
        <v>5559</v>
      </c>
      <c r="D35" t="s">
        <v>5560</v>
      </c>
      <c r="E35" t="s">
        <v>2111</v>
      </c>
      <c r="F35" t="s">
        <v>4696</v>
      </c>
      <c r="G35" t="s">
        <v>72</v>
      </c>
      <c r="H35" t="s">
        <v>73</v>
      </c>
      <c r="I35" t="s">
        <v>2287</v>
      </c>
      <c r="J35" t="s">
        <v>5561</v>
      </c>
      <c r="K35" t="s">
        <v>5562</v>
      </c>
      <c r="L35" t="s">
        <v>5563</v>
      </c>
      <c r="M35" s="8">
        <v>5.52</v>
      </c>
    </row>
    <row r="36" spans="1:13" x14ac:dyDescent="0.25">
      <c r="A36" t="s">
        <v>5646</v>
      </c>
      <c r="B36" t="s">
        <v>5647</v>
      </c>
      <c r="C36" t="s">
        <v>5648</v>
      </c>
      <c r="D36" t="s">
        <v>2170</v>
      </c>
      <c r="E36" t="s">
        <v>5649</v>
      </c>
      <c r="G36" t="s">
        <v>5071</v>
      </c>
      <c r="H36" t="s">
        <v>2519</v>
      </c>
      <c r="I36" t="s">
        <v>5650</v>
      </c>
      <c r="J36" t="s">
        <v>5651</v>
      </c>
      <c r="K36" t="s">
        <v>5653</v>
      </c>
      <c r="L36" t="s">
        <v>5652</v>
      </c>
      <c r="M36" s="8">
        <v>51.11</v>
      </c>
    </row>
    <row r="37" spans="1:13" x14ac:dyDescent="0.25">
      <c r="A37" t="s">
        <v>5670</v>
      </c>
      <c r="B37" t="s">
        <v>5671</v>
      </c>
      <c r="C37" t="s">
        <v>5672</v>
      </c>
      <c r="F37" t="s">
        <v>9167</v>
      </c>
      <c r="G37" t="s">
        <v>72</v>
      </c>
      <c r="H37" t="s">
        <v>73</v>
      </c>
      <c r="I37" t="s">
        <v>2287</v>
      </c>
      <c r="J37" t="s">
        <v>9168</v>
      </c>
      <c r="K37" t="s">
        <v>5080</v>
      </c>
      <c r="L37" t="s">
        <v>5673</v>
      </c>
      <c r="M37" s="8">
        <v>3.53</v>
      </c>
    </row>
    <row r="38" spans="1:13" x14ac:dyDescent="0.25">
      <c r="A38" t="s">
        <v>5717</v>
      </c>
      <c r="B38" t="s">
        <v>5748</v>
      </c>
      <c r="C38" t="s">
        <v>5718</v>
      </c>
      <c r="D38" t="s">
        <v>2170</v>
      </c>
      <c r="E38" t="s">
        <v>5410</v>
      </c>
      <c r="G38" t="s">
        <v>5071</v>
      </c>
      <c r="H38" t="s">
        <v>2519</v>
      </c>
      <c r="I38" t="s">
        <v>4785</v>
      </c>
      <c r="J38" t="s">
        <v>5747</v>
      </c>
      <c r="K38" t="s">
        <v>5719</v>
      </c>
      <c r="L38" t="s">
        <v>5342</v>
      </c>
      <c r="M38" s="8">
        <v>10.85</v>
      </c>
    </row>
    <row r="39" spans="1:13" x14ac:dyDescent="0.25">
      <c r="A39" t="s">
        <v>5778</v>
      </c>
      <c r="B39" t="s">
        <v>5779</v>
      </c>
      <c r="C39" t="s">
        <v>5784</v>
      </c>
      <c r="D39" t="s">
        <v>4765</v>
      </c>
      <c r="E39" t="s">
        <v>1225</v>
      </c>
      <c r="G39" t="s">
        <v>2560</v>
      </c>
      <c r="H39" t="s">
        <v>2519</v>
      </c>
      <c r="I39" t="s">
        <v>2287</v>
      </c>
      <c r="J39" t="s">
        <v>5781</v>
      </c>
      <c r="K39" t="s">
        <v>5782</v>
      </c>
      <c r="L39" t="s">
        <v>5783</v>
      </c>
      <c r="M39" s="8">
        <v>1.2</v>
      </c>
    </row>
    <row r="40" spans="1:13" x14ac:dyDescent="0.25">
      <c r="A40" t="s">
        <v>5785</v>
      </c>
      <c r="B40" t="s">
        <v>5786</v>
      </c>
      <c r="C40" t="s">
        <v>5787</v>
      </c>
      <c r="D40" t="s">
        <v>5012</v>
      </c>
      <c r="E40" t="s">
        <v>1225</v>
      </c>
      <c r="G40" t="s">
        <v>2560</v>
      </c>
      <c r="H40" t="s">
        <v>2519</v>
      </c>
      <c r="I40" t="s">
        <v>2287</v>
      </c>
      <c r="J40" t="s">
        <v>5780</v>
      </c>
      <c r="K40" t="s">
        <v>5782</v>
      </c>
      <c r="L40" t="s">
        <v>5783</v>
      </c>
      <c r="M40" s="8">
        <v>1.2</v>
      </c>
    </row>
    <row r="41" spans="1:13" x14ac:dyDescent="0.25">
      <c r="A41" t="s">
        <v>5790</v>
      </c>
      <c r="B41" t="s">
        <v>5791</v>
      </c>
      <c r="C41" t="s">
        <v>5792</v>
      </c>
      <c r="I41" t="s">
        <v>2287</v>
      </c>
      <c r="J41" t="s">
        <v>5789</v>
      </c>
      <c r="K41" t="s">
        <v>2558</v>
      </c>
      <c r="L41" t="s">
        <v>5788</v>
      </c>
      <c r="M41" s="8">
        <v>1.35</v>
      </c>
    </row>
    <row r="42" spans="1:13" x14ac:dyDescent="0.25">
      <c r="A42" t="s">
        <v>5816</v>
      </c>
      <c r="B42" t="s">
        <v>5817</v>
      </c>
      <c r="C42" t="s">
        <v>5818</v>
      </c>
      <c r="D42" t="s">
        <v>5819</v>
      </c>
      <c r="E42" t="s">
        <v>2106</v>
      </c>
      <c r="F42" t="s">
        <v>5820</v>
      </c>
      <c r="G42" t="s">
        <v>72</v>
      </c>
      <c r="H42" t="s">
        <v>73</v>
      </c>
      <c r="I42" t="s">
        <v>2287</v>
      </c>
      <c r="J42" t="s">
        <v>5821</v>
      </c>
      <c r="K42" t="s">
        <v>2558</v>
      </c>
      <c r="L42" t="s">
        <v>5822</v>
      </c>
      <c r="M42" s="8">
        <v>0.68</v>
      </c>
    </row>
    <row r="43" spans="1:13" x14ac:dyDescent="0.25">
      <c r="A43" t="s">
        <v>5897</v>
      </c>
      <c r="B43" t="s">
        <v>5898</v>
      </c>
      <c r="C43" t="s">
        <v>4784</v>
      </c>
      <c r="D43" t="s">
        <v>2170</v>
      </c>
      <c r="E43" t="s">
        <v>1238</v>
      </c>
      <c r="G43" t="s">
        <v>5071</v>
      </c>
      <c r="H43" t="s">
        <v>2519</v>
      </c>
      <c r="I43" t="s">
        <v>4785</v>
      </c>
      <c r="J43" t="s">
        <v>5899</v>
      </c>
      <c r="K43" t="s">
        <v>4787</v>
      </c>
      <c r="L43" t="s">
        <v>4788</v>
      </c>
      <c r="M43" s="8">
        <v>6.91</v>
      </c>
    </row>
    <row r="44" spans="1:13" x14ac:dyDescent="0.25">
      <c r="A44" t="s">
        <v>5976</v>
      </c>
      <c r="B44" t="s">
        <v>5977</v>
      </c>
      <c r="C44" t="s">
        <v>5980</v>
      </c>
      <c r="D44" t="s">
        <v>5012</v>
      </c>
      <c r="E44" t="s">
        <v>1229</v>
      </c>
      <c r="G44" t="s">
        <v>5978</v>
      </c>
      <c r="H44" t="s">
        <v>2519</v>
      </c>
      <c r="I44" t="s">
        <v>2287</v>
      </c>
      <c r="J44" t="s">
        <v>5979</v>
      </c>
      <c r="K44" t="s">
        <v>4279</v>
      </c>
      <c r="L44" t="s">
        <v>4766</v>
      </c>
      <c r="M44" s="8">
        <v>1.1399999999999999</v>
      </c>
    </row>
    <row r="45" spans="1:13" x14ac:dyDescent="0.25">
      <c r="A45" t="s">
        <v>5981</v>
      </c>
      <c r="B45" t="s">
        <v>5986</v>
      </c>
      <c r="C45" t="s">
        <v>5982</v>
      </c>
      <c r="E45" t="s">
        <v>5983</v>
      </c>
      <c r="G45" t="s">
        <v>2427</v>
      </c>
      <c r="I45" t="s">
        <v>2287</v>
      </c>
      <c r="J45" t="s">
        <v>5985</v>
      </c>
      <c r="K45" t="s">
        <v>4698</v>
      </c>
      <c r="L45" t="s">
        <v>5984</v>
      </c>
      <c r="M45" s="8">
        <v>3.6</v>
      </c>
    </row>
    <row r="46" spans="1:13" x14ac:dyDescent="0.25">
      <c r="A46" t="s">
        <v>6039</v>
      </c>
      <c r="B46" t="s">
        <v>6040</v>
      </c>
      <c r="E46" t="s">
        <v>4311</v>
      </c>
      <c r="G46" t="s">
        <v>2427</v>
      </c>
      <c r="I46" t="s">
        <v>2287</v>
      </c>
      <c r="J46" t="s">
        <v>6041</v>
      </c>
      <c r="K46" t="s">
        <v>6042</v>
      </c>
      <c r="L46" t="s">
        <v>6043</v>
      </c>
      <c r="M46" s="8">
        <v>6.37</v>
      </c>
    </row>
    <row r="47" spans="1:13" x14ac:dyDescent="0.25">
      <c r="A47" t="s">
        <v>6080</v>
      </c>
      <c r="B47" t="s">
        <v>6086</v>
      </c>
      <c r="C47" t="s">
        <v>6081</v>
      </c>
      <c r="G47" t="s">
        <v>6082</v>
      </c>
      <c r="I47" t="s">
        <v>2287</v>
      </c>
      <c r="J47" t="s">
        <v>6083</v>
      </c>
      <c r="K47" t="s">
        <v>6084</v>
      </c>
      <c r="L47" t="s">
        <v>6085</v>
      </c>
      <c r="M47" s="8">
        <v>2.37</v>
      </c>
    </row>
    <row r="48" spans="1:13" x14ac:dyDescent="0.25">
      <c r="A48" t="s">
        <v>6087</v>
      </c>
      <c r="B48" t="s">
        <v>6088</v>
      </c>
      <c r="C48" t="s">
        <v>6089</v>
      </c>
      <c r="D48" t="s">
        <v>6090</v>
      </c>
      <c r="E48" t="s">
        <v>70</v>
      </c>
      <c r="G48" t="s">
        <v>72</v>
      </c>
      <c r="H48" t="s">
        <v>73</v>
      </c>
      <c r="I48" t="s">
        <v>2287</v>
      </c>
      <c r="J48" t="s">
        <v>6092</v>
      </c>
      <c r="K48" t="s">
        <v>4698</v>
      </c>
      <c r="L48" t="s">
        <v>6091</v>
      </c>
      <c r="M48" s="8">
        <v>3.57</v>
      </c>
    </row>
    <row r="49" spans="1:15" x14ac:dyDescent="0.25">
      <c r="A49" t="s">
        <v>6199</v>
      </c>
      <c r="B49" t="s">
        <v>6200</v>
      </c>
      <c r="C49" t="s">
        <v>5718</v>
      </c>
      <c r="D49" t="s">
        <v>2944</v>
      </c>
      <c r="E49" t="s">
        <v>2119</v>
      </c>
      <c r="G49" t="s">
        <v>5071</v>
      </c>
      <c r="H49" t="s">
        <v>2519</v>
      </c>
      <c r="I49" t="s">
        <v>4785</v>
      </c>
      <c r="J49" t="s">
        <v>6198</v>
      </c>
      <c r="K49" t="s">
        <v>5719</v>
      </c>
      <c r="L49" t="s">
        <v>5342</v>
      </c>
      <c r="M49" s="8">
        <v>10.220000000000001</v>
      </c>
    </row>
    <row r="50" spans="1:15" x14ac:dyDescent="0.25">
      <c r="A50" t="s">
        <v>6274</v>
      </c>
      <c r="B50" t="s">
        <v>6275</v>
      </c>
      <c r="C50" t="s">
        <v>2174</v>
      </c>
      <c r="D50" t="s">
        <v>2174</v>
      </c>
      <c r="E50" t="s">
        <v>6276</v>
      </c>
      <c r="G50" t="s">
        <v>2427</v>
      </c>
      <c r="I50" t="s">
        <v>2287</v>
      </c>
      <c r="J50" t="s">
        <v>6277</v>
      </c>
      <c r="K50" t="s">
        <v>2558</v>
      </c>
      <c r="L50" t="s">
        <v>6278</v>
      </c>
      <c r="M50" s="8">
        <v>1.1599999999999999</v>
      </c>
    </row>
    <row r="51" spans="1:15" x14ac:dyDescent="0.25">
      <c r="A51" t="s">
        <v>6386</v>
      </c>
      <c r="B51" t="s">
        <v>6387</v>
      </c>
      <c r="C51" t="s">
        <v>6388</v>
      </c>
      <c r="D51" t="s">
        <v>6389</v>
      </c>
      <c r="E51" t="s">
        <v>1225</v>
      </c>
      <c r="G51" t="s">
        <v>2560</v>
      </c>
      <c r="H51" t="s">
        <v>73</v>
      </c>
      <c r="I51" t="s">
        <v>2287</v>
      </c>
      <c r="J51" t="s">
        <v>6390</v>
      </c>
      <c r="K51" t="s">
        <v>4469</v>
      </c>
      <c r="L51" t="s">
        <v>6391</v>
      </c>
      <c r="M51" s="8">
        <v>1.1299999999999999</v>
      </c>
    </row>
    <row r="52" spans="1:15" x14ac:dyDescent="0.25">
      <c r="A52" t="s">
        <v>6417</v>
      </c>
      <c r="B52" t="s">
        <v>6418</v>
      </c>
      <c r="I52" t="s">
        <v>2287</v>
      </c>
      <c r="J52" t="s">
        <v>6419</v>
      </c>
      <c r="K52" t="s">
        <v>6421</v>
      </c>
      <c r="L52" t="s">
        <v>6420</v>
      </c>
      <c r="M52" s="8">
        <v>5.4</v>
      </c>
    </row>
    <row r="53" spans="1:15" x14ac:dyDescent="0.25">
      <c r="A53" t="s">
        <v>6437</v>
      </c>
      <c r="B53" t="s">
        <v>6438</v>
      </c>
      <c r="C53" t="s">
        <v>6439</v>
      </c>
      <c r="D53" t="s">
        <v>6440</v>
      </c>
      <c r="E53" t="s">
        <v>70</v>
      </c>
      <c r="G53" t="s">
        <v>6441</v>
      </c>
      <c r="H53" t="s">
        <v>2519</v>
      </c>
      <c r="I53" t="s">
        <v>2287</v>
      </c>
      <c r="J53" t="s">
        <v>6444</v>
      </c>
      <c r="K53" t="s">
        <v>6443</v>
      </c>
      <c r="L53" t="s">
        <v>6442</v>
      </c>
      <c r="M53" s="8">
        <v>4.55</v>
      </c>
    </row>
    <row r="54" spans="1:15" x14ac:dyDescent="0.25">
      <c r="A54" t="s">
        <v>6466</v>
      </c>
      <c r="B54" t="s">
        <v>6467</v>
      </c>
      <c r="C54" t="s">
        <v>6468</v>
      </c>
      <c r="D54" t="s">
        <v>6468</v>
      </c>
      <c r="E54" t="s">
        <v>70</v>
      </c>
      <c r="G54" t="s">
        <v>6469</v>
      </c>
      <c r="I54" t="s">
        <v>2287</v>
      </c>
      <c r="J54" t="s">
        <v>6470</v>
      </c>
      <c r="K54" t="s">
        <v>6471</v>
      </c>
      <c r="L54" t="s">
        <v>6472</v>
      </c>
      <c r="M54" s="8">
        <v>1.56</v>
      </c>
      <c r="O54" t="s">
        <v>8920</v>
      </c>
    </row>
    <row r="55" spans="1:15" x14ac:dyDescent="0.25">
      <c r="A55" t="s">
        <v>6487</v>
      </c>
      <c r="B55" t="s">
        <v>6488</v>
      </c>
      <c r="E55" t="s">
        <v>2111</v>
      </c>
      <c r="G55" t="s">
        <v>2427</v>
      </c>
      <c r="I55" t="s">
        <v>2287</v>
      </c>
      <c r="J55" t="s">
        <v>6489</v>
      </c>
      <c r="K55" t="s">
        <v>4469</v>
      </c>
      <c r="L55" t="s">
        <v>6490</v>
      </c>
      <c r="M55" s="8">
        <v>1.92</v>
      </c>
    </row>
    <row r="56" spans="1:15" x14ac:dyDescent="0.25">
      <c r="A56" t="s">
        <v>6495</v>
      </c>
      <c r="B56" t="s">
        <v>6496</v>
      </c>
      <c r="C56" t="s">
        <v>6497</v>
      </c>
      <c r="D56" t="s">
        <v>6498</v>
      </c>
      <c r="E56" t="s">
        <v>2119</v>
      </c>
      <c r="G56" t="s">
        <v>72</v>
      </c>
      <c r="I56" t="s">
        <v>2287</v>
      </c>
      <c r="J56" t="s">
        <v>6499</v>
      </c>
      <c r="K56" t="s">
        <v>2558</v>
      </c>
      <c r="L56" t="s">
        <v>6500</v>
      </c>
      <c r="M56" s="8">
        <v>0.89</v>
      </c>
    </row>
    <row r="57" spans="1:15" x14ac:dyDescent="0.25">
      <c r="A57" t="s">
        <v>6501</v>
      </c>
      <c r="B57" t="s">
        <v>6502</v>
      </c>
      <c r="C57" t="s">
        <v>6503</v>
      </c>
      <c r="D57" t="s">
        <v>6504</v>
      </c>
      <c r="E57" t="s">
        <v>2119</v>
      </c>
      <c r="G57" t="s">
        <v>72</v>
      </c>
      <c r="H57" t="s">
        <v>73</v>
      </c>
      <c r="I57" t="s">
        <v>2287</v>
      </c>
      <c r="J57" t="s">
        <v>6505</v>
      </c>
      <c r="K57" t="s">
        <v>4698</v>
      </c>
      <c r="L57" t="s">
        <v>6506</v>
      </c>
      <c r="M57" s="8">
        <v>4.3099999999999996</v>
      </c>
    </row>
    <row r="58" spans="1:15" x14ac:dyDescent="0.25">
      <c r="A58" t="s">
        <v>6515</v>
      </c>
      <c r="B58" t="s">
        <v>6516</v>
      </c>
      <c r="C58" t="s">
        <v>6517</v>
      </c>
      <c r="D58" t="s">
        <v>2944</v>
      </c>
      <c r="E58" t="s">
        <v>1235</v>
      </c>
      <c r="G58" t="s">
        <v>5071</v>
      </c>
      <c r="H58" t="s">
        <v>2519</v>
      </c>
      <c r="I58" t="s">
        <v>6518</v>
      </c>
      <c r="J58" t="s">
        <v>6519</v>
      </c>
      <c r="K58" t="s">
        <v>6520</v>
      </c>
      <c r="L58" t="s">
        <v>6520</v>
      </c>
      <c r="M58" s="8">
        <v>5.71</v>
      </c>
    </row>
    <row r="59" spans="1:15" x14ac:dyDescent="0.25">
      <c r="A59" t="s">
        <v>6531</v>
      </c>
      <c r="B59" t="s">
        <v>6528</v>
      </c>
      <c r="C59" t="s">
        <v>6517</v>
      </c>
      <c r="D59" t="s">
        <v>2944</v>
      </c>
      <c r="E59" t="s">
        <v>2953</v>
      </c>
      <c r="G59" t="s">
        <v>5071</v>
      </c>
      <c r="H59" t="s">
        <v>2519</v>
      </c>
      <c r="I59" t="s">
        <v>6518</v>
      </c>
      <c r="J59" t="s">
        <v>6529</v>
      </c>
      <c r="K59" t="s">
        <v>6530</v>
      </c>
      <c r="L59" t="s">
        <v>6530</v>
      </c>
      <c r="M59" s="8">
        <v>3.41</v>
      </c>
    </row>
    <row r="60" spans="1:15" x14ac:dyDescent="0.25">
      <c r="A60" t="s">
        <v>6550</v>
      </c>
      <c r="B60" t="s">
        <v>6549</v>
      </c>
      <c r="C60" t="s">
        <v>6548</v>
      </c>
      <c r="D60" t="s">
        <v>2170</v>
      </c>
      <c r="E60" t="s">
        <v>4695</v>
      </c>
      <c r="G60" t="s">
        <v>5071</v>
      </c>
      <c r="H60" t="s">
        <v>2519</v>
      </c>
      <c r="I60" t="s">
        <v>21</v>
      </c>
      <c r="J60" t="s">
        <v>6547</v>
      </c>
      <c r="K60" t="s">
        <v>6545</v>
      </c>
      <c r="L60" t="s">
        <v>6546</v>
      </c>
      <c r="M60" s="8">
        <v>32</v>
      </c>
    </row>
    <row r="61" spans="1:15" x14ac:dyDescent="0.25">
      <c r="A61" t="s">
        <v>6573</v>
      </c>
      <c r="B61" t="s">
        <v>6575</v>
      </c>
      <c r="C61" s="11" t="s">
        <v>6577</v>
      </c>
      <c r="D61" s="11" t="s">
        <v>6576</v>
      </c>
      <c r="E61" t="s">
        <v>70</v>
      </c>
      <c r="G61" t="s">
        <v>2560</v>
      </c>
      <c r="H61" t="s">
        <v>73</v>
      </c>
      <c r="I61" t="s">
        <v>2287</v>
      </c>
      <c r="J61" t="s">
        <v>6578</v>
      </c>
      <c r="K61" t="s">
        <v>6574</v>
      </c>
      <c r="L61" t="s">
        <v>6579</v>
      </c>
      <c r="M61" s="8">
        <v>1.58</v>
      </c>
    </row>
    <row r="62" spans="1:15" x14ac:dyDescent="0.25">
      <c r="A62" t="s">
        <v>6748</v>
      </c>
      <c r="B62" t="s">
        <v>6750</v>
      </c>
      <c r="C62" s="11" t="s">
        <v>6577</v>
      </c>
      <c r="D62" s="11" t="s">
        <v>6576</v>
      </c>
      <c r="E62" t="s">
        <v>2938</v>
      </c>
      <c r="G62" t="s">
        <v>2560</v>
      </c>
      <c r="H62" t="s">
        <v>73</v>
      </c>
      <c r="I62" t="s">
        <v>2091</v>
      </c>
      <c r="J62" t="s">
        <v>6751</v>
      </c>
      <c r="K62" t="s">
        <v>4469</v>
      </c>
      <c r="L62" t="s">
        <v>6752</v>
      </c>
      <c r="M62" s="8">
        <v>0.79</v>
      </c>
    </row>
    <row r="63" spans="1:15" x14ac:dyDescent="0.25">
      <c r="A63" t="s">
        <v>6749</v>
      </c>
      <c r="B63" t="s">
        <v>6753</v>
      </c>
      <c r="C63" t="s">
        <v>6756</v>
      </c>
      <c r="D63" t="s">
        <v>6757</v>
      </c>
      <c r="E63" t="s">
        <v>2938</v>
      </c>
      <c r="G63" t="s">
        <v>2560</v>
      </c>
      <c r="H63" t="s">
        <v>73</v>
      </c>
      <c r="I63" t="s">
        <v>2091</v>
      </c>
      <c r="J63" t="s">
        <v>6754</v>
      </c>
      <c r="K63" t="s">
        <v>4469</v>
      </c>
      <c r="L63" t="s">
        <v>6755</v>
      </c>
      <c r="M63" s="8">
        <v>0.37</v>
      </c>
    </row>
    <row r="64" spans="1:15" x14ac:dyDescent="0.25">
      <c r="A64" t="s">
        <v>6784</v>
      </c>
      <c r="B64" t="s">
        <v>6785</v>
      </c>
      <c r="C64" t="s">
        <v>6517</v>
      </c>
      <c r="D64" t="s">
        <v>4765</v>
      </c>
      <c r="E64" t="s">
        <v>6786</v>
      </c>
      <c r="G64" t="s">
        <v>5071</v>
      </c>
      <c r="H64" t="s">
        <v>2519</v>
      </c>
      <c r="I64" t="s">
        <v>6518</v>
      </c>
      <c r="J64" t="s">
        <v>6787</v>
      </c>
      <c r="K64" t="s">
        <v>6520</v>
      </c>
      <c r="L64" t="s">
        <v>6520</v>
      </c>
      <c r="M64" s="8">
        <v>5.71</v>
      </c>
    </row>
    <row r="65" spans="1:15" x14ac:dyDescent="0.25">
      <c r="A65" t="s">
        <v>6796</v>
      </c>
      <c r="B65" t="s">
        <v>6797</v>
      </c>
      <c r="C65" t="s">
        <v>6798</v>
      </c>
      <c r="G65" t="s">
        <v>6799</v>
      </c>
      <c r="H65" t="s">
        <v>73</v>
      </c>
      <c r="I65" t="s">
        <v>2287</v>
      </c>
      <c r="J65" t="s">
        <v>6795</v>
      </c>
      <c r="K65" t="s">
        <v>5331</v>
      </c>
      <c r="L65" t="s">
        <v>2348</v>
      </c>
      <c r="M65" s="8">
        <v>1.57</v>
      </c>
    </row>
    <row r="66" spans="1:15" x14ac:dyDescent="0.25">
      <c r="A66" t="s">
        <v>6945</v>
      </c>
      <c r="B66" t="s">
        <v>6950</v>
      </c>
      <c r="C66" t="s">
        <v>6946</v>
      </c>
      <c r="E66" t="s">
        <v>70</v>
      </c>
      <c r="G66" t="s">
        <v>6947</v>
      </c>
      <c r="H66" t="s">
        <v>73</v>
      </c>
      <c r="I66" t="s">
        <v>2287</v>
      </c>
      <c r="J66" t="s">
        <v>6949</v>
      </c>
      <c r="K66" t="s">
        <v>2558</v>
      </c>
      <c r="L66" t="s">
        <v>6948</v>
      </c>
      <c r="M66" s="8">
        <v>2.7</v>
      </c>
    </row>
    <row r="67" spans="1:15" x14ac:dyDescent="0.25">
      <c r="A67" t="s">
        <v>7032</v>
      </c>
      <c r="B67" t="s">
        <v>7038</v>
      </c>
      <c r="C67" t="s">
        <v>7033</v>
      </c>
      <c r="D67" t="s">
        <v>7034</v>
      </c>
      <c r="E67" t="s">
        <v>2119</v>
      </c>
      <c r="G67" t="s">
        <v>2560</v>
      </c>
      <c r="H67" t="s">
        <v>73</v>
      </c>
      <c r="I67" t="s">
        <v>2287</v>
      </c>
      <c r="J67" t="s">
        <v>7035</v>
      </c>
      <c r="K67" t="s">
        <v>7036</v>
      </c>
      <c r="L67" t="s">
        <v>7037</v>
      </c>
      <c r="M67" s="8">
        <v>3.71</v>
      </c>
    </row>
    <row r="68" spans="1:15" x14ac:dyDescent="0.25">
      <c r="A68" t="s">
        <v>7068</v>
      </c>
      <c r="B68" t="s">
        <v>7069</v>
      </c>
      <c r="C68" t="s">
        <v>5718</v>
      </c>
      <c r="D68" t="s">
        <v>2170</v>
      </c>
      <c r="E68" t="s">
        <v>1238</v>
      </c>
      <c r="G68" t="s">
        <v>5071</v>
      </c>
      <c r="H68" t="s">
        <v>2519</v>
      </c>
      <c r="I68" t="s">
        <v>6518</v>
      </c>
      <c r="J68" t="s">
        <v>7070</v>
      </c>
      <c r="K68" t="s">
        <v>7071</v>
      </c>
      <c r="L68" t="s">
        <v>7072</v>
      </c>
      <c r="M68" s="8">
        <v>8.66</v>
      </c>
    </row>
    <row r="69" spans="1:15" x14ac:dyDescent="0.25">
      <c r="A69" t="s">
        <v>7073</v>
      </c>
      <c r="B69" t="s">
        <v>7074</v>
      </c>
      <c r="C69" t="s">
        <v>5718</v>
      </c>
      <c r="D69" t="s">
        <v>2944</v>
      </c>
      <c r="E69" t="s">
        <v>1224</v>
      </c>
      <c r="G69" t="s">
        <v>5071</v>
      </c>
      <c r="H69" t="s">
        <v>2519</v>
      </c>
      <c r="I69" t="s">
        <v>6518</v>
      </c>
      <c r="J69" t="s">
        <v>7075</v>
      </c>
      <c r="K69" t="s">
        <v>7071</v>
      </c>
      <c r="L69" t="s">
        <v>7072</v>
      </c>
      <c r="M69" s="8">
        <v>8.66</v>
      </c>
    </row>
    <row r="70" spans="1:15" x14ac:dyDescent="0.25">
      <c r="A70" t="s">
        <v>7086</v>
      </c>
      <c r="B70" t="s">
        <v>7087</v>
      </c>
      <c r="C70" t="s">
        <v>6517</v>
      </c>
      <c r="D70" t="s">
        <v>2944</v>
      </c>
      <c r="E70" t="s">
        <v>2953</v>
      </c>
      <c r="G70" t="s">
        <v>5071</v>
      </c>
      <c r="H70" t="s">
        <v>2519</v>
      </c>
      <c r="I70" t="s">
        <v>6518</v>
      </c>
      <c r="J70" t="s">
        <v>7090</v>
      </c>
      <c r="K70" t="s">
        <v>7089</v>
      </c>
      <c r="L70" t="s">
        <v>7088</v>
      </c>
      <c r="M70" s="8">
        <v>3.12</v>
      </c>
    </row>
    <row r="71" spans="1:15" x14ac:dyDescent="0.25">
      <c r="A71" t="s">
        <v>7102</v>
      </c>
      <c r="B71" t="s">
        <v>7103</v>
      </c>
      <c r="G71" t="s">
        <v>7104</v>
      </c>
      <c r="H71" t="s">
        <v>73</v>
      </c>
      <c r="I71" t="s">
        <v>2287</v>
      </c>
      <c r="J71" t="s">
        <v>7106</v>
      </c>
      <c r="K71" t="s">
        <v>4469</v>
      </c>
      <c r="L71" t="s">
        <v>7105</v>
      </c>
      <c r="M71" s="8">
        <v>1.39</v>
      </c>
    </row>
    <row r="72" spans="1:15" x14ac:dyDescent="0.25">
      <c r="A72" t="s">
        <v>7143</v>
      </c>
      <c r="B72" t="s">
        <v>7154</v>
      </c>
      <c r="C72" t="s">
        <v>6468</v>
      </c>
      <c r="D72" t="s">
        <v>6468</v>
      </c>
      <c r="E72" t="s">
        <v>70</v>
      </c>
      <c r="G72" t="s">
        <v>6469</v>
      </c>
      <c r="I72" t="s">
        <v>2287</v>
      </c>
      <c r="J72" t="s">
        <v>7144</v>
      </c>
      <c r="K72" t="s">
        <v>4469</v>
      </c>
      <c r="L72" t="s">
        <v>7144</v>
      </c>
      <c r="M72" s="8">
        <v>1.01</v>
      </c>
    </row>
    <row r="73" spans="1:15" x14ac:dyDescent="0.25">
      <c r="A73" t="s">
        <v>7155</v>
      </c>
      <c r="B73" t="s">
        <v>7156</v>
      </c>
      <c r="C73" t="s">
        <v>7157</v>
      </c>
      <c r="D73" t="s">
        <v>7158</v>
      </c>
      <c r="E73" t="s">
        <v>2332</v>
      </c>
      <c r="G73" t="s">
        <v>7159</v>
      </c>
      <c r="H73" t="s">
        <v>2519</v>
      </c>
      <c r="I73" t="s">
        <v>2287</v>
      </c>
      <c r="J73" t="s">
        <v>7161</v>
      </c>
      <c r="K73" t="s">
        <v>7162</v>
      </c>
      <c r="L73" t="s">
        <v>7160</v>
      </c>
      <c r="M73" s="8">
        <v>0.98</v>
      </c>
    </row>
    <row r="74" spans="1:15" x14ac:dyDescent="0.25">
      <c r="A74" t="s">
        <v>7163</v>
      </c>
      <c r="B74" t="s">
        <v>7164</v>
      </c>
      <c r="C74" t="s">
        <v>7168</v>
      </c>
      <c r="G74" t="s">
        <v>7167</v>
      </c>
      <c r="I74" t="s">
        <v>2287</v>
      </c>
      <c r="J74" t="s">
        <v>7165</v>
      </c>
      <c r="K74" t="s">
        <v>2558</v>
      </c>
      <c r="L74" t="s">
        <v>7166</v>
      </c>
      <c r="M74" s="8">
        <v>2.61</v>
      </c>
    </row>
    <row r="75" spans="1:15" x14ac:dyDescent="0.25">
      <c r="A75" t="s">
        <v>9033</v>
      </c>
      <c r="B75" t="s">
        <v>9034</v>
      </c>
      <c r="C75" t="s">
        <v>9032</v>
      </c>
      <c r="D75" t="s">
        <v>9031</v>
      </c>
      <c r="E75" t="s">
        <v>9030</v>
      </c>
      <c r="G75" t="s">
        <v>5002</v>
      </c>
      <c r="H75" t="s">
        <v>73</v>
      </c>
      <c r="I75" t="s">
        <v>6889</v>
      </c>
      <c r="J75" t="s">
        <v>9029</v>
      </c>
      <c r="K75" t="s">
        <v>9026</v>
      </c>
      <c r="L75" t="s">
        <v>9027</v>
      </c>
      <c r="M75" s="8">
        <v>1.82</v>
      </c>
      <c r="O75" t="s">
        <v>9028</v>
      </c>
    </row>
    <row r="76" spans="1:15" x14ac:dyDescent="0.25">
      <c r="A76" t="s">
        <v>9130</v>
      </c>
      <c r="B76" t="s">
        <v>9131</v>
      </c>
      <c r="C76" t="s">
        <v>9133</v>
      </c>
      <c r="D76" t="s">
        <v>9132</v>
      </c>
      <c r="E76" t="s">
        <v>9134</v>
      </c>
      <c r="G76" t="s">
        <v>2560</v>
      </c>
      <c r="H76" t="s">
        <v>73</v>
      </c>
      <c r="I76" t="s">
        <v>4313</v>
      </c>
      <c r="J76" t="s">
        <v>9135</v>
      </c>
      <c r="K76" t="s">
        <v>9136</v>
      </c>
      <c r="L76" t="s">
        <v>9137</v>
      </c>
      <c r="M76" s="8">
        <v>6.18</v>
      </c>
      <c r="O76" t="s">
        <v>9138</v>
      </c>
    </row>
    <row r="77" spans="1:15" x14ac:dyDescent="0.25">
      <c r="A77" t="s">
        <v>9221</v>
      </c>
      <c r="B77" t="s">
        <v>9227</v>
      </c>
      <c r="C77" t="s">
        <v>9226</v>
      </c>
      <c r="D77" t="s">
        <v>5012</v>
      </c>
      <c r="E77" t="s">
        <v>9225</v>
      </c>
      <c r="G77" t="s">
        <v>2560</v>
      </c>
      <c r="H77" t="s">
        <v>2519</v>
      </c>
      <c r="I77" t="s">
        <v>2287</v>
      </c>
      <c r="J77" t="s">
        <v>9222</v>
      </c>
      <c r="K77" t="s">
        <v>2521</v>
      </c>
      <c r="L77" t="s">
        <v>9223</v>
      </c>
      <c r="M77" s="8">
        <v>0.97</v>
      </c>
      <c r="O77" t="s">
        <v>9224</v>
      </c>
    </row>
    <row r="78" spans="1:15" x14ac:dyDescent="0.25">
      <c r="A78" t="s">
        <v>9274</v>
      </c>
      <c r="B78" t="s">
        <v>9275</v>
      </c>
      <c r="C78" t="s">
        <v>9276</v>
      </c>
      <c r="D78" t="s">
        <v>9277</v>
      </c>
      <c r="E78" t="s">
        <v>70</v>
      </c>
      <c r="G78" t="s">
        <v>72</v>
      </c>
      <c r="H78" t="s">
        <v>73</v>
      </c>
      <c r="I78" t="s">
        <v>2287</v>
      </c>
      <c r="J78" t="s">
        <v>9278</v>
      </c>
      <c r="K78" t="s">
        <v>4698</v>
      </c>
      <c r="L78" t="s">
        <v>9279</v>
      </c>
      <c r="M78" s="8">
        <v>2.35</v>
      </c>
      <c r="O78" t="s">
        <v>9280</v>
      </c>
    </row>
    <row r="79" spans="1:15" x14ac:dyDescent="0.25">
      <c r="A79" t="s">
        <v>9353</v>
      </c>
      <c r="B79" t="s">
        <v>9354</v>
      </c>
      <c r="C79" t="s">
        <v>9355</v>
      </c>
      <c r="D79" t="s">
        <v>6504</v>
      </c>
      <c r="E79" t="s">
        <v>2111</v>
      </c>
      <c r="G79" t="s">
        <v>72</v>
      </c>
      <c r="H79" t="s">
        <v>73</v>
      </c>
      <c r="I79" t="s">
        <v>2287</v>
      </c>
      <c r="J79" t="s">
        <v>9358</v>
      </c>
      <c r="K79" t="s">
        <v>9357</v>
      </c>
      <c r="L79" t="s">
        <v>9356</v>
      </c>
      <c r="M79" s="8">
        <v>6.8</v>
      </c>
      <c r="O79" t="s">
        <v>9359</v>
      </c>
    </row>
    <row r="80" spans="1:15" x14ac:dyDescent="0.25">
      <c r="A80" t="s">
        <v>9365</v>
      </c>
      <c r="B80" t="s">
        <v>9367</v>
      </c>
      <c r="C80" t="s">
        <v>5559</v>
      </c>
      <c r="D80" t="s">
        <v>5560</v>
      </c>
      <c r="E80" t="s">
        <v>2119</v>
      </c>
      <c r="F80" t="s">
        <v>4696</v>
      </c>
      <c r="G80" t="s">
        <v>72</v>
      </c>
      <c r="H80" t="s">
        <v>73</v>
      </c>
      <c r="I80" t="s">
        <v>2287</v>
      </c>
      <c r="J80" t="s">
        <v>9366</v>
      </c>
      <c r="K80" t="s">
        <v>5562</v>
      </c>
      <c r="L80" t="s">
        <v>5563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94"/>
  <sheetViews>
    <sheetView topLeftCell="A70" workbookViewId="0">
      <selection activeCell="F94" sqref="F94"/>
    </sheetView>
  </sheetViews>
  <sheetFormatPr defaultRowHeight="15" x14ac:dyDescent="0.25"/>
  <cols>
    <col min="1" max="1" width="12.28515625" bestFit="1" customWidth="1"/>
    <col min="2" max="2" width="57.85546875" customWidth="1"/>
    <col min="3" max="3" width="13.140625" bestFit="1" customWidth="1"/>
    <col min="4" max="4" width="16.140625" bestFit="1" customWidth="1"/>
    <col min="5" max="5" width="12.7109375" bestFit="1" customWidth="1"/>
    <col min="6" max="6" width="12.7109375" customWidth="1"/>
  </cols>
  <sheetData>
    <row r="1" spans="1:8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  <c r="H1" t="s">
        <v>7172</v>
      </c>
    </row>
    <row r="2" spans="1:8" x14ac:dyDescent="0.25">
      <c r="A2" t="s">
        <v>2310</v>
      </c>
      <c r="B2" t="s">
        <v>2315</v>
      </c>
      <c r="C2" t="s">
        <v>2311</v>
      </c>
      <c r="D2" t="s">
        <v>2312</v>
      </c>
      <c r="E2" t="s">
        <v>2313</v>
      </c>
      <c r="F2" t="s">
        <v>2314</v>
      </c>
      <c r="G2" s="8"/>
    </row>
    <row r="3" spans="1:8" x14ac:dyDescent="0.25">
      <c r="A3" t="s">
        <v>2319</v>
      </c>
      <c r="B3" t="s">
        <v>2320</v>
      </c>
      <c r="C3" t="s">
        <v>2311</v>
      </c>
      <c r="D3" t="s">
        <v>2316</v>
      </c>
      <c r="E3" t="s">
        <v>2317</v>
      </c>
      <c r="F3" t="s">
        <v>2318</v>
      </c>
      <c r="G3" s="8"/>
    </row>
    <row r="4" spans="1:8" x14ac:dyDescent="0.25">
      <c r="A4" t="s">
        <v>2323</v>
      </c>
      <c r="B4" t="s">
        <v>2322</v>
      </c>
      <c r="C4" t="s">
        <v>2311</v>
      </c>
      <c r="D4" t="s">
        <v>2321</v>
      </c>
      <c r="E4" t="s">
        <v>2313</v>
      </c>
      <c r="F4" t="s">
        <v>2324</v>
      </c>
      <c r="G4" s="8"/>
    </row>
    <row r="5" spans="1:8" x14ac:dyDescent="0.25">
      <c r="A5" t="s">
        <v>2338</v>
      </c>
      <c r="B5" t="s">
        <v>2337</v>
      </c>
      <c r="C5" t="s">
        <v>2287</v>
      </c>
      <c r="D5" t="s">
        <v>2335</v>
      </c>
      <c r="E5" t="s">
        <v>2336</v>
      </c>
      <c r="F5" t="s">
        <v>2335</v>
      </c>
      <c r="G5" s="8"/>
    </row>
    <row r="6" spans="1:8" x14ac:dyDescent="0.25">
      <c r="A6" t="s">
        <v>2455</v>
      </c>
      <c r="B6" t="s">
        <v>2456</v>
      </c>
      <c r="C6" t="s">
        <v>2287</v>
      </c>
      <c r="D6" t="s">
        <v>2457</v>
      </c>
      <c r="E6" t="s">
        <v>2458</v>
      </c>
      <c r="F6" t="s">
        <v>2459</v>
      </c>
      <c r="G6" s="8"/>
    </row>
    <row r="7" spans="1:8" x14ac:dyDescent="0.25">
      <c r="A7" t="s">
        <v>2474</v>
      </c>
      <c r="B7" t="s">
        <v>2475</v>
      </c>
      <c r="C7" t="s">
        <v>50</v>
      </c>
      <c r="D7" t="s">
        <v>2476</v>
      </c>
      <c r="E7" t="s">
        <v>2317</v>
      </c>
      <c r="F7" t="s">
        <v>2477</v>
      </c>
      <c r="G7" s="8"/>
    </row>
    <row r="8" spans="1:8" x14ac:dyDescent="0.25">
      <c r="A8" t="s">
        <v>2481</v>
      </c>
      <c r="B8" t="s">
        <v>2480</v>
      </c>
      <c r="C8" t="s">
        <v>2287</v>
      </c>
      <c r="D8" t="s">
        <v>2478</v>
      </c>
      <c r="E8" t="s">
        <v>2479</v>
      </c>
      <c r="F8" t="s">
        <v>2478</v>
      </c>
      <c r="G8" s="8"/>
    </row>
    <row r="9" spans="1:8" x14ac:dyDescent="0.25">
      <c r="A9" t="s">
        <v>2524</v>
      </c>
      <c r="B9" t="s">
        <v>2528</v>
      </c>
      <c r="C9" t="s">
        <v>2287</v>
      </c>
      <c r="D9" t="s">
        <v>2523</v>
      </c>
      <c r="E9" t="s">
        <v>2522</v>
      </c>
      <c r="F9" t="s">
        <v>2523</v>
      </c>
      <c r="G9" s="8"/>
    </row>
    <row r="10" spans="1:8" x14ac:dyDescent="0.25">
      <c r="A10" t="s">
        <v>2527</v>
      </c>
      <c r="B10" t="s">
        <v>2526</v>
      </c>
      <c r="C10" t="s">
        <v>2287</v>
      </c>
      <c r="D10" t="s">
        <v>2525</v>
      </c>
      <c r="E10" t="s">
        <v>2521</v>
      </c>
      <c r="F10" t="s">
        <v>2525</v>
      </c>
      <c r="G10" s="8"/>
    </row>
    <row r="11" spans="1:8" x14ac:dyDescent="0.25">
      <c r="A11" t="s">
        <v>2529</v>
      </c>
      <c r="B11" t="s">
        <v>2530</v>
      </c>
      <c r="C11" t="s">
        <v>2287</v>
      </c>
      <c r="D11" t="s">
        <v>2531</v>
      </c>
      <c r="E11" t="s">
        <v>2522</v>
      </c>
      <c r="F11" t="s">
        <v>2523</v>
      </c>
      <c r="G11" s="8"/>
    </row>
    <row r="12" spans="1:8" x14ac:dyDescent="0.25">
      <c r="A12" t="s">
        <v>2554</v>
      </c>
      <c r="B12" t="s">
        <v>2557</v>
      </c>
      <c r="C12" t="s">
        <v>2287</v>
      </c>
      <c r="D12" t="s">
        <v>2555</v>
      </c>
      <c r="E12" t="s">
        <v>2556</v>
      </c>
      <c r="F12" t="s">
        <v>2555</v>
      </c>
      <c r="G12" s="8"/>
    </row>
    <row r="13" spans="1:8" x14ac:dyDescent="0.25">
      <c r="A13" t="s">
        <v>2715</v>
      </c>
      <c r="B13" t="s">
        <v>2718</v>
      </c>
      <c r="C13" t="s">
        <v>2287</v>
      </c>
      <c r="D13" t="s">
        <v>2717</v>
      </c>
      <c r="E13" t="s">
        <v>2716</v>
      </c>
      <c r="F13" t="s">
        <v>2717</v>
      </c>
      <c r="G13" s="8"/>
    </row>
    <row r="14" spans="1:8" x14ac:dyDescent="0.25">
      <c r="A14" t="s">
        <v>2719</v>
      </c>
      <c r="B14" t="s">
        <v>2720</v>
      </c>
      <c r="C14" t="s">
        <v>2721</v>
      </c>
      <c r="D14" t="s">
        <v>2722</v>
      </c>
      <c r="E14" t="s">
        <v>2723</v>
      </c>
      <c r="F14" t="s">
        <v>2722</v>
      </c>
      <c r="G14" s="8"/>
    </row>
    <row r="15" spans="1:8" x14ac:dyDescent="0.25">
      <c r="A15" t="s">
        <v>2911</v>
      </c>
      <c r="B15" t="s">
        <v>2912</v>
      </c>
      <c r="C15" t="s">
        <v>2913</v>
      </c>
      <c r="D15" t="s">
        <v>2914</v>
      </c>
      <c r="E15" t="s">
        <v>2915</v>
      </c>
      <c r="F15" t="s">
        <v>2914</v>
      </c>
      <c r="G15" s="8"/>
    </row>
    <row r="16" spans="1:8" x14ac:dyDescent="0.25">
      <c r="A16" t="s">
        <v>3358</v>
      </c>
      <c r="B16" t="s">
        <v>3359</v>
      </c>
      <c r="C16" t="s">
        <v>2287</v>
      </c>
      <c r="D16" t="s">
        <v>3360</v>
      </c>
      <c r="E16" t="s">
        <v>2556</v>
      </c>
      <c r="F16" t="s">
        <v>3360</v>
      </c>
      <c r="G16" s="8"/>
    </row>
    <row r="17" spans="1:7" x14ac:dyDescent="0.25">
      <c r="A17" t="s">
        <v>3361</v>
      </c>
      <c r="B17" t="s">
        <v>3362</v>
      </c>
      <c r="C17" t="s">
        <v>2287</v>
      </c>
      <c r="D17" t="s">
        <v>3363</v>
      </c>
      <c r="E17" t="s">
        <v>3364</v>
      </c>
      <c r="F17" t="s">
        <v>3363</v>
      </c>
      <c r="G17" s="8"/>
    </row>
    <row r="18" spans="1:7" x14ac:dyDescent="0.25">
      <c r="A18" t="s">
        <v>4249</v>
      </c>
      <c r="B18" t="s">
        <v>4250</v>
      </c>
      <c r="C18" t="s">
        <v>2287</v>
      </c>
      <c r="D18" t="s">
        <v>4251</v>
      </c>
      <c r="E18" t="s">
        <v>2336</v>
      </c>
      <c r="F18" t="s">
        <v>4251</v>
      </c>
      <c r="G18" s="8">
        <v>6.8</v>
      </c>
    </row>
    <row r="19" spans="1:7" x14ac:dyDescent="0.25">
      <c r="A19" t="s">
        <v>4483</v>
      </c>
      <c r="B19" t="s">
        <v>4486</v>
      </c>
      <c r="C19" t="s">
        <v>2287</v>
      </c>
      <c r="D19" t="s">
        <v>4484</v>
      </c>
      <c r="E19" t="s">
        <v>4485</v>
      </c>
      <c r="F19" t="s">
        <v>4487</v>
      </c>
      <c r="G19" s="8">
        <v>0.8</v>
      </c>
    </row>
    <row r="20" spans="1:7" x14ac:dyDescent="0.25">
      <c r="A20" t="s">
        <v>4519</v>
      </c>
      <c r="B20" t="s">
        <v>4520</v>
      </c>
      <c r="C20" t="s">
        <v>2287</v>
      </c>
      <c r="D20" t="s">
        <v>4522</v>
      </c>
      <c r="E20" t="s">
        <v>4485</v>
      </c>
      <c r="F20" t="s">
        <v>4521</v>
      </c>
      <c r="G20" s="8">
        <v>6.27</v>
      </c>
    </row>
    <row r="21" spans="1:7" x14ac:dyDescent="0.25">
      <c r="A21" t="s">
        <v>4525</v>
      </c>
      <c r="B21" t="s">
        <v>4692</v>
      </c>
      <c r="C21" t="s">
        <v>2287</v>
      </c>
      <c r="D21" t="s">
        <v>4526</v>
      </c>
      <c r="E21" t="s">
        <v>2521</v>
      </c>
      <c r="F21" t="s">
        <v>4527</v>
      </c>
      <c r="G21" s="8">
        <v>0.68</v>
      </c>
    </row>
    <row r="22" spans="1:7" x14ac:dyDescent="0.25">
      <c r="A22" t="s">
        <v>4578</v>
      </c>
      <c r="B22" t="s">
        <v>4579</v>
      </c>
      <c r="C22" t="s">
        <v>2287</v>
      </c>
      <c r="D22" t="s">
        <v>4580</v>
      </c>
      <c r="E22" t="s">
        <v>2317</v>
      </c>
      <c r="F22" t="s">
        <v>4581</v>
      </c>
      <c r="G22" s="8">
        <v>0.53</v>
      </c>
    </row>
    <row r="23" spans="1:7" x14ac:dyDescent="0.25">
      <c r="A23" t="s">
        <v>4604</v>
      </c>
      <c r="B23" t="s">
        <v>4606</v>
      </c>
      <c r="C23" t="s">
        <v>2287</v>
      </c>
      <c r="D23" t="s">
        <v>4605</v>
      </c>
      <c r="E23" t="s">
        <v>2479</v>
      </c>
      <c r="F23" t="s">
        <v>4607</v>
      </c>
      <c r="G23" s="8">
        <v>2.79</v>
      </c>
    </row>
    <row r="24" spans="1:7" x14ac:dyDescent="0.25">
      <c r="A24" t="s">
        <v>4688</v>
      </c>
      <c r="B24" t="s">
        <v>4691</v>
      </c>
      <c r="C24" t="s">
        <v>2287</v>
      </c>
      <c r="D24" t="s">
        <v>4689</v>
      </c>
      <c r="E24" t="s">
        <v>2521</v>
      </c>
      <c r="F24" t="s">
        <v>4690</v>
      </c>
      <c r="G24" s="8">
        <v>1.1599999999999999</v>
      </c>
    </row>
    <row r="25" spans="1:7" x14ac:dyDescent="0.25">
      <c r="A25" t="s">
        <v>4712</v>
      </c>
      <c r="B25" t="s">
        <v>4715</v>
      </c>
      <c r="C25" t="s">
        <v>4313</v>
      </c>
      <c r="D25" t="s">
        <v>4713</v>
      </c>
      <c r="E25" t="s">
        <v>2317</v>
      </c>
      <c r="F25" t="s">
        <v>4714</v>
      </c>
      <c r="G25" s="8">
        <v>5.18</v>
      </c>
    </row>
    <row r="26" spans="1:7" x14ac:dyDescent="0.25">
      <c r="A26" t="s">
        <v>4716</v>
      </c>
      <c r="B26" t="s">
        <v>4717</v>
      </c>
      <c r="C26" t="s">
        <v>4313</v>
      </c>
      <c r="D26" t="s">
        <v>4718</v>
      </c>
      <c r="E26" t="s">
        <v>2317</v>
      </c>
      <c r="F26" t="s">
        <v>4719</v>
      </c>
      <c r="G26" s="8">
        <v>7.59</v>
      </c>
    </row>
    <row r="27" spans="1:7" x14ac:dyDescent="0.25">
      <c r="A27" t="s">
        <v>4720</v>
      </c>
      <c r="B27" t="s">
        <v>4722</v>
      </c>
      <c r="C27" t="s">
        <v>4313</v>
      </c>
      <c r="D27" t="s">
        <v>4723</v>
      </c>
      <c r="E27" t="s">
        <v>2317</v>
      </c>
      <c r="F27" t="s">
        <v>4721</v>
      </c>
      <c r="G27" s="8">
        <v>6.66</v>
      </c>
    </row>
    <row r="28" spans="1:7" x14ac:dyDescent="0.25">
      <c r="A28" t="s">
        <v>4724</v>
      </c>
      <c r="B28" t="s">
        <v>4730</v>
      </c>
      <c r="C28" t="s">
        <v>4313</v>
      </c>
      <c r="D28" t="s">
        <v>4725</v>
      </c>
      <c r="E28" t="s">
        <v>2317</v>
      </c>
      <c r="F28" t="s">
        <v>4714</v>
      </c>
      <c r="G28" s="8">
        <v>5.63</v>
      </c>
    </row>
    <row r="29" spans="1:7" x14ac:dyDescent="0.25">
      <c r="A29" t="s">
        <v>4726</v>
      </c>
      <c r="B29" t="s">
        <v>4731</v>
      </c>
      <c r="C29" t="s">
        <v>4313</v>
      </c>
      <c r="D29" t="s">
        <v>4728</v>
      </c>
      <c r="E29" t="s">
        <v>2479</v>
      </c>
      <c r="F29" t="s">
        <v>4727</v>
      </c>
      <c r="G29" s="8">
        <v>1</v>
      </c>
    </row>
    <row r="30" spans="1:7" x14ac:dyDescent="0.25">
      <c r="A30" t="s">
        <v>4729</v>
      </c>
      <c r="B30" t="s">
        <v>4732</v>
      </c>
      <c r="C30" t="s">
        <v>4313</v>
      </c>
      <c r="D30" t="s">
        <v>4733</v>
      </c>
      <c r="E30" t="s">
        <v>2479</v>
      </c>
      <c r="F30" t="s">
        <v>4727</v>
      </c>
      <c r="G30" s="8">
        <v>8.1999999999999993</v>
      </c>
    </row>
    <row r="31" spans="1:7" x14ac:dyDescent="0.25">
      <c r="A31" t="s">
        <v>4832</v>
      </c>
      <c r="B31" t="s">
        <v>4833</v>
      </c>
      <c r="C31" t="s">
        <v>2287</v>
      </c>
      <c r="D31" t="s">
        <v>4834</v>
      </c>
      <c r="E31" t="s">
        <v>4835</v>
      </c>
      <c r="F31" t="s">
        <v>4836</v>
      </c>
      <c r="G31" s="8">
        <v>0.6</v>
      </c>
    </row>
    <row r="32" spans="1:7" x14ac:dyDescent="0.25">
      <c r="A32" t="s">
        <v>4842</v>
      </c>
      <c r="B32" t="s">
        <v>4841</v>
      </c>
      <c r="C32" t="s">
        <v>2287</v>
      </c>
      <c r="D32" t="s">
        <v>4840</v>
      </c>
      <c r="E32" t="s">
        <v>2317</v>
      </c>
      <c r="F32" t="s">
        <v>4487</v>
      </c>
      <c r="G32" s="8">
        <v>0.9</v>
      </c>
    </row>
    <row r="33" spans="1:7" x14ac:dyDescent="0.25">
      <c r="A33" t="s">
        <v>4871</v>
      </c>
      <c r="B33" t="s">
        <v>4872</v>
      </c>
      <c r="C33" t="s">
        <v>4313</v>
      </c>
      <c r="D33" t="s">
        <v>4873</v>
      </c>
      <c r="E33" t="s">
        <v>2317</v>
      </c>
      <c r="F33" t="s">
        <v>4874</v>
      </c>
      <c r="G33" s="8">
        <v>7.62</v>
      </c>
    </row>
    <row r="34" spans="1:7" x14ac:dyDescent="0.25">
      <c r="A34" t="s">
        <v>4880</v>
      </c>
      <c r="B34" t="s">
        <v>4881</v>
      </c>
      <c r="C34" t="s">
        <v>4313</v>
      </c>
      <c r="D34" t="s">
        <v>4882</v>
      </c>
      <c r="E34" t="s">
        <v>2317</v>
      </c>
      <c r="F34" t="s">
        <v>4714</v>
      </c>
      <c r="G34" s="8">
        <v>2.09</v>
      </c>
    </row>
    <row r="35" spans="1:7" x14ac:dyDescent="0.25">
      <c r="A35" t="s">
        <v>4953</v>
      </c>
      <c r="B35" t="s">
        <v>4954</v>
      </c>
      <c r="C35" t="s">
        <v>4313</v>
      </c>
      <c r="D35" t="s">
        <v>4955</v>
      </c>
      <c r="E35" t="s">
        <v>2479</v>
      </c>
      <c r="F35" t="s">
        <v>4727</v>
      </c>
      <c r="G35" s="8">
        <v>1.75</v>
      </c>
    </row>
    <row r="36" spans="1:7" x14ac:dyDescent="0.25">
      <c r="A36" t="s">
        <v>4956</v>
      </c>
      <c r="B36" t="s">
        <v>4957</v>
      </c>
      <c r="C36" t="s">
        <v>4313</v>
      </c>
      <c r="D36" t="s">
        <v>4958</v>
      </c>
      <c r="E36" t="s">
        <v>2317</v>
      </c>
      <c r="F36" t="s">
        <v>4714</v>
      </c>
      <c r="G36" s="8">
        <v>1.37</v>
      </c>
    </row>
    <row r="37" spans="1:7" x14ac:dyDescent="0.25">
      <c r="A37" t="s">
        <v>4982</v>
      </c>
      <c r="B37" t="s">
        <v>4983</v>
      </c>
      <c r="C37" t="s">
        <v>2287</v>
      </c>
      <c r="D37" t="s">
        <v>4984</v>
      </c>
      <c r="E37" t="s">
        <v>2479</v>
      </c>
      <c r="F37" t="s">
        <v>4727</v>
      </c>
      <c r="G37" s="8">
        <v>1.26</v>
      </c>
    </row>
    <row r="38" spans="1:7" x14ac:dyDescent="0.25">
      <c r="A38" t="s">
        <v>4989</v>
      </c>
      <c r="B38" t="s">
        <v>4990</v>
      </c>
      <c r="C38" t="s">
        <v>2287</v>
      </c>
      <c r="D38" t="s">
        <v>4991</v>
      </c>
      <c r="E38" t="s">
        <v>2479</v>
      </c>
      <c r="F38" t="s">
        <v>4727</v>
      </c>
      <c r="G38" s="8">
        <v>1.61</v>
      </c>
    </row>
    <row r="39" spans="1:7" x14ac:dyDescent="0.25">
      <c r="A39" t="s">
        <v>4992</v>
      </c>
      <c r="B39" t="s">
        <v>4993</v>
      </c>
      <c r="C39" t="s">
        <v>2287</v>
      </c>
      <c r="D39" t="s">
        <v>4994</v>
      </c>
      <c r="E39" t="s">
        <v>2317</v>
      </c>
      <c r="F39" t="s">
        <v>4714</v>
      </c>
      <c r="G39" s="8">
        <v>1.08</v>
      </c>
    </row>
    <row r="40" spans="1:7" x14ac:dyDescent="0.25">
      <c r="A40" t="s">
        <v>5095</v>
      </c>
      <c r="B40" t="s">
        <v>5096</v>
      </c>
      <c r="C40" t="s">
        <v>2287</v>
      </c>
      <c r="D40" t="s">
        <v>5097</v>
      </c>
      <c r="E40" t="s">
        <v>2317</v>
      </c>
      <c r="F40" t="s">
        <v>5098</v>
      </c>
      <c r="G40" s="8">
        <v>2.52</v>
      </c>
    </row>
    <row r="41" spans="1:7" x14ac:dyDescent="0.25">
      <c r="A41" t="s">
        <v>5125</v>
      </c>
      <c r="B41" t="s">
        <v>5126</v>
      </c>
      <c r="C41" t="s">
        <v>2287</v>
      </c>
      <c r="D41" t="s">
        <v>5127</v>
      </c>
      <c r="E41" t="s">
        <v>3364</v>
      </c>
      <c r="F41" t="s">
        <v>5128</v>
      </c>
      <c r="G41" s="8">
        <v>2.59</v>
      </c>
    </row>
    <row r="42" spans="1:7" x14ac:dyDescent="0.25">
      <c r="A42" t="s">
        <v>5145</v>
      </c>
      <c r="B42" t="s">
        <v>5146</v>
      </c>
      <c r="C42" t="s">
        <v>4313</v>
      </c>
      <c r="D42" t="s">
        <v>5147</v>
      </c>
      <c r="E42" t="s">
        <v>2317</v>
      </c>
      <c r="F42" t="s">
        <v>4714</v>
      </c>
      <c r="G42" s="8">
        <v>7.75</v>
      </c>
    </row>
    <row r="43" spans="1:7" x14ac:dyDescent="0.25">
      <c r="A43" t="s">
        <v>5183</v>
      </c>
      <c r="B43" t="s">
        <v>5186</v>
      </c>
      <c r="C43" t="s">
        <v>4313</v>
      </c>
      <c r="D43" t="s">
        <v>5184</v>
      </c>
      <c r="E43" t="s">
        <v>2317</v>
      </c>
      <c r="F43" t="s">
        <v>5185</v>
      </c>
      <c r="G43" s="8">
        <v>2.78</v>
      </c>
    </row>
    <row r="44" spans="1:7" x14ac:dyDescent="0.25">
      <c r="A44" t="s">
        <v>5206</v>
      </c>
      <c r="B44" t="s">
        <v>5207</v>
      </c>
      <c r="C44" t="s">
        <v>2287</v>
      </c>
      <c r="D44" t="s">
        <v>5208</v>
      </c>
      <c r="E44" t="s">
        <v>5209</v>
      </c>
      <c r="F44" t="s">
        <v>5128</v>
      </c>
      <c r="G44" s="8">
        <v>0.5</v>
      </c>
    </row>
    <row r="45" spans="1:7" x14ac:dyDescent="0.25">
      <c r="A45" t="s">
        <v>5235</v>
      </c>
      <c r="B45" t="s">
        <v>5240</v>
      </c>
      <c r="C45" t="s">
        <v>2091</v>
      </c>
      <c r="D45" t="s">
        <v>5236</v>
      </c>
      <c r="E45" t="s">
        <v>5237</v>
      </c>
      <c r="F45" t="s">
        <v>5238</v>
      </c>
      <c r="G45" s="8">
        <v>0.55000000000000004</v>
      </c>
    </row>
    <row r="46" spans="1:7" x14ac:dyDescent="0.25">
      <c r="A46" t="s">
        <v>5239</v>
      </c>
      <c r="B46" t="s">
        <v>5187</v>
      </c>
      <c r="C46" t="s">
        <v>2091</v>
      </c>
      <c r="D46" t="s">
        <v>5188</v>
      </c>
      <c r="E46" t="s">
        <v>5189</v>
      </c>
      <c r="F46" t="s">
        <v>5190</v>
      </c>
      <c r="G46" s="8">
        <v>1.47</v>
      </c>
    </row>
    <row r="47" spans="1:7" x14ac:dyDescent="0.25">
      <c r="A47" t="s">
        <v>5323</v>
      </c>
      <c r="B47" t="s">
        <v>5321</v>
      </c>
      <c r="C47" t="s">
        <v>2287</v>
      </c>
      <c r="D47" t="s">
        <v>5322</v>
      </c>
      <c r="E47" t="s">
        <v>5209</v>
      </c>
      <c r="F47" t="s">
        <v>4727</v>
      </c>
      <c r="G47" s="8">
        <v>1.47</v>
      </c>
    </row>
    <row r="48" spans="1:7" x14ac:dyDescent="0.25">
      <c r="A48" t="s">
        <v>5328</v>
      </c>
      <c r="B48" t="s">
        <v>5329</v>
      </c>
      <c r="C48" t="s">
        <v>2287</v>
      </c>
      <c r="D48" t="s">
        <v>5330</v>
      </c>
      <c r="E48" t="s">
        <v>5331</v>
      </c>
      <c r="F48">
        <v>555</v>
      </c>
      <c r="G48" s="8">
        <v>0.45</v>
      </c>
    </row>
    <row r="49" spans="1:7" x14ac:dyDescent="0.25">
      <c r="A49" t="s">
        <v>5399</v>
      </c>
      <c r="B49" t="s">
        <v>5909</v>
      </c>
      <c r="C49" t="s">
        <v>2430</v>
      </c>
      <c r="D49" t="s">
        <v>5400</v>
      </c>
      <c r="E49" t="s">
        <v>5402</v>
      </c>
      <c r="F49" t="s">
        <v>5401</v>
      </c>
      <c r="G49" s="8">
        <v>1.04</v>
      </c>
    </row>
    <row r="50" spans="1:7" x14ac:dyDescent="0.25">
      <c r="A50" t="s">
        <v>5439</v>
      </c>
      <c r="B50" t="s">
        <v>5440</v>
      </c>
      <c r="C50" t="s">
        <v>4313</v>
      </c>
      <c r="D50" t="s">
        <v>5441</v>
      </c>
      <c r="E50" t="s">
        <v>4469</v>
      </c>
      <c r="F50" t="s">
        <v>5442</v>
      </c>
      <c r="G50" s="8">
        <v>3.93</v>
      </c>
    </row>
    <row r="51" spans="1:7" x14ac:dyDescent="0.25">
      <c r="A51" t="s">
        <v>5464</v>
      </c>
      <c r="B51" t="s">
        <v>5467</v>
      </c>
      <c r="C51" t="s">
        <v>5036</v>
      </c>
      <c r="D51" t="s">
        <v>5465</v>
      </c>
      <c r="E51" t="s">
        <v>5468</v>
      </c>
      <c r="F51" t="s">
        <v>5466</v>
      </c>
      <c r="G51" s="8">
        <v>0.45</v>
      </c>
    </row>
    <row r="52" spans="1:7" x14ac:dyDescent="0.25">
      <c r="A52" t="s">
        <v>5724</v>
      </c>
      <c r="B52" t="s">
        <v>5725</v>
      </c>
      <c r="C52" t="s">
        <v>2287</v>
      </c>
      <c r="D52" t="s">
        <v>5726</v>
      </c>
      <c r="E52" t="s">
        <v>4469</v>
      </c>
      <c r="F52" t="s">
        <v>5727</v>
      </c>
      <c r="G52" s="8">
        <v>0.9</v>
      </c>
    </row>
    <row r="53" spans="1:7" x14ac:dyDescent="0.25">
      <c r="A53" t="s">
        <v>5731</v>
      </c>
      <c r="B53" t="s">
        <v>5732</v>
      </c>
      <c r="C53" t="s">
        <v>2287</v>
      </c>
      <c r="D53" t="s">
        <v>5733</v>
      </c>
      <c r="E53" t="s">
        <v>4469</v>
      </c>
      <c r="F53" t="s">
        <v>5734</v>
      </c>
      <c r="G53" s="8">
        <v>0.71</v>
      </c>
    </row>
    <row r="54" spans="1:7" x14ac:dyDescent="0.25">
      <c r="A54" t="s">
        <v>5739</v>
      </c>
      <c r="B54" t="s">
        <v>5740</v>
      </c>
      <c r="C54" t="s">
        <v>2287</v>
      </c>
      <c r="D54" t="s">
        <v>5742</v>
      </c>
      <c r="E54" t="s">
        <v>4469</v>
      </c>
      <c r="F54" t="s">
        <v>5741</v>
      </c>
    </row>
    <row r="55" spans="1:7" x14ac:dyDescent="0.25">
      <c r="A55" t="s">
        <v>5905</v>
      </c>
      <c r="B55" t="s">
        <v>5908</v>
      </c>
      <c r="C55" t="s">
        <v>2430</v>
      </c>
      <c r="D55" t="s">
        <v>5907</v>
      </c>
      <c r="E55" t="s">
        <v>5906</v>
      </c>
      <c r="F55" t="s">
        <v>5401</v>
      </c>
      <c r="G55" s="8">
        <v>1.04</v>
      </c>
    </row>
    <row r="56" spans="1:7" x14ac:dyDescent="0.25">
      <c r="A56" t="s">
        <v>5948</v>
      </c>
      <c r="B56" t="s">
        <v>5949</v>
      </c>
      <c r="C56" t="s">
        <v>4313</v>
      </c>
      <c r="D56" t="s">
        <v>5951</v>
      </c>
      <c r="E56" t="s">
        <v>4469</v>
      </c>
      <c r="F56" t="s">
        <v>5950</v>
      </c>
      <c r="G56" s="8">
        <v>3.26</v>
      </c>
    </row>
    <row r="57" spans="1:7" x14ac:dyDescent="0.25">
      <c r="A57" t="s">
        <v>5972</v>
      </c>
      <c r="B57" t="s">
        <v>5973</v>
      </c>
      <c r="C57" t="s">
        <v>2287</v>
      </c>
      <c r="D57" t="s">
        <v>5974</v>
      </c>
      <c r="E57" t="s">
        <v>4469</v>
      </c>
      <c r="F57" t="s">
        <v>5975</v>
      </c>
      <c r="G57" s="8">
        <v>3</v>
      </c>
    </row>
    <row r="58" spans="1:7" x14ac:dyDescent="0.25">
      <c r="A58" t="s">
        <v>6021</v>
      </c>
      <c r="B58" t="s">
        <v>6022</v>
      </c>
      <c r="C58" t="s">
        <v>4313</v>
      </c>
      <c r="D58" t="s">
        <v>6025</v>
      </c>
      <c r="E58" t="s">
        <v>6023</v>
      </c>
      <c r="F58" t="s">
        <v>6024</v>
      </c>
      <c r="G58" s="8">
        <v>14.99</v>
      </c>
    </row>
    <row r="59" spans="1:7" x14ac:dyDescent="0.25">
      <c r="A59" t="s">
        <v>6135</v>
      </c>
      <c r="B59" t="s">
        <v>6138</v>
      </c>
      <c r="C59" t="s">
        <v>2287</v>
      </c>
      <c r="D59" t="s">
        <v>6136</v>
      </c>
      <c r="E59" t="s">
        <v>4469</v>
      </c>
      <c r="F59" t="s">
        <v>6137</v>
      </c>
      <c r="G59" s="8">
        <v>0.79</v>
      </c>
    </row>
    <row r="60" spans="1:7" x14ac:dyDescent="0.25">
      <c r="A60" t="s">
        <v>6156</v>
      </c>
      <c r="B60" t="s">
        <v>6158</v>
      </c>
      <c r="C60" t="s">
        <v>2091</v>
      </c>
      <c r="D60" t="s">
        <v>6157</v>
      </c>
      <c r="E60" t="s">
        <v>5189</v>
      </c>
      <c r="F60" t="s">
        <v>5238</v>
      </c>
      <c r="G60" s="8">
        <v>0.64</v>
      </c>
    </row>
    <row r="61" spans="1:7" x14ac:dyDescent="0.25">
      <c r="A61" t="s">
        <v>6201</v>
      </c>
      <c r="B61" t="s">
        <v>6202</v>
      </c>
      <c r="C61" t="s">
        <v>2287</v>
      </c>
      <c r="D61" t="s">
        <v>6203</v>
      </c>
      <c r="E61" t="s">
        <v>6204</v>
      </c>
      <c r="F61" t="s">
        <v>6205</v>
      </c>
      <c r="G61" s="8">
        <v>14.43</v>
      </c>
    </row>
    <row r="62" spans="1:7" x14ac:dyDescent="0.25">
      <c r="A62" t="s">
        <v>6209</v>
      </c>
      <c r="B62" t="s">
        <v>6210</v>
      </c>
      <c r="C62" t="s">
        <v>4313</v>
      </c>
      <c r="D62" t="s">
        <v>6231</v>
      </c>
      <c r="E62" t="s">
        <v>6211</v>
      </c>
      <c r="F62" t="s">
        <v>2559</v>
      </c>
      <c r="G62" s="8">
        <v>3.99</v>
      </c>
    </row>
    <row r="63" spans="1:7" x14ac:dyDescent="0.25">
      <c r="A63" t="s">
        <v>6236</v>
      </c>
      <c r="B63" t="s">
        <v>6237</v>
      </c>
      <c r="C63" t="s">
        <v>2287</v>
      </c>
      <c r="D63" t="s">
        <v>4584</v>
      </c>
      <c r="E63" t="s">
        <v>4469</v>
      </c>
      <c r="F63" s="11" t="s">
        <v>6238</v>
      </c>
      <c r="G63" s="8">
        <v>0.36</v>
      </c>
    </row>
    <row r="64" spans="1:7" x14ac:dyDescent="0.25">
      <c r="A64" t="s">
        <v>6239</v>
      </c>
      <c r="B64" t="s">
        <v>6240</v>
      </c>
      <c r="C64" t="s">
        <v>2287</v>
      </c>
      <c r="D64" t="s">
        <v>6241</v>
      </c>
      <c r="E64" t="s">
        <v>4469</v>
      </c>
      <c r="F64" t="s">
        <v>4719</v>
      </c>
      <c r="G64" s="8">
        <v>0.87</v>
      </c>
    </row>
    <row r="65" spans="1:7" x14ac:dyDescent="0.25">
      <c r="A65" t="s">
        <v>6242</v>
      </c>
      <c r="B65" t="s">
        <v>6245</v>
      </c>
      <c r="C65" t="s">
        <v>2287</v>
      </c>
      <c r="D65" t="s">
        <v>6244</v>
      </c>
      <c r="E65" t="s">
        <v>4469</v>
      </c>
      <c r="F65" t="s">
        <v>6243</v>
      </c>
      <c r="G65" s="8">
        <v>1.02</v>
      </c>
    </row>
    <row r="66" spans="1:7" x14ac:dyDescent="0.25">
      <c r="A66" t="s">
        <v>6341</v>
      </c>
      <c r="B66" t="s">
        <v>6343</v>
      </c>
      <c r="C66" t="s">
        <v>4313</v>
      </c>
      <c r="D66" t="s">
        <v>6342</v>
      </c>
      <c r="E66" t="s">
        <v>6344</v>
      </c>
      <c r="F66" t="s">
        <v>4714</v>
      </c>
      <c r="G66" s="8">
        <v>5.48</v>
      </c>
    </row>
    <row r="67" spans="1:7" x14ac:dyDescent="0.25">
      <c r="A67" t="s">
        <v>6345</v>
      </c>
      <c r="B67" t="s">
        <v>6349</v>
      </c>
      <c r="C67" t="s">
        <v>2287</v>
      </c>
      <c r="D67" t="s">
        <v>6348</v>
      </c>
      <c r="E67" t="s">
        <v>6347</v>
      </c>
      <c r="F67" t="s">
        <v>6346</v>
      </c>
      <c r="G67" s="8">
        <v>2.7</v>
      </c>
    </row>
    <row r="68" spans="1:7" x14ac:dyDescent="0.25">
      <c r="A68" t="s">
        <v>6371</v>
      </c>
      <c r="B68" t="s">
        <v>6372</v>
      </c>
      <c r="C68" t="s">
        <v>6373</v>
      </c>
      <c r="D68" t="s">
        <v>6376</v>
      </c>
      <c r="E68" t="s">
        <v>6374</v>
      </c>
      <c r="F68" t="s">
        <v>6375</v>
      </c>
      <c r="G68" s="8">
        <v>8.4499999999999993</v>
      </c>
    </row>
    <row r="69" spans="1:7" x14ac:dyDescent="0.25">
      <c r="A69" t="s">
        <v>6558</v>
      </c>
      <c r="B69" t="s">
        <v>6559</v>
      </c>
      <c r="C69" t="s">
        <v>2091</v>
      </c>
      <c r="D69" t="s">
        <v>6560</v>
      </c>
      <c r="E69" t="s">
        <v>6561</v>
      </c>
      <c r="F69" t="s">
        <v>6562</v>
      </c>
      <c r="G69" s="8">
        <v>1.32</v>
      </c>
    </row>
    <row r="70" spans="1:7" x14ac:dyDescent="0.25">
      <c r="A70" t="s">
        <v>6563</v>
      </c>
      <c r="B70" t="s">
        <v>6564</v>
      </c>
      <c r="C70" t="s">
        <v>2287</v>
      </c>
      <c r="D70" t="s">
        <v>6565</v>
      </c>
      <c r="E70" t="s">
        <v>4469</v>
      </c>
      <c r="F70" t="s">
        <v>4714</v>
      </c>
      <c r="G70" s="8">
        <v>1.84</v>
      </c>
    </row>
    <row r="71" spans="1:7" x14ac:dyDescent="0.25">
      <c r="A71" t="s">
        <v>6566</v>
      </c>
      <c r="B71" t="s">
        <v>6568</v>
      </c>
      <c r="C71" t="s">
        <v>2091</v>
      </c>
      <c r="D71" t="s">
        <v>6567</v>
      </c>
      <c r="E71" t="s">
        <v>5189</v>
      </c>
      <c r="F71" t="s">
        <v>5238</v>
      </c>
      <c r="G71" s="8">
        <v>0.64</v>
      </c>
    </row>
    <row r="72" spans="1:7" x14ac:dyDescent="0.25">
      <c r="A72" t="s">
        <v>6569</v>
      </c>
      <c r="B72" t="s">
        <v>6570</v>
      </c>
      <c r="C72" t="s">
        <v>4313</v>
      </c>
      <c r="D72" t="s">
        <v>6571</v>
      </c>
      <c r="E72" t="s">
        <v>6561</v>
      </c>
      <c r="F72" t="s">
        <v>6572</v>
      </c>
      <c r="G72" s="8">
        <v>4.3499999999999996</v>
      </c>
    </row>
    <row r="73" spans="1:7" x14ac:dyDescent="0.25">
      <c r="A73" t="s">
        <v>6656</v>
      </c>
      <c r="B73" t="s">
        <v>6657</v>
      </c>
      <c r="C73" t="s">
        <v>6373</v>
      </c>
      <c r="D73" t="s">
        <v>6659</v>
      </c>
      <c r="E73" t="s">
        <v>4469</v>
      </c>
      <c r="F73" t="s">
        <v>6658</v>
      </c>
      <c r="G73" s="8">
        <v>7.61</v>
      </c>
    </row>
    <row r="74" spans="1:7" x14ac:dyDescent="0.25">
      <c r="A74" t="s">
        <v>6660</v>
      </c>
      <c r="B74" t="s">
        <v>6661</v>
      </c>
      <c r="C74" t="s">
        <v>2430</v>
      </c>
      <c r="D74" t="s">
        <v>6662</v>
      </c>
      <c r="E74" t="s">
        <v>5504</v>
      </c>
      <c r="F74" t="s">
        <v>6662</v>
      </c>
      <c r="G74" s="8">
        <v>1.77</v>
      </c>
    </row>
    <row r="75" spans="1:7" x14ac:dyDescent="0.25">
      <c r="A75" t="s">
        <v>6666</v>
      </c>
      <c r="B75" t="s">
        <v>6667</v>
      </c>
      <c r="C75" t="s">
        <v>2287</v>
      </c>
      <c r="D75" t="s">
        <v>6668</v>
      </c>
      <c r="E75" t="s">
        <v>4509</v>
      </c>
      <c r="F75" t="s">
        <v>6669</v>
      </c>
      <c r="G75" s="8">
        <v>8.27</v>
      </c>
    </row>
    <row r="76" spans="1:7" x14ac:dyDescent="0.25">
      <c r="A76" t="s">
        <v>6746</v>
      </c>
      <c r="B76" t="s">
        <v>6747</v>
      </c>
      <c r="C76" t="s">
        <v>4313</v>
      </c>
      <c r="D76" t="s">
        <v>6571</v>
      </c>
      <c r="E76" t="s">
        <v>4469</v>
      </c>
      <c r="F76" t="s">
        <v>4714</v>
      </c>
      <c r="G76" s="8">
        <v>4.3499999999999996</v>
      </c>
    </row>
    <row r="77" spans="1:7" x14ac:dyDescent="0.25">
      <c r="A77" t="s">
        <v>6831</v>
      </c>
      <c r="B77" t="s">
        <v>6832</v>
      </c>
      <c r="C77" t="s">
        <v>4313</v>
      </c>
      <c r="D77" t="s">
        <v>6833</v>
      </c>
      <c r="E77" t="s">
        <v>5331</v>
      </c>
      <c r="F77" t="s">
        <v>6834</v>
      </c>
      <c r="G77" s="8">
        <v>5.96</v>
      </c>
    </row>
    <row r="78" spans="1:7" x14ac:dyDescent="0.25">
      <c r="A78" t="s">
        <v>6835</v>
      </c>
      <c r="B78" t="s">
        <v>6837</v>
      </c>
      <c r="C78" t="s">
        <v>2287</v>
      </c>
      <c r="D78" t="s">
        <v>6836</v>
      </c>
      <c r="E78" t="s">
        <v>5356</v>
      </c>
      <c r="F78" t="s">
        <v>4836</v>
      </c>
      <c r="G78" s="8">
        <v>0.56000000000000005</v>
      </c>
    </row>
    <row r="79" spans="1:7" x14ac:dyDescent="0.25">
      <c r="A79" t="s">
        <v>6845</v>
      </c>
      <c r="B79" t="s">
        <v>6846</v>
      </c>
      <c r="C79" t="s">
        <v>2287</v>
      </c>
      <c r="D79" t="s">
        <v>6847</v>
      </c>
      <c r="E79" t="s">
        <v>5209</v>
      </c>
      <c r="F79" t="s">
        <v>4727</v>
      </c>
      <c r="G79" s="8">
        <v>4.8600000000000003</v>
      </c>
    </row>
    <row r="80" spans="1:7" x14ac:dyDescent="0.25">
      <c r="A80" t="s">
        <v>6848</v>
      </c>
      <c r="B80" t="s">
        <v>6850</v>
      </c>
      <c r="C80" t="s">
        <v>2287</v>
      </c>
      <c r="D80" t="s">
        <v>6849</v>
      </c>
      <c r="E80" t="s">
        <v>5331</v>
      </c>
      <c r="F80" t="s">
        <v>4714</v>
      </c>
      <c r="G80" s="8">
        <v>4.01</v>
      </c>
    </row>
    <row r="81" spans="1:8" x14ac:dyDescent="0.25">
      <c r="A81" t="s">
        <v>6902</v>
      </c>
      <c r="B81" t="s">
        <v>6903</v>
      </c>
      <c r="C81" t="s">
        <v>2287</v>
      </c>
      <c r="D81" t="s">
        <v>6904</v>
      </c>
      <c r="E81" t="s">
        <v>5504</v>
      </c>
      <c r="F81" t="s">
        <v>6905</v>
      </c>
      <c r="G81" s="8">
        <v>0.49</v>
      </c>
    </row>
    <row r="82" spans="1:8" x14ac:dyDescent="0.25">
      <c r="A82" t="s">
        <v>6921</v>
      </c>
      <c r="B82" t="s">
        <v>6922</v>
      </c>
      <c r="C82" t="s">
        <v>2287</v>
      </c>
      <c r="D82" t="s">
        <v>6924</v>
      </c>
      <c r="E82" t="s">
        <v>6211</v>
      </c>
      <c r="F82" t="s">
        <v>6923</v>
      </c>
      <c r="G82" s="8">
        <v>1.45</v>
      </c>
    </row>
    <row r="83" spans="1:8" x14ac:dyDescent="0.25">
      <c r="A83" t="s">
        <v>6961</v>
      </c>
      <c r="B83" t="s">
        <v>6962</v>
      </c>
      <c r="C83" t="s">
        <v>2287</v>
      </c>
      <c r="D83" t="s">
        <v>6963</v>
      </c>
      <c r="E83" t="s">
        <v>4469</v>
      </c>
      <c r="F83" t="s">
        <v>5975</v>
      </c>
      <c r="G83" s="8">
        <v>2.92</v>
      </c>
    </row>
    <row r="84" spans="1:8" x14ac:dyDescent="0.25">
      <c r="A84" t="s">
        <v>7056</v>
      </c>
      <c r="B84" t="s">
        <v>7057</v>
      </c>
      <c r="C84" t="s">
        <v>4313</v>
      </c>
      <c r="D84" t="s">
        <v>7058</v>
      </c>
      <c r="E84" t="s">
        <v>7059</v>
      </c>
      <c r="F84" t="s">
        <v>7060</v>
      </c>
      <c r="G84" s="8">
        <v>6.19</v>
      </c>
    </row>
    <row r="85" spans="1:8" x14ac:dyDescent="0.25">
      <c r="A85" t="s">
        <v>7098</v>
      </c>
      <c r="B85" t="s">
        <v>7099</v>
      </c>
      <c r="C85" t="s">
        <v>2287</v>
      </c>
      <c r="D85" t="s">
        <v>7100</v>
      </c>
      <c r="E85" t="s">
        <v>4485</v>
      </c>
      <c r="F85" t="s">
        <v>7101</v>
      </c>
      <c r="G85" s="8">
        <v>2.95</v>
      </c>
    </row>
    <row r="86" spans="1:8" x14ac:dyDescent="0.25">
      <c r="A86" t="s">
        <v>9005</v>
      </c>
      <c r="B86" t="s">
        <v>8994</v>
      </c>
      <c r="C86" t="s">
        <v>2287</v>
      </c>
      <c r="D86" t="s">
        <v>8992</v>
      </c>
      <c r="E86" t="s">
        <v>8991</v>
      </c>
      <c r="F86" t="s">
        <v>8990</v>
      </c>
      <c r="G86" s="8">
        <v>2.35</v>
      </c>
      <c r="H86" t="s">
        <v>8993</v>
      </c>
    </row>
    <row r="87" spans="1:8" x14ac:dyDescent="0.25">
      <c r="A87" t="s">
        <v>9099</v>
      </c>
      <c r="B87" t="s">
        <v>9100</v>
      </c>
      <c r="C87" t="s">
        <v>4313</v>
      </c>
      <c r="D87" t="s">
        <v>9101</v>
      </c>
      <c r="E87" t="s">
        <v>6211</v>
      </c>
      <c r="F87" t="s">
        <v>9102</v>
      </c>
      <c r="G87" s="8">
        <v>5.42</v>
      </c>
      <c r="H87" t="s">
        <v>9103</v>
      </c>
    </row>
    <row r="88" spans="1:8" x14ac:dyDescent="0.25">
      <c r="A88" t="s">
        <v>9188</v>
      </c>
      <c r="B88" t="s">
        <v>9189</v>
      </c>
      <c r="C88" t="s">
        <v>50</v>
      </c>
      <c r="D88" t="s">
        <v>9190</v>
      </c>
      <c r="E88" t="s">
        <v>9193</v>
      </c>
      <c r="F88" t="s">
        <v>9191</v>
      </c>
      <c r="G88" s="8">
        <v>1.65</v>
      </c>
      <c r="H88" t="s">
        <v>9192</v>
      </c>
    </row>
    <row r="89" spans="1:8" x14ac:dyDescent="0.25">
      <c r="A89" t="s">
        <v>9194</v>
      </c>
      <c r="B89" t="s">
        <v>9198</v>
      </c>
      <c r="C89" t="s">
        <v>4313</v>
      </c>
      <c r="D89" t="s">
        <v>9196</v>
      </c>
      <c r="E89" t="s">
        <v>4469</v>
      </c>
      <c r="F89" t="s">
        <v>9195</v>
      </c>
      <c r="G89" s="8">
        <v>3.88</v>
      </c>
      <c r="H89" t="s">
        <v>9197</v>
      </c>
    </row>
    <row r="90" spans="1:8" x14ac:dyDescent="0.25">
      <c r="A90" t="s">
        <v>9203</v>
      </c>
      <c r="B90" t="s">
        <v>9204</v>
      </c>
      <c r="C90" t="s">
        <v>2287</v>
      </c>
      <c r="D90" t="s">
        <v>9205</v>
      </c>
      <c r="E90" t="s">
        <v>4485</v>
      </c>
      <c r="F90" t="s">
        <v>4581</v>
      </c>
      <c r="G90" s="8">
        <v>0.51</v>
      </c>
      <c r="H90" t="s">
        <v>9206</v>
      </c>
    </row>
    <row r="91" spans="1:8" x14ac:dyDescent="0.25">
      <c r="A91" t="s">
        <v>9232</v>
      </c>
      <c r="B91" t="s">
        <v>9233</v>
      </c>
      <c r="C91" t="s">
        <v>50</v>
      </c>
      <c r="D91" t="s">
        <v>9230</v>
      </c>
      <c r="E91" t="s">
        <v>9228</v>
      </c>
      <c r="F91" t="s">
        <v>9229</v>
      </c>
      <c r="G91" s="8">
        <v>2.19</v>
      </c>
      <c r="H91" t="s">
        <v>9231</v>
      </c>
    </row>
    <row r="92" spans="1:8" x14ac:dyDescent="0.25">
      <c r="A92" t="s">
        <v>9296</v>
      </c>
      <c r="B92" t="s">
        <v>9293</v>
      </c>
      <c r="C92" t="s">
        <v>2287</v>
      </c>
      <c r="D92" t="s">
        <v>9294</v>
      </c>
      <c r="E92" t="s">
        <v>9295</v>
      </c>
      <c r="F92" t="s">
        <v>3360</v>
      </c>
      <c r="G92" s="8">
        <v>5.62</v>
      </c>
      <c r="H92" t="s">
        <v>9297</v>
      </c>
    </row>
    <row r="93" spans="1:8" x14ac:dyDescent="0.25">
      <c r="A93" t="s">
        <v>9302</v>
      </c>
      <c r="B93" t="s">
        <v>9303</v>
      </c>
      <c r="C93" t="s">
        <v>2287</v>
      </c>
      <c r="D93" t="s">
        <v>9304</v>
      </c>
      <c r="E93" t="s">
        <v>6561</v>
      </c>
      <c r="F93" t="s">
        <v>9305</v>
      </c>
      <c r="G93" s="8">
        <v>3.48</v>
      </c>
      <c r="H93" t="s">
        <v>9306</v>
      </c>
    </row>
    <row r="94" spans="1:8" x14ac:dyDescent="0.25">
      <c r="A94" t="s">
        <v>9347</v>
      </c>
      <c r="B94" t="s">
        <v>9348</v>
      </c>
      <c r="C94" t="s">
        <v>2721</v>
      </c>
      <c r="D94" t="s">
        <v>9349</v>
      </c>
      <c r="E94" t="s">
        <v>9352</v>
      </c>
      <c r="F94" t="s">
        <v>9350</v>
      </c>
      <c r="G94" s="8">
        <v>3.63</v>
      </c>
      <c r="H94" t="s">
        <v>9351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9"/>
  <sheetViews>
    <sheetView topLeftCell="A25" workbookViewId="0">
      <selection activeCell="H50" sqref="H50"/>
    </sheetView>
  </sheetViews>
  <sheetFormatPr defaultRowHeight="15" x14ac:dyDescent="0.25"/>
  <cols>
    <col min="1" max="1" width="12.28515625" bestFit="1" customWidth="1"/>
    <col min="2" max="2" width="54.140625" customWidth="1"/>
    <col min="3" max="3" width="13.140625" bestFit="1" customWidth="1"/>
    <col min="4" max="4" width="18.85546875" customWidth="1"/>
    <col min="5" max="5" width="17" customWidth="1"/>
    <col min="6" max="6" width="18.28515625" customWidth="1"/>
    <col min="7" max="7" width="8.85546875" style="8"/>
  </cols>
  <sheetData>
    <row r="1" spans="1:8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4494</v>
      </c>
      <c r="H1" t="s">
        <v>7172</v>
      </c>
    </row>
    <row r="2" spans="1:8" x14ac:dyDescent="0.25">
      <c r="A2" t="s">
        <v>2565</v>
      </c>
      <c r="B2" t="s">
        <v>2564</v>
      </c>
      <c r="C2" t="s">
        <v>2287</v>
      </c>
      <c r="D2" t="s">
        <v>2563</v>
      </c>
      <c r="E2" t="s">
        <v>2558</v>
      </c>
      <c r="F2" t="s">
        <v>2563</v>
      </c>
    </row>
    <row r="3" spans="1:8" x14ac:dyDescent="0.25">
      <c r="A3" t="s">
        <v>2568</v>
      </c>
      <c r="B3" t="s">
        <v>2567</v>
      </c>
      <c r="C3" t="s">
        <v>2287</v>
      </c>
      <c r="D3" t="s">
        <v>2566</v>
      </c>
      <c r="E3" t="s">
        <v>2558</v>
      </c>
      <c r="F3" t="s">
        <v>2566</v>
      </c>
      <c r="G3" s="8">
        <v>1.01</v>
      </c>
      <c r="H3" t="s">
        <v>8915</v>
      </c>
    </row>
    <row r="4" spans="1:8" x14ac:dyDescent="0.25">
      <c r="A4" t="s">
        <v>2571</v>
      </c>
      <c r="B4" t="s">
        <v>2570</v>
      </c>
      <c r="C4" t="s">
        <v>2287</v>
      </c>
      <c r="D4" t="s">
        <v>2569</v>
      </c>
      <c r="E4" t="s">
        <v>2336</v>
      </c>
      <c r="F4" t="s">
        <v>2569</v>
      </c>
    </row>
    <row r="5" spans="1:8" x14ac:dyDescent="0.25">
      <c r="A5" t="s">
        <v>2577</v>
      </c>
      <c r="B5" t="s">
        <v>2576</v>
      </c>
      <c r="C5" t="s">
        <v>2287</v>
      </c>
      <c r="D5" t="s">
        <v>2578</v>
      </c>
      <c r="E5" t="s">
        <v>2558</v>
      </c>
      <c r="F5" t="s">
        <v>2578</v>
      </c>
    </row>
    <row r="6" spans="1:8" x14ac:dyDescent="0.25">
      <c r="A6" t="s">
        <v>2967</v>
      </c>
      <c r="B6" t="s">
        <v>2969</v>
      </c>
      <c r="C6" t="s">
        <v>2287</v>
      </c>
      <c r="D6" t="s">
        <v>2968</v>
      </c>
      <c r="E6" t="s">
        <v>2966</v>
      </c>
      <c r="F6" t="s">
        <v>4317</v>
      </c>
    </row>
    <row r="7" spans="1:8" x14ac:dyDescent="0.25">
      <c r="A7" t="s">
        <v>4293</v>
      </c>
      <c r="B7" t="s">
        <v>4298</v>
      </c>
      <c r="C7" t="s">
        <v>2287</v>
      </c>
      <c r="D7" t="s">
        <v>4294</v>
      </c>
      <c r="E7" t="s">
        <v>3364</v>
      </c>
      <c r="F7" t="s">
        <v>4304</v>
      </c>
    </row>
    <row r="8" spans="1:8" x14ac:dyDescent="0.25">
      <c r="A8" t="s">
        <v>4296</v>
      </c>
      <c r="B8" t="s">
        <v>4297</v>
      </c>
      <c r="C8" t="s">
        <v>2287</v>
      </c>
      <c r="D8" t="s">
        <v>4295</v>
      </c>
      <c r="E8" t="s">
        <v>4299</v>
      </c>
      <c r="F8" t="s">
        <v>4304</v>
      </c>
    </row>
    <row r="9" spans="1:8" x14ac:dyDescent="0.25">
      <c r="A9" t="s">
        <v>4300</v>
      </c>
      <c r="B9" t="s">
        <v>4301</v>
      </c>
      <c r="C9" t="s">
        <v>2287</v>
      </c>
      <c r="D9" t="s">
        <v>4302</v>
      </c>
      <c r="E9" t="s">
        <v>3364</v>
      </c>
      <c r="F9" t="s">
        <v>4303</v>
      </c>
    </row>
    <row r="10" spans="1:8" x14ac:dyDescent="0.25">
      <c r="A10" t="s">
        <v>4305</v>
      </c>
      <c r="B10" t="s">
        <v>4306</v>
      </c>
      <c r="C10" t="s">
        <v>2287</v>
      </c>
      <c r="D10" t="s">
        <v>4307</v>
      </c>
      <c r="E10" t="s">
        <v>4299</v>
      </c>
      <c r="F10" t="s">
        <v>4303</v>
      </c>
    </row>
    <row r="11" spans="1:8" x14ac:dyDescent="0.25">
      <c r="A11" t="s">
        <v>4335</v>
      </c>
      <c r="B11" t="s">
        <v>4341</v>
      </c>
      <c r="C11" t="s">
        <v>2287</v>
      </c>
      <c r="D11" t="s">
        <v>4336</v>
      </c>
      <c r="E11" t="s">
        <v>3364</v>
      </c>
      <c r="F11" t="s">
        <v>4337</v>
      </c>
      <c r="G11" s="8">
        <v>0.45</v>
      </c>
    </row>
    <row r="12" spans="1:8" x14ac:dyDescent="0.25">
      <c r="A12" t="s">
        <v>4338</v>
      </c>
      <c r="B12" t="s">
        <v>4340</v>
      </c>
      <c r="C12" t="s">
        <v>2287</v>
      </c>
      <c r="D12" t="s">
        <v>4339</v>
      </c>
      <c r="E12" t="s">
        <v>4299</v>
      </c>
      <c r="F12" t="s">
        <v>4337</v>
      </c>
    </row>
    <row r="13" spans="1:8" x14ac:dyDescent="0.25">
      <c r="A13" t="s">
        <v>4506</v>
      </c>
      <c r="B13" t="s">
        <v>4507</v>
      </c>
      <c r="C13" t="s">
        <v>2287</v>
      </c>
      <c r="D13" t="s">
        <v>4508</v>
      </c>
      <c r="E13" t="s">
        <v>4509</v>
      </c>
      <c r="F13" t="s">
        <v>4510</v>
      </c>
      <c r="G13" s="8">
        <v>0.84</v>
      </c>
    </row>
    <row r="14" spans="1:8" x14ac:dyDescent="0.25">
      <c r="A14" t="s">
        <v>4574</v>
      </c>
      <c r="B14" t="s">
        <v>4575</v>
      </c>
      <c r="C14" t="s">
        <v>2287</v>
      </c>
      <c r="D14" t="s">
        <v>4576</v>
      </c>
      <c r="E14" t="s">
        <v>3364</v>
      </c>
      <c r="F14" t="s">
        <v>4577</v>
      </c>
      <c r="G14" s="8">
        <v>0.42</v>
      </c>
    </row>
    <row r="15" spans="1:8" x14ac:dyDescent="0.25">
      <c r="A15" t="s">
        <v>4707</v>
      </c>
      <c r="B15" t="s">
        <v>4708</v>
      </c>
      <c r="C15" t="s">
        <v>2287</v>
      </c>
      <c r="D15" t="s">
        <v>4709</v>
      </c>
      <c r="E15" t="s">
        <v>4710</v>
      </c>
      <c r="F15" t="s">
        <v>4711</v>
      </c>
      <c r="G15" s="8">
        <v>2.87</v>
      </c>
    </row>
    <row r="16" spans="1:8" x14ac:dyDescent="0.25">
      <c r="A16" t="s">
        <v>4828</v>
      </c>
      <c r="B16" t="s">
        <v>4831</v>
      </c>
      <c r="C16" t="s">
        <v>2287</v>
      </c>
      <c r="D16" t="s">
        <v>4829</v>
      </c>
      <c r="E16" t="s">
        <v>4299</v>
      </c>
      <c r="F16" t="s">
        <v>4830</v>
      </c>
      <c r="G16" s="8">
        <v>0.41</v>
      </c>
    </row>
    <row r="17" spans="1:7" x14ac:dyDescent="0.25">
      <c r="A17" t="s">
        <v>4876</v>
      </c>
      <c r="B17" t="s">
        <v>4877</v>
      </c>
      <c r="C17" t="s">
        <v>2287</v>
      </c>
      <c r="D17" t="s">
        <v>4878</v>
      </c>
      <c r="E17" t="s">
        <v>4299</v>
      </c>
      <c r="F17" t="s">
        <v>4879</v>
      </c>
    </row>
    <row r="18" spans="1:7" x14ac:dyDescent="0.25">
      <c r="A18" t="s">
        <v>4945</v>
      </c>
      <c r="B18" t="s">
        <v>4946</v>
      </c>
      <c r="C18" t="s">
        <v>2287</v>
      </c>
      <c r="D18" t="s">
        <v>4947</v>
      </c>
      <c r="E18" t="s">
        <v>4299</v>
      </c>
      <c r="F18" t="s">
        <v>4948</v>
      </c>
      <c r="G18" s="8">
        <v>0.42</v>
      </c>
    </row>
    <row r="19" spans="1:7" x14ac:dyDescent="0.25">
      <c r="A19" t="s">
        <v>4949</v>
      </c>
      <c r="B19" t="s">
        <v>4950</v>
      </c>
      <c r="C19" t="s">
        <v>2287</v>
      </c>
      <c r="D19" t="s">
        <v>4951</v>
      </c>
      <c r="E19" t="s">
        <v>4299</v>
      </c>
      <c r="F19" t="s">
        <v>4952</v>
      </c>
      <c r="G19" s="8">
        <v>0.48</v>
      </c>
    </row>
    <row r="20" spans="1:7" x14ac:dyDescent="0.25">
      <c r="A20" t="s">
        <v>5075</v>
      </c>
      <c r="B20" t="s">
        <v>5078</v>
      </c>
      <c r="C20" t="s">
        <v>2287</v>
      </c>
      <c r="D20" t="s">
        <v>5076</v>
      </c>
      <c r="E20" t="s">
        <v>4509</v>
      </c>
      <c r="F20" s="11" t="s">
        <v>5077</v>
      </c>
      <c r="G20" s="8">
        <v>0.42</v>
      </c>
    </row>
    <row r="21" spans="1:7" x14ac:dyDescent="0.25">
      <c r="A21" t="s">
        <v>5133</v>
      </c>
      <c r="B21" t="s">
        <v>5134</v>
      </c>
      <c r="C21" t="s">
        <v>2287</v>
      </c>
      <c r="D21" t="s">
        <v>5135</v>
      </c>
      <c r="E21" t="s">
        <v>4299</v>
      </c>
      <c r="F21">
        <v>4093</v>
      </c>
      <c r="G21" s="8">
        <v>0.42</v>
      </c>
    </row>
    <row r="22" spans="1:7" x14ac:dyDescent="0.25">
      <c r="A22" t="s">
        <v>5210</v>
      </c>
      <c r="B22" t="s">
        <v>5211</v>
      </c>
      <c r="C22" t="s">
        <v>2287</v>
      </c>
      <c r="D22" t="s">
        <v>5212</v>
      </c>
      <c r="E22" t="s">
        <v>5209</v>
      </c>
      <c r="F22">
        <v>4093</v>
      </c>
      <c r="G22" s="8">
        <v>0.49</v>
      </c>
    </row>
    <row r="23" spans="1:7" x14ac:dyDescent="0.25">
      <c r="A23" t="s">
        <v>5327</v>
      </c>
      <c r="B23" t="s">
        <v>5360</v>
      </c>
      <c r="C23" t="s">
        <v>2287</v>
      </c>
      <c r="D23" t="s">
        <v>5361</v>
      </c>
      <c r="E23" t="s">
        <v>5209</v>
      </c>
      <c r="F23">
        <v>4066</v>
      </c>
      <c r="G23" s="8">
        <v>0.49</v>
      </c>
    </row>
    <row r="24" spans="1:7" x14ac:dyDescent="0.25">
      <c r="A24" t="s">
        <v>5332</v>
      </c>
      <c r="B24" t="s">
        <v>5333</v>
      </c>
      <c r="C24" t="s">
        <v>2287</v>
      </c>
      <c r="D24" t="s">
        <v>5334</v>
      </c>
      <c r="E24" t="s">
        <v>5209</v>
      </c>
      <c r="F24">
        <v>40106</v>
      </c>
      <c r="G24" s="8">
        <v>0.51</v>
      </c>
    </row>
    <row r="25" spans="1:7" x14ac:dyDescent="0.25">
      <c r="A25" t="s">
        <v>5354</v>
      </c>
      <c r="B25" t="s">
        <v>5890</v>
      </c>
      <c r="C25" t="s">
        <v>2287</v>
      </c>
      <c r="D25" t="s">
        <v>5355</v>
      </c>
      <c r="E25" t="s">
        <v>5356</v>
      </c>
      <c r="F25">
        <v>4518</v>
      </c>
    </row>
    <row r="26" spans="1:7" x14ac:dyDescent="0.25">
      <c r="A26" t="s">
        <v>5357</v>
      </c>
      <c r="B26" t="s">
        <v>5889</v>
      </c>
      <c r="C26" t="s">
        <v>2287</v>
      </c>
      <c r="D26" t="s">
        <v>5358</v>
      </c>
      <c r="E26" t="s">
        <v>5356</v>
      </c>
      <c r="F26">
        <v>4018</v>
      </c>
    </row>
    <row r="27" spans="1:7" x14ac:dyDescent="0.25">
      <c r="A27" t="s">
        <v>5359</v>
      </c>
      <c r="B27" t="s">
        <v>5362</v>
      </c>
      <c r="C27" t="s">
        <v>2287</v>
      </c>
      <c r="D27" t="s">
        <v>5363</v>
      </c>
      <c r="E27" t="s">
        <v>5209</v>
      </c>
      <c r="F27" t="s">
        <v>4948</v>
      </c>
    </row>
    <row r="28" spans="1:7" x14ac:dyDescent="0.25">
      <c r="A28" t="s">
        <v>5364</v>
      </c>
      <c r="B28" t="s">
        <v>5365</v>
      </c>
      <c r="C28" t="s">
        <v>2287</v>
      </c>
      <c r="D28" t="s">
        <v>5366</v>
      </c>
      <c r="E28" t="s">
        <v>5209</v>
      </c>
      <c r="F28">
        <v>4001</v>
      </c>
    </row>
    <row r="29" spans="1:7" x14ac:dyDescent="0.25">
      <c r="A29" t="s">
        <v>5444</v>
      </c>
      <c r="B29" t="s">
        <v>5445</v>
      </c>
      <c r="C29" t="s">
        <v>2287</v>
      </c>
      <c r="D29" t="s">
        <v>5446</v>
      </c>
      <c r="E29" t="s">
        <v>2521</v>
      </c>
      <c r="F29" t="s">
        <v>5044</v>
      </c>
      <c r="G29" s="8">
        <v>0.33</v>
      </c>
    </row>
    <row r="30" spans="1:7" x14ac:dyDescent="0.25">
      <c r="A30" t="s">
        <v>5451</v>
      </c>
      <c r="B30" t="s">
        <v>5452</v>
      </c>
      <c r="C30" t="s">
        <v>56</v>
      </c>
      <c r="D30" t="s">
        <v>5453</v>
      </c>
      <c r="E30" t="s">
        <v>4469</v>
      </c>
      <c r="F30" t="s">
        <v>5454</v>
      </c>
      <c r="G30" s="8">
        <v>0.2</v>
      </c>
    </row>
    <row r="31" spans="1:7" x14ac:dyDescent="0.25">
      <c r="A31" t="s">
        <v>5883</v>
      </c>
      <c r="B31" t="s">
        <v>5882</v>
      </c>
      <c r="C31" t="s">
        <v>2287</v>
      </c>
      <c r="D31" t="s">
        <v>5878</v>
      </c>
      <c r="E31" t="s">
        <v>4299</v>
      </c>
      <c r="F31">
        <v>4066</v>
      </c>
    </row>
    <row r="32" spans="1:7" x14ac:dyDescent="0.25">
      <c r="A32" t="s">
        <v>5884</v>
      </c>
      <c r="B32" t="s">
        <v>5888</v>
      </c>
      <c r="C32" t="s">
        <v>2287</v>
      </c>
      <c r="D32" t="s">
        <v>5877</v>
      </c>
      <c r="E32" t="s">
        <v>4299</v>
      </c>
      <c r="F32">
        <v>40106</v>
      </c>
    </row>
    <row r="33" spans="1:8" x14ac:dyDescent="0.25">
      <c r="A33" t="s">
        <v>5885</v>
      </c>
      <c r="B33" t="s">
        <v>5891</v>
      </c>
      <c r="C33" t="s">
        <v>2287</v>
      </c>
      <c r="D33" t="s">
        <v>5879</v>
      </c>
      <c r="E33" t="s">
        <v>5504</v>
      </c>
      <c r="F33">
        <v>4518</v>
      </c>
    </row>
    <row r="34" spans="1:8" x14ac:dyDescent="0.25">
      <c r="A34" t="s">
        <v>5886</v>
      </c>
      <c r="B34" t="s">
        <v>5892</v>
      </c>
      <c r="C34" t="s">
        <v>2287</v>
      </c>
      <c r="D34" t="s">
        <v>5880</v>
      </c>
      <c r="E34" t="s">
        <v>5504</v>
      </c>
      <c r="F34">
        <v>4018</v>
      </c>
    </row>
    <row r="35" spans="1:8" x14ac:dyDescent="0.25">
      <c r="A35" t="s">
        <v>5887</v>
      </c>
      <c r="B35" t="s">
        <v>5893</v>
      </c>
      <c r="C35" t="s">
        <v>2287</v>
      </c>
      <c r="D35" t="s">
        <v>5881</v>
      </c>
      <c r="E35" t="s">
        <v>4299</v>
      </c>
      <c r="F35">
        <v>4001</v>
      </c>
    </row>
    <row r="36" spans="1:8" x14ac:dyDescent="0.25">
      <c r="A36" t="s">
        <v>5941</v>
      </c>
      <c r="B36" t="s">
        <v>5942</v>
      </c>
      <c r="C36" t="s">
        <v>2287</v>
      </c>
      <c r="D36" t="s">
        <v>5940</v>
      </c>
      <c r="E36" t="s">
        <v>4485</v>
      </c>
      <c r="F36" t="s">
        <v>5939</v>
      </c>
    </row>
    <row r="37" spans="1:8" x14ac:dyDescent="0.25">
      <c r="A37" t="s">
        <v>5943</v>
      </c>
      <c r="B37" t="s">
        <v>5952</v>
      </c>
      <c r="C37" t="s">
        <v>2287</v>
      </c>
      <c r="D37" t="s">
        <v>5953</v>
      </c>
      <c r="E37" t="s">
        <v>5504</v>
      </c>
      <c r="F37" t="s">
        <v>5954</v>
      </c>
      <c r="G37" s="8">
        <v>0.37</v>
      </c>
    </row>
    <row r="38" spans="1:8" x14ac:dyDescent="0.25">
      <c r="A38" t="s">
        <v>6124</v>
      </c>
      <c r="B38" t="s">
        <v>6125</v>
      </c>
      <c r="C38" t="s">
        <v>2287</v>
      </c>
      <c r="D38" t="s">
        <v>6126</v>
      </c>
      <c r="E38" t="s">
        <v>4299</v>
      </c>
      <c r="F38" s="11" t="s">
        <v>6127</v>
      </c>
      <c r="G38" s="8">
        <v>0.46</v>
      </c>
    </row>
    <row r="39" spans="1:8" x14ac:dyDescent="0.25">
      <c r="A39" t="s">
        <v>6174</v>
      </c>
      <c r="B39" t="s">
        <v>6172</v>
      </c>
      <c r="C39" t="s">
        <v>2287</v>
      </c>
      <c r="D39" t="s">
        <v>6173</v>
      </c>
      <c r="E39" t="s">
        <v>5504</v>
      </c>
      <c r="F39" s="11" t="s">
        <v>5077</v>
      </c>
      <c r="G39" s="8">
        <v>0.39</v>
      </c>
    </row>
    <row r="40" spans="1:8" x14ac:dyDescent="0.25">
      <c r="A40" t="s">
        <v>6283</v>
      </c>
      <c r="B40" t="s">
        <v>6286</v>
      </c>
      <c r="C40" t="s">
        <v>2287</v>
      </c>
      <c r="D40" t="s">
        <v>6285</v>
      </c>
      <c r="E40" t="s">
        <v>2558</v>
      </c>
      <c r="F40" t="s">
        <v>6284</v>
      </c>
      <c r="G40" s="8">
        <v>0.37</v>
      </c>
    </row>
    <row r="41" spans="1:8" x14ac:dyDescent="0.25">
      <c r="A41" t="s">
        <v>6406</v>
      </c>
      <c r="B41" t="s">
        <v>6407</v>
      </c>
      <c r="C41" t="s">
        <v>6408</v>
      </c>
      <c r="D41" t="s">
        <v>6409</v>
      </c>
      <c r="E41" t="s">
        <v>6410</v>
      </c>
      <c r="F41" t="s">
        <v>6411</v>
      </c>
      <c r="G41" s="8">
        <v>8.19</v>
      </c>
    </row>
    <row r="42" spans="1:8" x14ac:dyDescent="0.25">
      <c r="A42" t="s">
        <v>6511</v>
      </c>
      <c r="B42" t="s">
        <v>6512</v>
      </c>
      <c r="C42" t="s">
        <v>2287</v>
      </c>
      <c r="D42" t="s">
        <v>6513</v>
      </c>
      <c r="E42" t="s">
        <v>2521</v>
      </c>
      <c r="F42" t="s">
        <v>6514</v>
      </c>
      <c r="G42" s="8">
        <v>0.32</v>
      </c>
      <c r="H42" t="s">
        <v>8917</v>
      </c>
    </row>
    <row r="43" spans="1:8" x14ac:dyDescent="0.25">
      <c r="A43" t="s">
        <v>6551</v>
      </c>
      <c r="B43" t="s">
        <v>6552</v>
      </c>
      <c r="C43" t="s">
        <v>2287</v>
      </c>
      <c r="D43" t="s">
        <v>6553</v>
      </c>
      <c r="E43" t="s">
        <v>4299</v>
      </c>
      <c r="F43" t="s">
        <v>6554</v>
      </c>
      <c r="G43" s="8">
        <v>0.39</v>
      </c>
    </row>
    <row r="44" spans="1:8" x14ac:dyDescent="0.25">
      <c r="A44" t="s">
        <v>6593</v>
      </c>
      <c r="B44" t="s">
        <v>6594</v>
      </c>
      <c r="C44" t="s">
        <v>2287</v>
      </c>
      <c r="D44" t="s">
        <v>6596</v>
      </c>
      <c r="E44" t="s">
        <v>2558</v>
      </c>
      <c r="F44" t="s">
        <v>6595</v>
      </c>
      <c r="G44" s="8">
        <v>0.37</v>
      </c>
      <c r="H44" t="s">
        <v>8918</v>
      </c>
    </row>
    <row r="45" spans="1:8" x14ac:dyDescent="0.25">
      <c r="A45" t="s">
        <v>6840</v>
      </c>
      <c r="B45" t="s">
        <v>6842</v>
      </c>
      <c r="C45" t="s">
        <v>2287</v>
      </c>
      <c r="D45" t="s">
        <v>6841</v>
      </c>
      <c r="E45" t="s">
        <v>5209</v>
      </c>
      <c r="F45" t="s">
        <v>6554</v>
      </c>
      <c r="G45" s="8">
        <v>0.4</v>
      </c>
    </row>
    <row r="46" spans="1:8" x14ac:dyDescent="0.25">
      <c r="A46" t="s">
        <v>7025</v>
      </c>
      <c r="B46" t="s">
        <v>7028</v>
      </c>
      <c r="C46" t="s">
        <v>2287</v>
      </c>
      <c r="D46" t="s">
        <v>7027</v>
      </c>
      <c r="E46" t="s">
        <v>2521</v>
      </c>
      <c r="F46" t="s">
        <v>7026</v>
      </c>
      <c r="G46" s="8">
        <v>0.3</v>
      </c>
    </row>
    <row r="47" spans="1:8" x14ac:dyDescent="0.25">
      <c r="A47" t="s">
        <v>7094</v>
      </c>
      <c r="B47" t="s">
        <v>7095</v>
      </c>
      <c r="C47" t="s">
        <v>2287</v>
      </c>
      <c r="D47" t="s">
        <v>7096</v>
      </c>
      <c r="E47" t="s">
        <v>2558</v>
      </c>
      <c r="F47" t="s">
        <v>7097</v>
      </c>
      <c r="G47" s="8">
        <v>0.34</v>
      </c>
    </row>
    <row r="48" spans="1:8" x14ac:dyDescent="0.25">
      <c r="A48" t="s">
        <v>7129</v>
      </c>
      <c r="B48" t="s">
        <v>7130</v>
      </c>
      <c r="C48" t="s">
        <v>2287</v>
      </c>
      <c r="D48" t="s">
        <v>7127</v>
      </c>
      <c r="E48" t="s">
        <v>2558</v>
      </c>
      <c r="F48" t="s">
        <v>7128</v>
      </c>
      <c r="G48" s="8">
        <v>0.43</v>
      </c>
    </row>
    <row r="49" spans="1:8" x14ac:dyDescent="0.25">
      <c r="A49" t="s">
        <v>9139</v>
      </c>
      <c r="B49" t="s">
        <v>9140</v>
      </c>
      <c r="C49" t="s">
        <v>2287</v>
      </c>
      <c r="D49" t="s">
        <v>9141</v>
      </c>
      <c r="E49" t="s">
        <v>9142</v>
      </c>
      <c r="F49" t="s">
        <v>9143</v>
      </c>
      <c r="G49" s="8">
        <v>1.65</v>
      </c>
      <c r="H49" t="s">
        <v>9144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Oscillators</vt:lpstr>
      <vt:lpstr>Power Reg</vt:lpstr>
      <vt:lpstr>Analog</vt:lpstr>
      <vt:lpstr>Logic</vt:lpstr>
      <vt:lpstr>Misc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2022-01-29T15:50:45Z</dcterms:modified>
</cp:coreProperties>
</file>