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corywhitney/Dropbox/Contributions/21_WLE_Letaba/Limpopo_model/data/"/>
    </mc:Choice>
  </mc:AlternateContent>
  <xr:revisionPtr revIDLastSave="0" documentId="13_ncr:1_{D807BC59-3B70-8144-9B0C-4302C7EF2620}" xr6:coauthVersionLast="47" xr6:coauthVersionMax="47" xr10:uidLastSave="{00000000-0000-0000-0000-000000000000}"/>
  <bookViews>
    <workbookView xWindow="0" yWindow="500" windowWidth="34020" windowHeight="15900" xr2:uid="{00000000-000D-0000-FFFF-FFFF00000000}"/>
  </bookViews>
  <sheets>
    <sheet name="LET2 na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7" i="1" l="1"/>
  <c r="D117" i="1"/>
  <c r="E117" i="1"/>
  <c r="F117" i="1"/>
  <c r="G117" i="1"/>
  <c r="H117" i="1"/>
  <c r="I117" i="1"/>
  <c r="J117" i="1"/>
  <c r="K117" i="1"/>
  <c r="L117" i="1"/>
  <c r="M117" i="1"/>
  <c r="B117" i="1"/>
  <c r="AA94" i="1"/>
  <c r="Z94" i="1"/>
  <c r="Y94" i="1"/>
  <c r="X94" i="1"/>
  <c r="W94" i="1"/>
  <c r="V94" i="1"/>
  <c r="U94" i="1"/>
  <c r="T94" i="1"/>
  <c r="S94" i="1"/>
  <c r="R94" i="1"/>
  <c r="Q94" i="1"/>
  <c r="P94" i="1"/>
  <c r="AB93" i="1"/>
  <c r="M93" i="1"/>
  <c r="L93" i="1"/>
  <c r="K93" i="1"/>
  <c r="J93" i="1"/>
  <c r="I93" i="1"/>
  <c r="H93" i="1"/>
  <c r="G93" i="1"/>
  <c r="F93" i="1"/>
  <c r="E93" i="1"/>
  <c r="D93" i="1"/>
  <c r="C93" i="1"/>
  <c r="B93" i="1"/>
  <c r="AB92" i="1"/>
  <c r="M92" i="1"/>
  <c r="L92" i="1"/>
  <c r="K92" i="1"/>
  <c r="J92" i="1"/>
  <c r="I92" i="1"/>
  <c r="H92" i="1"/>
  <c r="G92" i="1"/>
  <c r="F92" i="1"/>
  <c r="E92" i="1"/>
  <c r="D92" i="1"/>
  <c r="C92" i="1"/>
  <c r="B92" i="1"/>
  <c r="AB91" i="1"/>
  <c r="M91" i="1"/>
  <c r="L91" i="1"/>
  <c r="K91" i="1"/>
  <c r="J91" i="1"/>
  <c r="I91" i="1"/>
  <c r="H91" i="1"/>
  <c r="G91" i="1"/>
  <c r="F91" i="1"/>
  <c r="E91" i="1"/>
  <c r="D91" i="1"/>
  <c r="C91" i="1"/>
  <c r="B91" i="1"/>
  <c r="AB90" i="1"/>
  <c r="M90" i="1"/>
  <c r="L90" i="1"/>
  <c r="K90" i="1"/>
  <c r="J90" i="1"/>
  <c r="I90" i="1"/>
  <c r="H90" i="1"/>
  <c r="G90" i="1"/>
  <c r="F90" i="1"/>
  <c r="E90" i="1"/>
  <c r="D90" i="1"/>
  <c r="C90" i="1"/>
  <c r="B90" i="1"/>
  <c r="AB89" i="1"/>
  <c r="M89" i="1"/>
  <c r="L89" i="1"/>
  <c r="K89" i="1"/>
  <c r="J89" i="1"/>
  <c r="I89" i="1"/>
  <c r="H89" i="1"/>
  <c r="G89" i="1"/>
  <c r="F89" i="1"/>
  <c r="E89" i="1"/>
  <c r="D89" i="1"/>
  <c r="C89" i="1"/>
  <c r="B89" i="1"/>
  <c r="AB88" i="1"/>
  <c r="M88" i="1"/>
  <c r="L88" i="1"/>
  <c r="K88" i="1"/>
  <c r="J88" i="1"/>
  <c r="I88" i="1"/>
  <c r="H88" i="1"/>
  <c r="G88" i="1"/>
  <c r="F88" i="1"/>
  <c r="E88" i="1"/>
  <c r="D88" i="1"/>
  <c r="C88" i="1"/>
  <c r="B88" i="1"/>
  <c r="AB87" i="1"/>
  <c r="M87" i="1"/>
  <c r="L87" i="1"/>
  <c r="K87" i="1"/>
  <c r="J87" i="1"/>
  <c r="I87" i="1"/>
  <c r="H87" i="1"/>
  <c r="G87" i="1"/>
  <c r="F87" i="1"/>
  <c r="E87" i="1"/>
  <c r="D87" i="1"/>
  <c r="C87" i="1"/>
  <c r="B87" i="1"/>
  <c r="AB86" i="1"/>
  <c r="M86" i="1"/>
  <c r="L86" i="1"/>
  <c r="K86" i="1"/>
  <c r="J86" i="1"/>
  <c r="I86" i="1"/>
  <c r="H86" i="1"/>
  <c r="G86" i="1"/>
  <c r="F86" i="1"/>
  <c r="E86" i="1"/>
  <c r="D86" i="1"/>
  <c r="C86" i="1"/>
  <c r="B86" i="1"/>
  <c r="AB85" i="1"/>
  <c r="M85" i="1"/>
  <c r="L85" i="1"/>
  <c r="K85" i="1"/>
  <c r="J85" i="1"/>
  <c r="I85" i="1"/>
  <c r="H85" i="1"/>
  <c r="G85" i="1"/>
  <c r="F85" i="1"/>
  <c r="E85" i="1"/>
  <c r="D85" i="1"/>
  <c r="C85" i="1"/>
  <c r="B85" i="1"/>
  <c r="AB84" i="1"/>
  <c r="M84" i="1"/>
  <c r="L84" i="1"/>
  <c r="K84" i="1"/>
  <c r="J84" i="1"/>
  <c r="I84" i="1"/>
  <c r="H84" i="1"/>
  <c r="G84" i="1"/>
  <c r="F84" i="1"/>
  <c r="E84" i="1"/>
  <c r="D84" i="1"/>
  <c r="C84" i="1"/>
  <c r="B84" i="1"/>
  <c r="AB83" i="1"/>
  <c r="M83" i="1"/>
  <c r="L83" i="1"/>
  <c r="K83" i="1"/>
  <c r="J83" i="1"/>
  <c r="I83" i="1"/>
  <c r="H83" i="1"/>
  <c r="G83" i="1"/>
  <c r="F83" i="1"/>
  <c r="E83" i="1"/>
  <c r="D83" i="1"/>
  <c r="C83" i="1"/>
  <c r="B83" i="1"/>
  <c r="AB82" i="1"/>
  <c r="M82" i="1"/>
  <c r="L82" i="1"/>
  <c r="K82" i="1"/>
  <c r="J82" i="1"/>
  <c r="I82" i="1"/>
  <c r="H82" i="1"/>
  <c r="G82" i="1"/>
  <c r="F82" i="1"/>
  <c r="E82" i="1"/>
  <c r="D82" i="1"/>
  <c r="C82" i="1"/>
  <c r="B82" i="1"/>
  <c r="AB81" i="1"/>
  <c r="M81" i="1"/>
  <c r="L81" i="1"/>
  <c r="K81" i="1"/>
  <c r="J81" i="1"/>
  <c r="I81" i="1"/>
  <c r="H81" i="1"/>
  <c r="G81" i="1"/>
  <c r="F81" i="1"/>
  <c r="E81" i="1"/>
  <c r="D81" i="1"/>
  <c r="C81" i="1"/>
  <c r="B81" i="1"/>
  <c r="AB80" i="1"/>
  <c r="M80" i="1"/>
  <c r="L80" i="1"/>
  <c r="K80" i="1"/>
  <c r="J80" i="1"/>
  <c r="I80" i="1"/>
  <c r="H80" i="1"/>
  <c r="G80" i="1"/>
  <c r="F80" i="1"/>
  <c r="E80" i="1"/>
  <c r="D80" i="1"/>
  <c r="C80" i="1"/>
  <c r="B80" i="1"/>
  <c r="AB79" i="1"/>
  <c r="M79" i="1"/>
  <c r="L79" i="1"/>
  <c r="K79" i="1"/>
  <c r="J79" i="1"/>
  <c r="I79" i="1"/>
  <c r="H79" i="1"/>
  <c r="G79" i="1"/>
  <c r="F79" i="1"/>
  <c r="E79" i="1"/>
  <c r="D79" i="1"/>
  <c r="C79" i="1"/>
  <c r="B79" i="1"/>
  <c r="AB78" i="1"/>
  <c r="M78" i="1"/>
  <c r="L78" i="1"/>
  <c r="K78" i="1"/>
  <c r="J78" i="1"/>
  <c r="I78" i="1"/>
  <c r="H78" i="1"/>
  <c r="G78" i="1"/>
  <c r="F78" i="1"/>
  <c r="E78" i="1"/>
  <c r="D78" i="1"/>
  <c r="C78" i="1"/>
  <c r="B78" i="1"/>
  <c r="AB77" i="1"/>
  <c r="M77" i="1"/>
  <c r="L77" i="1"/>
  <c r="K77" i="1"/>
  <c r="J77" i="1"/>
  <c r="I77" i="1"/>
  <c r="H77" i="1"/>
  <c r="G77" i="1"/>
  <c r="F77" i="1"/>
  <c r="E77" i="1"/>
  <c r="D77" i="1"/>
  <c r="C77" i="1"/>
  <c r="B77" i="1"/>
  <c r="AB76" i="1"/>
  <c r="M76" i="1"/>
  <c r="L76" i="1"/>
  <c r="K76" i="1"/>
  <c r="J76" i="1"/>
  <c r="I76" i="1"/>
  <c r="H76" i="1"/>
  <c r="G76" i="1"/>
  <c r="F76" i="1"/>
  <c r="E76" i="1"/>
  <c r="D76" i="1"/>
  <c r="C76" i="1"/>
  <c r="B76" i="1"/>
  <c r="AB75" i="1"/>
  <c r="M75" i="1"/>
  <c r="L75" i="1"/>
  <c r="K75" i="1"/>
  <c r="J75" i="1"/>
  <c r="I75" i="1"/>
  <c r="H75" i="1"/>
  <c r="G75" i="1"/>
  <c r="F75" i="1"/>
  <c r="E75" i="1"/>
  <c r="D75" i="1"/>
  <c r="C75" i="1"/>
  <c r="B75" i="1"/>
  <c r="AB74" i="1"/>
  <c r="M74" i="1"/>
  <c r="L74" i="1"/>
  <c r="K74" i="1"/>
  <c r="J74" i="1"/>
  <c r="I74" i="1"/>
  <c r="H74" i="1"/>
  <c r="G74" i="1"/>
  <c r="F74" i="1"/>
  <c r="E74" i="1"/>
  <c r="D74" i="1"/>
  <c r="C74" i="1"/>
  <c r="B74" i="1"/>
  <c r="AB73" i="1"/>
  <c r="M73" i="1"/>
  <c r="L73" i="1"/>
  <c r="K73" i="1"/>
  <c r="J73" i="1"/>
  <c r="I73" i="1"/>
  <c r="H73" i="1"/>
  <c r="G73" i="1"/>
  <c r="F73" i="1"/>
  <c r="E73" i="1"/>
  <c r="D73" i="1"/>
  <c r="C73" i="1"/>
  <c r="B73" i="1"/>
  <c r="AB72" i="1"/>
  <c r="M72" i="1"/>
  <c r="L72" i="1"/>
  <c r="K72" i="1"/>
  <c r="J72" i="1"/>
  <c r="I72" i="1"/>
  <c r="H72" i="1"/>
  <c r="G72" i="1"/>
  <c r="F72" i="1"/>
  <c r="E72" i="1"/>
  <c r="D72" i="1"/>
  <c r="C72" i="1"/>
  <c r="B72" i="1"/>
  <c r="AB71" i="1"/>
  <c r="M71" i="1"/>
  <c r="L71" i="1"/>
  <c r="K71" i="1"/>
  <c r="J71" i="1"/>
  <c r="I71" i="1"/>
  <c r="H71" i="1"/>
  <c r="G71" i="1"/>
  <c r="F71" i="1"/>
  <c r="E71" i="1"/>
  <c r="D71" i="1"/>
  <c r="C71" i="1"/>
  <c r="B71" i="1"/>
  <c r="AB70" i="1"/>
  <c r="M70" i="1"/>
  <c r="L70" i="1"/>
  <c r="K70" i="1"/>
  <c r="J70" i="1"/>
  <c r="I70" i="1"/>
  <c r="H70" i="1"/>
  <c r="G70" i="1"/>
  <c r="F70" i="1"/>
  <c r="E70" i="1"/>
  <c r="D70" i="1"/>
  <c r="C70" i="1"/>
  <c r="B70" i="1"/>
  <c r="AB69" i="1"/>
  <c r="M69" i="1"/>
  <c r="L69" i="1"/>
  <c r="K69" i="1"/>
  <c r="J69" i="1"/>
  <c r="I69" i="1"/>
  <c r="H69" i="1"/>
  <c r="G69" i="1"/>
  <c r="F69" i="1"/>
  <c r="E69" i="1"/>
  <c r="D69" i="1"/>
  <c r="C69" i="1"/>
  <c r="B69" i="1"/>
  <c r="AB68" i="1"/>
  <c r="M68" i="1"/>
  <c r="L68" i="1"/>
  <c r="K68" i="1"/>
  <c r="J68" i="1"/>
  <c r="I68" i="1"/>
  <c r="H68" i="1"/>
  <c r="G68" i="1"/>
  <c r="F68" i="1"/>
  <c r="E68" i="1"/>
  <c r="D68" i="1"/>
  <c r="C68" i="1"/>
  <c r="B68" i="1"/>
  <c r="AB67" i="1"/>
  <c r="M67" i="1"/>
  <c r="L67" i="1"/>
  <c r="K67" i="1"/>
  <c r="J67" i="1"/>
  <c r="I67" i="1"/>
  <c r="H67" i="1"/>
  <c r="G67" i="1"/>
  <c r="F67" i="1"/>
  <c r="E67" i="1"/>
  <c r="D67" i="1"/>
  <c r="C67" i="1"/>
  <c r="B67" i="1"/>
  <c r="AB66" i="1"/>
  <c r="M66" i="1"/>
  <c r="L66" i="1"/>
  <c r="K66" i="1"/>
  <c r="J66" i="1"/>
  <c r="I66" i="1"/>
  <c r="H66" i="1"/>
  <c r="G66" i="1"/>
  <c r="F66" i="1"/>
  <c r="E66" i="1"/>
  <c r="D66" i="1"/>
  <c r="C66" i="1"/>
  <c r="B66" i="1"/>
  <c r="AB65" i="1"/>
  <c r="M65" i="1"/>
  <c r="L65" i="1"/>
  <c r="K65" i="1"/>
  <c r="J65" i="1"/>
  <c r="I65" i="1"/>
  <c r="H65" i="1"/>
  <c r="G65" i="1"/>
  <c r="F65" i="1"/>
  <c r="E65" i="1"/>
  <c r="D65" i="1"/>
  <c r="C65" i="1"/>
  <c r="B65" i="1"/>
  <c r="AB64" i="1"/>
  <c r="M64" i="1"/>
  <c r="L64" i="1"/>
  <c r="K64" i="1"/>
  <c r="J64" i="1"/>
  <c r="I64" i="1"/>
  <c r="H64" i="1"/>
  <c r="G64" i="1"/>
  <c r="F64" i="1"/>
  <c r="E64" i="1"/>
  <c r="D64" i="1"/>
  <c r="C64" i="1"/>
  <c r="B64" i="1"/>
  <c r="AB63" i="1"/>
  <c r="M63" i="1"/>
  <c r="L63" i="1"/>
  <c r="K63" i="1"/>
  <c r="J63" i="1"/>
  <c r="I63" i="1"/>
  <c r="H63" i="1"/>
  <c r="G63" i="1"/>
  <c r="F63" i="1"/>
  <c r="E63" i="1"/>
  <c r="D63" i="1"/>
  <c r="C63" i="1"/>
  <c r="B63" i="1"/>
  <c r="AB62" i="1"/>
  <c r="M62" i="1"/>
  <c r="L62" i="1"/>
  <c r="K62" i="1"/>
  <c r="J62" i="1"/>
  <c r="I62" i="1"/>
  <c r="H62" i="1"/>
  <c r="G62" i="1"/>
  <c r="F62" i="1"/>
  <c r="E62" i="1"/>
  <c r="D62" i="1"/>
  <c r="C62" i="1"/>
  <c r="B62" i="1"/>
  <c r="AB61" i="1"/>
  <c r="M61" i="1"/>
  <c r="L61" i="1"/>
  <c r="K61" i="1"/>
  <c r="J61" i="1"/>
  <c r="I61" i="1"/>
  <c r="H61" i="1"/>
  <c r="G61" i="1"/>
  <c r="F61" i="1"/>
  <c r="E61" i="1"/>
  <c r="D61" i="1"/>
  <c r="C61" i="1"/>
  <c r="B61" i="1"/>
  <c r="AB60" i="1"/>
  <c r="M60" i="1"/>
  <c r="L60" i="1"/>
  <c r="K60" i="1"/>
  <c r="J60" i="1"/>
  <c r="I60" i="1"/>
  <c r="H60" i="1"/>
  <c r="G60" i="1"/>
  <c r="F60" i="1"/>
  <c r="E60" i="1"/>
  <c r="D60" i="1"/>
  <c r="C60" i="1"/>
  <c r="B60" i="1"/>
  <c r="AB59" i="1"/>
  <c r="M59" i="1"/>
  <c r="L59" i="1"/>
  <c r="K59" i="1"/>
  <c r="J59" i="1"/>
  <c r="I59" i="1"/>
  <c r="H59" i="1"/>
  <c r="G59" i="1"/>
  <c r="F59" i="1"/>
  <c r="E59" i="1"/>
  <c r="D59" i="1"/>
  <c r="C59" i="1"/>
  <c r="B59" i="1"/>
  <c r="AB58" i="1"/>
  <c r="M58" i="1"/>
  <c r="L58" i="1"/>
  <c r="K58" i="1"/>
  <c r="J58" i="1"/>
  <c r="I58" i="1"/>
  <c r="H58" i="1"/>
  <c r="G58" i="1"/>
  <c r="F58" i="1"/>
  <c r="E58" i="1"/>
  <c r="D58" i="1"/>
  <c r="C58" i="1"/>
  <c r="B58" i="1"/>
  <c r="AB57" i="1"/>
  <c r="M57" i="1"/>
  <c r="L57" i="1"/>
  <c r="K57" i="1"/>
  <c r="J57" i="1"/>
  <c r="I57" i="1"/>
  <c r="H57" i="1"/>
  <c r="G57" i="1"/>
  <c r="F57" i="1"/>
  <c r="E57" i="1"/>
  <c r="D57" i="1"/>
  <c r="C57" i="1"/>
  <c r="B57" i="1"/>
  <c r="AB56" i="1"/>
  <c r="M56" i="1"/>
  <c r="L56" i="1"/>
  <c r="K56" i="1"/>
  <c r="J56" i="1"/>
  <c r="I56" i="1"/>
  <c r="H56" i="1"/>
  <c r="G56" i="1"/>
  <c r="F56" i="1"/>
  <c r="E56" i="1"/>
  <c r="D56" i="1"/>
  <c r="C56" i="1"/>
  <c r="B56" i="1"/>
  <c r="AB55" i="1"/>
  <c r="M55" i="1"/>
  <c r="L55" i="1"/>
  <c r="K55" i="1"/>
  <c r="J55" i="1"/>
  <c r="I55" i="1"/>
  <c r="H55" i="1"/>
  <c r="G55" i="1"/>
  <c r="F55" i="1"/>
  <c r="E55" i="1"/>
  <c r="D55" i="1"/>
  <c r="C55" i="1"/>
  <c r="B55" i="1"/>
  <c r="AB54" i="1"/>
  <c r="M54" i="1"/>
  <c r="L54" i="1"/>
  <c r="K54" i="1"/>
  <c r="J54" i="1"/>
  <c r="I54" i="1"/>
  <c r="H54" i="1"/>
  <c r="G54" i="1"/>
  <c r="F54" i="1"/>
  <c r="E54" i="1"/>
  <c r="D54" i="1"/>
  <c r="C54" i="1"/>
  <c r="B54" i="1"/>
  <c r="AB53" i="1"/>
  <c r="M53" i="1"/>
  <c r="L53" i="1"/>
  <c r="K53" i="1"/>
  <c r="J53" i="1"/>
  <c r="I53" i="1"/>
  <c r="H53" i="1"/>
  <c r="G53" i="1"/>
  <c r="F53" i="1"/>
  <c r="E53" i="1"/>
  <c r="D53" i="1"/>
  <c r="C53" i="1"/>
  <c r="B53" i="1"/>
  <c r="AB52" i="1"/>
  <c r="M52" i="1"/>
  <c r="L52" i="1"/>
  <c r="K52" i="1"/>
  <c r="J52" i="1"/>
  <c r="I52" i="1"/>
  <c r="H52" i="1"/>
  <c r="G52" i="1"/>
  <c r="F52" i="1"/>
  <c r="E52" i="1"/>
  <c r="D52" i="1"/>
  <c r="C52" i="1"/>
  <c r="B52" i="1"/>
  <c r="AB51" i="1"/>
  <c r="M51" i="1"/>
  <c r="L51" i="1"/>
  <c r="K51" i="1"/>
  <c r="J51" i="1"/>
  <c r="I51" i="1"/>
  <c r="H51" i="1"/>
  <c r="G51" i="1"/>
  <c r="F51" i="1"/>
  <c r="E51" i="1"/>
  <c r="D51" i="1"/>
  <c r="C51" i="1"/>
  <c r="B51" i="1"/>
  <c r="AB50" i="1"/>
  <c r="M50" i="1"/>
  <c r="L50" i="1"/>
  <c r="K50" i="1"/>
  <c r="J50" i="1"/>
  <c r="I50" i="1"/>
  <c r="H50" i="1"/>
  <c r="G50" i="1"/>
  <c r="F50" i="1"/>
  <c r="E50" i="1"/>
  <c r="D50" i="1"/>
  <c r="C50" i="1"/>
  <c r="B50" i="1"/>
  <c r="AB49" i="1"/>
  <c r="M49" i="1"/>
  <c r="L49" i="1"/>
  <c r="K49" i="1"/>
  <c r="J49" i="1"/>
  <c r="I49" i="1"/>
  <c r="H49" i="1"/>
  <c r="G49" i="1"/>
  <c r="F49" i="1"/>
  <c r="E49" i="1"/>
  <c r="D49" i="1"/>
  <c r="C49" i="1"/>
  <c r="B49" i="1"/>
  <c r="AB48" i="1"/>
  <c r="M48" i="1"/>
  <c r="L48" i="1"/>
  <c r="K48" i="1"/>
  <c r="J48" i="1"/>
  <c r="I48" i="1"/>
  <c r="H48" i="1"/>
  <c r="G48" i="1"/>
  <c r="F48" i="1"/>
  <c r="E48" i="1"/>
  <c r="D48" i="1"/>
  <c r="C48" i="1"/>
  <c r="B48" i="1"/>
  <c r="AB47" i="1"/>
  <c r="M47" i="1"/>
  <c r="L47" i="1"/>
  <c r="K47" i="1"/>
  <c r="J47" i="1"/>
  <c r="I47" i="1"/>
  <c r="H47" i="1"/>
  <c r="G47" i="1"/>
  <c r="F47" i="1"/>
  <c r="E47" i="1"/>
  <c r="D47" i="1"/>
  <c r="C47" i="1"/>
  <c r="B47" i="1"/>
  <c r="AB46" i="1"/>
  <c r="M46" i="1"/>
  <c r="L46" i="1"/>
  <c r="K46" i="1"/>
  <c r="J46" i="1"/>
  <c r="I46" i="1"/>
  <c r="H46" i="1"/>
  <c r="G46" i="1"/>
  <c r="F46" i="1"/>
  <c r="E46" i="1"/>
  <c r="D46" i="1"/>
  <c r="C46" i="1"/>
  <c r="B46" i="1"/>
  <c r="AB45" i="1"/>
  <c r="M45" i="1"/>
  <c r="L45" i="1"/>
  <c r="K45" i="1"/>
  <c r="J45" i="1"/>
  <c r="I45" i="1"/>
  <c r="H45" i="1"/>
  <c r="G45" i="1"/>
  <c r="F45" i="1"/>
  <c r="E45" i="1"/>
  <c r="D45" i="1"/>
  <c r="C45" i="1"/>
  <c r="B45" i="1"/>
  <c r="AB44" i="1"/>
  <c r="M44" i="1"/>
  <c r="L44" i="1"/>
  <c r="K44" i="1"/>
  <c r="J44" i="1"/>
  <c r="I44" i="1"/>
  <c r="H44" i="1"/>
  <c r="G44" i="1"/>
  <c r="F44" i="1"/>
  <c r="E44" i="1"/>
  <c r="D44" i="1"/>
  <c r="C44" i="1"/>
  <c r="B44" i="1"/>
  <c r="AB43" i="1"/>
  <c r="M43" i="1"/>
  <c r="L43" i="1"/>
  <c r="K43" i="1"/>
  <c r="J43" i="1"/>
  <c r="I43" i="1"/>
  <c r="H43" i="1"/>
  <c r="G43" i="1"/>
  <c r="F43" i="1"/>
  <c r="E43" i="1"/>
  <c r="D43" i="1"/>
  <c r="C43" i="1"/>
  <c r="B43" i="1"/>
  <c r="AB42" i="1"/>
  <c r="M42" i="1"/>
  <c r="L42" i="1"/>
  <c r="K42" i="1"/>
  <c r="J42" i="1"/>
  <c r="I42" i="1"/>
  <c r="H42" i="1"/>
  <c r="G42" i="1"/>
  <c r="F42" i="1"/>
  <c r="E42" i="1"/>
  <c r="D42" i="1"/>
  <c r="C42" i="1"/>
  <c r="B42" i="1"/>
  <c r="AB41" i="1"/>
  <c r="M41" i="1"/>
  <c r="L41" i="1"/>
  <c r="K41" i="1"/>
  <c r="J41" i="1"/>
  <c r="I41" i="1"/>
  <c r="H41" i="1"/>
  <c r="G41" i="1"/>
  <c r="F41" i="1"/>
  <c r="E41" i="1"/>
  <c r="D41" i="1"/>
  <c r="C41" i="1"/>
  <c r="B41" i="1"/>
  <c r="AB40" i="1"/>
  <c r="M40" i="1"/>
  <c r="L40" i="1"/>
  <c r="K40" i="1"/>
  <c r="J40" i="1"/>
  <c r="I40" i="1"/>
  <c r="H40" i="1"/>
  <c r="G40" i="1"/>
  <c r="F40" i="1"/>
  <c r="E40" i="1"/>
  <c r="D40" i="1"/>
  <c r="C40" i="1"/>
  <c r="B40" i="1"/>
  <c r="AB39" i="1"/>
  <c r="M39" i="1"/>
  <c r="L39" i="1"/>
  <c r="K39" i="1"/>
  <c r="J39" i="1"/>
  <c r="I39" i="1"/>
  <c r="H39" i="1"/>
  <c r="G39" i="1"/>
  <c r="F39" i="1"/>
  <c r="E39" i="1"/>
  <c r="D39" i="1"/>
  <c r="C39" i="1"/>
  <c r="B39" i="1"/>
  <c r="AB38" i="1"/>
  <c r="M38" i="1"/>
  <c r="L38" i="1"/>
  <c r="K38" i="1"/>
  <c r="J38" i="1"/>
  <c r="I38" i="1"/>
  <c r="H38" i="1"/>
  <c r="G38" i="1"/>
  <c r="F38" i="1"/>
  <c r="E38" i="1"/>
  <c r="D38" i="1"/>
  <c r="C38" i="1"/>
  <c r="B38" i="1"/>
  <c r="AB37" i="1"/>
  <c r="M37" i="1"/>
  <c r="L37" i="1"/>
  <c r="K37" i="1"/>
  <c r="J37" i="1"/>
  <c r="I37" i="1"/>
  <c r="H37" i="1"/>
  <c r="G37" i="1"/>
  <c r="F37" i="1"/>
  <c r="E37" i="1"/>
  <c r="D37" i="1"/>
  <c r="C37" i="1"/>
  <c r="B37" i="1"/>
  <c r="AB36" i="1"/>
  <c r="M36" i="1"/>
  <c r="L36" i="1"/>
  <c r="K36" i="1"/>
  <c r="J36" i="1"/>
  <c r="I36" i="1"/>
  <c r="H36" i="1"/>
  <c r="G36" i="1"/>
  <c r="F36" i="1"/>
  <c r="E36" i="1"/>
  <c r="D36" i="1"/>
  <c r="C36" i="1"/>
  <c r="B36" i="1"/>
  <c r="AB35" i="1"/>
  <c r="M35" i="1"/>
  <c r="L35" i="1"/>
  <c r="K35" i="1"/>
  <c r="J35" i="1"/>
  <c r="I35" i="1"/>
  <c r="H35" i="1"/>
  <c r="G35" i="1"/>
  <c r="F35" i="1"/>
  <c r="E35" i="1"/>
  <c r="D35" i="1"/>
  <c r="C35" i="1"/>
  <c r="B35" i="1"/>
  <c r="AB34" i="1"/>
  <c r="M34" i="1"/>
  <c r="L34" i="1"/>
  <c r="K34" i="1"/>
  <c r="J34" i="1"/>
  <c r="I34" i="1"/>
  <c r="H34" i="1"/>
  <c r="G34" i="1"/>
  <c r="F34" i="1"/>
  <c r="E34" i="1"/>
  <c r="D34" i="1"/>
  <c r="C34" i="1"/>
  <c r="B34" i="1"/>
  <c r="AB33" i="1"/>
  <c r="M33" i="1"/>
  <c r="L33" i="1"/>
  <c r="K33" i="1"/>
  <c r="J33" i="1"/>
  <c r="I33" i="1"/>
  <c r="H33" i="1"/>
  <c r="G33" i="1"/>
  <c r="F33" i="1"/>
  <c r="E33" i="1"/>
  <c r="D33" i="1"/>
  <c r="C33" i="1"/>
  <c r="B33" i="1"/>
  <c r="AB32" i="1"/>
  <c r="M32" i="1"/>
  <c r="L32" i="1"/>
  <c r="K32" i="1"/>
  <c r="J32" i="1"/>
  <c r="I32" i="1"/>
  <c r="H32" i="1"/>
  <c r="G32" i="1"/>
  <c r="F32" i="1"/>
  <c r="E32" i="1"/>
  <c r="D32" i="1"/>
  <c r="C32" i="1"/>
  <c r="B32" i="1"/>
  <c r="AB31" i="1"/>
  <c r="M31" i="1"/>
  <c r="L31" i="1"/>
  <c r="K31" i="1"/>
  <c r="J31" i="1"/>
  <c r="I31" i="1"/>
  <c r="H31" i="1"/>
  <c r="G31" i="1"/>
  <c r="F31" i="1"/>
  <c r="E31" i="1"/>
  <c r="D31" i="1"/>
  <c r="C31" i="1"/>
  <c r="B31" i="1"/>
  <c r="AB30" i="1"/>
  <c r="M30" i="1"/>
  <c r="L30" i="1"/>
  <c r="K30" i="1"/>
  <c r="J30" i="1"/>
  <c r="I30" i="1"/>
  <c r="H30" i="1"/>
  <c r="G30" i="1"/>
  <c r="F30" i="1"/>
  <c r="E30" i="1"/>
  <c r="D30" i="1"/>
  <c r="C30" i="1"/>
  <c r="B30" i="1"/>
  <c r="AB29" i="1"/>
  <c r="M29" i="1"/>
  <c r="L29" i="1"/>
  <c r="K29" i="1"/>
  <c r="J29" i="1"/>
  <c r="I29" i="1"/>
  <c r="H29" i="1"/>
  <c r="G29" i="1"/>
  <c r="F29" i="1"/>
  <c r="E29" i="1"/>
  <c r="D29" i="1"/>
  <c r="C29" i="1"/>
  <c r="B29" i="1"/>
  <c r="AB28" i="1"/>
  <c r="M28" i="1"/>
  <c r="L28" i="1"/>
  <c r="K28" i="1"/>
  <c r="J28" i="1"/>
  <c r="I28" i="1"/>
  <c r="H28" i="1"/>
  <c r="G28" i="1"/>
  <c r="F28" i="1"/>
  <c r="E28" i="1"/>
  <c r="D28" i="1"/>
  <c r="C28" i="1"/>
  <c r="B28" i="1"/>
  <c r="AB27" i="1"/>
  <c r="M27" i="1"/>
  <c r="L27" i="1"/>
  <c r="K27" i="1"/>
  <c r="J27" i="1"/>
  <c r="I27" i="1"/>
  <c r="H27" i="1"/>
  <c r="G27" i="1"/>
  <c r="F27" i="1"/>
  <c r="E27" i="1"/>
  <c r="D27" i="1"/>
  <c r="C27" i="1"/>
  <c r="B27" i="1"/>
  <c r="AB26" i="1"/>
  <c r="M26" i="1"/>
  <c r="L26" i="1"/>
  <c r="K26" i="1"/>
  <c r="J26" i="1"/>
  <c r="I26" i="1"/>
  <c r="H26" i="1"/>
  <c r="G26" i="1"/>
  <c r="F26" i="1"/>
  <c r="E26" i="1"/>
  <c r="D26" i="1"/>
  <c r="C26" i="1"/>
  <c r="B26" i="1"/>
  <c r="AB25" i="1"/>
  <c r="M25" i="1"/>
  <c r="L25" i="1"/>
  <c r="K25" i="1"/>
  <c r="J25" i="1"/>
  <c r="I25" i="1"/>
  <c r="H25" i="1"/>
  <c r="G25" i="1"/>
  <c r="F25" i="1"/>
  <c r="E25" i="1"/>
  <c r="D25" i="1"/>
  <c r="C25" i="1"/>
  <c r="B25" i="1"/>
  <c r="AB24" i="1"/>
  <c r="M24" i="1"/>
  <c r="L24" i="1"/>
  <c r="K24" i="1"/>
  <c r="J24" i="1"/>
  <c r="I24" i="1"/>
  <c r="H24" i="1"/>
  <c r="G24" i="1"/>
  <c r="F24" i="1"/>
  <c r="E24" i="1"/>
  <c r="D24" i="1"/>
  <c r="C24" i="1"/>
  <c r="B24" i="1"/>
  <c r="AB23" i="1"/>
  <c r="M23" i="1"/>
  <c r="L23" i="1"/>
  <c r="K23" i="1"/>
  <c r="J23" i="1"/>
  <c r="I23" i="1"/>
  <c r="H23" i="1"/>
  <c r="G23" i="1"/>
  <c r="F23" i="1"/>
  <c r="E23" i="1"/>
  <c r="D23" i="1"/>
  <c r="C23" i="1"/>
  <c r="B23" i="1"/>
  <c r="AB22" i="1"/>
  <c r="M22" i="1"/>
  <c r="L22" i="1"/>
  <c r="K22" i="1"/>
  <c r="J22" i="1"/>
  <c r="I22" i="1"/>
  <c r="H22" i="1"/>
  <c r="G22" i="1"/>
  <c r="F22" i="1"/>
  <c r="E22" i="1"/>
  <c r="D22" i="1"/>
  <c r="C22" i="1"/>
  <c r="B22" i="1"/>
  <c r="AB21" i="1"/>
  <c r="M21" i="1"/>
  <c r="L21" i="1"/>
  <c r="K21" i="1"/>
  <c r="J21" i="1"/>
  <c r="I21" i="1"/>
  <c r="H21" i="1"/>
  <c r="G21" i="1"/>
  <c r="F21" i="1"/>
  <c r="E21" i="1"/>
  <c r="D21" i="1"/>
  <c r="C21" i="1"/>
  <c r="B21" i="1"/>
  <c r="AB20" i="1"/>
  <c r="M20" i="1"/>
  <c r="L20" i="1"/>
  <c r="K20" i="1"/>
  <c r="J20" i="1"/>
  <c r="I20" i="1"/>
  <c r="H20" i="1"/>
  <c r="G20" i="1"/>
  <c r="F20" i="1"/>
  <c r="E20" i="1"/>
  <c r="D20" i="1"/>
  <c r="C20" i="1"/>
  <c r="B20" i="1"/>
  <c r="AB19" i="1"/>
  <c r="M19" i="1"/>
  <c r="L19" i="1"/>
  <c r="K19" i="1"/>
  <c r="J19" i="1"/>
  <c r="I19" i="1"/>
  <c r="H19" i="1"/>
  <c r="G19" i="1"/>
  <c r="F19" i="1"/>
  <c r="E19" i="1"/>
  <c r="D19" i="1"/>
  <c r="C19" i="1"/>
  <c r="B19" i="1"/>
  <c r="AB18" i="1"/>
  <c r="M18" i="1"/>
  <c r="L18" i="1"/>
  <c r="K18" i="1"/>
  <c r="J18" i="1"/>
  <c r="I18" i="1"/>
  <c r="H18" i="1"/>
  <c r="G18" i="1"/>
  <c r="F18" i="1"/>
  <c r="E18" i="1"/>
  <c r="D18" i="1"/>
  <c r="C18" i="1"/>
  <c r="B18" i="1"/>
  <c r="AB17" i="1"/>
  <c r="M17" i="1"/>
  <c r="L17" i="1"/>
  <c r="K17" i="1"/>
  <c r="J17" i="1"/>
  <c r="I17" i="1"/>
  <c r="H17" i="1"/>
  <c r="G17" i="1"/>
  <c r="F17" i="1"/>
  <c r="E17" i="1"/>
  <c r="D17" i="1"/>
  <c r="C17" i="1"/>
  <c r="B17" i="1"/>
  <c r="AB16" i="1"/>
  <c r="M16" i="1"/>
  <c r="L16" i="1"/>
  <c r="K16" i="1"/>
  <c r="J16" i="1"/>
  <c r="I16" i="1"/>
  <c r="H16" i="1"/>
  <c r="G16" i="1"/>
  <c r="F16" i="1"/>
  <c r="E16" i="1"/>
  <c r="D16" i="1"/>
  <c r="C16" i="1"/>
  <c r="B16" i="1"/>
  <c r="AB15" i="1"/>
  <c r="M15" i="1"/>
  <c r="L15" i="1"/>
  <c r="K15" i="1"/>
  <c r="J15" i="1"/>
  <c r="I15" i="1"/>
  <c r="H15" i="1"/>
  <c r="G15" i="1"/>
  <c r="F15" i="1"/>
  <c r="E15" i="1"/>
  <c r="D15" i="1"/>
  <c r="C15" i="1"/>
  <c r="B15" i="1"/>
  <c r="AB14" i="1"/>
  <c r="M14" i="1"/>
  <c r="L14" i="1"/>
  <c r="K14" i="1"/>
  <c r="J14" i="1"/>
  <c r="I14" i="1"/>
  <c r="H14" i="1"/>
  <c r="G14" i="1"/>
  <c r="F14" i="1"/>
  <c r="E14" i="1"/>
  <c r="D14" i="1"/>
  <c r="C14" i="1"/>
  <c r="B14" i="1"/>
  <c r="AB13" i="1"/>
  <c r="M13" i="1"/>
  <c r="L13" i="1"/>
  <c r="K13" i="1"/>
  <c r="J13" i="1"/>
  <c r="I13" i="1"/>
  <c r="H13" i="1"/>
  <c r="G13" i="1"/>
  <c r="F13" i="1"/>
  <c r="E13" i="1"/>
  <c r="D13" i="1"/>
  <c r="C13" i="1"/>
  <c r="B13" i="1"/>
  <c r="AB12" i="1"/>
  <c r="M12" i="1"/>
  <c r="L12" i="1"/>
  <c r="K12" i="1"/>
  <c r="J12" i="1"/>
  <c r="I12" i="1"/>
  <c r="H12" i="1"/>
  <c r="G12" i="1"/>
  <c r="F12" i="1"/>
  <c r="E12" i="1"/>
  <c r="D12" i="1"/>
  <c r="C12" i="1"/>
  <c r="B12" i="1"/>
  <c r="AB11" i="1"/>
  <c r="M11" i="1"/>
  <c r="L11" i="1"/>
  <c r="K11" i="1"/>
  <c r="J11" i="1"/>
  <c r="I11" i="1"/>
  <c r="H11" i="1"/>
  <c r="G11" i="1"/>
  <c r="F11" i="1"/>
  <c r="E11" i="1"/>
  <c r="D11" i="1"/>
  <c r="C11" i="1"/>
  <c r="B11" i="1"/>
  <c r="AB10" i="1"/>
  <c r="M10" i="1"/>
  <c r="L10" i="1"/>
  <c r="K10" i="1"/>
  <c r="J10" i="1"/>
  <c r="I10" i="1"/>
  <c r="H10" i="1"/>
  <c r="G10" i="1"/>
  <c r="F10" i="1"/>
  <c r="E10" i="1"/>
  <c r="D10" i="1"/>
  <c r="C10" i="1"/>
  <c r="B10" i="1"/>
  <c r="AB9" i="1"/>
  <c r="M9" i="1"/>
  <c r="L9" i="1"/>
  <c r="K9" i="1"/>
  <c r="J9" i="1"/>
  <c r="I9" i="1"/>
  <c r="H9" i="1"/>
  <c r="G9" i="1"/>
  <c r="F9" i="1"/>
  <c r="E9" i="1"/>
  <c r="D9" i="1"/>
  <c r="C9" i="1"/>
  <c r="B9" i="1"/>
  <c r="AB8" i="1"/>
  <c r="M8" i="1"/>
  <c r="L8" i="1"/>
  <c r="K8" i="1"/>
  <c r="J8" i="1"/>
  <c r="I8" i="1"/>
  <c r="H8" i="1"/>
  <c r="G8" i="1"/>
  <c r="F8" i="1"/>
  <c r="E8" i="1"/>
  <c r="D8" i="1"/>
  <c r="C8" i="1"/>
  <c r="B8" i="1"/>
  <c r="AB7" i="1"/>
  <c r="M7" i="1"/>
  <c r="L7" i="1"/>
  <c r="K7" i="1"/>
  <c r="J7" i="1"/>
  <c r="I7" i="1"/>
  <c r="H7" i="1"/>
  <c r="G7" i="1"/>
  <c r="F7" i="1"/>
  <c r="E7" i="1"/>
  <c r="D7" i="1"/>
  <c r="C7" i="1"/>
  <c r="B7" i="1"/>
  <c r="AB6" i="1"/>
  <c r="M6" i="1"/>
  <c r="L6" i="1"/>
  <c r="K6" i="1"/>
  <c r="J6" i="1"/>
  <c r="I6" i="1"/>
  <c r="H6" i="1"/>
  <c r="G6" i="1"/>
  <c r="F6" i="1"/>
  <c r="E6" i="1"/>
  <c r="D6" i="1"/>
  <c r="C6" i="1"/>
  <c r="B6" i="1"/>
  <c r="AB5" i="1"/>
  <c r="M5" i="1"/>
  <c r="L5" i="1"/>
  <c r="K5" i="1"/>
  <c r="J5" i="1"/>
  <c r="I5" i="1"/>
  <c r="H5" i="1"/>
  <c r="G5" i="1"/>
  <c r="F5" i="1"/>
  <c r="E5" i="1"/>
  <c r="D5" i="1"/>
  <c r="C5" i="1"/>
  <c r="B5" i="1"/>
  <c r="AB4" i="1"/>
  <c r="M4" i="1"/>
  <c r="L4" i="1"/>
  <c r="K4" i="1"/>
  <c r="J4" i="1"/>
  <c r="I4" i="1"/>
  <c r="H4" i="1"/>
  <c r="G4" i="1"/>
  <c r="F4" i="1"/>
  <c r="E4" i="1"/>
  <c r="D4" i="1"/>
  <c r="C4" i="1"/>
  <c r="B4" i="1"/>
  <c r="AB3" i="1"/>
  <c r="M3" i="1"/>
  <c r="L3" i="1"/>
  <c r="K3" i="1"/>
  <c r="J3" i="1"/>
  <c r="I3" i="1"/>
  <c r="H3" i="1"/>
  <c r="G3" i="1"/>
  <c r="F3" i="1"/>
  <c r="E3" i="1"/>
  <c r="D3" i="1"/>
  <c r="C3" i="1"/>
  <c r="B3" i="1"/>
  <c r="K112" i="1" l="1"/>
  <c r="L104" i="1"/>
  <c r="M103" i="1"/>
  <c r="AB94" i="1"/>
  <c r="C112" i="1"/>
  <c r="C108" i="1"/>
  <c r="E101" i="1"/>
  <c r="D94" i="1"/>
  <c r="I102" i="1"/>
  <c r="I118" i="1" s="1"/>
  <c r="E96" i="1"/>
  <c r="K96" i="1"/>
  <c r="C103" i="1"/>
  <c r="E105" i="1"/>
  <c r="B114" i="1"/>
  <c r="B121" i="1" s="1"/>
  <c r="J114" i="1"/>
  <c r="J121" i="1" s="1"/>
  <c r="I94" i="1"/>
  <c r="B94" i="1"/>
  <c r="J94" i="1"/>
  <c r="E103" i="1"/>
  <c r="D114" i="1"/>
  <c r="D121" i="1" s="1"/>
  <c r="H113" i="1"/>
  <c r="D113" i="1"/>
  <c r="H114" i="1"/>
  <c r="H121" i="1" s="1"/>
  <c r="G113" i="1"/>
  <c r="L95" i="1"/>
  <c r="I98" i="1"/>
  <c r="I119" i="1" s="1"/>
  <c r="L100" i="1"/>
  <c r="K106" i="1"/>
  <c r="K120" i="1" s="1"/>
  <c r="K110" i="1"/>
  <c r="K122" i="1" s="1"/>
  <c r="H99" i="1"/>
  <c r="K101" i="1"/>
  <c r="H103" i="1"/>
  <c r="K105" i="1"/>
  <c r="K108" i="1"/>
  <c r="C99" i="1"/>
  <c r="F114" i="1"/>
  <c r="F121" i="1" s="1"/>
  <c r="C94" i="1"/>
  <c r="F94" i="1"/>
  <c r="I104" i="1"/>
  <c r="M105" i="1"/>
  <c r="L112" i="1"/>
  <c r="D98" i="1"/>
  <c r="D119" i="1" s="1"/>
  <c r="M99" i="1"/>
  <c r="D102" i="1"/>
  <c r="D118" i="1" s="1"/>
  <c r="D106" i="1"/>
  <c r="D120" i="1" s="1"/>
  <c r="C110" i="1"/>
  <c r="C122" i="1" s="1"/>
  <c r="C114" i="1"/>
  <c r="C121" i="1" s="1"/>
  <c r="G95" i="1"/>
  <c r="G100" i="1"/>
  <c r="G104" i="1"/>
  <c r="G107" i="1"/>
  <c r="G109" i="1"/>
  <c r="G111" i="1"/>
  <c r="G94" i="1"/>
  <c r="K114" i="1"/>
  <c r="K121" i="1" s="1"/>
  <c r="K94" i="1"/>
  <c r="E94" i="1"/>
  <c r="C95" i="1"/>
  <c r="H95" i="1"/>
  <c r="M95" i="1"/>
  <c r="G96" i="1"/>
  <c r="L96" i="1"/>
  <c r="E98" i="1"/>
  <c r="E119" i="1" s="1"/>
  <c r="K98" i="1"/>
  <c r="K119" i="1" s="1"/>
  <c r="D99" i="1"/>
  <c r="I99" i="1"/>
  <c r="C100" i="1"/>
  <c r="H100" i="1"/>
  <c r="M100" i="1"/>
  <c r="G101" i="1"/>
  <c r="L101" i="1"/>
  <c r="E102" i="1"/>
  <c r="E118" i="1" s="1"/>
  <c r="K102" i="1"/>
  <c r="K118" i="1" s="1"/>
  <c r="D103" i="1"/>
  <c r="I103" i="1"/>
  <c r="C104" i="1"/>
  <c r="H104" i="1"/>
  <c r="M104" i="1"/>
  <c r="G105" i="1"/>
  <c r="L105" i="1"/>
  <c r="E106" i="1"/>
  <c r="E120" i="1" s="1"/>
  <c r="L106" i="1"/>
  <c r="L120" i="1" s="1"/>
  <c r="H107" i="1"/>
  <c r="D108" i="1"/>
  <c r="L108" i="1"/>
  <c r="H109" i="1"/>
  <c r="D110" i="1"/>
  <c r="D122" i="1" s="1"/>
  <c r="L110" i="1"/>
  <c r="L122" i="1" s="1"/>
  <c r="H111" i="1"/>
  <c r="D112" i="1"/>
  <c r="L114" i="1"/>
  <c r="L121" i="1" s="1"/>
  <c r="L94" i="1"/>
  <c r="D95" i="1"/>
  <c r="I95" i="1"/>
  <c r="C96" i="1"/>
  <c r="H96" i="1"/>
  <c r="M96" i="1"/>
  <c r="G98" i="1"/>
  <c r="G119" i="1" s="1"/>
  <c r="L98" i="1"/>
  <c r="L119" i="1" s="1"/>
  <c r="E99" i="1"/>
  <c r="K99" i="1"/>
  <c r="D100" i="1"/>
  <c r="I100" i="1"/>
  <c r="C101" i="1"/>
  <c r="H101" i="1"/>
  <c r="M101" i="1"/>
  <c r="G102" i="1"/>
  <c r="G118" i="1" s="1"/>
  <c r="L102" i="1"/>
  <c r="L118" i="1" s="1"/>
  <c r="K103" i="1"/>
  <c r="D104" i="1"/>
  <c r="C105" i="1"/>
  <c r="H105" i="1"/>
  <c r="G106" i="1"/>
  <c r="G120" i="1" s="1"/>
  <c r="C107" i="1"/>
  <c r="K107" i="1"/>
  <c r="G108" i="1"/>
  <c r="C109" i="1"/>
  <c r="K109" i="1"/>
  <c r="G110" i="1"/>
  <c r="G122" i="1" s="1"/>
  <c r="C111" i="1"/>
  <c r="K111" i="1"/>
  <c r="G112" i="1"/>
  <c r="C113" i="1"/>
  <c r="K113" i="1"/>
  <c r="G114" i="1"/>
  <c r="G121" i="1" s="1"/>
  <c r="E114" i="1"/>
  <c r="E121" i="1" s="1"/>
  <c r="E113" i="1"/>
  <c r="E112" i="1"/>
  <c r="E111" i="1"/>
  <c r="E110" i="1"/>
  <c r="E122" i="1" s="1"/>
  <c r="E109" i="1"/>
  <c r="E108" i="1"/>
  <c r="E107" i="1"/>
  <c r="I114" i="1"/>
  <c r="I121" i="1" s="1"/>
  <c r="I113" i="1"/>
  <c r="I112" i="1"/>
  <c r="I111" i="1"/>
  <c r="I110" i="1"/>
  <c r="I122" i="1" s="1"/>
  <c r="I109" i="1"/>
  <c r="I108" i="1"/>
  <c r="I107" i="1"/>
  <c r="I106" i="1"/>
  <c r="I120" i="1" s="1"/>
  <c r="M114" i="1"/>
  <c r="M121" i="1" s="1"/>
  <c r="M113" i="1"/>
  <c r="M112" i="1"/>
  <c r="M111" i="1"/>
  <c r="M110" i="1"/>
  <c r="M122" i="1" s="1"/>
  <c r="M109" i="1"/>
  <c r="M108" i="1"/>
  <c r="M107" i="1"/>
  <c r="M106" i="1"/>
  <c r="M120" i="1" s="1"/>
  <c r="H94" i="1"/>
  <c r="M94" i="1"/>
  <c r="E95" i="1"/>
  <c r="K95" i="1"/>
  <c r="D96" i="1"/>
  <c r="I96" i="1"/>
  <c r="C98" i="1"/>
  <c r="C119" i="1" s="1"/>
  <c r="H98" i="1"/>
  <c r="H119" i="1" s="1"/>
  <c r="M98" i="1"/>
  <c r="M119" i="1" s="1"/>
  <c r="G99" i="1"/>
  <c r="L99" i="1"/>
  <c r="E100" i="1"/>
  <c r="K100" i="1"/>
  <c r="D101" i="1"/>
  <c r="I101" i="1"/>
  <c r="C102" i="1"/>
  <c r="C118" i="1" s="1"/>
  <c r="H102" i="1"/>
  <c r="H118" i="1" s="1"/>
  <c r="M102" i="1"/>
  <c r="M118" i="1" s="1"/>
  <c r="G103" i="1"/>
  <c r="L103" i="1"/>
  <c r="E104" i="1"/>
  <c r="K104" i="1"/>
  <c r="D105" i="1"/>
  <c r="I105" i="1"/>
  <c r="C106" i="1"/>
  <c r="C120" i="1" s="1"/>
  <c r="H106" i="1"/>
  <c r="H120" i="1" s="1"/>
  <c r="D107" i="1"/>
  <c r="L107" i="1"/>
  <c r="H108" i="1"/>
  <c r="D109" i="1"/>
  <c r="L109" i="1"/>
  <c r="H110" i="1"/>
  <c r="H122" i="1" s="1"/>
  <c r="D111" i="1"/>
  <c r="L111" i="1"/>
  <c r="H112" i="1"/>
  <c r="L113" i="1"/>
  <c r="B95" i="1"/>
  <c r="F95" i="1"/>
  <c r="J95" i="1"/>
  <c r="B96" i="1"/>
  <c r="F96" i="1"/>
  <c r="J96" i="1"/>
  <c r="B98" i="1"/>
  <c r="B119" i="1" s="1"/>
  <c r="F98" i="1"/>
  <c r="F119" i="1" s="1"/>
  <c r="J98" i="1"/>
  <c r="J119" i="1" s="1"/>
  <c r="B99" i="1"/>
  <c r="F99" i="1"/>
  <c r="J99" i="1"/>
  <c r="B100" i="1"/>
  <c r="F100" i="1"/>
  <c r="J100" i="1"/>
  <c r="B101" i="1"/>
  <c r="F101" i="1"/>
  <c r="J101" i="1"/>
  <c r="B102" i="1"/>
  <c r="B118" i="1" s="1"/>
  <c r="F102" i="1"/>
  <c r="F118" i="1" s="1"/>
  <c r="J102" i="1"/>
  <c r="J118" i="1" s="1"/>
  <c r="B103" i="1"/>
  <c r="F103" i="1"/>
  <c r="J103" i="1"/>
  <c r="B104" i="1"/>
  <c r="F104" i="1"/>
  <c r="J104" i="1"/>
  <c r="B105" i="1"/>
  <c r="F105" i="1"/>
  <c r="J105" i="1"/>
  <c r="B106" i="1"/>
  <c r="B120" i="1" s="1"/>
  <c r="F106" i="1"/>
  <c r="F120" i="1" s="1"/>
  <c r="J106" i="1"/>
  <c r="J120" i="1" s="1"/>
  <c r="B107" i="1"/>
  <c r="F107" i="1"/>
  <c r="J107" i="1"/>
  <c r="B108" i="1"/>
  <c r="F108" i="1"/>
  <c r="J108" i="1"/>
  <c r="B109" i="1"/>
  <c r="F109" i="1"/>
  <c r="J109" i="1"/>
  <c r="B110" i="1"/>
  <c r="B122" i="1" s="1"/>
  <c r="F110" i="1"/>
  <c r="F122" i="1" s="1"/>
  <c r="J110" i="1"/>
  <c r="J122" i="1" s="1"/>
  <c r="B111" i="1"/>
  <c r="F111" i="1"/>
  <c r="J111" i="1"/>
  <c r="B112" i="1"/>
  <c r="F112" i="1"/>
  <c r="J112" i="1"/>
  <c r="B113" i="1"/>
  <c r="F113" i="1"/>
  <c r="J113" i="1"/>
</calcChain>
</file>

<file path=xl/sharedStrings.xml><?xml version="1.0" encoding="utf-8"?>
<sst xmlns="http://schemas.openxmlformats.org/spreadsheetml/2006/main" count="48" uniqueCount="23">
  <si>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</si>
  <si>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</si>
  <si>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</si>
  <si>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</si>
  <si>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</si>
  <si>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</si>
  <si>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</si>
  <si>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</si>
  <si>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</si>
  <si>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</si>
  <si>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</si>
  <si>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</si>
  <si>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MCM</t>
  </si>
  <si>
    <t>Average</t>
  </si>
  <si>
    <t>Min</t>
  </si>
  <si>
    <t>Max</t>
  </si>
  <si>
    <t>Percentiles</t>
  </si>
  <si>
    <t xml:space="preserve">Letaba River at EWR site EWR4 (Letaba Ranch upstream Little Letaba confluence) - Natural flows </t>
  </si>
  <si>
    <t>0.1%tile</t>
  </si>
  <si>
    <t>Median</t>
  </si>
  <si>
    <t>99.9%tile</t>
  </si>
  <si>
    <t>15%tile</t>
  </si>
  <si>
    <t>85%tile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</si>
</sst>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  <xf numFmtId="164" fontId="0" fillId="2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right"/>
    </xf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Font="1" applyFill="1"/>
    <xf numFmtId="0" fontId="0" fillId="2" borderId="0" xfId="0" applyFont="1" applyFill="1"/>
    <xf numFmtId="0" fontId="5" fillId="0" borderId="0" xfId="1" applyFont="1"/>
    <xf numFmtId="0" fontId="6" fillId="0" borderId="0" xfId="0" applyFont="1" applyBorder="1"/>
    <xf numFmtId="0" fontId="0" fillId="0" borderId="0" xfId="0" applyFont="1" applyBorder="1"/>
    <xf numFmtId="164" fontId="0" fillId="0" borderId="0" xfId="0" applyNumberFormat="1" applyFont="1" applyBorder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0000CC"/>
      <color rgb="FFFF9900"/>
      <color rgb="FF0000FF"/>
      <color rgb="FF008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9977672240872"/>
          <c:y val="8.4343832020997364E-2"/>
          <c:w val="0.86218665605746703"/>
          <c:h val="0.78485080744202018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cat>
            <c:strRef>
              <c:f>'LET2 nat'!$B$117:$M$117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'LET2 nat'!$B$118:$M$118</c:f>
              <c:numCache>
                <c:formatCode>0.000</c:formatCode>
                <c:ptCount val="12"/>
                <c:pt idx="0">
                  <c:v>5.2942054958183995</c:v>
                </c:pt>
                <c:pt idx="1">
                  <c:v>9.1319444444444446</c:v>
                </c:pt>
                <c:pt idx="2">
                  <c:v>17.803539426523297</c:v>
                </c:pt>
                <c:pt idx="3">
                  <c:v>40.725806451612904</c:v>
                </c:pt>
                <c:pt idx="4">
                  <c:v>81.696574893477546</c:v>
                </c:pt>
                <c:pt idx="5">
                  <c:v>57.246863799283155</c:v>
                </c:pt>
                <c:pt idx="6">
                  <c:v>25.152391975308639</c:v>
                </c:pt>
                <c:pt idx="7">
                  <c:v>12.589605734767023</c:v>
                </c:pt>
                <c:pt idx="8">
                  <c:v>8.3912037037037024</c:v>
                </c:pt>
                <c:pt idx="9">
                  <c:v>6.5804211469534044</c:v>
                </c:pt>
                <c:pt idx="10">
                  <c:v>5.7646356033452806</c:v>
                </c:pt>
                <c:pt idx="11">
                  <c:v>5.3973765432098766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6-4145-8BC9-891E5F0718E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cat>
            <c:strRef>
              <c:f>'LET2 nat'!$B$117:$M$117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'LET2 nat'!$B$119:$M$119</c:f>
              <c:numCache>
                <c:formatCode>0.000</c:formatCode>
                <c:ptCount val="12"/>
                <c:pt idx="0">
                  <c:v>8.400052270011944</c:v>
                </c:pt>
                <c:pt idx="1">
                  <c:v>30.926427469135767</c:v>
                </c:pt>
                <c:pt idx="2">
                  <c:v>71.782295400238908</c:v>
                </c:pt>
                <c:pt idx="3">
                  <c:v>219.01239545997572</c:v>
                </c:pt>
                <c:pt idx="4">
                  <c:v>593.02671255326004</c:v>
                </c:pt>
                <c:pt idx="5">
                  <c:v>450.95202359617599</c:v>
                </c:pt>
                <c:pt idx="6">
                  <c:v>137.87642746913571</c:v>
                </c:pt>
                <c:pt idx="7">
                  <c:v>21.562499999999989</c:v>
                </c:pt>
                <c:pt idx="8">
                  <c:v>11.425810185185185</c:v>
                </c:pt>
                <c:pt idx="9">
                  <c:v>9.6364620669056098</c:v>
                </c:pt>
                <c:pt idx="10">
                  <c:v>8.76530764635603</c:v>
                </c:pt>
                <c:pt idx="11">
                  <c:v>7.4433256172839499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6-4145-8BC9-891E5F0718E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none"/>
          </c:marker>
          <c:cat>
            <c:strRef>
              <c:f>'LET2 nat'!$B$117:$M$117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'LET2 nat'!$B$120:$M$120</c:f>
              <c:numCache>
                <c:formatCode>0.000</c:formatCode>
                <c:ptCount val="12"/>
                <c:pt idx="0">
                  <c:v>3.7335722819593791</c:v>
                </c:pt>
                <c:pt idx="1">
                  <c:v>5.3317901234567904</c:v>
                </c:pt>
                <c:pt idx="2">
                  <c:v>9.240591397849462</c:v>
                </c:pt>
                <c:pt idx="3">
                  <c:v>12.865890083632017</c:v>
                </c:pt>
                <c:pt idx="4">
                  <c:v>17.79334644378892</c:v>
                </c:pt>
                <c:pt idx="5">
                  <c:v>14.859617682198326</c:v>
                </c:pt>
                <c:pt idx="6">
                  <c:v>11.797839506172838</c:v>
                </c:pt>
                <c:pt idx="7">
                  <c:v>7.5791517323775386</c:v>
                </c:pt>
                <c:pt idx="8">
                  <c:v>6.1959876543209873</c:v>
                </c:pt>
                <c:pt idx="9">
                  <c:v>5.1299283154121857</c:v>
                </c:pt>
                <c:pt idx="10">
                  <c:v>4.6258960573476697</c:v>
                </c:pt>
                <c:pt idx="11">
                  <c:v>4.0856481481481479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6-4145-8BC9-891E5F0718EE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none"/>
          </c:marker>
          <c:cat>
            <c:strRef>
              <c:f>'LET2 nat'!$B$117:$M$117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'LET2 nat'!$B$121:$M$121</c:f>
              <c:numCache>
                <c:formatCode>0.000</c:formatCode>
                <c:ptCount val="12"/>
                <c:pt idx="0">
                  <c:v>1.2598939665471924</c:v>
                </c:pt>
                <c:pt idx="1">
                  <c:v>1.3709490740740742</c:v>
                </c:pt>
                <c:pt idx="2">
                  <c:v>1.8733572281959379</c:v>
                </c:pt>
                <c:pt idx="3">
                  <c:v>2.8658154121863801</c:v>
                </c:pt>
                <c:pt idx="4">
                  <c:v>3.1529006882989181</c:v>
                </c:pt>
                <c:pt idx="5">
                  <c:v>3.2857676224611705</c:v>
                </c:pt>
                <c:pt idx="6">
                  <c:v>3.1644290123456789</c:v>
                </c:pt>
                <c:pt idx="7">
                  <c:v>2.3671968339307052</c:v>
                </c:pt>
                <c:pt idx="8">
                  <c:v>2.1442515432098768</c:v>
                </c:pt>
                <c:pt idx="9">
                  <c:v>1.81432945041816</c:v>
                </c:pt>
                <c:pt idx="10">
                  <c:v>1.5907631421744326</c:v>
                </c:pt>
                <c:pt idx="11">
                  <c:v>1.4020447530864195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6-4145-8BC9-891E5F0718EE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cat>
            <c:strRef>
              <c:f>'LET2 nat'!$B$117:$M$117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'LET2 nat'!$B$122:$M$122</c:f>
              <c:numCache>
                <c:formatCode>0.000</c:formatCode>
                <c:ptCount val="12"/>
                <c:pt idx="0">
                  <c:v>2.4436230585424132</c:v>
                </c:pt>
                <c:pt idx="1">
                  <c:v>3.0748456790123457</c:v>
                </c:pt>
                <c:pt idx="2">
                  <c:v>4.2506720430107521</c:v>
                </c:pt>
                <c:pt idx="3">
                  <c:v>6.397476105137395</c:v>
                </c:pt>
                <c:pt idx="4">
                  <c:v>7.3111274991805963</c:v>
                </c:pt>
                <c:pt idx="5">
                  <c:v>6.0633213859020305</c:v>
                </c:pt>
                <c:pt idx="6">
                  <c:v>5.6886574074074074</c:v>
                </c:pt>
                <c:pt idx="7">
                  <c:v>4.8704450418160086</c:v>
                </c:pt>
                <c:pt idx="8">
                  <c:v>4.2033179012345681</c:v>
                </c:pt>
                <c:pt idx="9">
                  <c:v>3.5375597371565108</c:v>
                </c:pt>
                <c:pt idx="10">
                  <c:v>3.0167264038231787</c:v>
                </c:pt>
                <c:pt idx="11">
                  <c:v>2.6157407407407405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6-4145-8BC9-891E5F07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B05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473999168"/>
        <c:axId val="473999712"/>
      </c:lineChart>
      <c:catAx>
        <c:axId val="4739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99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99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(cumecs)</a:t>
                </a:r>
              </a:p>
            </c:rich>
          </c:tx>
          <c:layout>
            <c:manualLayout>
              <c:xMode val="edge"/>
              <c:yMode val="edge"/>
              <c:x val="3.1935012298315357E-2"/>
              <c:y val="0.1893744531933508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99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9977672240872"/>
          <c:y val="8.4343832020997364E-2"/>
          <c:w val="0.86218665605746703"/>
          <c:h val="0.78485080744202018"/>
        </c:manualLayout>
      </c:layout>
      <c:lineChart>
        <c:grouping val="standard"/>
        <c:varyColors val="0"/>
        <c:ser>
          <c:idx val="0"/>
          <c:order val="0"/>
          <c:tx>
            <c:strRef>
              <c:f>'LET2 nat'!$A$146</c:f>
              <c:strCache>
                <c:ptCount val="1"/>
                <c:pt idx="0">
                  <c:v>1999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nat'!$B$146:$M$146</c:f>
              <c:numCache>
                <c:formatCode>0.000</c:formatCode>
                <c:ptCount val="12"/>
                <c:pt idx="0">
                  <c:v>4.4429510155316603</c:v>
                </c:pt>
                <c:pt idx="1">
                  <c:v>7.9668209876543203</c:v>
                </c:pt>
                <c:pt idx="2">
                  <c:v>13.679808841099163</c:v>
                </c:pt>
                <c:pt idx="3">
                  <c:v>52.116935483870968</c:v>
                </c:pt>
                <c:pt idx="4">
                  <c:v>621.40281874795141</c:v>
                </c:pt>
                <c:pt idx="5">
                  <c:v>473.02494026284347</c:v>
                </c:pt>
                <c:pt idx="6">
                  <c:v>115.3125</c:v>
                </c:pt>
                <c:pt idx="7">
                  <c:v>15.415919952210274</c:v>
                </c:pt>
                <c:pt idx="8">
                  <c:v>11.05324074074074</c:v>
                </c:pt>
                <c:pt idx="9">
                  <c:v>9.7147550776583014</c:v>
                </c:pt>
                <c:pt idx="10">
                  <c:v>7.2095280764635596</c:v>
                </c:pt>
                <c:pt idx="11">
                  <c:v>6.4043209876543212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4F37-8C05-33CEA5FE0BD9}"/>
            </c:ext>
          </c:extLst>
        </c:ser>
        <c:ser>
          <c:idx val="1"/>
          <c:order val="1"/>
          <c:tx>
            <c:strRef>
              <c:f>'LET2 nat'!$A$147</c:f>
              <c:strCache>
                <c:ptCount val="1"/>
                <c:pt idx="0">
                  <c:v>1938</c:v>
                </c:pt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nat'!$B$147:$M$147</c:f>
              <c:numCache>
                <c:formatCode>0.000</c:formatCode>
                <c:ptCount val="12"/>
                <c:pt idx="0">
                  <c:v>8.4864097968936676</c:v>
                </c:pt>
                <c:pt idx="1">
                  <c:v>8.5108024691358022</c:v>
                </c:pt>
                <c:pt idx="2">
                  <c:v>72.987604540023895</c:v>
                </c:pt>
                <c:pt idx="3">
                  <c:v>70.299432497013143</c:v>
                </c:pt>
                <c:pt idx="4">
                  <c:v>136.29957391019337</c:v>
                </c:pt>
                <c:pt idx="5">
                  <c:v>86.447132616487451</c:v>
                </c:pt>
                <c:pt idx="6">
                  <c:v>24.58719135802469</c:v>
                </c:pt>
                <c:pt idx="7">
                  <c:v>10.009707287933095</c:v>
                </c:pt>
                <c:pt idx="8">
                  <c:v>8.1404320987654337</c:v>
                </c:pt>
                <c:pt idx="9">
                  <c:v>8.295997610513739</c:v>
                </c:pt>
                <c:pt idx="10">
                  <c:v>7.6052867383512543</c:v>
                </c:pt>
                <c:pt idx="11">
                  <c:v>7.4575617283950617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2-4F37-8C05-33CEA5FE0BD9}"/>
            </c:ext>
          </c:extLst>
        </c:ser>
        <c:ser>
          <c:idx val="2"/>
          <c:order val="2"/>
          <c:tx>
            <c:strRef>
              <c:f>'LET2 nat'!$A$148</c:f>
              <c:strCache>
                <c:ptCount val="1"/>
                <c:pt idx="0">
                  <c:v>1951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nat'!$B$148:$M$148</c:f>
              <c:numCache>
                <c:formatCode>0.000</c:formatCode>
                <c:ptCount val="12"/>
                <c:pt idx="0">
                  <c:v>4.9133811230585422</c:v>
                </c:pt>
                <c:pt idx="1">
                  <c:v>4.5756172839506171</c:v>
                </c:pt>
                <c:pt idx="2">
                  <c:v>3.5767622461170849</c:v>
                </c:pt>
                <c:pt idx="3">
                  <c:v>3.7373058542413378</c:v>
                </c:pt>
                <c:pt idx="4">
                  <c:v>5.502294329727957</c:v>
                </c:pt>
                <c:pt idx="5">
                  <c:v>5.4248805256869765</c:v>
                </c:pt>
                <c:pt idx="6">
                  <c:v>5.0462962962962958</c:v>
                </c:pt>
                <c:pt idx="7">
                  <c:v>4.3309438470728789</c:v>
                </c:pt>
                <c:pt idx="8">
                  <c:v>3.8888888888888884</c:v>
                </c:pt>
                <c:pt idx="9">
                  <c:v>3.6551672640382313</c:v>
                </c:pt>
                <c:pt idx="10">
                  <c:v>3.274342891278375</c:v>
                </c:pt>
                <c:pt idx="11">
                  <c:v>2.6543209876543208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2-4F37-8C05-33CEA5FE0BD9}"/>
            </c:ext>
          </c:extLst>
        </c:ser>
        <c:ser>
          <c:idx val="3"/>
          <c:order val="3"/>
          <c:tx>
            <c:strRef>
              <c:f>'LET2 nat'!$A$149</c:f>
              <c:strCache>
                <c:ptCount val="1"/>
                <c:pt idx="0">
                  <c:v>1991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nat'!$B$149:$M$149</c:f>
              <c:numCache>
                <c:formatCode>0.000</c:formatCode>
                <c:ptCount val="12"/>
                <c:pt idx="0">
                  <c:v>3.4274193548387095</c:v>
                </c:pt>
                <c:pt idx="1">
                  <c:v>3.6882716049382718</c:v>
                </c:pt>
                <c:pt idx="2">
                  <c:v>3.6140979689366781</c:v>
                </c:pt>
                <c:pt idx="3">
                  <c:v>3.2519414575866192</c:v>
                </c:pt>
                <c:pt idx="4">
                  <c:v>3.1219272369714846</c:v>
                </c:pt>
                <c:pt idx="5">
                  <c:v>3.274342891278375</c:v>
                </c:pt>
                <c:pt idx="6">
                  <c:v>3.3680555555555554</c:v>
                </c:pt>
                <c:pt idx="7">
                  <c:v>2.5948327359617682</c:v>
                </c:pt>
                <c:pt idx="8">
                  <c:v>2.1334876543209877</c:v>
                </c:pt>
                <c:pt idx="9">
                  <c:v>1.795848267622461</c:v>
                </c:pt>
                <c:pt idx="10">
                  <c:v>1.5830346475507766</c:v>
                </c:pt>
                <c:pt idx="11">
                  <c:v>1.3850308641975306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2-4F37-8C05-33CEA5FE0BD9}"/>
            </c:ext>
          </c:extLst>
        </c:ser>
        <c:ser>
          <c:idx val="4"/>
          <c:order val="4"/>
          <c:tx>
            <c:strRef>
              <c:f>'LET2 nat'!$A$150</c:f>
              <c:strCache>
                <c:ptCount val="1"/>
                <c:pt idx="0">
                  <c:v>2002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nat'!$B$150:$M$150</c:f>
              <c:numCache>
                <c:formatCode>0.000</c:formatCode>
                <c:ptCount val="12"/>
                <c:pt idx="0">
                  <c:v>2.4193548387096775</c:v>
                </c:pt>
                <c:pt idx="1">
                  <c:v>2.0023148148148149</c:v>
                </c:pt>
                <c:pt idx="2">
                  <c:v>2.2401433691756272</c:v>
                </c:pt>
                <c:pt idx="3">
                  <c:v>2.8449820788530467</c:v>
                </c:pt>
                <c:pt idx="4">
                  <c:v>3.9577187807276304</c:v>
                </c:pt>
                <c:pt idx="5">
                  <c:v>3.6028972520908003</c:v>
                </c:pt>
                <c:pt idx="6">
                  <c:v>3.1442901234567899</c:v>
                </c:pt>
                <c:pt idx="7">
                  <c:v>2.3446833930704902</c:v>
                </c:pt>
                <c:pt idx="8">
                  <c:v>2.2530864197530862</c:v>
                </c:pt>
                <c:pt idx="9">
                  <c:v>2.001194743130227</c:v>
                </c:pt>
                <c:pt idx="10">
                  <c:v>1.668906810035842</c:v>
                </c:pt>
                <c:pt idx="11">
                  <c:v>1.574074074074074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2-4F37-8C05-33CEA5FE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99168"/>
        <c:axId val="473999712"/>
      </c:lineChart>
      <c:catAx>
        <c:axId val="4739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999712"/>
        <c:crosses val="autoZero"/>
        <c:auto val="1"/>
        <c:lblAlgn val="ctr"/>
        <c:lblOffset val="100"/>
        <c:noMultiLvlLbl val="0"/>
      </c:catAx>
      <c:valAx>
        <c:axId val="473999712"/>
        <c:scaling>
          <c:orientation val="minMax"/>
          <c:max val="7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(cumecs)</a:t>
                </a:r>
              </a:p>
            </c:rich>
          </c:tx>
          <c:layout>
            <c:manualLayout>
              <c:xMode val="edge"/>
              <c:yMode val="edge"/>
              <c:x val="3.1935012298315357E-2"/>
              <c:y val="0.1893744531933508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999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783333333333334"/>
          <c:y val="0.14945669959194033"/>
          <c:w val="0.10883333333333334"/>
          <c:h val="0.3618156986101928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9977672240872"/>
          <c:y val="8.4343832020997364E-2"/>
          <c:w val="0.86218665605746703"/>
          <c:h val="0.78485080744202018"/>
        </c:manualLayout>
      </c:layout>
      <c:lineChart>
        <c:grouping val="standard"/>
        <c:varyColors val="0"/>
        <c:ser>
          <c:idx val="0"/>
          <c:order val="0"/>
          <c:tx>
            <c:strRef>
              <c:f>'LET2 nat'!$A$146</c:f>
              <c:strCache>
                <c:ptCount val="1"/>
                <c:pt idx="0">
                  <c:v>1999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nat'!$B$146:$M$146</c:f>
              <c:numCache>
                <c:formatCode>0.000</c:formatCode>
                <c:ptCount val="12"/>
                <c:pt idx="0">
                  <c:v>4.4429510155316603</c:v>
                </c:pt>
                <c:pt idx="1">
                  <c:v>7.9668209876543203</c:v>
                </c:pt>
                <c:pt idx="2">
                  <c:v>13.679808841099163</c:v>
                </c:pt>
                <c:pt idx="3">
                  <c:v>52.116935483870968</c:v>
                </c:pt>
                <c:pt idx="4">
                  <c:v>621.40281874795141</c:v>
                </c:pt>
                <c:pt idx="5">
                  <c:v>473.02494026284347</c:v>
                </c:pt>
                <c:pt idx="6">
                  <c:v>115.3125</c:v>
                </c:pt>
                <c:pt idx="7">
                  <c:v>15.415919952210274</c:v>
                </c:pt>
                <c:pt idx="8">
                  <c:v>11.05324074074074</c:v>
                </c:pt>
                <c:pt idx="9">
                  <c:v>9.7147550776583014</c:v>
                </c:pt>
                <c:pt idx="10">
                  <c:v>7.2095280764635596</c:v>
                </c:pt>
                <c:pt idx="11">
                  <c:v>6.4043209876543212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8-4AD4-9AA9-702D465AED85}"/>
            </c:ext>
          </c:extLst>
        </c:ser>
        <c:ser>
          <c:idx val="1"/>
          <c:order val="1"/>
          <c:tx>
            <c:strRef>
              <c:f>'LET2 nat'!$A$147</c:f>
              <c:strCache>
                <c:ptCount val="1"/>
                <c:pt idx="0">
                  <c:v>1938</c:v>
                </c:pt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nat'!$B$147:$M$147</c:f>
              <c:numCache>
                <c:formatCode>0.000</c:formatCode>
                <c:ptCount val="12"/>
                <c:pt idx="0">
                  <c:v>8.4864097968936676</c:v>
                </c:pt>
                <c:pt idx="1">
                  <c:v>8.5108024691358022</c:v>
                </c:pt>
                <c:pt idx="2">
                  <c:v>72.987604540023895</c:v>
                </c:pt>
                <c:pt idx="3">
                  <c:v>70.299432497013143</c:v>
                </c:pt>
                <c:pt idx="4">
                  <c:v>136.29957391019337</c:v>
                </c:pt>
                <c:pt idx="5">
                  <c:v>86.447132616487451</c:v>
                </c:pt>
                <c:pt idx="6">
                  <c:v>24.58719135802469</c:v>
                </c:pt>
                <c:pt idx="7">
                  <c:v>10.009707287933095</c:v>
                </c:pt>
                <c:pt idx="8">
                  <c:v>8.1404320987654337</c:v>
                </c:pt>
                <c:pt idx="9">
                  <c:v>8.295997610513739</c:v>
                </c:pt>
                <c:pt idx="10">
                  <c:v>7.6052867383512543</c:v>
                </c:pt>
                <c:pt idx="11">
                  <c:v>7.4575617283950617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8-4AD4-9AA9-702D465AED85}"/>
            </c:ext>
          </c:extLst>
        </c:ser>
        <c:ser>
          <c:idx val="2"/>
          <c:order val="2"/>
          <c:tx>
            <c:strRef>
              <c:f>'LET2 nat'!$A$148</c:f>
              <c:strCache>
                <c:ptCount val="1"/>
                <c:pt idx="0">
                  <c:v>1951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nat'!$B$148:$M$148</c:f>
              <c:numCache>
                <c:formatCode>0.000</c:formatCode>
                <c:ptCount val="12"/>
                <c:pt idx="0">
                  <c:v>4.9133811230585422</c:v>
                </c:pt>
                <c:pt idx="1">
                  <c:v>4.5756172839506171</c:v>
                </c:pt>
                <c:pt idx="2">
                  <c:v>3.5767622461170849</c:v>
                </c:pt>
                <c:pt idx="3">
                  <c:v>3.7373058542413378</c:v>
                </c:pt>
                <c:pt idx="4">
                  <c:v>5.502294329727957</c:v>
                </c:pt>
                <c:pt idx="5">
                  <c:v>5.4248805256869765</c:v>
                </c:pt>
                <c:pt idx="6">
                  <c:v>5.0462962962962958</c:v>
                </c:pt>
                <c:pt idx="7">
                  <c:v>4.3309438470728789</c:v>
                </c:pt>
                <c:pt idx="8">
                  <c:v>3.8888888888888884</c:v>
                </c:pt>
                <c:pt idx="9">
                  <c:v>3.6551672640382313</c:v>
                </c:pt>
                <c:pt idx="10">
                  <c:v>3.274342891278375</c:v>
                </c:pt>
                <c:pt idx="11">
                  <c:v>2.6543209876543208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8-4AD4-9AA9-702D465AED85}"/>
            </c:ext>
          </c:extLst>
        </c:ser>
        <c:ser>
          <c:idx val="3"/>
          <c:order val="3"/>
          <c:tx>
            <c:strRef>
              <c:f>'LET2 nat'!$A$149</c:f>
              <c:strCache>
                <c:ptCount val="1"/>
                <c:pt idx="0">
                  <c:v>1991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nat'!$B$149:$M$149</c:f>
              <c:numCache>
                <c:formatCode>0.000</c:formatCode>
                <c:ptCount val="12"/>
                <c:pt idx="0">
                  <c:v>3.4274193548387095</c:v>
                </c:pt>
                <c:pt idx="1">
                  <c:v>3.6882716049382718</c:v>
                </c:pt>
                <c:pt idx="2">
                  <c:v>3.6140979689366781</c:v>
                </c:pt>
                <c:pt idx="3">
                  <c:v>3.2519414575866192</c:v>
                </c:pt>
                <c:pt idx="4">
                  <c:v>3.1219272369714846</c:v>
                </c:pt>
                <c:pt idx="5">
                  <c:v>3.274342891278375</c:v>
                </c:pt>
                <c:pt idx="6">
                  <c:v>3.3680555555555554</c:v>
                </c:pt>
                <c:pt idx="7">
                  <c:v>2.5948327359617682</c:v>
                </c:pt>
                <c:pt idx="8">
                  <c:v>2.1334876543209877</c:v>
                </c:pt>
                <c:pt idx="9">
                  <c:v>1.795848267622461</c:v>
                </c:pt>
                <c:pt idx="10">
                  <c:v>1.5830346475507766</c:v>
                </c:pt>
                <c:pt idx="11">
                  <c:v>1.3850308641975306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8-4AD4-9AA9-702D465AED85}"/>
            </c:ext>
          </c:extLst>
        </c:ser>
        <c:ser>
          <c:idx val="4"/>
          <c:order val="4"/>
          <c:tx>
            <c:strRef>
              <c:f>'LET2 nat'!$A$150</c:f>
              <c:strCache>
                <c:ptCount val="1"/>
                <c:pt idx="0">
                  <c:v>2002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'LET2 nat'!$B$145:$M$145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'LET2 nat'!$B$150:$M$150</c:f>
              <c:numCache>
                <c:formatCode>0.000</c:formatCode>
                <c:ptCount val="12"/>
                <c:pt idx="0">
                  <c:v>2.4193548387096775</c:v>
                </c:pt>
                <c:pt idx="1">
                  <c:v>2.0023148148148149</c:v>
                </c:pt>
                <c:pt idx="2">
                  <c:v>2.2401433691756272</c:v>
                </c:pt>
                <c:pt idx="3">
                  <c:v>2.8449820788530467</c:v>
                </c:pt>
                <c:pt idx="4">
                  <c:v>3.9577187807276304</c:v>
                </c:pt>
                <c:pt idx="5">
                  <c:v>3.6028972520908003</c:v>
                </c:pt>
                <c:pt idx="6">
                  <c:v>3.1442901234567899</c:v>
                </c:pt>
                <c:pt idx="7">
                  <c:v>2.3446833930704902</c:v>
                </c:pt>
                <c:pt idx="8">
                  <c:v>2.2530864197530862</c:v>
                </c:pt>
                <c:pt idx="9">
                  <c:v>2.001194743130227</c:v>
                </c:pt>
                <c:pt idx="10">
                  <c:v>1.668906810035842</c:v>
                </c:pt>
                <c:pt idx="11">
                  <c:v>1.574074074074074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88-4AD4-9AA9-702D465A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99168"/>
        <c:axId val="473999712"/>
      </c:lineChart>
      <c:catAx>
        <c:axId val="4739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999712"/>
        <c:crosses val="autoZero"/>
        <c:auto val="1"/>
        <c:lblAlgn val="ctr"/>
        <c:lblOffset val="100"/>
        <c:noMultiLvlLbl val="0"/>
      </c:catAx>
      <c:valAx>
        <c:axId val="473999712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(cumecs)</a:t>
                </a:r>
              </a:p>
            </c:rich>
          </c:tx>
          <c:layout>
            <c:manualLayout>
              <c:xMode val="edge"/>
              <c:yMode val="edge"/>
              <c:x val="3.1935012298315357E-2"/>
              <c:y val="0.1893744531933508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999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866666666666663"/>
          <c:y val="0.75166195828574867"/>
          <c:w val="0.51924999999999999"/>
          <c:h val="6.9194833470243716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123</xdr:row>
      <xdr:rowOff>0</xdr:rowOff>
    </xdr:from>
    <xdr:to>
      <xdr:col>12</xdr:col>
      <xdr:colOff>373380</xdr:colOff>
      <xdr:row>140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12</xdr:col>
      <xdr:colOff>373380</xdr:colOff>
      <xdr:row>170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170</xdr:row>
      <xdr:rowOff>99060</xdr:rowOff>
    </xdr:from>
    <xdr:to>
      <xdr:col>12</xdr:col>
      <xdr:colOff>373380</xdr:colOff>
      <xdr:row>188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B150"/>
  <sheetViews>
    <sheetView tabSelected="1" zoomScale="293" zoomScaleNormal="293" workbookViewId="0"/>
  </sheetViews>
  <sheetFormatPr baseColWidth="10" defaultColWidth="8.83203125" defaultRowHeight="13" x14ac:dyDescent="0.15"/>
  <cols>
    <col min="1" max="1" width="10.33203125" customWidth="1"/>
    <col min="2" max="2" width="5.5" bestFit="1" customWidth="1"/>
    <col min="3" max="4" width="6.5" bestFit="1" customWidth="1"/>
    <col min="5" max="8" width="7.5" bestFit="1" customWidth="1"/>
    <col min="9" max="10" width="6.5" bestFit="1" customWidth="1"/>
    <col min="11" max="13" width="5.5" bestFit="1" customWidth="1"/>
  </cols>
  <sheetData>
    <row r="1" spans="1:28" x14ac:dyDescent="0.15">
      <c r="A1" s="13" t="s">
        <v>17</v>
      </c>
      <c r="B1" s="1"/>
      <c r="C1" s="1"/>
      <c r="D1" s="1"/>
      <c r="E1" s="1"/>
      <c r="F1" s="1"/>
      <c r="G1" s="1"/>
      <c r="H1" s="1"/>
      <c r="I1" s="1"/>
    </row>
    <row r="2" spans="1:28" x14ac:dyDescent="0.1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O2" s="2" t="s">
        <v>12</v>
      </c>
    </row>
    <row r="3" spans="1:28" ht="15.5" customHeight="1" x14ac:dyDescent="0.15">
      <c r="A3">
        <v>1920</v>
      </c>
      <c r="B3" s="5">
        <f>P3/0.024/3.6/31</f>
        <v>7.5268817204301071</v>
      </c>
      <c r="C3" s="5">
        <f>Q3/0.024/3.6/30</f>
        <v>8.0246913580246915</v>
      </c>
      <c r="D3" s="5">
        <f>R3/0.024/3.6/31</f>
        <v>6.6681600955794496</v>
      </c>
      <c r="E3" s="5">
        <f>S3/0.024/3.6/31</f>
        <v>9.8566308243727594</v>
      </c>
      <c r="F3" s="5">
        <f>T3/0.024/3.6/28.25</f>
        <v>23.861029170763683</v>
      </c>
      <c r="G3" s="5">
        <f>U3/0.024/3.6/31</f>
        <v>55.66009557945042</v>
      </c>
      <c r="H3" s="5">
        <f>V3/0.024/3.6/30</f>
        <v>35.34336419753086</v>
      </c>
      <c r="I3" s="5">
        <f>W3/0.024/3.6/31</f>
        <v>13.784348864994026</v>
      </c>
      <c r="J3" s="5">
        <f>X3/0.024/3.6/30</f>
        <v>9.2592592592592595</v>
      </c>
      <c r="K3" s="5">
        <f>Y3/0.024/3.6/31</f>
        <v>6.6905615292712071</v>
      </c>
      <c r="L3" s="5">
        <f>Z3/0.024/3.6/31</f>
        <v>5.4883512544802864</v>
      </c>
      <c r="M3" s="5">
        <f>AA3/0.024/3.6/30</f>
        <v>4.7878086419753085</v>
      </c>
      <c r="O3" s="6">
        <v>1920</v>
      </c>
      <c r="P3">
        <v>20.16</v>
      </c>
      <c r="Q3">
        <v>20.8</v>
      </c>
      <c r="R3">
        <v>17.86</v>
      </c>
      <c r="S3">
        <v>26.4</v>
      </c>
      <c r="T3">
        <v>58.24</v>
      </c>
      <c r="U3">
        <v>149.08000000000001</v>
      </c>
      <c r="V3">
        <v>91.61</v>
      </c>
      <c r="W3">
        <v>36.92</v>
      </c>
      <c r="X3">
        <v>24</v>
      </c>
      <c r="Y3">
        <v>17.920000000000002</v>
      </c>
      <c r="Z3">
        <v>14.7</v>
      </c>
      <c r="AA3">
        <v>12.41</v>
      </c>
      <c r="AB3" s="14">
        <f>SUM(P3:AA3)</f>
        <v>490.10000000000008</v>
      </c>
    </row>
    <row r="4" spans="1:28" x14ac:dyDescent="0.15">
      <c r="A4">
        <v>1921</v>
      </c>
      <c r="B4" s="5">
        <f t="shared" ref="B4:B67" si="0">P4/0.024/3.6/31</f>
        <v>4.9021804062126648</v>
      </c>
      <c r="C4" s="5">
        <f t="shared" ref="C4:C67" si="1">Q4/0.024/3.6/30</f>
        <v>16.319444444444443</v>
      </c>
      <c r="D4" s="5">
        <f t="shared" ref="D4:E67" si="2">R4/0.024/3.6/31</f>
        <v>17.756869772998805</v>
      </c>
      <c r="E4" s="5">
        <f t="shared" si="2"/>
        <v>10.297192353643966</v>
      </c>
      <c r="F4" s="5">
        <f t="shared" ref="F4:F67" si="3">T4/0.024/3.6/28.25</f>
        <v>7.9072435267125529</v>
      </c>
      <c r="G4" s="5">
        <f t="shared" ref="G4:G67" si="4">U4/0.024/3.6/31</f>
        <v>9.0912485065710875</v>
      </c>
      <c r="H4" s="5">
        <f t="shared" ref="H4:H67" si="5">V4/0.024/3.6/30</f>
        <v>8.6998456790123466</v>
      </c>
      <c r="I4" s="5">
        <f t="shared" ref="I4:I67" si="6">W4/0.024/3.6/31</f>
        <v>6.0222520908004764</v>
      </c>
      <c r="J4" s="5">
        <f t="shared" ref="J4:J67" si="7">X4/0.024/3.6/30</f>
        <v>5.0385802469135799</v>
      </c>
      <c r="K4" s="5">
        <f t="shared" ref="K4:L67" si="8">Y4/0.024/3.6/31</f>
        <v>4.0135902031063324</v>
      </c>
      <c r="L4" s="5">
        <f t="shared" si="8"/>
        <v>3.8567801672640383</v>
      </c>
      <c r="M4" s="5">
        <f t="shared" ref="M4:M67" si="9">AA4/0.024/3.6/30</f>
        <v>3.4876543209876538</v>
      </c>
      <c r="O4" s="6">
        <v>1921</v>
      </c>
      <c r="P4">
        <v>13.13</v>
      </c>
      <c r="Q4">
        <v>42.3</v>
      </c>
      <c r="R4">
        <v>47.56</v>
      </c>
      <c r="S4">
        <v>27.58</v>
      </c>
      <c r="T4">
        <v>19.3</v>
      </c>
      <c r="U4">
        <v>24.35</v>
      </c>
      <c r="V4">
        <v>22.55</v>
      </c>
      <c r="W4">
        <v>16.13</v>
      </c>
      <c r="X4">
        <v>13.06</v>
      </c>
      <c r="Y4">
        <v>10.75</v>
      </c>
      <c r="Z4">
        <v>10.33</v>
      </c>
      <c r="AA4">
        <v>9.0399999999999991</v>
      </c>
      <c r="AB4" s="14">
        <f t="shared" ref="AB4:AB67" si="10">SUM(P4:AA4)</f>
        <v>256.08000000000004</v>
      </c>
    </row>
    <row r="5" spans="1:28" x14ac:dyDescent="0.15">
      <c r="A5">
        <v>1922</v>
      </c>
      <c r="B5" s="5">
        <f t="shared" si="0"/>
        <v>3.4908900836320189</v>
      </c>
      <c r="C5" s="5">
        <f t="shared" si="1"/>
        <v>5.343364197530863</v>
      </c>
      <c r="D5" s="5">
        <f t="shared" si="2"/>
        <v>6.0259856630824364</v>
      </c>
      <c r="E5" s="5">
        <f t="shared" si="2"/>
        <v>95.094086021505376</v>
      </c>
      <c r="F5" s="5">
        <f t="shared" si="3"/>
        <v>306.11274991805965</v>
      </c>
      <c r="G5" s="5">
        <f t="shared" si="4"/>
        <v>115.65860215053762</v>
      </c>
      <c r="H5" s="5">
        <f t="shared" si="5"/>
        <v>21.67824074074074</v>
      </c>
      <c r="I5" s="5">
        <f t="shared" si="6"/>
        <v>9.509408602150538</v>
      </c>
      <c r="J5" s="5">
        <f t="shared" si="7"/>
        <v>6.7013888888888884</v>
      </c>
      <c r="K5" s="5">
        <f t="shared" si="8"/>
        <v>5.5219534050179204</v>
      </c>
      <c r="L5" s="5">
        <f t="shared" si="8"/>
        <v>4.7752389486260451</v>
      </c>
      <c r="M5" s="5">
        <f t="shared" si="9"/>
        <v>4.0123456790123457</v>
      </c>
      <c r="O5">
        <v>1922</v>
      </c>
      <c r="P5">
        <v>9.35</v>
      </c>
      <c r="Q5">
        <v>13.85</v>
      </c>
      <c r="R5">
        <v>16.14</v>
      </c>
      <c r="S5">
        <v>254.7</v>
      </c>
      <c r="T5">
        <v>747.16</v>
      </c>
      <c r="U5">
        <v>309.77999999999997</v>
      </c>
      <c r="V5">
        <v>56.19</v>
      </c>
      <c r="W5">
        <v>25.47</v>
      </c>
      <c r="X5">
        <v>17.37</v>
      </c>
      <c r="Y5">
        <v>14.79</v>
      </c>
      <c r="Z5">
        <v>12.79</v>
      </c>
      <c r="AA5">
        <v>10.4</v>
      </c>
      <c r="AB5" s="14">
        <f t="shared" si="10"/>
        <v>1487.9899999999998</v>
      </c>
    </row>
    <row r="6" spans="1:28" x14ac:dyDescent="0.15">
      <c r="A6">
        <v>1923</v>
      </c>
      <c r="B6" s="5">
        <f t="shared" si="0"/>
        <v>3.0876642771804059</v>
      </c>
      <c r="C6" s="5">
        <f t="shared" si="1"/>
        <v>2.7314814814814814</v>
      </c>
      <c r="D6" s="5">
        <f t="shared" si="2"/>
        <v>8.7477598566308234</v>
      </c>
      <c r="E6" s="5">
        <f t="shared" si="2"/>
        <v>10.005973715651136</v>
      </c>
      <c r="F6" s="5">
        <f t="shared" si="3"/>
        <v>7.0919370698131745</v>
      </c>
      <c r="G6" s="5">
        <f t="shared" si="4"/>
        <v>36.727150537634408</v>
      </c>
      <c r="H6" s="5">
        <f t="shared" si="5"/>
        <v>31.574074074074073</v>
      </c>
      <c r="I6" s="5">
        <f t="shared" si="6"/>
        <v>9.6550179211469533</v>
      </c>
      <c r="J6" s="5">
        <f t="shared" si="7"/>
        <v>6.6242283950617296</v>
      </c>
      <c r="K6" s="5">
        <f t="shared" si="8"/>
        <v>5.1037933094384709</v>
      </c>
      <c r="L6" s="5">
        <f t="shared" si="8"/>
        <v>4.8237753882915175</v>
      </c>
      <c r="M6" s="5">
        <f t="shared" si="9"/>
        <v>4.7106481481481479</v>
      </c>
      <c r="O6">
        <v>1923</v>
      </c>
      <c r="P6">
        <v>8.27</v>
      </c>
      <c r="Q6">
        <v>7.08</v>
      </c>
      <c r="R6">
        <v>23.43</v>
      </c>
      <c r="S6">
        <v>26.8</v>
      </c>
      <c r="T6">
        <v>17.309999999999999</v>
      </c>
      <c r="U6">
        <v>98.37</v>
      </c>
      <c r="V6">
        <v>81.84</v>
      </c>
      <c r="W6">
        <v>25.86</v>
      </c>
      <c r="X6">
        <v>17.170000000000002</v>
      </c>
      <c r="Y6">
        <v>13.67</v>
      </c>
      <c r="Z6">
        <v>12.92</v>
      </c>
      <c r="AA6">
        <v>12.21</v>
      </c>
      <c r="AB6" s="14">
        <f t="shared" si="10"/>
        <v>344.93000000000006</v>
      </c>
    </row>
    <row r="7" spans="1:28" x14ac:dyDescent="0.15">
      <c r="A7">
        <v>1924</v>
      </c>
      <c r="B7" s="5">
        <f t="shared" si="0"/>
        <v>5.0552568697729985</v>
      </c>
      <c r="C7" s="5">
        <f t="shared" si="1"/>
        <v>10.887345679012345</v>
      </c>
      <c r="D7" s="5">
        <f t="shared" si="2"/>
        <v>14.318249701314219</v>
      </c>
      <c r="E7" s="5">
        <f t="shared" si="2"/>
        <v>38.104838709677416</v>
      </c>
      <c r="F7" s="5">
        <f t="shared" si="3"/>
        <v>49.946738774172395</v>
      </c>
      <c r="G7" s="5">
        <f t="shared" si="4"/>
        <v>227.77031063321382</v>
      </c>
      <c r="H7" s="5">
        <f t="shared" si="5"/>
        <v>140.10802469135803</v>
      </c>
      <c r="I7" s="5">
        <f t="shared" si="6"/>
        <v>21.875</v>
      </c>
      <c r="J7" s="5">
        <f t="shared" si="7"/>
        <v>11.435185185185185</v>
      </c>
      <c r="K7" s="5">
        <f t="shared" si="8"/>
        <v>7.8442353643966554</v>
      </c>
      <c r="L7" s="5">
        <f t="shared" si="8"/>
        <v>6.3209378733572272</v>
      </c>
      <c r="M7" s="5">
        <f t="shared" si="9"/>
        <v>6.0686728395061724</v>
      </c>
      <c r="O7">
        <v>1924</v>
      </c>
      <c r="P7">
        <v>13.54</v>
      </c>
      <c r="Q7">
        <v>28.22</v>
      </c>
      <c r="R7">
        <v>38.35</v>
      </c>
      <c r="S7">
        <v>102.06</v>
      </c>
      <c r="T7">
        <v>121.91</v>
      </c>
      <c r="U7">
        <v>610.05999999999995</v>
      </c>
      <c r="V7">
        <v>363.16</v>
      </c>
      <c r="W7">
        <v>58.59</v>
      </c>
      <c r="X7">
        <v>29.64</v>
      </c>
      <c r="Y7">
        <v>21.01</v>
      </c>
      <c r="Z7">
        <v>16.93</v>
      </c>
      <c r="AA7">
        <v>15.73</v>
      </c>
      <c r="AB7" s="14">
        <f t="shared" si="10"/>
        <v>1419.2</v>
      </c>
    </row>
    <row r="8" spans="1:28" x14ac:dyDescent="0.15">
      <c r="A8">
        <v>1925</v>
      </c>
      <c r="B8" s="5">
        <f t="shared" si="0"/>
        <v>5.3166069295101552</v>
      </c>
      <c r="C8" s="5">
        <f t="shared" si="1"/>
        <v>5.104166666666667</v>
      </c>
      <c r="D8" s="5">
        <f t="shared" si="2"/>
        <v>4.5997610513739549</v>
      </c>
      <c r="E8" s="5">
        <f t="shared" si="2"/>
        <v>7.0788530465949817</v>
      </c>
      <c r="F8" s="5">
        <f t="shared" si="3"/>
        <v>11.955096689609963</v>
      </c>
      <c r="G8" s="5">
        <f t="shared" si="4"/>
        <v>11.562873357228193</v>
      </c>
      <c r="H8" s="5">
        <f t="shared" si="5"/>
        <v>8.4799382716049383</v>
      </c>
      <c r="I8" s="5">
        <f t="shared" si="6"/>
        <v>5.6974313022700116</v>
      </c>
      <c r="J8" s="5">
        <f t="shared" si="7"/>
        <v>4.6643518518518512</v>
      </c>
      <c r="K8" s="5">
        <f t="shared" si="8"/>
        <v>4.8461768219832742</v>
      </c>
      <c r="L8" s="5">
        <f t="shared" si="8"/>
        <v>4.6594982078853038</v>
      </c>
      <c r="M8" s="5">
        <f t="shared" si="9"/>
        <v>3.8927469135802464</v>
      </c>
      <c r="O8">
        <v>1925</v>
      </c>
      <c r="P8">
        <v>14.24</v>
      </c>
      <c r="Q8">
        <v>13.23</v>
      </c>
      <c r="R8">
        <v>12.32</v>
      </c>
      <c r="S8">
        <v>18.96</v>
      </c>
      <c r="T8">
        <v>29.18</v>
      </c>
      <c r="U8">
        <v>30.97</v>
      </c>
      <c r="V8">
        <v>21.98</v>
      </c>
      <c r="W8">
        <v>15.26</v>
      </c>
      <c r="X8">
        <v>12.09</v>
      </c>
      <c r="Y8">
        <v>12.98</v>
      </c>
      <c r="Z8">
        <v>12.48</v>
      </c>
      <c r="AA8">
        <v>10.09</v>
      </c>
      <c r="AB8" s="14">
        <f t="shared" si="10"/>
        <v>203.77999999999997</v>
      </c>
    </row>
    <row r="9" spans="1:28" x14ac:dyDescent="0.15">
      <c r="A9">
        <v>1926</v>
      </c>
      <c r="B9" s="5">
        <f t="shared" si="0"/>
        <v>2.8225806451612905</v>
      </c>
      <c r="C9" s="5">
        <f t="shared" si="1"/>
        <v>2.7739197530864197</v>
      </c>
      <c r="D9" s="5">
        <f t="shared" si="2"/>
        <v>3.1287335722819596</v>
      </c>
      <c r="E9" s="5">
        <f t="shared" si="2"/>
        <v>6.4329450418160086</v>
      </c>
      <c r="F9" s="5">
        <f t="shared" si="3"/>
        <v>8.4644378892166507</v>
      </c>
      <c r="G9" s="5">
        <f t="shared" si="4"/>
        <v>5.7347670250896057</v>
      </c>
      <c r="H9" s="5">
        <f t="shared" si="5"/>
        <v>5.4629629629629628</v>
      </c>
      <c r="I9" s="5">
        <f t="shared" si="6"/>
        <v>4.5101553166069293</v>
      </c>
      <c r="J9" s="5">
        <f t="shared" si="7"/>
        <v>3.7962962962962963</v>
      </c>
      <c r="K9" s="5">
        <f t="shared" si="8"/>
        <v>3.3191457586618878</v>
      </c>
      <c r="L9" s="5">
        <f t="shared" si="8"/>
        <v>3.0055256869772999</v>
      </c>
      <c r="M9" s="5">
        <f t="shared" si="9"/>
        <v>2.5655864197530862</v>
      </c>
      <c r="O9">
        <v>1926</v>
      </c>
      <c r="P9">
        <v>7.56</v>
      </c>
      <c r="Q9">
        <v>7.19</v>
      </c>
      <c r="R9">
        <v>8.3800000000000008</v>
      </c>
      <c r="S9">
        <v>17.23</v>
      </c>
      <c r="T9">
        <v>20.66</v>
      </c>
      <c r="U9">
        <v>15.36</v>
      </c>
      <c r="V9">
        <v>14.16</v>
      </c>
      <c r="W9">
        <v>12.08</v>
      </c>
      <c r="X9">
        <v>9.84</v>
      </c>
      <c r="Y9">
        <v>8.89</v>
      </c>
      <c r="Z9">
        <v>8.0500000000000007</v>
      </c>
      <c r="AA9">
        <v>6.65</v>
      </c>
      <c r="AB9" s="14">
        <f t="shared" si="10"/>
        <v>136.05000000000001</v>
      </c>
    </row>
    <row r="10" spans="1:28" x14ac:dyDescent="0.15">
      <c r="A10">
        <v>1927</v>
      </c>
      <c r="B10" s="5">
        <f t="shared" si="0"/>
        <v>6.2014635603345276</v>
      </c>
      <c r="C10" s="5">
        <f t="shared" si="1"/>
        <v>5.6905864197530871</v>
      </c>
      <c r="D10" s="5">
        <f t="shared" si="2"/>
        <v>4.4093488649940262</v>
      </c>
      <c r="E10" s="5">
        <f t="shared" si="2"/>
        <v>30.26060334528076</v>
      </c>
      <c r="F10" s="5">
        <f t="shared" si="3"/>
        <v>21.853490658800393</v>
      </c>
      <c r="G10" s="5">
        <f t="shared" si="4"/>
        <v>7.6724910394265233</v>
      </c>
      <c r="H10" s="5">
        <f t="shared" si="5"/>
        <v>6.9405864197530853</v>
      </c>
      <c r="I10" s="5">
        <f t="shared" si="6"/>
        <v>6.1155913978494629</v>
      </c>
      <c r="J10" s="5">
        <f t="shared" si="7"/>
        <v>5.096450617283951</v>
      </c>
      <c r="K10" s="5">
        <f t="shared" si="8"/>
        <v>4.2749402628434892</v>
      </c>
      <c r="L10" s="5">
        <f t="shared" si="8"/>
        <v>3.8866487455197132</v>
      </c>
      <c r="M10" s="5">
        <f t="shared" si="9"/>
        <v>3.3063271604938271</v>
      </c>
      <c r="O10">
        <v>1927</v>
      </c>
      <c r="P10">
        <v>16.61</v>
      </c>
      <c r="Q10">
        <v>14.75</v>
      </c>
      <c r="R10">
        <v>11.81</v>
      </c>
      <c r="S10">
        <v>81.05</v>
      </c>
      <c r="T10">
        <v>53.34</v>
      </c>
      <c r="U10">
        <v>20.55</v>
      </c>
      <c r="V10">
        <v>17.989999999999998</v>
      </c>
      <c r="W10">
        <v>16.38</v>
      </c>
      <c r="X10">
        <v>13.21</v>
      </c>
      <c r="Y10">
        <v>11.45</v>
      </c>
      <c r="Z10">
        <v>10.41</v>
      </c>
      <c r="AA10">
        <v>8.57</v>
      </c>
      <c r="AB10" s="14">
        <f t="shared" si="10"/>
        <v>276.12000000000006</v>
      </c>
    </row>
    <row r="11" spans="1:28" x14ac:dyDescent="0.15">
      <c r="A11">
        <v>1928</v>
      </c>
      <c r="B11" s="5">
        <f t="shared" si="0"/>
        <v>2.8039127837514934</v>
      </c>
      <c r="C11" s="5">
        <f t="shared" si="1"/>
        <v>3.7577160493827155</v>
      </c>
      <c r="D11" s="5">
        <f t="shared" si="2"/>
        <v>4.7155017921146953</v>
      </c>
      <c r="E11" s="5">
        <f t="shared" si="2"/>
        <v>8.9979091995221037</v>
      </c>
      <c r="F11" s="5">
        <f t="shared" si="3"/>
        <v>18.760242543428383</v>
      </c>
      <c r="G11" s="5">
        <f t="shared" si="4"/>
        <v>29.943249701314215</v>
      </c>
      <c r="H11" s="5">
        <f t="shared" si="5"/>
        <v>22.777777777777779</v>
      </c>
      <c r="I11" s="5">
        <f t="shared" si="6"/>
        <v>9.7520908004778963</v>
      </c>
      <c r="J11" s="5">
        <f t="shared" si="7"/>
        <v>6.8325617283950626</v>
      </c>
      <c r="K11" s="5">
        <f t="shared" si="8"/>
        <v>5.7609020310633214</v>
      </c>
      <c r="L11" s="5">
        <f t="shared" si="8"/>
        <v>5.006720430107527</v>
      </c>
      <c r="M11" s="5">
        <f t="shared" si="9"/>
        <v>4.3132716049382713</v>
      </c>
      <c r="O11">
        <v>1928</v>
      </c>
      <c r="P11">
        <v>7.51</v>
      </c>
      <c r="Q11">
        <v>9.74</v>
      </c>
      <c r="R11">
        <v>12.63</v>
      </c>
      <c r="S11">
        <v>24.1</v>
      </c>
      <c r="T11">
        <v>45.79</v>
      </c>
      <c r="U11">
        <v>80.2</v>
      </c>
      <c r="V11">
        <v>59.04</v>
      </c>
      <c r="W11">
        <v>26.12</v>
      </c>
      <c r="X11">
        <v>17.71</v>
      </c>
      <c r="Y11">
        <v>15.43</v>
      </c>
      <c r="Z11">
        <v>13.41</v>
      </c>
      <c r="AA11">
        <v>11.18</v>
      </c>
      <c r="AB11" s="14">
        <f t="shared" si="10"/>
        <v>322.86</v>
      </c>
    </row>
    <row r="12" spans="1:28" x14ac:dyDescent="0.15">
      <c r="A12">
        <v>1929</v>
      </c>
      <c r="B12" s="5">
        <f t="shared" si="0"/>
        <v>3.9463859020310634</v>
      </c>
      <c r="C12" s="5">
        <f t="shared" si="1"/>
        <v>5.2391975308641978</v>
      </c>
      <c r="D12" s="5">
        <f t="shared" si="2"/>
        <v>11.89516129032258</v>
      </c>
      <c r="E12" s="5">
        <f t="shared" si="2"/>
        <v>13.739545997610511</v>
      </c>
      <c r="F12" s="5">
        <f t="shared" si="3"/>
        <v>13.167813831530646</v>
      </c>
      <c r="G12" s="5">
        <f t="shared" si="4"/>
        <v>21.673387096774192</v>
      </c>
      <c r="H12" s="5">
        <f t="shared" si="5"/>
        <v>20.273919753086417</v>
      </c>
      <c r="I12" s="5">
        <f t="shared" si="6"/>
        <v>12.612007168458781</v>
      </c>
      <c r="J12" s="5">
        <f t="shared" si="7"/>
        <v>7.9128086419753085</v>
      </c>
      <c r="K12" s="5">
        <f t="shared" si="8"/>
        <v>6.485215053763441</v>
      </c>
      <c r="L12" s="5">
        <f t="shared" si="8"/>
        <v>5.3950119474313016</v>
      </c>
      <c r="M12" s="5">
        <f t="shared" si="9"/>
        <v>4.7260802469135799</v>
      </c>
      <c r="O12">
        <v>1929</v>
      </c>
      <c r="P12">
        <v>10.57</v>
      </c>
      <c r="Q12">
        <v>13.58</v>
      </c>
      <c r="R12">
        <v>31.86</v>
      </c>
      <c r="S12">
        <v>36.799999999999997</v>
      </c>
      <c r="T12">
        <v>32.14</v>
      </c>
      <c r="U12">
        <v>58.05</v>
      </c>
      <c r="V12">
        <v>52.55</v>
      </c>
      <c r="W12">
        <v>33.78</v>
      </c>
      <c r="X12">
        <v>20.51</v>
      </c>
      <c r="Y12">
        <v>17.37</v>
      </c>
      <c r="Z12">
        <v>14.45</v>
      </c>
      <c r="AA12">
        <v>12.25</v>
      </c>
      <c r="AB12" s="14">
        <f t="shared" si="10"/>
        <v>333.91</v>
      </c>
    </row>
    <row r="13" spans="1:28" x14ac:dyDescent="0.15">
      <c r="A13">
        <v>1930</v>
      </c>
      <c r="B13" s="5">
        <f t="shared" si="0"/>
        <v>3.5730286738351253</v>
      </c>
      <c r="C13" s="5">
        <f t="shared" si="1"/>
        <v>3.5725308641975309</v>
      </c>
      <c r="D13" s="5">
        <f t="shared" si="2"/>
        <v>59.595280764635596</v>
      </c>
      <c r="E13" s="5">
        <f t="shared" si="2"/>
        <v>37.290919952210267</v>
      </c>
      <c r="F13" s="5">
        <f t="shared" si="3"/>
        <v>14.593575876761715</v>
      </c>
      <c r="G13" s="5">
        <f t="shared" si="4"/>
        <v>13.201911589008363</v>
      </c>
      <c r="H13" s="5">
        <f t="shared" si="5"/>
        <v>13.665123456790125</v>
      </c>
      <c r="I13" s="5">
        <f t="shared" si="6"/>
        <v>10.315860215053764</v>
      </c>
      <c r="J13" s="5">
        <f t="shared" si="7"/>
        <v>7.1334876543209873</v>
      </c>
      <c r="K13" s="5">
        <f t="shared" si="8"/>
        <v>6.9817801672640378</v>
      </c>
      <c r="L13" s="5">
        <f t="shared" si="8"/>
        <v>6.1902628434886493</v>
      </c>
      <c r="M13" s="5">
        <f t="shared" si="9"/>
        <v>5.0154320987654319</v>
      </c>
      <c r="O13">
        <v>1930</v>
      </c>
      <c r="P13">
        <v>9.57</v>
      </c>
      <c r="Q13">
        <v>9.26</v>
      </c>
      <c r="R13">
        <v>159.62</v>
      </c>
      <c r="S13">
        <v>99.88</v>
      </c>
      <c r="T13">
        <v>35.619999999999997</v>
      </c>
      <c r="U13">
        <v>35.36</v>
      </c>
      <c r="V13">
        <v>35.42</v>
      </c>
      <c r="W13">
        <v>27.63</v>
      </c>
      <c r="X13">
        <v>18.489999999999998</v>
      </c>
      <c r="Y13">
        <v>18.7</v>
      </c>
      <c r="Z13">
        <v>16.579999999999998</v>
      </c>
      <c r="AA13">
        <v>13</v>
      </c>
      <c r="AB13" s="14">
        <f t="shared" si="10"/>
        <v>479.13</v>
      </c>
    </row>
    <row r="14" spans="1:28" x14ac:dyDescent="0.15">
      <c r="A14">
        <v>1931</v>
      </c>
      <c r="B14" s="5">
        <f t="shared" si="0"/>
        <v>3.9090501792114698</v>
      </c>
      <c r="C14" s="5">
        <f t="shared" si="1"/>
        <v>5.44753086419753</v>
      </c>
      <c r="D14" s="5">
        <f t="shared" si="2"/>
        <v>6.1865292712066902</v>
      </c>
      <c r="E14" s="5">
        <f t="shared" si="2"/>
        <v>7.3962066905615291</v>
      </c>
      <c r="F14" s="5">
        <f t="shared" si="3"/>
        <v>9.4559160930842339</v>
      </c>
      <c r="G14" s="5">
        <f t="shared" si="4"/>
        <v>9.1845878136200714</v>
      </c>
      <c r="H14" s="5">
        <f t="shared" si="5"/>
        <v>8.9737654320987659</v>
      </c>
      <c r="I14" s="5">
        <f t="shared" si="6"/>
        <v>7.5791517323775386</v>
      </c>
      <c r="J14" s="5">
        <f t="shared" si="7"/>
        <v>6.3503086419753085</v>
      </c>
      <c r="K14" s="5">
        <f t="shared" si="8"/>
        <v>4.834976105137395</v>
      </c>
      <c r="L14" s="5">
        <f t="shared" si="8"/>
        <v>3.8978494623655906</v>
      </c>
      <c r="M14" s="5">
        <f t="shared" si="9"/>
        <v>3.2175925925925926</v>
      </c>
      <c r="O14">
        <v>1931</v>
      </c>
      <c r="P14">
        <v>10.47</v>
      </c>
      <c r="Q14">
        <v>14.12</v>
      </c>
      <c r="R14">
        <v>16.57</v>
      </c>
      <c r="S14">
        <v>19.809999999999999</v>
      </c>
      <c r="T14">
        <v>23.08</v>
      </c>
      <c r="U14">
        <v>24.6</v>
      </c>
      <c r="V14">
        <v>23.26</v>
      </c>
      <c r="W14">
        <v>20.3</v>
      </c>
      <c r="X14">
        <v>16.46</v>
      </c>
      <c r="Y14">
        <v>12.95</v>
      </c>
      <c r="Z14">
        <v>10.44</v>
      </c>
      <c r="AA14">
        <v>8.34</v>
      </c>
      <c r="AB14" s="14">
        <f t="shared" si="10"/>
        <v>200.4</v>
      </c>
    </row>
    <row r="15" spans="1:28" x14ac:dyDescent="0.15">
      <c r="A15">
        <v>1932</v>
      </c>
      <c r="B15" s="5">
        <f t="shared" si="0"/>
        <v>2.6396356033452806</v>
      </c>
      <c r="C15" s="5">
        <f t="shared" si="1"/>
        <v>2.2723765432098761</v>
      </c>
      <c r="D15" s="5">
        <f t="shared" si="2"/>
        <v>6.0931899641577063</v>
      </c>
      <c r="E15" s="5">
        <f t="shared" si="2"/>
        <v>46.792861409796892</v>
      </c>
      <c r="F15" s="5">
        <f t="shared" si="3"/>
        <v>33.067027204195341</v>
      </c>
      <c r="G15" s="5">
        <f t="shared" si="4"/>
        <v>9.0240442054958194</v>
      </c>
      <c r="H15" s="5">
        <f t="shared" si="5"/>
        <v>6.882716049382716</v>
      </c>
      <c r="I15" s="5">
        <f t="shared" si="6"/>
        <v>5.2083333333333339</v>
      </c>
      <c r="J15" s="5">
        <f t="shared" si="7"/>
        <v>4.2901234567901234</v>
      </c>
      <c r="K15" s="5">
        <f t="shared" si="8"/>
        <v>3.5132915173237751</v>
      </c>
      <c r="L15" s="5">
        <f t="shared" si="8"/>
        <v>3.00925925925926</v>
      </c>
      <c r="M15" s="5">
        <f t="shared" si="9"/>
        <v>2.5</v>
      </c>
      <c r="O15">
        <v>1932</v>
      </c>
      <c r="P15">
        <v>7.07</v>
      </c>
      <c r="Q15">
        <v>5.89</v>
      </c>
      <c r="R15">
        <v>16.32</v>
      </c>
      <c r="S15">
        <v>125.33</v>
      </c>
      <c r="T15">
        <v>80.709999999999994</v>
      </c>
      <c r="U15">
        <v>24.17</v>
      </c>
      <c r="V15">
        <v>17.84</v>
      </c>
      <c r="W15">
        <v>13.95</v>
      </c>
      <c r="X15">
        <v>11.12</v>
      </c>
      <c r="Y15">
        <v>9.41</v>
      </c>
      <c r="Z15">
        <v>8.06</v>
      </c>
      <c r="AA15">
        <v>6.48</v>
      </c>
      <c r="AB15" s="14">
        <f t="shared" si="10"/>
        <v>326.35000000000002</v>
      </c>
    </row>
    <row r="16" spans="1:28" x14ac:dyDescent="0.15">
      <c r="A16">
        <v>1933</v>
      </c>
      <c r="B16" s="5">
        <f t="shared" si="0"/>
        <v>1.9601254480286738</v>
      </c>
      <c r="C16" s="5">
        <f t="shared" si="1"/>
        <v>17.156635802469133</v>
      </c>
      <c r="D16" s="5">
        <f t="shared" si="2"/>
        <v>15.475657108721625</v>
      </c>
      <c r="E16" s="5">
        <f t="shared" si="2"/>
        <v>40.897550776583039</v>
      </c>
      <c r="F16" s="5">
        <f t="shared" si="3"/>
        <v>35.06637168141593</v>
      </c>
      <c r="G16" s="5">
        <f t="shared" si="4"/>
        <v>17.084826762246117</v>
      </c>
      <c r="H16" s="5">
        <f t="shared" si="5"/>
        <v>14.039351851851851</v>
      </c>
      <c r="I16" s="5">
        <f t="shared" si="6"/>
        <v>9.9387694145758658</v>
      </c>
      <c r="J16" s="5">
        <f t="shared" si="7"/>
        <v>7.3109567901234556</v>
      </c>
      <c r="K16" s="5">
        <f t="shared" si="8"/>
        <v>5.9550477897252083</v>
      </c>
      <c r="L16" s="5">
        <f t="shared" si="8"/>
        <v>5.0179211469534044</v>
      </c>
      <c r="M16" s="5">
        <f t="shared" si="9"/>
        <v>4.3209876543209873</v>
      </c>
      <c r="O16">
        <v>1933</v>
      </c>
      <c r="P16">
        <v>5.25</v>
      </c>
      <c r="Q16">
        <v>44.47</v>
      </c>
      <c r="R16">
        <v>41.45</v>
      </c>
      <c r="S16">
        <v>109.54</v>
      </c>
      <c r="T16">
        <v>85.59</v>
      </c>
      <c r="U16">
        <v>45.76</v>
      </c>
      <c r="V16">
        <v>36.39</v>
      </c>
      <c r="W16">
        <v>26.62</v>
      </c>
      <c r="X16">
        <v>18.95</v>
      </c>
      <c r="Y16">
        <v>15.95</v>
      </c>
      <c r="Z16">
        <v>13.44</v>
      </c>
      <c r="AA16">
        <v>11.2</v>
      </c>
      <c r="AB16" s="14">
        <f t="shared" si="10"/>
        <v>454.60999999999996</v>
      </c>
    </row>
    <row r="17" spans="1:28" x14ac:dyDescent="0.15">
      <c r="A17">
        <v>1934</v>
      </c>
      <c r="B17" s="5">
        <f t="shared" si="0"/>
        <v>3.8231780167264038</v>
      </c>
      <c r="C17" s="5">
        <f t="shared" si="1"/>
        <v>8.3449074074074066</v>
      </c>
      <c r="D17" s="5">
        <f t="shared" si="2"/>
        <v>15.300179211469532</v>
      </c>
      <c r="E17" s="5">
        <f t="shared" si="2"/>
        <v>12.765083632019115</v>
      </c>
      <c r="F17" s="5">
        <f t="shared" si="3"/>
        <v>10.111438872500818</v>
      </c>
      <c r="G17" s="5">
        <f t="shared" si="4"/>
        <v>7.4148745519713266</v>
      </c>
      <c r="H17" s="5">
        <f t="shared" si="5"/>
        <v>5.8449074074074074</v>
      </c>
      <c r="I17" s="5">
        <f t="shared" si="6"/>
        <v>5.4174133811230574</v>
      </c>
      <c r="J17" s="5">
        <f t="shared" si="7"/>
        <v>4.9305555555555554</v>
      </c>
      <c r="K17" s="5">
        <f t="shared" si="8"/>
        <v>4.032258064516129</v>
      </c>
      <c r="L17" s="5">
        <f t="shared" si="8"/>
        <v>3.3154121863799282</v>
      </c>
      <c r="M17" s="5">
        <f t="shared" si="9"/>
        <v>2.8356481481481479</v>
      </c>
      <c r="O17">
        <v>1934</v>
      </c>
      <c r="P17">
        <v>10.24</v>
      </c>
      <c r="Q17">
        <v>21.63</v>
      </c>
      <c r="R17">
        <v>40.98</v>
      </c>
      <c r="S17">
        <v>34.19</v>
      </c>
      <c r="T17">
        <v>24.68</v>
      </c>
      <c r="U17">
        <v>19.86</v>
      </c>
      <c r="V17">
        <v>15.15</v>
      </c>
      <c r="W17">
        <v>14.51</v>
      </c>
      <c r="X17">
        <v>12.78</v>
      </c>
      <c r="Y17">
        <v>10.8</v>
      </c>
      <c r="Z17">
        <v>8.8800000000000008</v>
      </c>
      <c r="AA17">
        <v>7.35</v>
      </c>
      <c r="AB17" s="14">
        <f t="shared" si="10"/>
        <v>221.04999999999998</v>
      </c>
    </row>
    <row r="18" spans="1:28" x14ac:dyDescent="0.15">
      <c r="A18">
        <v>1935</v>
      </c>
      <c r="B18" s="5">
        <f t="shared" si="0"/>
        <v>2.3558841099163677</v>
      </c>
      <c r="C18" s="5">
        <f t="shared" si="1"/>
        <v>1.8171296296296295</v>
      </c>
      <c r="D18" s="5">
        <f t="shared" si="2"/>
        <v>1.8518518518518519</v>
      </c>
      <c r="E18" s="5">
        <f t="shared" si="2"/>
        <v>4.8499103942652333</v>
      </c>
      <c r="F18" s="5">
        <f t="shared" si="3"/>
        <v>20.317109144542773</v>
      </c>
      <c r="G18" s="5">
        <f t="shared" si="4"/>
        <v>18.585722819593787</v>
      </c>
      <c r="H18" s="5">
        <f t="shared" si="5"/>
        <v>10.983796296296296</v>
      </c>
      <c r="I18" s="5">
        <f t="shared" si="6"/>
        <v>7.9861111111111107</v>
      </c>
      <c r="J18" s="5">
        <f t="shared" si="7"/>
        <v>6.5432098765432105</v>
      </c>
      <c r="K18" s="5">
        <f t="shared" si="8"/>
        <v>5.5518219832735953</v>
      </c>
      <c r="L18" s="5">
        <f t="shared" si="8"/>
        <v>4.7901732377538835</v>
      </c>
      <c r="M18" s="5">
        <f t="shared" si="9"/>
        <v>4.7376543209876543</v>
      </c>
      <c r="O18">
        <v>1935</v>
      </c>
      <c r="P18">
        <v>6.31</v>
      </c>
      <c r="Q18">
        <v>4.71</v>
      </c>
      <c r="R18">
        <v>4.96</v>
      </c>
      <c r="S18">
        <v>12.99</v>
      </c>
      <c r="T18">
        <v>49.59</v>
      </c>
      <c r="U18">
        <v>49.78</v>
      </c>
      <c r="V18">
        <v>28.47</v>
      </c>
      <c r="W18">
        <v>21.39</v>
      </c>
      <c r="X18">
        <v>16.96</v>
      </c>
      <c r="Y18">
        <v>14.87</v>
      </c>
      <c r="Z18">
        <v>12.83</v>
      </c>
      <c r="AA18">
        <v>12.28</v>
      </c>
      <c r="AB18" s="14">
        <f t="shared" si="10"/>
        <v>235.14000000000001</v>
      </c>
    </row>
    <row r="19" spans="1:28" x14ac:dyDescent="0.15">
      <c r="A19">
        <v>1936</v>
      </c>
      <c r="B19" s="5">
        <f t="shared" si="0"/>
        <v>4.4504181600955794</v>
      </c>
      <c r="C19" s="5">
        <f t="shared" si="1"/>
        <v>10.007716049382715</v>
      </c>
      <c r="D19" s="5">
        <f t="shared" si="2"/>
        <v>13.747013142174431</v>
      </c>
      <c r="E19" s="5">
        <f t="shared" si="2"/>
        <v>24.529569892473116</v>
      </c>
      <c r="F19" s="5">
        <f t="shared" si="3"/>
        <v>198.50458865945589</v>
      </c>
      <c r="G19" s="5">
        <f t="shared" si="4"/>
        <v>91.849611708482669</v>
      </c>
      <c r="H19" s="5">
        <f t="shared" si="5"/>
        <v>17.766203703703702</v>
      </c>
      <c r="I19" s="5">
        <f t="shared" si="6"/>
        <v>7.8778375149342903</v>
      </c>
      <c r="J19" s="5">
        <f t="shared" si="7"/>
        <v>6.1844135802469138</v>
      </c>
      <c r="K19" s="5">
        <f t="shared" si="8"/>
        <v>5.1299283154121857</v>
      </c>
      <c r="L19" s="5">
        <f t="shared" si="8"/>
        <v>4.603494623655914</v>
      </c>
      <c r="M19" s="5">
        <f t="shared" si="9"/>
        <v>4.3904320987654319</v>
      </c>
      <c r="O19">
        <v>1936</v>
      </c>
      <c r="P19">
        <v>11.92</v>
      </c>
      <c r="Q19">
        <v>25.94</v>
      </c>
      <c r="R19">
        <v>36.82</v>
      </c>
      <c r="S19">
        <v>65.7</v>
      </c>
      <c r="T19">
        <v>484.51</v>
      </c>
      <c r="U19">
        <v>246.01</v>
      </c>
      <c r="V19">
        <v>46.05</v>
      </c>
      <c r="W19">
        <v>21.1</v>
      </c>
      <c r="X19">
        <v>16.03</v>
      </c>
      <c r="Y19">
        <v>13.74</v>
      </c>
      <c r="Z19">
        <v>12.33</v>
      </c>
      <c r="AA19">
        <v>11.38</v>
      </c>
      <c r="AB19" s="14">
        <f t="shared" si="10"/>
        <v>991.53</v>
      </c>
    </row>
    <row r="20" spans="1:28" x14ac:dyDescent="0.15">
      <c r="A20">
        <v>1937</v>
      </c>
      <c r="B20" s="5">
        <f t="shared" si="0"/>
        <v>3.7335722819593791</v>
      </c>
      <c r="C20" s="5">
        <f t="shared" si="1"/>
        <v>3.0748456790123457</v>
      </c>
      <c r="D20" s="5">
        <f t="shared" si="2"/>
        <v>8.0495818399044197</v>
      </c>
      <c r="E20" s="5">
        <f t="shared" si="2"/>
        <v>18.182497013142175</v>
      </c>
      <c r="F20" s="5">
        <f t="shared" si="3"/>
        <v>16.01933792199279</v>
      </c>
      <c r="G20" s="5">
        <f t="shared" si="4"/>
        <v>7.5866188769414569</v>
      </c>
      <c r="H20" s="5">
        <f t="shared" si="5"/>
        <v>23.287037037037035</v>
      </c>
      <c r="I20" s="5">
        <f t="shared" si="6"/>
        <v>18.048088410991639</v>
      </c>
      <c r="J20" s="5">
        <f t="shared" si="7"/>
        <v>8.4027777777777768</v>
      </c>
      <c r="K20" s="5">
        <f t="shared" si="8"/>
        <v>5.8766427718040619</v>
      </c>
      <c r="L20" s="5">
        <f t="shared" si="8"/>
        <v>4.7640382317801668</v>
      </c>
      <c r="M20" s="5">
        <f t="shared" si="9"/>
        <v>4.9266975308641969</v>
      </c>
      <c r="O20">
        <v>1937</v>
      </c>
      <c r="P20">
        <v>10</v>
      </c>
      <c r="Q20">
        <v>7.97</v>
      </c>
      <c r="R20">
        <v>21.56</v>
      </c>
      <c r="S20">
        <v>48.7</v>
      </c>
      <c r="T20">
        <v>39.1</v>
      </c>
      <c r="U20">
        <v>20.32</v>
      </c>
      <c r="V20">
        <v>60.36</v>
      </c>
      <c r="W20">
        <v>48.34</v>
      </c>
      <c r="X20">
        <v>21.78</v>
      </c>
      <c r="Y20">
        <v>15.74</v>
      </c>
      <c r="Z20">
        <v>12.76</v>
      </c>
      <c r="AA20">
        <v>12.77</v>
      </c>
      <c r="AB20" s="14">
        <f t="shared" si="10"/>
        <v>319.39999999999998</v>
      </c>
    </row>
    <row r="21" spans="1:28" x14ac:dyDescent="0.15">
      <c r="A21">
        <v>1938</v>
      </c>
      <c r="B21" s="5">
        <f t="shared" si="0"/>
        <v>8.4864097968936676</v>
      </c>
      <c r="C21" s="5">
        <f t="shared" si="1"/>
        <v>8.5108024691358022</v>
      </c>
      <c r="D21" s="5">
        <f t="shared" si="2"/>
        <v>72.987604540023895</v>
      </c>
      <c r="E21" s="5">
        <f t="shared" si="2"/>
        <v>70.299432497013143</v>
      </c>
      <c r="F21" s="5">
        <f t="shared" si="3"/>
        <v>136.29957391019337</v>
      </c>
      <c r="G21" s="5">
        <f t="shared" si="4"/>
        <v>86.447132616487451</v>
      </c>
      <c r="H21" s="5">
        <f t="shared" si="5"/>
        <v>24.58719135802469</v>
      </c>
      <c r="I21" s="5">
        <f t="shared" si="6"/>
        <v>10.009707287933095</v>
      </c>
      <c r="J21" s="5">
        <f t="shared" si="7"/>
        <v>8.1404320987654337</v>
      </c>
      <c r="K21" s="5">
        <f t="shared" si="8"/>
        <v>8.295997610513739</v>
      </c>
      <c r="L21" s="5">
        <f t="shared" si="8"/>
        <v>7.6052867383512543</v>
      </c>
      <c r="M21" s="5">
        <f t="shared" si="9"/>
        <v>7.4575617283950617</v>
      </c>
      <c r="O21">
        <v>1938</v>
      </c>
      <c r="P21">
        <v>22.73</v>
      </c>
      <c r="Q21">
        <v>22.06</v>
      </c>
      <c r="R21">
        <v>195.49</v>
      </c>
      <c r="S21">
        <v>188.29</v>
      </c>
      <c r="T21">
        <v>332.68</v>
      </c>
      <c r="U21">
        <v>231.54</v>
      </c>
      <c r="V21">
        <v>63.73</v>
      </c>
      <c r="W21">
        <v>26.81</v>
      </c>
      <c r="X21">
        <v>21.1</v>
      </c>
      <c r="Y21">
        <v>22.22</v>
      </c>
      <c r="Z21">
        <v>20.37</v>
      </c>
      <c r="AA21">
        <v>19.329999999999998</v>
      </c>
      <c r="AB21" s="14">
        <f t="shared" si="10"/>
        <v>1166.3499999999997</v>
      </c>
    </row>
    <row r="22" spans="1:28" x14ac:dyDescent="0.15">
      <c r="A22">
        <v>1939</v>
      </c>
      <c r="B22" s="5">
        <f t="shared" si="0"/>
        <v>6.3284050179211464</v>
      </c>
      <c r="C22" s="5">
        <f t="shared" si="1"/>
        <v>22.349537037037035</v>
      </c>
      <c r="D22" s="5">
        <f t="shared" si="2"/>
        <v>25.466696535244917</v>
      </c>
      <c r="E22" s="5">
        <f t="shared" si="2"/>
        <v>14.314516129032258</v>
      </c>
      <c r="F22" s="5">
        <f t="shared" si="3"/>
        <v>10.906260242543429</v>
      </c>
      <c r="G22" s="5">
        <f t="shared" si="4"/>
        <v>16.539725209080046</v>
      </c>
      <c r="H22" s="5">
        <f t="shared" si="5"/>
        <v>15.354938271604937</v>
      </c>
      <c r="I22" s="5">
        <f t="shared" si="6"/>
        <v>9.5168757467144545</v>
      </c>
      <c r="J22" s="5">
        <f t="shared" si="7"/>
        <v>8.4490740740740726</v>
      </c>
      <c r="K22" s="5">
        <f t="shared" si="8"/>
        <v>7.0489844683393068</v>
      </c>
      <c r="L22" s="5">
        <f t="shared" si="8"/>
        <v>5.7385005973715648</v>
      </c>
      <c r="M22" s="5">
        <f t="shared" si="9"/>
        <v>5.6597222222222223</v>
      </c>
      <c r="O22">
        <v>1939</v>
      </c>
      <c r="P22">
        <v>16.95</v>
      </c>
      <c r="Q22">
        <v>57.93</v>
      </c>
      <c r="R22">
        <v>68.209999999999994</v>
      </c>
      <c r="S22">
        <v>38.340000000000003</v>
      </c>
      <c r="T22">
        <v>26.62</v>
      </c>
      <c r="U22">
        <v>44.3</v>
      </c>
      <c r="V22">
        <v>39.799999999999997</v>
      </c>
      <c r="W22">
        <v>25.49</v>
      </c>
      <c r="X22">
        <v>21.9</v>
      </c>
      <c r="Y22">
        <v>18.88</v>
      </c>
      <c r="Z22">
        <v>15.37</v>
      </c>
      <c r="AA22">
        <v>14.67</v>
      </c>
      <c r="AB22" s="14">
        <f t="shared" si="10"/>
        <v>388.46</v>
      </c>
    </row>
    <row r="23" spans="1:28" x14ac:dyDescent="0.15">
      <c r="A23">
        <v>1940</v>
      </c>
      <c r="B23" s="5">
        <f t="shared" si="0"/>
        <v>4.9469832735961772</v>
      </c>
      <c r="C23" s="5">
        <f t="shared" si="1"/>
        <v>5.543981481481481</v>
      </c>
      <c r="D23" s="5">
        <f t="shared" si="2"/>
        <v>14.792413381123058</v>
      </c>
      <c r="E23" s="5">
        <f t="shared" si="2"/>
        <v>12.608273596176824</v>
      </c>
      <c r="F23" s="5">
        <f t="shared" si="3"/>
        <v>8.6692887577843329</v>
      </c>
      <c r="G23" s="5">
        <f t="shared" si="4"/>
        <v>6.0222520908004764</v>
      </c>
      <c r="H23" s="5">
        <f t="shared" si="5"/>
        <v>7.4035493827160499</v>
      </c>
      <c r="I23" s="5">
        <f t="shared" si="6"/>
        <v>6.6606929510155313</v>
      </c>
      <c r="J23" s="5">
        <f t="shared" si="7"/>
        <v>4.9884259259259256</v>
      </c>
      <c r="K23" s="5">
        <f t="shared" si="8"/>
        <v>3.7335722819593791</v>
      </c>
      <c r="L23" s="5">
        <f t="shared" si="8"/>
        <v>3.1362007168458779</v>
      </c>
      <c r="M23" s="5">
        <f t="shared" si="9"/>
        <v>2.6080246913580245</v>
      </c>
      <c r="O23">
        <v>1940</v>
      </c>
      <c r="P23">
        <v>13.25</v>
      </c>
      <c r="Q23">
        <v>14.37</v>
      </c>
      <c r="R23">
        <v>39.619999999999997</v>
      </c>
      <c r="S23">
        <v>33.770000000000003</v>
      </c>
      <c r="T23">
        <v>21.16</v>
      </c>
      <c r="U23">
        <v>16.13</v>
      </c>
      <c r="V23">
        <v>19.190000000000001</v>
      </c>
      <c r="W23">
        <v>17.84</v>
      </c>
      <c r="X23">
        <v>12.93</v>
      </c>
      <c r="Y23">
        <v>10</v>
      </c>
      <c r="Z23">
        <v>8.4</v>
      </c>
      <c r="AA23">
        <v>6.76</v>
      </c>
      <c r="AB23" s="14">
        <f t="shared" si="10"/>
        <v>213.42</v>
      </c>
    </row>
    <row r="24" spans="1:28" x14ac:dyDescent="0.15">
      <c r="A24">
        <v>1941</v>
      </c>
      <c r="B24" s="5">
        <f t="shared" si="0"/>
        <v>2.2924133811230583</v>
      </c>
      <c r="C24" s="5">
        <f t="shared" si="1"/>
        <v>2.3919753086419751</v>
      </c>
      <c r="D24" s="5">
        <f t="shared" si="2"/>
        <v>12.806152927120667</v>
      </c>
      <c r="E24" s="5">
        <f t="shared" si="2"/>
        <v>8.7813620071684593</v>
      </c>
      <c r="F24" s="5">
        <f t="shared" si="3"/>
        <v>6.7068174369059328</v>
      </c>
      <c r="G24" s="5">
        <f t="shared" si="4"/>
        <v>29.304808841099163</v>
      </c>
      <c r="H24" s="5">
        <f t="shared" si="5"/>
        <v>20.933641975308639</v>
      </c>
      <c r="I24" s="5">
        <f t="shared" si="6"/>
        <v>7.9338410991636792</v>
      </c>
      <c r="J24" s="5">
        <f t="shared" si="7"/>
        <v>6.3001543209876543</v>
      </c>
      <c r="K24" s="5">
        <f t="shared" si="8"/>
        <v>5.2232676224611705</v>
      </c>
      <c r="L24" s="5">
        <f t="shared" si="8"/>
        <v>4.6333632019115889</v>
      </c>
      <c r="M24" s="5">
        <f t="shared" si="9"/>
        <v>5.1234567901234556</v>
      </c>
      <c r="O24">
        <v>1941</v>
      </c>
      <c r="P24">
        <v>6.14</v>
      </c>
      <c r="Q24">
        <v>6.2</v>
      </c>
      <c r="R24">
        <v>34.299999999999997</v>
      </c>
      <c r="S24">
        <v>23.52</v>
      </c>
      <c r="T24">
        <v>16.37</v>
      </c>
      <c r="U24">
        <v>78.489999999999995</v>
      </c>
      <c r="V24">
        <v>54.26</v>
      </c>
      <c r="W24">
        <v>21.25</v>
      </c>
      <c r="X24">
        <v>16.329999999999998</v>
      </c>
      <c r="Y24">
        <v>13.99</v>
      </c>
      <c r="Z24">
        <v>12.41</v>
      </c>
      <c r="AA24">
        <v>13.28</v>
      </c>
      <c r="AB24" s="14">
        <f t="shared" si="10"/>
        <v>296.53999999999996</v>
      </c>
    </row>
    <row r="25" spans="1:28" x14ac:dyDescent="0.15">
      <c r="A25">
        <v>1942</v>
      </c>
      <c r="B25" s="5">
        <f t="shared" si="0"/>
        <v>5.0365890083632019</v>
      </c>
      <c r="C25" s="5">
        <f t="shared" si="1"/>
        <v>6.0802469135802459</v>
      </c>
      <c r="D25" s="5">
        <f t="shared" si="2"/>
        <v>10.834826762246115</v>
      </c>
      <c r="E25" s="5">
        <f t="shared" si="2"/>
        <v>11.167114695340501</v>
      </c>
      <c r="F25" s="5">
        <f t="shared" si="3"/>
        <v>7.9523107177974435</v>
      </c>
      <c r="G25" s="5">
        <f t="shared" si="4"/>
        <v>11.458333333333332</v>
      </c>
      <c r="H25" s="5">
        <f t="shared" si="5"/>
        <v>25.327932098765434</v>
      </c>
      <c r="I25" s="5">
        <f t="shared" si="6"/>
        <v>18.402777777777779</v>
      </c>
      <c r="J25" s="5">
        <f t="shared" si="7"/>
        <v>9.3055555555555554</v>
      </c>
      <c r="K25" s="5">
        <f t="shared" si="8"/>
        <v>7.3999402628434892</v>
      </c>
      <c r="L25" s="5">
        <f t="shared" si="8"/>
        <v>7.8479689366786136</v>
      </c>
      <c r="M25" s="5">
        <f t="shared" si="9"/>
        <v>7.2993827160493829</v>
      </c>
      <c r="O25">
        <v>1942</v>
      </c>
      <c r="P25">
        <v>13.49</v>
      </c>
      <c r="Q25">
        <v>15.76</v>
      </c>
      <c r="R25">
        <v>29.02</v>
      </c>
      <c r="S25">
        <v>29.91</v>
      </c>
      <c r="T25">
        <v>19.41</v>
      </c>
      <c r="U25">
        <v>30.69</v>
      </c>
      <c r="V25">
        <v>65.650000000000006</v>
      </c>
      <c r="W25">
        <v>49.29</v>
      </c>
      <c r="X25">
        <v>24.12</v>
      </c>
      <c r="Y25">
        <v>19.82</v>
      </c>
      <c r="Z25">
        <v>21.02</v>
      </c>
      <c r="AA25">
        <v>18.920000000000002</v>
      </c>
      <c r="AB25" s="14">
        <f t="shared" si="10"/>
        <v>337.09999999999997</v>
      </c>
    </row>
    <row r="26" spans="1:28" x14ac:dyDescent="0.15">
      <c r="A26">
        <v>1943</v>
      </c>
      <c r="B26" s="5">
        <f t="shared" si="0"/>
        <v>5.2867383512544803</v>
      </c>
      <c r="C26" s="5">
        <f t="shared" si="1"/>
        <v>5.1697530864197541</v>
      </c>
      <c r="D26" s="5">
        <f t="shared" si="2"/>
        <v>4.7528375149342894</v>
      </c>
      <c r="E26" s="5">
        <f t="shared" si="2"/>
        <v>7.3066009557945035</v>
      </c>
      <c r="F26" s="5">
        <f t="shared" si="3"/>
        <v>38.700426089806619</v>
      </c>
      <c r="G26" s="5">
        <f t="shared" si="4"/>
        <v>27.370818399044207</v>
      </c>
      <c r="H26" s="5">
        <f t="shared" si="5"/>
        <v>12.172067901234566</v>
      </c>
      <c r="I26" s="5">
        <f t="shared" si="6"/>
        <v>6.3844086021505371</v>
      </c>
      <c r="J26" s="5">
        <f t="shared" si="7"/>
        <v>5.6828703703703702</v>
      </c>
      <c r="K26" s="5">
        <f t="shared" si="8"/>
        <v>4.868578255675029</v>
      </c>
      <c r="L26" s="5">
        <f t="shared" si="8"/>
        <v>4.0023894862604541</v>
      </c>
      <c r="M26" s="5">
        <f t="shared" si="9"/>
        <v>3.3101851851851851</v>
      </c>
      <c r="O26">
        <v>1943</v>
      </c>
      <c r="P26">
        <v>14.16</v>
      </c>
      <c r="Q26">
        <v>13.4</v>
      </c>
      <c r="R26">
        <v>12.73</v>
      </c>
      <c r="S26">
        <v>19.57</v>
      </c>
      <c r="T26">
        <v>94.46</v>
      </c>
      <c r="U26">
        <v>73.31</v>
      </c>
      <c r="V26">
        <v>31.55</v>
      </c>
      <c r="W26">
        <v>17.100000000000001</v>
      </c>
      <c r="X26">
        <v>14.73</v>
      </c>
      <c r="Y26">
        <v>13.04</v>
      </c>
      <c r="Z26">
        <v>10.72</v>
      </c>
      <c r="AA26">
        <v>8.58</v>
      </c>
      <c r="AB26" s="14">
        <f t="shared" si="10"/>
        <v>323.35000000000008</v>
      </c>
    </row>
    <row r="27" spans="1:28" x14ac:dyDescent="0.15">
      <c r="A27">
        <v>1944</v>
      </c>
      <c r="B27" s="5">
        <f t="shared" si="0"/>
        <v>4.3309438470728789</v>
      </c>
      <c r="C27" s="5">
        <f t="shared" si="1"/>
        <v>4.4907407407407414</v>
      </c>
      <c r="D27" s="5">
        <f t="shared" si="2"/>
        <v>3.6775686977299875</v>
      </c>
      <c r="E27" s="5">
        <f t="shared" si="2"/>
        <v>7.9077060931899643</v>
      </c>
      <c r="F27" s="5">
        <f t="shared" si="3"/>
        <v>19.034742707309075</v>
      </c>
      <c r="G27" s="5">
        <f t="shared" si="4"/>
        <v>22.726254480286737</v>
      </c>
      <c r="H27" s="5">
        <f t="shared" si="5"/>
        <v>15.609567901234566</v>
      </c>
      <c r="I27" s="5">
        <f t="shared" si="6"/>
        <v>8.3183990442054956</v>
      </c>
      <c r="J27" s="5">
        <f t="shared" si="7"/>
        <v>5.7793209876543203</v>
      </c>
      <c r="K27" s="5">
        <f t="shared" si="8"/>
        <v>4.6408303464755072</v>
      </c>
      <c r="L27" s="5">
        <f t="shared" si="8"/>
        <v>3.9015830346475502</v>
      </c>
      <c r="M27" s="5">
        <f t="shared" si="9"/>
        <v>3.2060185185185186</v>
      </c>
      <c r="O27">
        <v>1944</v>
      </c>
      <c r="P27">
        <v>11.6</v>
      </c>
      <c r="Q27">
        <v>11.64</v>
      </c>
      <c r="R27">
        <v>9.85</v>
      </c>
      <c r="S27">
        <v>21.18</v>
      </c>
      <c r="T27">
        <v>46.46</v>
      </c>
      <c r="U27">
        <v>60.87</v>
      </c>
      <c r="V27">
        <v>40.46</v>
      </c>
      <c r="W27">
        <v>22.28</v>
      </c>
      <c r="X27">
        <v>14.98</v>
      </c>
      <c r="Y27">
        <v>12.43</v>
      </c>
      <c r="Z27">
        <v>10.45</v>
      </c>
      <c r="AA27">
        <v>8.31</v>
      </c>
      <c r="AB27" s="14">
        <f t="shared" si="10"/>
        <v>270.51</v>
      </c>
    </row>
    <row r="28" spans="1:28" x14ac:dyDescent="0.15">
      <c r="A28">
        <v>1945</v>
      </c>
      <c r="B28" s="5">
        <f t="shared" si="0"/>
        <v>3.3863500597371563</v>
      </c>
      <c r="C28" s="5">
        <f t="shared" si="1"/>
        <v>3.6033950617283943</v>
      </c>
      <c r="D28" s="5">
        <f t="shared" si="2"/>
        <v>3.5543608124253283</v>
      </c>
      <c r="E28" s="5">
        <f t="shared" si="2"/>
        <v>60.995370370370367</v>
      </c>
      <c r="F28" s="5">
        <f t="shared" si="3"/>
        <v>59.984431333988852</v>
      </c>
      <c r="G28" s="5">
        <f t="shared" si="4"/>
        <v>20.814665471923533</v>
      </c>
      <c r="H28" s="5">
        <f t="shared" si="5"/>
        <v>13.287037037037035</v>
      </c>
      <c r="I28" s="5">
        <f t="shared" si="6"/>
        <v>7.38873954599761</v>
      </c>
      <c r="J28" s="5">
        <f t="shared" si="7"/>
        <v>5.9606481481481479</v>
      </c>
      <c r="K28" s="5">
        <f t="shared" si="8"/>
        <v>4.8461768219832742</v>
      </c>
      <c r="L28" s="5">
        <f t="shared" si="8"/>
        <v>4.0546594982078847</v>
      </c>
      <c r="M28" s="5">
        <f t="shared" si="9"/>
        <v>3.3256172839506166</v>
      </c>
      <c r="O28">
        <v>1945</v>
      </c>
      <c r="P28">
        <v>9.07</v>
      </c>
      <c r="Q28">
        <v>9.34</v>
      </c>
      <c r="R28">
        <v>9.52</v>
      </c>
      <c r="S28">
        <v>163.37</v>
      </c>
      <c r="T28">
        <v>146.41</v>
      </c>
      <c r="U28">
        <v>55.75</v>
      </c>
      <c r="V28">
        <v>34.44</v>
      </c>
      <c r="W28">
        <v>19.79</v>
      </c>
      <c r="X28">
        <v>15.45</v>
      </c>
      <c r="Y28">
        <v>12.98</v>
      </c>
      <c r="Z28">
        <v>10.86</v>
      </c>
      <c r="AA28">
        <v>8.6199999999999992</v>
      </c>
      <c r="AB28" s="14">
        <f t="shared" si="10"/>
        <v>495.60000000000008</v>
      </c>
    </row>
    <row r="29" spans="1:28" x14ac:dyDescent="0.15">
      <c r="A29">
        <v>1946</v>
      </c>
      <c r="B29" s="5">
        <f t="shared" si="0"/>
        <v>2.6545698924731185</v>
      </c>
      <c r="C29" s="5">
        <f t="shared" si="1"/>
        <v>2.6195987654320989</v>
      </c>
      <c r="D29" s="5">
        <f t="shared" si="2"/>
        <v>2.4230884109916371</v>
      </c>
      <c r="E29" s="5">
        <f t="shared" si="2"/>
        <v>3.0764635603345281</v>
      </c>
      <c r="F29" s="5">
        <f t="shared" si="3"/>
        <v>12.1107833497214</v>
      </c>
      <c r="G29" s="5">
        <f t="shared" si="4"/>
        <v>13.332586618876942</v>
      </c>
      <c r="H29" s="5">
        <f t="shared" si="5"/>
        <v>7.7353395061728385</v>
      </c>
      <c r="I29" s="5">
        <f t="shared" si="6"/>
        <v>6.1118578255675038</v>
      </c>
      <c r="J29" s="5">
        <f t="shared" si="7"/>
        <v>4.8611111111111116</v>
      </c>
      <c r="K29" s="5">
        <f t="shared" si="8"/>
        <v>3.9277180406212664</v>
      </c>
      <c r="L29" s="5">
        <f t="shared" si="8"/>
        <v>3.2295400238948626</v>
      </c>
      <c r="M29" s="5">
        <f t="shared" si="9"/>
        <v>2.7662037037037037</v>
      </c>
      <c r="O29">
        <v>1946</v>
      </c>
      <c r="P29">
        <v>7.11</v>
      </c>
      <c r="Q29">
        <v>6.79</v>
      </c>
      <c r="R29">
        <v>6.49</v>
      </c>
      <c r="S29">
        <v>8.24</v>
      </c>
      <c r="T29">
        <v>29.56</v>
      </c>
      <c r="U29">
        <v>35.71</v>
      </c>
      <c r="V29">
        <v>20.05</v>
      </c>
      <c r="W29">
        <v>16.37</v>
      </c>
      <c r="X29">
        <v>12.6</v>
      </c>
      <c r="Y29">
        <v>10.52</v>
      </c>
      <c r="Z29">
        <v>8.65</v>
      </c>
      <c r="AA29">
        <v>7.17</v>
      </c>
      <c r="AB29" s="14">
        <f t="shared" si="10"/>
        <v>169.26</v>
      </c>
    </row>
    <row r="30" spans="1:28" x14ac:dyDescent="0.15">
      <c r="A30">
        <v>1947</v>
      </c>
      <c r="B30" s="5">
        <f t="shared" si="0"/>
        <v>2.6097670250896057</v>
      </c>
      <c r="C30" s="5">
        <f t="shared" si="1"/>
        <v>5.0771604938271606</v>
      </c>
      <c r="D30" s="5">
        <f t="shared" si="2"/>
        <v>13.694743130227</v>
      </c>
      <c r="E30" s="5">
        <f t="shared" si="2"/>
        <v>12.865890083632017</v>
      </c>
      <c r="F30" s="5">
        <f t="shared" si="3"/>
        <v>11.553588987217305</v>
      </c>
      <c r="G30" s="5">
        <f t="shared" si="4"/>
        <v>90.737007168458774</v>
      </c>
      <c r="H30" s="5">
        <f t="shared" si="5"/>
        <v>60.871913580246911</v>
      </c>
      <c r="I30" s="5">
        <f t="shared" si="6"/>
        <v>10.87962962962963</v>
      </c>
      <c r="J30" s="5">
        <f t="shared" si="7"/>
        <v>6.8904320987654311</v>
      </c>
      <c r="K30" s="5">
        <f t="shared" si="8"/>
        <v>5.4734169653524489</v>
      </c>
      <c r="L30" s="5">
        <f t="shared" si="8"/>
        <v>4.6482974910394264</v>
      </c>
      <c r="M30" s="5">
        <f t="shared" si="9"/>
        <v>3.9969135802469129</v>
      </c>
      <c r="O30">
        <v>1947</v>
      </c>
      <c r="P30">
        <v>6.99</v>
      </c>
      <c r="Q30">
        <v>13.16</v>
      </c>
      <c r="R30">
        <v>36.68</v>
      </c>
      <c r="S30">
        <v>34.46</v>
      </c>
      <c r="T30">
        <v>28.2</v>
      </c>
      <c r="U30">
        <v>243.03</v>
      </c>
      <c r="V30">
        <v>157.78</v>
      </c>
      <c r="W30">
        <v>29.14</v>
      </c>
      <c r="X30">
        <v>17.86</v>
      </c>
      <c r="Y30">
        <v>14.66</v>
      </c>
      <c r="Z30">
        <v>12.45</v>
      </c>
      <c r="AA30">
        <v>10.36</v>
      </c>
      <c r="AB30" s="14">
        <f t="shared" si="10"/>
        <v>604.77</v>
      </c>
    </row>
    <row r="31" spans="1:28" x14ac:dyDescent="0.15">
      <c r="A31">
        <v>1948</v>
      </c>
      <c r="B31" s="5">
        <f t="shared" si="0"/>
        <v>4.5437574671445633</v>
      </c>
      <c r="C31" s="5">
        <f t="shared" si="1"/>
        <v>5.4436728395061724</v>
      </c>
      <c r="D31" s="5">
        <f t="shared" si="2"/>
        <v>5.0589904420549585</v>
      </c>
      <c r="E31" s="5">
        <f t="shared" si="2"/>
        <v>25.451762246117081</v>
      </c>
      <c r="F31" s="5">
        <f t="shared" si="3"/>
        <v>21.607669616519171</v>
      </c>
      <c r="G31" s="5">
        <f t="shared" si="4"/>
        <v>10.62948028673835</v>
      </c>
      <c r="H31" s="5">
        <f t="shared" si="5"/>
        <v>7.8819444444444438</v>
      </c>
      <c r="I31" s="5">
        <f t="shared" si="6"/>
        <v>6.3657407407407396</v>
      </c>
      <c r="J31" s="5">
        <f t="shared" si="7"/>
        <v>6.0185185185185182</v>
      </c>
      <c r="K31" s="5">
        <f t="shared" si="8"/>
        <v>5.0963261648745517</v>
      </c>
      <c r="L31" s="5">
        <f t="shared" si="8"/>
        <v>4.1591995221027478</v>
      </c>
      <c r="M31" s="5">
        <f t="shared" si="9"/>
        <v>3.5648148148148149</v>
      </c>
      <c r="O31">
        <v>1948</v>
      </c>
      <c r="P31">
        <v>12.17</v>
      </c>
      <c r="Q31">
        <v>14.11</v>
      </c>
      <c r="R31">
        <v>13.55</v>
      </c>
      <c r="S31">
        <v>68.17</v>
      </c>
      <c r="T31">
        <v>52.74</v>
      </c>
      <c r="U31">
        <v>28.47</v>
      </c>
      <c r="V31">
        <v>20.43</v>
      </c>
      <c r="W31">
        <v>17.05</v>
      </c>
      <c r="X31">
        <v>15.6</v>
      </c>
      <c r="Y31">
        <v>13.65</v>
      </c>
      <c r="Z31">
        <v>11.14</v>
      </c>
      <c r="AA31">
        <v>9.24</v>
      </c>
      <c r="AB31" s="14">
        <f t="shared" si="10"/>
        <v>276.32000000000005</v>
      </c>
    </row>
    <row r="32" spans="1:28" x14ac:dyDescent="0.15">
      <c r="A32">
        <v>1949</v>
      </c>
      <c r="B32" s="5">
        <f t="shared" si="0"/>
        <v>2.8636499402628433</v>
      </c>
      <c r="C32" s="5">
        <f t="shared" si="1"/>
        <v>3.4104938271604937</v>
      </c>
      <c r="D32" s="5">
        <f t="shared" si="2"/>
        <v>10.091845878136201</v>
      </c>
      <c r="E32" s="5">
        <f t="shared" si="2"/>
        <v>9.9499701314217432</v>
      </c>
      <c r="F32" s="5">
        <f t="shared" si="3"/>
        <v>15.06473287446739</v>
      </c>
      <c r="G32" s="5">
        <f t="shared" si="4"/>
        <v>16.812275985663081</v>
      </c>
      <c r="H32" s="5">
        <f t="shared" si="5"/>
        <v>15.374228395061728</v>
      </c>
      <c r="I32" s="5">
        <f t="shared" si="6"/>
        <v>11.932497013142175</v>
      </c>
      <c r="J32" s="5">
        <f t="shared" si="7"/>
        <v>8.4683641975308639</v>
      </c>
      <c r="K32" s="5">
        <f t="shared" si="8"/>
        <v>6.3060035842293907</v>
      </c>
      <c r="L32" s="5">
        <f t="shared" si="8"/>
        <v>5.3390083632019119</v>
      </c>
      <c r="M32" s="5">
        <f t="shared" si="9"/>
        <v>4.5447530864197523</v>
      </c>
      <c r="O32">
        <v>1949</v>
      </c>
      <c r="P32">
        <v>7.67</v>
      </c>
      <c r="Q32">
        <v>8.84</v>
      </c>
      <c r="R32">
        <v>27.03</v>
      </c>
      <c r="S32">
        <v>26.65</v>
      </c>
      <c r="T32">
        <v>36.770000000000003</v>
      </c>
      <c r="U32">
        <v>45.03</v>
      </c>
      <c r="V32">
        <v>39.85</v>
      </c>
      <c r="W32">
        <v>31.96</v>
      </c>
      <c r="X32">
        <v>21.95</v>
      </c>
      <c r="Y32">
        <v>16.89</v>
      </c>
      <c r="Z32">
        <v>14.3</v>
      </c>
      <c r="AA32">
        <v>11.78</v>
      </c>
      <c r="AB32" s="14">
        <f t="shared" si="10"/>
        <v>288.71999999999997</v>
      </c>
    </row>
    <row r="33" spans="1:28" x14ac:dyDescent="0.15">
      <c r="A33">
        <v>1950</v>
      </c>
      <c r="B33" s="5">
        <f t="shared" si="0"/>
        <v>3.4311529271206687</v>
      </c>
      <c r="C33" s="5">
        <f t="shared" si="1"/>
        <v>3.5108024691358022</v>
      </c>
      <c r="D33" s="5">
        <f t="shared" si="2"/>
        <v>22.267025089605731</v>
      </c>
      <c r="E33" s="5">
        <f t="shared" si="2"/>
        <v>20.967741935483872</v>
      </c>
      <c r="F33" s="5">
        <f t="shared" si="3"/>
        <v>7.7843330055719431</v>
      </c>
      <c r="G33" s="5">
        <f t="shared" si="4"/>
        <v>6.4366786140979677</v>
      </c>
      <c r="H33" s="5">
        <f t="shared" si="5"/>
        <v>7.901234567901235</v>
      </c>
      <c r="I33" s="5">
        <f t="shared" si="6"/>
        <v>8.4864097968936676</v>
      </c>
      <c r="J33" s="5">
        <f t="shared" si="7"/>
        <v>7.8703703703703694</v>
      </c>
      <c r="K33" s="5">
        <f t="shared" si="8"/>
        <v>5.5704898446833919</v>
      </c>
      <c r="L33" s="5">
        <f t="shared" si="8"/>
        <v>4.737903225806452</v>
      </c>
      <c r="M33" s="5">
        <f t="shared" si="9"/>
        <v>4.5254629629629628</v>
      </c>
      <c r="O33">
        <v>1950</v>
      </c>
      <c r="P33">
        <v>9.19</v>
      </c>
      <c r="Q33">
        <v>9.1</v>
      </c>
      <c r="R33">
        <v>59.64</v>
      </c>
      <c r="S33">
        <v>56.16</v>
      </c>
      <c r="T33">
        <v>19</v>
      </c>
      <c r="U33">
        <v>17.239999999999998</v>
      </c>
      <c r="V33">
        <v>20.48</v>
      </c>
      <c r="W33">
        <v>22.73</v>
      </c>
      <c r="X33">
        <v>20.399999999999999</v>
      </c>
      <c r="Y33">
        <v>14.92</v>
      </c>
      <c r="Z33">
        <v>12.69</v>
      </c>
      <c r="AA33">
        <v>11.73</v>
      </c>
      <c r="AB33" s="14">
        <f t="shared" si="10"/>
        <v>273.28000000000003</v>
      </c>
    </row>
    <row r="34" spans="1:28" x14ac:dyDescent="0.15">
      <c r="A34">
        <v>1951</v>
      </c>
      <c r="B34" s="5">
        <f t="shared" si="0"/>
        <v>4.9133811230585422</v>
      </c>
      <c r="C34" s="5">
        <f t="shared" si="1"/>
        <v>4.5756172839506171</v>
      </c>
      <c r="D34" s="5">
        <f t="shared" si="2"/>
        <v>3.5767622461170849</v>
      </c>
      <c r="E34" s="5">
        <f t="shared" si="2"/>
        <v>3.7373058542413378</v>
      </c>
      <c r="F34" s="5">
        <f t="shared" si="3"/>
        <v>5.502294329727957</v>
      </c>
      <c r="G34" s="5">
        <f t="shared" si="4"/>
        <v>5.4248805256869765</v>
      </c>
      <c r="H34" s="5">
        <f t="shared" si="5"/>
        <v>5.0462962962962958</v>
      </c>
      <c r="I34" s="5">
        <f t="shared" si="6"/>
        <v>4.3309438470728789</v>
      </c>
      <c r="J34" s="5">
        <f t="shared" si="7"/>
        <v>3.8888888888888884</v>
      </c>
      <c r="K34" s="5">
        <f t="shared" si="8"/>
        <v>3.6551672640382313</v>
      </c>
      <c r="L34" s="5">
        <f t="shared" si="8"/>
        <v>3.274342891278375</v>
      </c>
      <c r="M34" s="5">
        <f t="shared" si="9"/>
        <v>2.6543209876543208</v>
      </c>
      <c r="O34">
        <v>1951</v>
      </c>
      <c r="P34">
        <v>13.16</v>
      </c>
      <c r="Q34">
        <v>11.86</v>
      </c>
      <c r="R34">
        <v>9.58</v>
      </c>
      <c r="S34">
        <v>10.01</v>
      </c>
      <c r="T34">
        <v>13.43</v>
      </c>
      <c r="U34">
        <v>14.53</v>
      </c>
      <c r="V34">
        <v>13.08</v>
      </c>
      <c r="W34">
        <v>11.6</v>
      </c>
      <c r="X34">
        <v>10.08</v>
      </c>
      <c r="Y34">
        <v>9.7899999999999991</v>
      </c>
      <c r="Z34">
        <v>8.77</v>
      </c>
      <c r="AA34">
        <v>6.88</v>
      </c>
      <c r="AB34" s="14">
        <f t="shared" si="10"/>
        <v>132.76999999999998</v>
      </c>
    </row>
    <row r="35" spans="1:28" x14ac:dyDescent="0.15">
      <c r="A35">
        <v>1952</v>
      </c>
      <c r="B35" s="5">
        <f t="shared" si="0"/>
        <v>2.2401433691756272</v>
      </c>
      <c r="C35" s="5">
        <f t="shared" si="1"/>
        <v>3.3140432098765427</v>
      </c>
      <c r="D35" s="5">
        <f t="shared" si="2"/>
        <v>10.226254480286737</v>
      </c>
      <c r="E35" s="5">
        <f t="shared" si="2"/>
        <v>18.705197132616487</v>
      </c>
      <c r="F35" s="5">
        <f t="shared" si="3"/>
        <v>91.18731563421828</v>
      </c>
      <c r="G35" s="5">
        <f t="shared" si="4"/>
        <v>40.561529271206687</v>
      </c>
      <c r="H35" s="5">
        <f t="shared" si="5"/>
        <v>15.933641975308641</v>
      </c>
      <c r="I35" s="5">
        <f t="shared" si="6"/>
        <v>10.304659498207887</v>
      </c>
      <c r="J35" s="5">
        <f t="shared" si="7"/>
        <v>7.1257716049382704</v>
      </c>
      <c r="K35" s="5">
        <f t="shared" si="8"/>
        <v>6.0222520908004764</v>
      </c>
      <c r="L35" s="5">
        <f t="shared" si="8"/>
        <v>5.3054062126642778</v>
      </c>
      <c r="M35" s="5">
        <f t="shared" si="9"/>
        <v>4.5756172839506171</v>
      </c>
      <c r="O35">
        <v>1952</v>
      </c>
      <c r="P35">
        <v>6</v>
      </c>
      <c r="Q35">
        <v>8.59</v>
      </c>
      <c r="R35">
        <v>27.39</v>
      </c>
      <c r="S35">
        <v>50.1</v>
      </c>
      <c r="T35">
        <v>222.57</v>
      </c>
      <c r="U35">
        <v>108.64</v>
      </c>
      <c r="V35">
        <v>41.3</v>
      </c>
      <c r="W35">
        <v>27.6</v>
      </c>
      <c r="X35">
        <v>18.47</v>
      </c>
      <c r="Y35">
        <v>16.13</v>
      </c>
      <c r="Z35">
        <v>14.21</v>
      </c>
      <c r="AA35">
        <v>11.86</v>
      </c>
      <c r="AB35" s="14">
        <f t="shared" si="10"/>
        <v>552.86</v>
      </c>
    </row>
    <row r="36" spans="1:28" x14ac:dyDescent="0.15">
      <c r="A36">
        <v>1953</v>
      </c>
      <c r="B36" s="5">
        <f t="shared" si="0"/>
        <v>3.7671744324970127</v>
      </c>
      <c r="C36" s="5">
        <f t="shared" si="1"/>
        <v>6.3194444444444446</v>
      </c>
      <c r="D36" s="5">
        <f t="shared" si="2"/>
        <v>10.9281660692951</v>
      </c>
      <c r="E36" s="5">
        <f t="shared" si="2"/>
        <v>23.935931899641577</v>
      </c>
      <c r="F36" s="5">
        <f t="shared" si="3"/>
        <v>27.134546050475254</v>
      </c>
      <c r="G36" s="5">
        <f t="shared" si="4"/>
        <v>16.192502986857825</v>
      </c>
      <c r="H36" s="5">
        <f t="shared" si="5"/>
        <v>13.175154320987652</v>
      </c>
      <c r="I36" s="5">
        <f t="shared" si="6"/>
        <v>10.271057347670251</v>
      </c>
      <c r="J36" s="5">
        <f t="shared" si="7"/>
        <v>6.9753086419753076</v>
      </c>
      <c r="K36" s="5">
        <f t="shared" si="8"/>
        <v>5.443548387096774</v>
      </c>
      <c r="L36" s="5">
        <f t="shared" si="8"/>
        <v>4.9805854241338112</v>
      </c>
      <c r="M36" s="5">
        <f t="shared" si="9"/>
        <v>4.3981481481481479</v>
      </c>
      <c r="O36">
        <v>1953</v>
      </c>
      <c r="P36">
        <v>10.09</v>
      </c>
      <c r="Q36">
        <v>16.38</v>
      </c>
      <c r="R36">
        <v>29.27</v>
      </c>
      <c r="S36">
        <v>64.11</v>
      </c>
      <c r="T36">
        <v>66.23</v>
      </c>
      <c r="U36">
        <v>43.37</v>
      </c>
      <c r="V36">
        <v>34.15</v>
      </c>
      <c r="W36">
        <v>27.51</v>
      </c>
      <c r="X36">
        <v>18.079999999999998</v>
      </c>
      <c r="Y36">
        <v>14.58</v>
      </c>
      <c r="Z36">
        <v>13.34</v>
      </c>
      <c r="AA36">
        <v>11.4</v>
      </c>
      <c r="AB36" s="14">
        <f t="shared" si="10"/>
        <v>348.50999999999988</v>
      </c>
    </row>
    <row r="37" spans="1:28" x14ac:dyDescent="0.15">
      <c r="A37">
        <v>1954</v>
      </c>
      <c r="B37" s="5">
        <f t="shared" si="0"/>
        <v>4.2898745519713266</v>
      </c>
      <c r="C37" s="5">
        <f t="shared" si="1"/>
        <v>8.8425925925925917</v>
      </c>
      <c r="D37" s="5">
        <f t="shared" si="2"/>
        <v>12.765083632019115</v>
      </c>
      <c r="E37" s="5">
        <f t="shared" si="2"/>
        <v>40.554062126642769</v>
      </c>
      <c r="F37" s="5">
        <f t="shared" si="3"/>
        <v>98.664372336938698</v>
      </c>
      <c r="G37" s="5">
        <f t="shared" si="4"/>
        <v>60.431600955794501</v>
      </c>
      <c r="H37" s="5">
        <f t="shared" si="5"/>
        <v>21.531635802469133</v>
      </c>
      <c r="I37" s="5">
        <f t="shared" si="6"/>
        <v>13.340053763440856</v>
      </c>
      <c r="J37" s="5">
        <f t="shared" si="7"/>
        <v>8.9390432098765427</v>
      </c>
      <c r="K37" s="5">
        <f t="shared" si="8"/>
        <v>7.556750298685782</v>
      </c>
      <c r="L37" s="5">
        <f t="shared" si="8"/>
        <v>6.1529271206690561</v>
      </c>
      <c r="M37" s="5">
        <f t="shared" si="9"/>
        <v>5.127314814814814</v>
      </c>
      <c r="O37">
        <v>1954</v>
      </c>
      <c r="P37">
        <v>11.49</v>
      </c>
      <c r="Q37">
        <v>22.92</v>
      </c>
      <c r="R37">
        <v>34.19</v>
      </c>
      <c r="S37">
        <v>108.62</v>
      </c>
      <c r="T37">
        <v>240.82</v>
      </c>
      <c r="U37">
        <v>161.86000000000001</v>
      </c>
      <c r="V37">
        <v>55.81</v>
      </c>
      <c r="W37">
        <v>35.729999999999997</v>
      </c>
      <c r="X37">
        <v>23.17</v>
      </c>
      <c r="Y37">
        <v>20.239999999999998</v>
      </c>
      <c r="Z37">
        <v>16.48</v>
      </c>
      <c r="AA37">
        <v>13.29</v>
      </c>
      <c r="AB37" s="14">
        <f t="shared" si="10"/>
        <v>744.62</v>
      </c>
    </row>
    <row r="38" spans="1:28" x14ac:dyDescent="0.15">
      <c r="A38">
        <v>1955</v>
      </c>
      <c r="B38" s="5">
        <f t="shared" si="0"/>
        <v>4.8947132616487457</v>
      </c>
      <c r="C38" s="5">
        <f t="shared" si="1"/>
        <v>8.7307098765432105</v>
      </c>
      <c r="D38" s="5">
        <f t="shared" si="2"/>
        <v>16.498655913978492</v>
      </c>
      <c r="E38" s="5">
        <f t="shared" si="2"/>
        <v>15.344982078853047</v>
      </c>
      <c r="F38" s="5">
        <f t="shared" si="3"/>
        <v>149.66814159292036</v>
      </c>
      <c r="G38" s="5">
        <f t="shared" si="4"/>
        <v>96.023745519713259</v>
      </c>
      <c r="H38" s="5">
        <f t="shared" si="5"/>
        <v>22.912808641975307</v>
      </c>
      <c r="I38" s="5">
        <f t="shared" si="6"/>
        <v>9.6363500597371541</v>
      </c>
      <c r="J38" s="5">
        <f t="shared" si="7"/>
        <v>7.6118827160493829</v>
      </c>
      <c r="K38" s="5">
        <f t="shared" si="8"/>
        <v>6.2612007168458783</v>
      </c>
      <c r="L38" s="5">
        <f t="shared" si="8"/>
        <v>5.275537634408602</v>
      </c>
      <c r="M38" s="5">
        <f t="shared" si="9"/>
        <v>5.3896604938271606</v>
      </c>
      <c r="O38">
        <v>1955</v>
      </c>
      <c r="P38">
        <v>13.11</v>
      </c>
      <c r="Q38">
        <v>22.63</v>
      </c>
      <c r="R38">
        <v>44.19</v>
      </c>
      <c r="S38">
        <v>41.1</v>
      </c>
      <c r="T38">
        <v>365.31</v>
      </c>
      <c r="U38">
        <v>257.19</v>
      </c>
      <c r="V38">
        <v>59.39</v>
      </c>
      <c r="W38">
        <v>25.81</v>
      </c>
      <c r="X38">
        <v>19.73</v>
      </c>
      <c r="Y38">
        <v>16.77</v>
      </c>
      <c r="Z38">
        <v>14.13</v>
      </c>
      <c r="AA38">
        <v>13.97</v>
      </c>
      <c r="AB38" s="14">
        <f t="shared" si="10"/>
        <v>893.32999999999993</v>
      </c>
    </row>
    <row r="39" spans="1:28" x14ac:dyDescent="0.15">
      <c r="A39">
        <v>1956</v>
      </c>
      <c r="B39" s="5">
        <f t="shared" si="0"/>
        <v>4.6968339307048987</v>
      </c>
      <c r="C39" s="5">
        <f t="shared" si="1"/>
        <v>4.2746913580246915</v>
      </c>
      <c r="D39" s="5">
        <f t="shared" si="2"/>
        <v>5.309139784946237</v>
      </c>
      <c r="E39" s="5">
        <f t="shared" si="2"/>
        <v>6.7017622461170845</v>
      </c>
      <c r="F39" s="5">
        <f t="shared" si="3"/>
        <v>13.737299246148803</v>
      </c>
      <c r="G39" s="5">
        <f t="shared" si="4"/>
        <v>13.276583034647551</v>
      </c>
      <c r="H39" s="5">
        <f t="shared" si="5"/>
        <v>11.797839506172838</v>
      </c>
      <c r="I39" s="5">
        <f t="shared" si="6"/>
        <v>8.3221326164874547</v>
      </c>
      <c r="J39" s="5">
        <f t="shared" si="7"/>
        <v>6.6010802469135799</v>
      </c>
      <c r="K39" s="5">
        <f t="shared" si="8"/>
        <v>6.4068100358422937</v>
      </c>
      <c r="L39" s="5">
        <f t="shared" si="8"/>
        <v>6.1790621266427719</v>
      </c>
      <c r="M39" s="5">
        <f t="shared" si="9"/>
        <v>5.439814814814814</v>
      </c>
      <c r="O39">
        <v>1956</v>
      </c>
      <c r="P39">
        <v>12.58</v>
      </c>
      <c r="Q39">
        <v>11.08</v>
      </c>
      <c r="R39">
        <v>14.22</v>
      </c>
      <c r="S39">
        <v>17.95</v>
      </c>
      <c r="T39">
        <v>33.53</v>
      </c>
      <c r="U39">
        <v>35.56</v>
      </c>
      <c r="V39">
        <v>30.58</v>
      </c>
      <c r="W39">
        <v>22.29</v>
      </c>
      <c r="X39">
        <v>17.11</v>
      </c>
      <c r="Y39">
        <v>17.16</v>
      </c>
      <c r="Z39">
        <v>16.55</v>
      </c>
      <c r="AA39">
        <v>14.1</v>
      </c>
      <c r="AB39" s="14">
        <f t="shared" si="10"/>
        <v>242.70999999999998</v>
      </c>
    </row>
    <row r="40" spans="1:28" x14ac:dyDescent="0.15">
      <c r="A40">
        <v>1957</v>
      </c>
      <c r="B40" s="5">
        <f t="shared" si="0"/>
        <v>6.1342592592592586</v>
      </c>
      <c r="C40" s="5">
        <f t="shared" si="1"/>
        <v>6.9521604938271597</v>
      </c>
      <c r="D40" s="5">
        <f t="shared" si="2"/>
        <v>7.0191158900836328</v>
      </c>
      <c r="E40" s="5">
        <f t="shared" si="2"/>
        <v>228.59169653524492</v>
      </c>
      <c r="F40" s="5">
        <f t="shared" si="3"/>
        <v>118.39560799737791</v>
      </c>
      <c r="G40" s="5">
        <f t="shared" si="4"/>
        <v>14.859617682198326</v>
      </c>
      <c r="H40" s="5">
        <f t="shared" si="5"/>
        <v>8.5069444444444446</v>
      </c>
      <c r="I40" s="5">
        <f t="shared" si="6"/>
        <v>6.4926821983273602</v>
      </c>
      <c r="J40" s="5">
        <f t="shared" si="7"/>
        <v>5.4629629629629628</v>
      </c>
      <c r="K40" s="5">
        <f t="shared" si="8"/>
        <v>4.4840203106332135</v>
      </c>
      <c r="L40" s="5">
        <f t="shared" si="8"/>
        <v>3.7373058542413378</v>
      </c>
      <c r="M40" s="5">
        <f t="shared" si="9"/>
        <v>4.0972222222222214</v>
      </c>
      <c r="O40">
        <v>1957</v>
      </c>
      <c r="P40">
        <v>16.43</v>
      </c>
      <c r="Q40">
        <v>18.02</v>
      </c>
      <c r="R40">
        <v>18.8</v>
      </c>
      <c r="S40">
        <v>612.26</v>
      </c>
      <c r="T40">
        <v>288.98</v>
      </c>
      <c r="U40">
        <v>39.799999999999997</v>
      </c>
      <c r="V40">
        <v>22.05</v>
      </c>
      <c r="W40">
        <v>17.39</v>
      </c>
      <c r="X40">
        <v>14.16</v>
      </c>
      <c r="Y40">
        <v>12.01</v>
      </c>
      <c r="Z40">
        <v>10.01</v>
      </c>
      <c r="AA40">
        <v>10.62</v>
      </c>
      <c r="AB40" s="14">
        <f t="shared" si="10"/>
        <v>1080.53</v>
      </c>
    </row>
    <row r="41" spans="1:28" x14ac:dyDescent="0.15">
      <c r="A41">
        <v>1958</v>
      </c>
      <c r="B41" s="5">
        <f t="shared" si="0"/>
        <v>4.1741338112305852</v>
      </c>
      <c r="C41" s="5">
        <f t="shared" si="1"/>
        <v>4.5370370370370372</v>
      </c>
      <c r="D41" s="5">
        <f t="shared" si="2"/>
        <v>19.735663082437277</v>
      </c>
      <c r="E41" s="5">
        <f t="shared" si="2"/>
        <v>33.146654719235364</v>
      </c>
      <c r="F41" s="5">
        <f t="shared" si="3"/>
        <v>19.977056702720418</v>
      </c>
      <c r="G41" s="5">
        <f t="shared" si="4"/>
        <v>11.839157706093189</v>
      </c>
      <c r="H41" s="5">
        <f t="shared" si="5"/>
        <v>7.627314814814814</v>
      </c>
      <c r="I41" s="5">
        <f t="shared" si="6"/>
        <v>5.5966248506571095</v>
      </c>
      <c r="J41" s="5">
        <f t="shared" si="7"/>
        <v>4.8070987654320998</v>
      </c>
      <c r="K41" s="5">
        <f t="shared" si="8"/>
        <v>4.2077359617682193</v>
      </c>
      <c r="L41" s="5">
        <f t="shared" si="8"/>
        <v>3.629032258064516</v>
      </c>
      <c r="M41" s="5">
        <f t="shared" si="9"/>
        <v>3.1134259259259256</v>
      </c>
      <c r="O41">
        <v>1958</v>
      </c>
      <c r="P41">
        <v>11.18</v>
      </c>
      <c r="Q41">
        <v>11.76</v>
      </c>
      <c r="R41">
        <v>52.86</v>
      </c>
      <c r="S41">
        <v>88.78</v>
      </c>
      <c r="T41">
        <v>48.76</v>
      </c>
      <c r="U41">
        <v>31.71</v>
      </c>
      <c r="V41">
        <v>19.77</v>
      </c>
      <c r="W41">
        <v>14.99</v>
      </c>
      <c r="X41">
        <v>12.46</v>
      </c>
      <c r="Y41">
        <v>11.27</v>
      </c>
      <c r="Z41">
        <v>9.7200000000000006</v>
      </c>
      <c r="AA41">
        <v>8.07</v>
      </c>
      <c r="AB41" s="14">
        <f t="shared" si="10"/>
        <v>321.33</v>
      </c>
    </row>
    <row r="42" spans="1:28" x14ac:dyDescent="0.15">
      <c r="A42">
        <v>1959</v>
      </c>
      <c r="B42" s="5">
        <f t="shared" si="0"/>
        <v>2.9009856630824373</v>
      </c>
      <c r="C42" s="5">
        <f t="shared" si="1"/>
        <v>9.1358024691358022</v>
      </c>
      <c r="D42" s="5">
        <f t="shared" si="2"/>
        <v>16.199970131421743</v>
      </c>
      <c r="E42" s="5">
        <f t="shared" si="2"/>
        <v>11.014038231780168</v>
      </c>
      <c r="F42" s="5">
        <f t="shared" si="3"/>
        <v>28.21615863651262</v>
      </c>
      <c r="G42" s="5">
        <f t="shared" si="4"/>
        <v>16.263440860215052</v>
      </c>
      <c r="H42" s="5">
        <f t="shared" si="5"/>
        <v>10.204475308641975</v>
      </c>
      <c r="I42" s="5">
        <f t="shared" si="6"/>
        <v>7.5791517323775386</v>
      </c>
      <c r="J42" s="5">
        <f t="shared" si="7"/>
        <v>6.481481481481481</v>
      </c>
      <c r="K42" s="5">
        <f t="shared" si="8"/>
        <v>5.2568697729988054</v>
      </c>
      <c r="L42" s="5">
        <f t="shared" si="8"/>
        <v>4.3048088410991632</v>
      </c>
      <c r="M42" s="5">
        <f t="shared" si="9"/>
        <v>3.8387345679012341</v>
      </c>
      <c r="O42">
        <v>1959</v>
      </c>
      <c r="P42">
        <v>7.77</v>
      </c>
      <c r="Q42">
        <v>23.68</v>
      </c>
      <c r="R42">
        <v>43.39</v>
      </c>
      <c r="S42">
        <v>29.5</v>
      </c>
      <c r="T42">
        <v>68.87</v>
      </c>
      <c r="U42">
        <v>43.56</v>
      </c>
      <c r="V42">
        <v>26.45</v>
      </c>
      <c r="W42">
        <v>20.3</v>
      </c>
      <c r="X42">
        <v>16.8</v>
      </c>
      <c r="Y42">
        <v>14.08</v>
      </c>
      <c r="Z42">
        <v>11.53</v>
      </c>
      <c r="AA42">
        <v>9.9499999999999993</v>
      </c>
      <c r="AB42" s="14">
        <f t="shared" si="10"/>
        <v>315.87999999999994</v>
      </c>
    </row>
    <row r="43" spans="1:28" x14ac:dyDescent="0.15">
      <c r="A43">
        <v>1960</v>
      </c>
      <c r="B43" s="5">
        <f t="shared" si="0"/>
        <v>3.1399342891278375</v>
      </c>
      <c r="C43" s="5">
        <f t="shared" si="1"/>
        <v>10.80246913580247</v>
      </c>
      <c r="D43" s="5">
        <f t="shared" si="2"/>
        <v>53.027927120669062</v>
      </c>
      <c r="E43" s="5">
        <f t="shared" si="2"/>
        <v>35.734020310633213</v>
      </c>
      <c r="F43" s="5">
        <f t="shared" si="3"/>
        <v>30.068010488364468</v>
      </c>
      <c r="G43" s="5">
        <f t="shared" si="4"/>
        <v>26.03046594982079</v>
      </c>
      <c r="H43" s="5">
        <f t="shared" si="5"/>
        <v>20.300925925925924</v>
      </c>
      <c r="I43" s="5">
        <f t="shared" si="6"/>
        <v>13.422192353643968</v>
      </c>
      <c r="J43" s="5">
        <f t="shared" si="7"/>
        <v>8.7037037037037024</v>
      </c>
      <c r="K43" s="5">
        <f t="shared" si="8"/>
        <v>7.4634109916367981</v>
      </c>
      <c r="L43" s="5">
        <f t="shared" si="8"/>
        <v>6.5561529271206691</v>
      </c>
      <c r="M43" s="5">
        <f t="shared" si="9"/>
        <v>5.8834876543209873</v>
      </c>
      <c r="O43">
        <v>1960</v>
      </c>
      <c r="P43">
        <v>8.41</v>
      </c>
      <c r="Q43">
        <v>28</v>
      </c>
      <c r="R43">
        <v>142.03</v>
      </c>
      <c r="S43">
        <v>95.71</v>
      </c>
      <c r="T43">
        <v>73.39</v>
      </c>
      <c r="U43">
        <v>69.72</v>
      </c>
      <c r="V43">
        <v>52.62</v>
      </c>
      <c r="W43">
        <v>35.950000000000003</v>
      </c>
      <c r="X43">
        <v>22.56</v>
      </c>
      <c r="Y43">
        <v>19.989999999999998</v>
      </c>
      <c r="Z43">
        <v>17.559999999999999</v>
      </c>
      <c r="AA43">
        <v>15.25</v>
      </c>
      <c r="AB43" s="14">
        <f t="shared" si="10"/>
        <v>581.18999999999994</v>
      </c>
    </row>
    <row r="44" spans="1:28" x14ac:dyDescent="0.15">
      <c r="A44">
        <v>1961</v>
      </c>
      <c r="B44" s="5">
        <f t="shared" si="0"/>
        <v>4.7901732377538835</v>
      </c>
      <c r="C44" s="5">
        <f t="shared" si="1"/>
        <v>4.3788580246913575</v>
      </c>
      <c r="D44" s="5">
        <f t="shared" si="2"/>
        <v>4.6184289127837506</v>
      </c>
      <c r="E44" s="5">
        <f t="shared" si="2"/>
        <v>6.3620071684587813</v>
      </c>
      <c r="F44" s="5">
        <f t="shared" si="3"/>
        <v>7.6409373975745654</v>
      </c>
      <c r="G44" s="5">
        <f t="shared" si="4"/>
        <v>5.7086320191158899</v>
      </c>
      <c r="H44" s="5">
        <f t="shared" si="5"/>
        <v>5.9722222222222223</v>
      </c>
      <c r="I44" s="5">
        <f t="shared" si="6"/>
        <v>5.3950119474313016</v>
      </c>
      <c r="J44" s="5">
        <f t="shared" si="7"/>
        <v>4.4714506172839501</v>
      </c>
      <c r="K44" s="5">
        <f t="shared" si="8"/>
        <v>3.3639486260453997</v>
      </c>
      <c r="L44" s="5">
        <f t="shared" si="8"/>
        <v>2.770310633213859</v>
      </c>
      <c r="M44" s="5">
        <f t="shared" si="9"/>
        <v>2.2878086419753085</v>
      </c>
      <c r="O44">
        <v>1961</v>
      </c>
      <c r="P44">
        <v>12.83</v>
      </c>
      <c r="Q44">
        <v>11.35</v>
      </c>
      <c r="R44">
        <v>12.37</v>
      </c>
      <c r="S44">
        <v>17.04</v>
      </c>
      <c r="T44">
        <v>18.649999999999999</v>
      </c>
      <c r="U44">
        <v>15.29</v>
      </c>
      <c r="V44">
        <v>15.48</v>
      </c>
      <c r="W44">
        <v>14.45</v>
      </c>
      <c r="X44">
        <v>11.59</v>
      </c>
      <c r="Y44">
        <v>9.01</v>
      </c>
      <c r="Z44">
        <v>7.42</v>
      </c>
      <c r="AA44">
        <v>5.93</v>
      </c>
      <c r="AB44" s="14">
        <f t="shared" si="10"/>
        <v>151.41</v>
      </c>
    </row>
    <row r="45" spans="1:28" x14ac:dyDescent="0.15">
      <c r="A45">
        <v>1962</v>
      </c>
      <c r="B45" s="5">
        <f t="shared" si="0"/>
        <v>1.7174432497013139</v>
      </c>
      <c r="C45" s="5">
        <f t="shared" si="1"/>
        <v>5.3317901234567904</v>
      </c>
      <c r="D45" s="5">
        <f t="shared" si="2"/>
        <v>11.626344086021506</v>
      </c>
      <c r="E45" s="5">
        <f t="shared" si="2"/>
        <v>12.414127837514934</v>
      </c>
      <c r="F45" s="5">
        <f t="shared" si="3"/>
        <v>7.7925270403146509</v>
      </c>
      <c r="G45" s="5">
        <f t="shared" si="4"/>
        <v>5.0963261648745517</v>
      </c>
      <c r="H45" s="5">
        <f t="shared" si="5"/>
        <v>5.5709876543209873</v>
      </c>
      <c r="I45" s="5">
        <f t="shared" si="6"/>
        <v>5.4547491039426523</v>
      </c>
      <c r="J45" s="5">
        <f t="shared" si="7"/>
        <v>5.8912037037037042</v>
      </c>
      <c r="K45" s="5">
        <f t="shared" si="8"/>
        <v>5.4024790919952208</v>
      </c>
      <c r="L45" s="5">
        <f t="shared" si="8"/>
        <v>4.4130824372759854</v>
      </c>
      <c r="M45" s="5">
        <f t="shared" si="9"/>
        <v>3.4529320987654315</v>
      </c>
      <c r="O45">
        <v>1962</v>
      </c>
      <c r="P45">
        <v>4.5999999999999996</v>
      </c>
      <c r="Q45">
        <v>13.82</v>
      </c>
      <c r="R45">
        <v>31.14</v>
      </c>
      <c r="S45">
        <v>33.25</v>
      </c>
      <c r="T45">
        <v>19.02</v>
      </c>
      <c r="U45">
        <v>13.65</v>
      </c>
      <c r="V45">
        <v>14.44</v>
      </c>
      <c r="W45">
        <v>14.61</v>
      </c>
      <c r="X45">
        <v>15.27</v>
      </c>
      <c r="Y45">
        <v>14.47</v>
      </c>
      <c r="Z45">
        <v>11.82</v>
      </c>
      <c r="AA45">
        <v>8.9499999999999993</v>
      </c>
      <c r="AB45" s="14">
        <f t="shared" si="10"/>
        <v>195.04000000000002</v>
      </c>
    </row>
    <row r="46" spans="1:28" x14ac:dyDescent="0.15">
      <c r="A46">
        <v>1963</v>
      </c>
      <c r="B46" s="5">
        <f t="shared" si="0"/>
        <v>2.889784946236559</v>
      </c>
      <c r="C46" s="5">
        <f t="shared" si="1"/>
        <v>3.2368827160493834</v>
      </c>
      <c r="D46" s="5">
        <f t="shared" si="2"/>
        <v>3.8194444444444442</v>
      </c>
      <c r="E46" s="5">
        <f t="shared" si="2"/>
        <v>7.0228494623655902</v>
      </c>
      <c r="F46" s="5">
        <f t="shared" si="3"/>
        <v>8.9806620780072102</v>
      </c>
      <c r="G46" s="5">
        <f t="shared" si="4"/>
        <v>5.4510155316606923</v>
      </c>
      <c r="H46" s="5">
        <f t="shared" si="5"/>
        <v>4.382716049382716</v>
      </c>
      <c r="I46" s="5">
        <f t="shared" si="6"/>
        <v>3.6925029868578259</v>
      </c>
      <c r="J46" s="5">
        <f t="shared" si="7"/>
        <v>3.117283950617284</v>
      </c>
      <c r="K46" s="5">
        <f t="shared" si="8"/>
        <v>2.5126941457586618</v>
      </c>
      <c r="L46" s="5">
        <f t="shared" si="8"/>
        <v>2.0982676224611705</v>
      </c>
      <c r="M46" s="5">
        <f t="shared" si="9"/>
        <v>1.7824074074074074</v>
      </c>
      <c r="O46">
        <v>1963</v>
      </c>
      <c r="P46">
        <v>7.74</v>
      </c>
      <c r="Q46">
        <v>8.39</v>
      </c>
      <c r="R46">
        <v>10.23</v>
      </c>
      <c r="S46">
        <v>18.809999999999999</v>
      </c>
      <c r="T46">
        <v>21.92</v>
      </c>
      <c r="U46">
        <v>14.6</v>
      </c>
      <c r="V46">
        <v>11.36</v>
      </c>
      <c r="W46">
        <v>9.89</v>
      </c>
      <c r="X46">
        <v>8.08</v>
      </c>
      <c r="Y46">
        <v>6.73</v>
      </c>
      <c r="Z46">
        <v>5.62</v>
      </c>
      <c r="AA46">
        <v>4.62</v>
      </c>
      <c r="AB46" s="14">
        <f t="shared" si="10"/>
        <v>127.99000000000001</v>
      </c>
    </row>
    <row r="47" spans="1:28" x14ac:dyDescent="0.15">
      <c r="A47">
        <v>1964</v>
      </c>
      <c r="B47" s="5">
        <f t="shared" si="0"/>
        <v>2.4492234169653524</v>
      </c>
      <c r="C47" s="5">
        <f t="shared" si="1"/>
        <v>3.6535493827160499</v>
      </c>
      <c r="D47" s="5">
        <f t="shared" si="2"/>
        <v>36.540471923536444</v>
      </c>
      <c r="E47" s="5">
        <f t="shared" si="2"/>
        <v>34.195788530465947</v>
      </c>
      <c r="F47" s="5">
        <f t="shared" si="3"/>
        <v>16.523271058669287</v>
      </c>
      <c r="G47" s="5">
        <f t="shared" si="4"/>
        <v>9.1024492234169649</v>
      </c>
      <c r="H47" s="5">
        <f t="shared" si="5"/>
        <v>6.7554012345679011</v>
      </c>
      <c r="I47" s="5">
        <f t="shared" si="6"/>
        <v>5.4696833930704889</v>
      </c>
      <c r="J47" s="5">
        <f t="shared" si="7"/>
        <v>4.6990740740740744</v>
      </c>
      <c r="K47" s="5">
        <f t="shared" si="8"/>
        <v>3.8605137395459974</v>
      </c>
      <c r="L47" s="5">
        <f t="shared" si="8"/>
        <v>3.3004778972520907</v>
      </c>
      <c r="M47" s="5">
        <f t="shared" si="9"/>
        <v>3.1520061728395059</v>
      </c>
      <c r="O47">
        <v>1964</v>
      </c>
      <c r="P47">
        <v>6.56</v>
      </c>
      <c r="Q47">
        <v>9.4700000000000006</v>
      </c>
      <c r="R47">
        <v>97.87</v>
      </c>
      <c r="S47">
        <v>91.59</v>
      </c>
      <c r="T47">
        <v>40.33</v>
      </c>
      <c r="U47">
        <v>24.38</v>
      </c>
      <c r="V47">
        <v>17.510000000000002</v>
      </c>
      <c r="W47">
        <v>14.65</v>
      </c>
      <c r="X47">
        <v>12.18</v>
      </c>
      <c r="Y47">
        <v>10.34</v>
      </c>
      <c r="Z47">
        <v>8.84</v>
      </c>
      <c r="AA47">
        <v>8.17</v>
      </c>
      <c r="AB47" s="14">
        <f t="shared" si="10"/>
        <v>341.88999999999993</v>
      </c>
    </row>
    <row r="48" spans="1:28" x14ac:dyDescent="0.15">
      <c r="A48">
        <v>1965</v>
      </c>
      <c r="B48" s="5">
        <f t="shared" si="0"/>
        <v>2.5948327359617682</v>
      </c>
      <c r="C48" s="5">
        <f t="shared" si="1"/>
        <v>3.0825617283950622</v>
      </c>
      <c r="D48" s="5">
        <f t="shared" si="2"/>
        <v>3.2332735961768213</v>
      </c>
      <c r="E48" s="5">
        <f t="shared" si="2"/>
        <v>14.30704898446834</v>
      </c>
      <c r="F48" s="5">
        <f t="shared" si="3"/>
        <v>21.792035398230087</v>
      </c>
      <c r="G48" s="5">
        <f t="shared" si="4"/>
        <v>13.474462365591398</v>
      </c>
      <c r="H48" s="5">
        <f t="shared" si="5"/>
        <v>7.0679012345679011</v>
      </c>
      <c r="I48" s="5">
        <f t="shared" si="6"/>
        <v>4.5512246117084825</v>
      </c>
      <c r="J48" s="5">
        <f t="shared" si="7"/>
        <v>3.9429012345679011</v>
      </c>
      <c r="K48" s="5">
        <f t="shared" si="8"/>
        <v>3.2706093189964158</v>
      </c>
      <c r="L48" s="5">
        <f t="shared" si="8"/>
        <v>2.8300477897252092</v>
      </c>
      <c r="M48" s="5">
        <f t="shared" si="9"/>
        <v>2.6543209876543208</v>
      </c>
      <c r="O48">
        <v>1965</v>
      </c>
      <c r="P48">
        <v>6.95</v>
      </c>
      <c r="Q48">
        <v>7.99</v>
      </c>
      <c r="R48">
        <v>8.66</v>
      </c>
      <c r="S48">
        <v>38.32</v>
      </c>
      <c r="T48">
        <v>53.19</v>
      </c>
      <c r="U48">
        <v>36.090000000000003</v>
      </c>
      <c r="V48">
        <v>18.32</v>
      </c>
      <c r="W48">
        <v>12.19</v>
      </c>
      <c r="X48">
        <v>10.220000000000001</v>
      </c>
      <c r="Y48">
        <v>8.76</v>
      </c>
      <c r="Z48">
        <v>7.58</v>
      </c>
      <c r="AA48">
        <v>6.88</v>
      </c>
      <c r="AB48" s="14">
        <f t="shared" si="10"/>
        <v>215.14999999999998</v>
      </c>
    </row>
    <row r="49" spans="1:28" x14ac:dyDescent="0.15">
      <c r="A49">
        <v>1966</v>
      </c>
      <c r="B49" s="5">
        <f t="shared" si="0"/>
        <v>2.8935185185185186</v>
      </c>
      <c r="C49" s="5">
        <f t="shared" si="1"/>
        <v>3.356481481481481</v>
      </c>
      <c r="D49" s="5">
        <f t="shared" si="2"/>
        <v>5.0365890083632019</v>
      </c>
      <c r="E49" s="5">
        <f t="shared" si="2"/>
        <v>15.837813620071685</v>
      </c>
      <c r="F49" s="5">
        <f t="shared" si="3"/>
        <v>94.313339888561117</v>
      </c>
      <c r="G49" s="5">
        <f t="shared" si="4"/>
        <v>36.936230585424134</v>
      </c>
      <c r="H49" s="5">
        <f t="shared" si="5"/>
        <v>20.231481481481481</v>
      </c>
      <c r="I49" s="5">
        <f t="shared" si="6"/>
        <v>15.565262843488648</v>
      </c>
      <c r="J49" s="5">
        <f t="shared" si="7"/>
        <v>8.379629629629628</v>
      </c>
      <c r="K49" s="5">
        <f t="shared" si="8"/>
        <v>6.2985364396654724</v>
      </c>
      <c r="L49" s="5">
        <f t="shared" si="8"/>
        <v>5.275537634408602</v>
      </c>
      <c r="M49" s="5">
        <f t="shared" si="9"/>
        <v>4.3479938271604937</v>
      </c>
      <c r="O49">
        <v>1966</v>
      </c>
      <c r="P49">
        <v>7.75</v>
      </c>
      <c r="Q49">
        <v>8.6999999999999993</v>
      </c>
      <c r="R49">
        <v>13.49</v>
      </c>
      <c r="S49">
        <v>42.42</v>
      </c>
      <c r="T49">
        <v>230.2</v>
      </c>
      <c r="U49">
        <v>98.93</v>
      </c>
      <c r="V49">
        <v>52.44</v>
      </c>
      <c r="W49">
        <v>41.69</v>
      </c>
      <c r="X49">
        <v>21.72</v>
      </c>
      <c r="Y49">
        <v>16.87</v>
      </c>
      <c r="Z49">
        <v>14.13</v>
      </c>
      <c r="AA49">
        <v>11.27</v>
      </c>
      <c r="AB49" s="14">
        <f t="shared" si="10"/>
        <v>559.61</v>
      </c>
    </row>
    <row r="50" spans="1:28" x14ac:dyDescent="0.15">
      <c r="A50">
        <v>1967</v>
      </c>
      <c r="B50" s="5">
        <f t="shared" si="0"/>
        <v>3.7746415770609314</v>
      </c>
      <c r="C50" s="5">
        <f t="shared" si="1"/>
        <v>5.5131172839506171</v>
      </c>
      <c r="D50" s="5">
        <f t="shared" si="2"/>
        <v>5.8691756272401427</v>
      </c>
      <c r="E50" s="5">
        <f t="shared" si="2"/>
        <v>4.8573775388291507</v>
      </c>
      <c r="F50" s="5">
        <f t="shared" si="3"/>
        <v>5.1294657489347752</v>
      </c>
      <c r="G50" s="5">
        <f t="shared" si="4"/>
        <v>5.2270011947431305</v>
      </c>
      <c r="H50" s="5">
        <f t="shared" si="5"/>
        <v>5.6442901234567904</v>
      </c>
      <c r="I50" s="5">
        <f t="shared" si="6"/>
        <v>5.4696833930704889</v>
      </c>
      <c r="J50" s="5">
        <f t="shared" si="7"/>
        <v>5.2121913580246915</v>
      </c>
      <c r="K50" s="5">
        <f t="shared" si="8"/>
        <v>4.1816009557945035</v>
      </c>
      <c r="L50" s="5">
        <f t="shared" si="8"/>
        <v>3.4348864994026278</v>
      </c>
      <c r="M50" s="5">
        <f t="shared" si="9"/>
        <v>2.7932098765432101</v>
      </c>
      <c r="O50">
        <v>1967</v>
      </c>
      <c r="P50">
        <v>10.11</v>
      </c>
      <c r="Q50">
        <v>14.29</v>
      </c>
      <c r="R50">
        <v>15.72</v>
      </c>
      <c r="S50">
        <v>13.01</v>
      </c>
      <c r="T50">
        <v>12.52</v>
      </c>
      <c r="U50">
        <v>14</v>
      </c>
      <c r="V50">
        <v>14.63</v>
      </c>
      <c r="W50">
        <v>14.65</v>
      </c>
      <c r="X50">
        <v>13.51</v>
      </c>
      <c r="Y50">
        <v>11.2</v>
      </c>
      <c r="Z50">
        <v>9.1999999999999993</v>
      </c>
      <c r="AA50">
        <v>7.24</v>
      </c>
      <c r="AB50" s="14">
        <f t="shared" si="10"/>
        <v>150.07999999999998</v>
      </c>
    </row>
    <row r="51" spans="1:28" x14ac:dyDescent="0.15">
      <c r="A51">
        <v>1968</v>
      </c>
      <c r="B51" s="5">
        <f t="shared" si="0"/>
        <v>2.3073476702508957</v>
      </c>
      <c r="C51" s="5">
        <f t="shared" si="1"/>
        <v>4.5408950617283947</v>
      </c>
      <c r="D51" s="5">
        <f t="shared" si="2"/>
        <v>13.765681003584227</v>
      </c>
      <c r="E51" s="5">
        <f t="shared" si="2"/>
        <v>16.03942652329749</v>
      </c>
      <c r="F51" s="5">
        <f t="shared" si="3"/>
        <v>12.549164208456244</v>
      </c>
      <c r="G51" s="5">
        <f t="shared" si="4"/>
        <v>46.423237753882908</v>
      </c>
      <c r="H51" s="5">
        <f t="shared" si="5"/>
        <v>26.701388888888882</v>
      </c>
      <c r="I51" s="5">
        <f t="shared" si="6"/>
        <v>9.1323178016726398</v>
      </c>
      <c r="J51" s="5">
        <f t="shared" si="7"/>
        <v>6.6126543209876543</v>
      </c>
      <c r="K51" s="5">
        <f t="shared" si="8"/>
        <v>5.4659498207885298</v>
      </c>
      <c r="L51" s="5">
        <f t="shared" si="8"/>
        <v>4.6258960573476697</v>
      </c>
      <c r="M51" s="5">
        <f t="shared" si="9"/>
        <v>4.0779320987654319</v>
      </c>
      <c r="O51">
        <v>1968</v>
      </c>
      <c r="P51">
        <v>6.18</v>
      </c>
      <c r="Q51">
        <v>11.77</v>
      </c>
      <c r="R51">
        <v>36.869999999999997</v>
      </c>
      <c r="S51">
        <v>42.96</v>
      </c>
      <c r="T51">
        <v>30.63</v>
      </c>
      <c r="U51">
        <v>124.34</v>
      </c>
      <c r="V51">
        <v>69.209999999999994</v>
      </c>
      <c r="W51">
        <v>24.46</v>
      </c>
      <c r="X51">
        <v>17.14</v>
      </c>
      <c r="Y51">
        <v>14.64</v>
      </c>
      <c r="Z51">
        <v>12.39</v>
      </c>
      <c r="AA51">
        <v>10.57</v>
      </c>
      <c r="AB51" s="14">
        <f t="shared" si="10"/>
        <v>401.15999999999991</v>
      </c>
    </row>
    <row r="52" spans="1:28" x14ac:dyDescent="0.15">
      <c r="A52">
        <v>1969</v>
      </c>
      <c r="B52" s="5">
        <f t="shared" si="0"/>
        <v>5.5219534050179204</v>
      </c>
      <c r="C52" s="5">
        <f t="shared" si="1"/>
        <v>6.2538580246913584</v>
      </c>
      <c r="D52" s="5">
        <f t="shared" si="2"/>
        <v>8.0794504181600946</v>
      </c>
      <c r="E52" s="5">
        <f t="shared" si="2"/>
        <v>7.2281959378733562</v>
      </c>
      <c r="F52" s="5">
        <f t="shared" si="3"/>
        <v>7.014093739757457</v>
      </c>
      <c r="G52" s="5">
        <f t="shared" si="4"/>
        <v>5.6190262843488652</v>
      </c>
      <c r="H52" s="5">
        <f t="shared" si="5"/>
        <v>4.4483024691358013</v>
      </c>
      <c r="I52" s="5">
        <f t="shared" si="6"/>
        <v>3.7634408602150535</v>
      </c>
      <c r="J52" s="5">
        <f t="shared" si="7"/>
        <v>3.4220679012345676</v>
      </c>
      <c r="K52" s="5">
        <f t="shared" si="8"/>
        <v>3.0353942652329748</v>
      </c>
      <c r="L52" s="5">
        <f t="shared" si="8"/>
        <v>2.5985663082437278</v>
      </c>
      <c r="M52" s="5">
        <f t="shared" si="9"/>
        <v>2.191358024691358</v>
      </c>
      <c r="O52">
        <v>1969</v>
      </c>
      <c r="P52">
        <v>14.79</v>
      </c>
      <c r="Q52">
        <v>16.21</v>
      </c>
      <c r="R52">
        <v>21.64</v>
      </c>
      <c r="S52">
        <v>19.36</v>
      </c>
      <c r="T52">
        <v>17.12</v>
      </c>
      <c r="U52">
        <v>15.05</v>
      </c>
      <c r="V52">
        <v>11.53</v>
      </c>
      <c r="W52">
        <v>10.08</v>
      </c>
      <c r="X52">
        <v>8.8699999999999992</v>
      </c>
      <c r="Y52">
        <v>8.1300000000000008</v>
      </c>
      <c r="Z52">
        <v>6.96</v>
      </c>
      <c r="AA52">
        <v>5.68</v>
      </c>
      <c r="AB52" s="14">
        <f t="shared" si="10"/>
        <v>155.42000000000002</v>
      </c>
    </row>
    <row r="53" spans="1:28" x14ac:dyDescent="0.15">
      <c r="A53">
        <v>1970</v>
      </c>
      <c r="B53" s="5">
        <f t="shared" si="0"/>
        <v>2.0609318996415769</v>
      </c>
      <c r="C53" s="5">
        <f t="shared" si="1"/>
        <v>2.4421296296296293</v>
      </c>
      <c r="D53" s="5">
        <f t="shared" si="2"/>
        <v>5.8915770609318994</v>
      </c>
      <c r="E53" s="5">
        <f t="shared" si="2"/>
        <v>18.208632019115889</v>
      </c>
      <c r="F53" s="5">
        <f t="shared" si="3"/>
        <v>17.79334644378892</v>
      </c>
      <c r="G53" s="5">
        <f t="shared" si="4"/>
        <v>7.5007467144563913</v>
      </c>
      <c r="H53" s="5">
        <f t="shared" si="5"/>
        <v>7.8472222222222223</v>
      </c>
      <c r="I53" s="5">
        <f t="shared" si="6"/>
        <v>7.3514038231780168</v>
      </c>
      <c r="J53" s="5">
        <f t="shared" si="7"/>
        <v>5.8101851851851851</v>
      </c>
      <c r="K53" s="5">
        <f t="shared" si="8"/>
        <v>4.3346774193548381</v>
      </c>
      <c r="L53" s="5">
        <f t="shared" si="8"/>
        <v>3.5356929510155322</v>
      </c>
      <c r="M53" s="5">
        <f t="shared" si="9"/>
        <v>3.0594135802469129</v>
      </c>
      <c r="O53">
        <v>1970</v>
      </c>
      <c r="P53">
        <v>5.52</v>
      </c>
      <c r="Q53">
        <v>6.33</v>
      </c>
      <c r="R53">
        <v>15.78</v>
      </c>
      <c r="S53">
        <v>48.77</v>
      </c>
      <c r="T53">
        <v>43.43</v>
      </c>
      <c r="U53">
        <v>20.09</v>
      </c>
      <c r="V53">
        <v>20.34</v>
      </c>
      <c r="W53">
        <v>19.690000000000001</v>
      </c>
      <c r="X53">
        <v>15.06</v>
      </c>
      <c r="Y53">
        <v>11.61</v>
      </c>
      <c r="Z53">
        <v>9.4700000000000006</v>
      </c>
      <c r="AA53">
        <v>7.93</v>
      </c>
      <c r="AB53" s="14">
        <f t="shared" si="10"/>
        <v>224.02</v>
      </c>
    </row>
    <row r="54" spans="1:28" x14ac:dyDescent="0.15">
      <c r="A54">
        <v>1971</v>
      </c>
      <c r="B54" s="5">
        <f t="shared" si="0"/>
        <v>3.8829151732377536</v>
      </c>
      <c r="C54" s="5">
        <f t="shared" si="1"/>
        <v>7.0679012345679011</v>
      </c>
      <c r="D54" s="5">
        <f t="shared" si="2"/>
        <v>7.7956989247311812</v>
      </c>
      <c r="E54" s="5">
        <f t="shared" si="2"/>
        <v>99.966397849462354</v>
      </c>
      <c r="F54" s="5">
        <f t="shared" si="3"/>
        <v>120.25975090134381</v>
      </c>
      <c r="G54" s="5">
        <f t="shared" si="4"/>
        <v>87.014635603345283</v>
      </c>
      <c r="H54" s="5">
        <f t="shared" si="5"/>
        <v>40.941358024691361</v>
      </c>
      <c r="I54" s="5">
        <f t="shared" si="6"/>
        <v>11.428464755077655</v>
      </c>
      <c r="J54" s="5">
        <f t="shared" si="7"/>
        <v>8.4066358024691343</v>
      </c>
      <c r="K54" s="5">
        <f t="shared" si="8"/>
        <v>6.3284050179211464</v>
      </c>
      <c r="L54" s="5">
        <f t="shared" si="8"/>
        <v>5.3875448028673834</v>
      </c>
      <c r="M54" s="5">
        <f t="shared" si="9"/>
        <v>4.6103395061728385</v>
      </c>
      <c r="O54">
        <v>1971</v>
      </c>
      <c r="P54">
        <v>10.4</v>
      </c>
      <c r="Q54">
        <v>18.32</v>
      </c>
      <c r="R54">
        <v>20.88</v>
      </c>
      <c r="S54">
        <v>267.75</v>
      </c>
      <c r="T54">
        <v>293.52999999999997</v>
      </c>
      <c r="U54">
        <v>233.06</v>
      </c>
      <c r="V54">
        <v>106.12</v>
      </c>
      <c r="W54">
        <v>30.61</v>
      </c>
      <c r="X54">
        <v>21.79</v>
      </c>
      <c r="Y54">
        <v>16.95</v>
      </c>
      <c r="Z54">
        <v>14.43</v>
      </c>
      <c r="AA54">
        <v>11.95</v>
      </c>
      <c r="AB54" s="14">
        <f t="shared" si="10"/>
        <v>1045.7900000000002</v>
      </c>
    </row>
    <row r="55" spans="1:28" x14ac:dyDescent="0.15">
      <c r="A55">
        <v>1972</v>
      </c>
      <c r="B55" s="5">
        <f t="shared" si="0"/>
        <v>4.5138888888888884</v>
      </c>
      <c r="C55" s="5">
        <f t="shared" si="1"/>
        <v>5.3935185185185182</v>
      </c>
      <c r="D55" s="5">
        <f t="shared" si="2"/>
        <v>5.1336618876941449</v>
      </c>
      <c r="E55" s="5">
        <f t="shared" si="2"/>
        <v>5.0739247311827951</v>
      </c>
      <c r="F55" s="5">
        <f t="shared" si="3"/>
        <v>6.1946902654867255</v>
      </c>
      <c r="G55" s="5">
        <f t="shared" si="4"/>
        <v>6.1678614097968927</v>
      </c>
      <c r="H55" s="5">
        <f t="shared" si="5"/>
        <v>7.1296296296296298</v>
      </c>
      <c r="I55" s="5">
        <f t="shared" si="6"/>
        <v>6.2537335722819591</v>
      </c>
      <c r="J55" s="5">
        <f t="shared" si="7"/>
        <v>4.9382716049382713</v>
      </c>
      <c r="K55" s="5">
        <f t="shared" si="8"/>
        <v>4.1517323775388286</v>
      </c>
      <c r="L55" s="5">
        <f t="shared" si="8"/>
        <v>3.6178315412186373</v>
      </c>
      <c r="M55" s="5">
        <f t="shared" si="9"/>
        <v>6.0609567901234573</v>
      </c>
      <c r="O55">
        <v>1972</v>
      </c>
      <c r="P55">
        <v>12.09</v>
      </c>
      <c r="Q55">
        <v>13.98</v>
      </c>
      <c r="R55">
        <v>13.75</v>
      </c>
      <c r="S55">
        <v>13.59</v>
      </c>
      <c r="T55">
        <v>15.12</v>
      </c>
      <c r="U55">
        <v>16.52</v>
      </c>
      <c r="V55">
        <v>18.48</v>
      </c>
      <c r="W55">
        <v>16.75</v>
      </c>
      <c r="X55">
        <v>12.8</v>
      </c>
      <c r="Y55">
        <v>11.12</v>
      </c>
      <c r="Z55">
        <v>9.69</v>
      </c>
      <c r="AA55">
        <v>15.71</v>
      </c>
      <c r="AB55" s="14">
        <f t="shared" si="10"/>
        <v>169.60000000000002</v>
      </c>
    </row>
    <row r="56" spans="1:28" x14ac:dyDescent="0.15">
      <c r="A56">
        <v>1973</v>
      </c>
      <c r="B56" s="5">
        <f t="shared" si="0"/>
        <v>7.2281959378733562</v>
      </c>
      <c r="C56" s="5">
        <f t="shared" si="1"/>
        <v>9.1550925925925917</v>
      </c>
      <c r="D56" s="5">
        <f t="shared" si="2"/>
        <v>17.85020908004779</v>
      </c>
      <c r="E56" s="5">
        <f t="shared" si="2"/>
        <v>58.766427718040617</v>
      </c>
      <c r="F56" s="5">
        <f t="shared" si="3"/>
        <v>133.87004260898067</v>
      </c>
      <c r="G56" s="5">
        <f t="shared" si="4"/>
        <v>67.932347670250877</v>
      </c>
      <c r="H56" s="5">
        <f t="shared" si="5"/>
        <v>19.012345679012348</v>
      </c>
      <c r="I56" s="5">
        <f t="shared" si="6"/>
        <v>10.103046594982079</v>
      </c>
      <c r="J56" s="5">
        <f t="shared" si="7"/>
        <v>7.3842592592592586</v>
      </c>
      <c r="K56" s="5">
        <f t="shared" si="8"/>
        <v>6.4516129032258061</v>
      </c>
      <c r="L56" s="5">
        <f t="shared" si="8"/>
        <v>5.7160991636798082</v>
      </c>
      <c r="M56" s="5">
        <f t="shared" si="9"/>
        <v>6.1728395061728385</v>
      </c>
      <c r="O56">
        <v>1973</v>
      </c>
      <c r="P56">
        <v>19.36</v>
      </c>
      <c r="Q56">
        <v>23.73</v>
      </c>
      <c r="R56">
        <v>47.81</v>
      </c>
      <c r="S56">
        <v>157.4</v>
      </c>
      <c r="T56">
        <v>326.75</v>
      </c>
      <c r="U56">
        <v>181.95</v>
      </c>
      <c r="V56">
        <v>49.28</v>
      </c>
      <c r="W56">
        <v>27.06</v>
      </c>
      <c r="X56">
        <v>19.14</v>
      </c>
      <c r="Y56">
        <v>17.28</v>
      </c>
      <c r="Z56">
        <v>15.31</v>
      </c>
      <c r="AA56">
        <v>16</v>
      </c>
      <c r="AB56" s="14">
        <f t="shared" si="10"/>
        <v>901.06999999999982</v>
      </c>
    </row>
    <row r="57" spans="1:28" x14ac:dyDescent="0.15">
      <c r="A57">
        <v>1974</v>
      </c>
      <c r="B57" s="5">
        <f t="shared" si="0"/>
        <v>5.3016726403823178</v>
      </c>
      <c r="C57" s="5">
        <f t="shared" si="1"/>
        <v>7.5077160493827169</v>
      </c>
      <c r="D57" s="5">
        <f t="shared" si="2"/>
        <v>9.8902329749103952</v>
      </c>
      <c r="E57" s="5">
        <f t="shared" si="2"/>
        <v>22.909199522102746</v>
      </c>
      <c r="F57" s="5">
        <f t="shared" si="3"/>
        <v>54.699278924942632</v>
      </c>
      <c r="G57" s="5">
        <f t="shared" si="4"/>
        <v>41.394115890083626</v>
      </c>
      <c r="H57" s="5">
        <f t="shared" si="5"/>
        <v>14.780092592592592</v>
      </c>
      <c r="I57" s="5">
        <f t="shared" si="6"/>
        <v>9.1061827956989259</v>
      </c>
      <c r="J57" s="5">
        <f t="shared" si="7"/>
        <v>7.6967592592592586</v>
      </c>
      <c r="K57" s="5">
        <f t="shared" si="8"/>
        <v>6.0633213859020314</v>
      </c>
      <c r="L57" s="5">
        <f t="shared" si="8"/>
        <v>5.1000597371565108</v>
      </c>
      <c r="M57" s="5">
        <f t="shared" si="9"/>
        <v>4.3634259259259256</v>
      </c>
      <c r="O57">
        <v>1974</v>
      </c>
      <c r="P57">
        <v>14.2</v>
      </c>
      <c r="Q57">
        <v>19.46</v>
      </c>
      <c r="R57">
        <v>26.49</v>
      </c>
      <c r="S57">
        <v>61.36</v>
      </c>
      <c r="T57">
        <v>133.51</v>
      </c>
      <c r="U57">
        <v>110.87</v>
      </c>
      <c r="V57">
        <v>38.31</v>
      </c>
      <c r="W57">
        <v>24.39</v>
      </c>
      <c r="X57">
        <v>19.95</v>
      </c>
      <c r="Y57">
        <v>16.239999999999998</v>
      </c>
      <c r="Z57">
        <v>13.66</v>
      </c>
      <c r="AA57">
        <v>11.31</v>
      </c>
      <c r="AB57" s="14">
        <f t="shared" si="10"/>
        <v>489.75</v>
      </c>
    </row>
    <row r="58" spans="1:28" x14ac:dyDescent="0.15">
      <c r="A58">
        <v>1975</v>
      </c>
      <c r="B58" s="5">
        <f t="shared" si="0"/>
        <v>3.479689366786141</v>
      </c>
      <c r="C58" s="5">
        <f t="shared" si="1"/>
        <v>3.0748456790123457</v>
      </c>
      <c r="D58" s="5">
        <f t="shared" si="2"/>
        <v>25.623506571087212</v>
      </c>
      <c r="E58" s="5">
        <f t="shared" si="2"/>
        <v>57.489545997610513</v>
      </c>
      <c r="F58" s="5">
        <f t="shared" si="3"/>
        <v>71.042281219272368</v>
      </c>
      <c r="G58" s="5">
        <f t="shared" si="4"/>
        <v>63.39979091995221</v>
      </c>
      <c r="H58" s="5">
        <f t="shared" si="5"/>
        <v>38.533950617283942</v>
      </c>
      <c r="I58" s="5">
        <f t="shared" si="6"/>
        <v>12.567204301075266</v>
      </c>
      <c r="J58" s="5">
        <f t="shared" si="7"/>
        <v>10.632716049382715</v>
      </c>
      <c r="K58" s="5">
        <f t="shared" si="8"/>
        <v>7.5156810035842287</v>
      </c>
      <c r="L58" s="5">
        <f t="shared" si="8"/>
        <v>5.9886499402628424</v>
      </c>
      <c r="M58" s="5">
        <f t="shared" si="9"/>
        <v>4.9537037037037042</v>
      </c>
      <c r="O58">
        <v>1975</v>
      </c>
      <c r="P58">
        <v>9.32</v>
      </c>
      <c r="Q58">
        <v>7.97</v>
      </c>
      <c r="R58">
        <v>68.63</v>
      </c>
      <c r="S58">
        <v>153.97999999999999</v>
      </c>
      <c r="T58">
        <v>173.4</v>
      </c>
      <c r="U58">
        <v>169.81</v>
      </c>
      <c r="V58">
        <v>99.88</v>
      </c>
      <c r="W58">
        <v>33.659999999999997</v>
      </c>
      <c r="X58">
        <v>27.56</v>
      </c>
      <c r="Y58">
        <v>20.13</v>
      </c>
      <c r="Z58">
        <v>16.04</v>
      </c>
      <c r="AA58">
        <v>12.84</v>
      </c>
      <c r="AB58" s="14">
        <f t="shared" si="10"/>
        <v>793.2199999999998</v>
      </c>
    </row>
    <row r="59" spans="1:28" x14ac:dyDescent="0.15">
      <c r="A59">
        <v>1976</v>
      </c>
      <c r="B59" s="5">
        <f t="shared" si="0"/>
        <v>4.2749402628434892</v>
      </c>
      <c r="C59" s="5">
        <f t="shared" si="1"/>
        <v>7.1489197530864201</v>
      </c>
      <c r="D59" s="5">
        <f t="shared" si="2"/>
        <v>7.661290322580645</v>
      </c>
      <c r="E59" s="5">
        <f t="shared" si="2"/>
        <v>29.226403823178014</v>
      </c>
      <c r="F59" s="5">
        <f t="shared" si="3"/>
        <v>49.860701409373974</v>
      </c>
      <c r="G59" s="5">
        <f t="shared" si="4"/>
        <v>45.280764635603347</v>
      </c>
      <c r="H59" s="5">
        <f t="shared" si="5"/>
        <v>35.162037037037038</v>
      </c>
      <c r="I59" s="5">
        <f t="shared" si="6"/>
        <v>13.795549581839905</v>
      </c>
      <c r="J59" s="5">
        <f t="shared" si="7"/>
        <v>8.163580246913579</v>
      </c>
      <c r="K59" s="5">
        <f t="shared" si="8"/>
        <v>6.1305256869773004</v>
      </c>
      <c r="L59" s="5">
        <f t="shared" si="8"/>
        <v>5.1784647550776581</v>
      </c>
      <c r="M59" s="5">
        <f t="shared" si="9"/>
        <v>5.5169753086419755</v>
      </c>
      <c r="O59">
        <v>1976</v>
      </c>
      <c r="P59">
        <v>11.45</v>
      </c>
      <c r="Q59">
        <v>18.53</v>
      </c>
      <c r="R59">
        <v>20.52</v>
      </c>
      <c r="S59">
        <v>78.28</v>
      </c>
      <c r="T59">
        <v>121.7</v>
      </c>
      <c r="U59">
        <v>121.28</v>
      </c>
      <c r="V59">
        <v>91.14</v>
      </c>
      <c r="W59">
        <v>36.950000000000003</v>
      </c>
      <c r="X59">
        <v>21.16</v>
      </c>
      <c r="Y59">
        <v>16.420000000000002</v>
      </c>
      <c r="Z59">
        <v>13.87</v>
      </c>
      <c r="AA59">
        <v>14.3</v>
      </c>
      <c r="AB59" s="14">
        <f t="shared" si="10"/>
        <v>565.59999999999991</v>
      </c>
    </row>
    <row r="60" spans="1:28" x14ac:dyDescent="0.15">
      <c r="A60">
        <v>1977</v>
      </c>
      <c r="B60" s="5">
        <f t="shared" si="0"/>
        <v>4.9581839904420537</v>
      </c>
      <c r="C60" s="5">
        <f t="shared" si="1"/>
        <v>4.8996913580246915</v>
      </c>
      <c r="D60" s="5">
        <f t="shared" si="2"/>
        <v>11.245519713261649</v>
      </c>
      <c r="E60" s="5">
        <f t="shared" si="2"/>
        <v>66.00955794504182</v>
      </c>
      <c r="F60" s="5">
        <f t="shared" si="3"/>
        <v>72.205834152736813</v>
      </c>
      <c r="G60" s="5">
        <f t="shared" si="4"/>
        <v>37.914426523297486</v>
      </c>
      <c r="H60" s="5">
        <f t="shared" si="5"/>
        <v>24.976851851851848</v>
      </c>
      <c r="I60" s="5">
        <f t="shared" si="6"/>
        <v>9.4758064516129039</v>
      </c>
      <c r="J60" s="5">
        <f t="shared" si="7"/>
        <v>6.7438271604938267</v>
      </c>
      <c r="K60" s="5">
        <f t="shared" si="8"/>
        <v>5.4958183990442055</v>
      </c>
      <c r="L60" s="5">
        <f t="shared" si="8"/>
        <v>4.6706989247311821</v>
      </c>
      <c r="M60" s="5">
        <f t="shared" si="9"/>
        <v>4.1010802469135799</v>
      </c>
      <c r="O60">
        <v>1977</v>
      </c>
      <c r="P60">
        <v>13.28</v>
      </c>
      <c r="Q60">
        <v>12.7</v>
      </c>
      <c r="R60">
        <v>30.12</v>
      </c>
      <c r="S60">
        <v>176.8</v>
      </c>
      <c r="T60">
        <v>176.24</v>
      </c>
      <c r="U60">
        <v>101.55</v>
      </c>
      <c r="V60">
        <v>64.739999999999995</v>
      </c>
      <c r="W60">
        <v>25.38</v>
      </c>
      <c r="X60">
        <v>17.48</v>
      </c>
      <c r="Y60">
        <v>14.72</v>
      </c>
      <c r="Z60">
        <v>12.51</v>
      </c>
      <c r="AA60">
        <v>10.63</v>
      </c>
      <c r="AB60" s="14">
        <f t="shared" si="10"/>
        <v>656.15</v>
      </c>
    </row>
    <row r="61" spans="1:28" x14ac:dyDescent="0.15">
      <c r="A61">
        <v>1978</v>
      </c>
      <c r="B61" s="5">
        <f t="shared" si="0"/>
        <v>3.5879629629629624</v>
      </c>
      <c r="C61" s="5">
        <f t="shared" si="1"/>
        <v>6.2962962962962958</v>
      </c>
      <c r="D61" s="5">
        <f t="shared" si="2"/>
        <v>7.3215352449223401</v>
      </c>
      <c r="E61" s="5">
        <f t="shared" si="2"/>
        <v>8.2773297491039433</v>
      </c>
      <c r="F61" s="5">
        <f t="shared" si="3"/>
        <v>9.5337594231399532</v>
      </c>
      <c r="G61" s="5">
        <f t="shared" si="4"/>
        <v>7.8517025089605736</v>
      </c>
      <c r="H61" s="5">
        <f t="shared" si="5"/>
        <v>7.916666666666667</v>
      </c>
      <c r="I61" s="5">
        <f t="shared" si="6"/>
        <v>6.5337514934289125</v>
      </c>
      <c r="J61" s="5">
        <f t="shared" si="7"/>
        <v>5.3009259259259256</v>
      </c>
      <c r="K61" s="5">
        <f t="shared" si="8"/>
        <v>4.1704002389486252</v>
      </c>
      <c r="L61" s="5">
        <f t="shared" si="8"/>
        <v>4.8237753882915175</v>
      </c>
      <c r="M61" s="5">
        <f t="shared" si="9"/>
        <v>4.6180555555555554</v>
      </c>
      <c r="O61">
        <v>1978</v>
      </c>
      <c r="P61">
        <v>9.61</v>
      </c>
      <c r="Q61">
        <v>16.32</v>
      </c>
      <c r="R61">
        <v>19.61</v>
      </c>
      <c r="S61">
        <v>22.17</v>
      </c>
      <c r="T61">
        <v>23.27</v>
      </c>
      <c r="U61">
        <v>21.03</v>
      </c>
      <c r="V61">
        <v>20.52</v>
      </c>
      <c r="W61">
        <v>17.5</v>
      </c>
      <c r="X61">
        <v>13.74</v>
      </c>
      <c r="Y61">
        <v>11.17</v>
      </c>
      <c r="Z61">
        <v>12.92</v>
      </c>
      <c r="AA61">
        <v>11.97</v>
      </c>
      <c r="AB61" s="14">
        <f t="shared" si="10"/>
        <v>199.82999999999998</v>
      </c>
    </row>
    <row r="62" spans="1:28" x14ac:dyDescent="0.15">
      <c r="A62">
        <v>1979</v>
      </c>
      <c r="B62" s="5">
        <f t="shared" si="0"/>
        <v>4.7864396654719235</v>
      </c>
      <c r="C62" s="5">
        <f t="shared" si="1"/>
        <v>6.0956790123456797</v>
      </c>
      <c r="D62" s="5">
        <f t="shared" si="2"/>
        <v>9.240591397849462</v>
      </c>
      <c r="E62" s="5">
        <f t="shared" si="2"/>
        <v>17.995818399044207</v>
      </c>
      <c r="F62" s="5">
        <f t="shared" si="3"/>
        <v>110.05817764667322</v>
      </c>
      <c r="G62" s="5">
        <f t="shared" si="4"/>
        <v>49.563172043010752</v>
      </c>
      <c r="H62" s="5">
        <f t="shared" si="5"/>
        <v>12.195216049382715</v>
      </c>
      <c r="I62" s="5">
        <f t="shared" si="6"/>
        <v>7.1460573476702507</v>
      </c>
      <c r="J62" s="5">
        <f t="shared" si="7"/>
        <v>5.9297839506172831</v>
      </c>
      <c r="K62" s="5">
        <f t="shared" si="8"/>
        <v>4.8573775388291507</v>
      </c>
      <c r="L62" s="5">
        <f t="shared" si="8"/>
        <v>4.4130824372759854</v>
      </c>
      <c r="M62" s="5">
        <f t="shared" si="9"/>
        <v>5.0270061728395055</v>
      </c>
      <c r="O62">
        <v>1979</v>
      </c>
      <c r="P62">
        <v>12.82</v>
      </c>
      <c r="Q62">
        <v>15.8</v>
      </c>
      <c r="R62">
        <v>24.75</v>
      </c>
      <c r="S62">
        <v>48.2</v>
      </c>
      <c r="T62">
        <v>268.63</v>
      </c>
      <c r="U62">
        <v>132.75</v>
      </c>
      <c r="V62">
        <v>31.61</v>
      </c>
      <c r="W62">
        <v>19.14</v>
      </c>
      <c r="X62">
        <v>15.37</v>
      </c>
      <c r="Y62">
        <v>13.01</v>
      </c>
      <c r="Z62">
        <v>11.82</v>
      </c>
      <c r="AA62">
        <v>13.03</v>
      </c>
      <c r="AB62" s="14">
        <f t="shared" si="10"/>
        <v>606.92999999999995</v>
      </c>
    </row>
    <row r="63" spans="1:28" x14ac:dyDescent="0.15">
      <c r="A63">
        <v>1980</v>
      </c>
      <c r="B63" s="5">
        <f t="shared" si="0"/>
        <v>4.9917861409796886</v>
      </c>
      <c r="C63" s="5">
        <f t="shared" si="1"/>
        <v>15.956790123456789</v>
      </c>
      <c r="D63" s="5">
        <f t="shared" si="2"/>
        <v>17.461917562724015</v>
      </c>
      <c r="E63" s="5">
        <f t="shared" si="2"/>
        <v>122.15501792114695</v>
      </c>
      <c r="F63" s="5">
        <f t="shared" si="3"/>
        <v>106.19878728285806</v>
      </c>
      <c r="G63" s="5">
        <f t="shared" si="4"/>
        <v>42.368578255675025</v>
      </c>
      <c r="H63" s="5">
        <f t="shared" si="5"/>
        <v>16.184413580246915</v>
      </c>
      <c r="I63" s="5">
        <f t="shared" si="6"/>
        <v>8.7813620071684593</v>
      </c>
      <c r="J63" s="5">
        <f t="shared" si="7"/>
        <v>6.9907407407407414</v>
      </c>
      <c r="K63" s="5">
        <f t="shared" si="8"/>
        <v>5.6339605734767026</v>
      </c>
      <c r="L63" s="5">
        <f t="shared" si="8"/>
        <v>5.1560633213859024</v>
      </c>
      <c r="M63" s="5">
        <f t="shared" si="9"/>
        <v>4.7646604938271597</v>
      </c>
      <c r="O63">
        <v>1980</v>
      </c>
      <c r="P63">
        <v>13.37</v>
      </c>
      <c r="Q63">
        <v>41.36</v>
      </c>
      <c r="R63">
        <v>46.77</v>
      </c>
      <c r="S63">
        <v>327.18</v>
      </c>
      <c r="T63">
        <v>259.20999999999998</v>
      </c>
      <c r="U63">
        <v>113.48</v>
      </c>
      <c r="V63">
        <v>41.95</v>
      </c>
      <c r="W63">
        <v>23.52</v>
      </c>
      <c r="X63">
        <v>18.12</v>
      </c>
      <c r="Y63">
        <v>15.09</v>
      </c>
      <c r="Z63">
        <v>13.81</v>
      </c>
      <c r="AA63">
        <v>12.35</v>
      </c>
      <c r="AB63" s="14">
        <f t="shared" si="10"/>
        <v>926.21</v>
      </c>
    </row>
    <row r="64" spans="1:28" x14ac:dyDescent="0.15">
      <c r="A64">
        <v>1981</v>
      </c>
      <c r="B64" s="5">
        <f t="shared" si="0"/>
        <v>4.3570788530465947</v>
      </c>
      <c r="C64" s="5">
        <f t="shared" si="1"/>
        <v>5.833333333333333</v>
      </c>
      <c r="D64" s="5">
        <f t="shared" si="2"/>
        <v>6.7316308243727594</v>
      </c>
      <c r="E64" s="5">
        <f t="shared" si="2"/>
        <v>6.8847072879330939</v>
      </c>
      <c r="F64" s="5">
        <f t="shared" si="3"/>
        <v>6.5183546378236636</v>
      </c>
      <c r="G64" s="5">
        <f t="shared" si="4"/>
        <v>4.6482974910394264</v>
      </c>
      <c r="H64" s="5">
        <f t="shared" si="5"/>
        <v>4.799382716049382</v>
      </c>
      <c r="I64" s="5">
        <f t="shared" si="6"/>
        <v>4.9208482676224605</v>
      </c>
      <c r="J64" s="5">
        <f t="shared" si="7"/>
        <v>4.3711419753086416</v>
      </c>
      <c r="K64" s="5">
        <f t="shared" si="8"/>
        <v>3.5095579450418164</v>
      </c>
      <c r="L64" s="5">
        <f t="shared" si="8"/>
        <v>2.9495221027479093</v>
      </c>
      <c r="M64" s="5">
        <f t="shared" si="9"/>
        <v>2.5462962962962963</v>
      </c>
      <c r="O64">
        <v>1981</v>
      </c>
      <c r="P64">
        <v>11.67</v>
      </c>
      <c r="Q64">
        <v>15.12</v>
      </c>
      <c r="R64">
        <v>18.03</v>
      </c>
      <c r="S64">
        <v>18.440000000000001</v>
      </c>
      <c r="T64">
        <v>15.91</v>
      </c>
      <c r="U64">
        <v>12.45</v>
      </c>
      <c r="V64">
        <v>12.44</v>
      </c>
      <c r="W64">
        <v>13.18</v>
      </c>
      <c r="X64">
        <v>11.33</v>
      </c>
      <c r="Y64">
        <v>9.4</v>
      </c>
      <c r="Z64">
        <v>7.9</v>
      </c>
      <c r="AA64">
        <v>6.6</v>
      </c>
      <c r="AB64" s="14">
        <f t="shared" si="10"/>
        <v>152.47000000000003</v>
      </c>
    </row>
    <row r="65" spans="1:28" x14ac:dyDescent="0.15">
      <c r="A65">
        <v>1982</v>
      </c>
      <c r="B65" s="5">
        <f t="shared" si="0"/>
        <v>2.4977598566308243</v>
      </c>
      <c r="C65" s="5">
        <f t="shared" si="1"/>
        <v>2.9166666666666665</v>
      </c>
      <c r="D65" s="5">
        <f t="shared" si="2"/>
        <v>3.6140979689366781</v>
      </c>
      <c r="E65" s="5">
        <f t="shared" si="2"/>
        <v>3.7858422939068102</v>
      </c>
      <c r="F65" s="5">
        <f t="shared" si="3"/>
        <v>3.4660766961651914</v>
      </c>
      <c r="G65" s="5">
        <f t="shared" si="4"/>
        <v>3.7373058542413378</v>
      </c>
      <c r="H65" s="5">
        <f t="shared" si="5"/>
        <v>3.9081790123456792</v>
      </c>
      <c r="I65" s="5">
        <f t="shared" si="6"/>
        <v>3.0428614097968936</v>
      </c>
      <c r="J65" s="5">
        <f t="shared" si="7"/>
        <v>2.6658950617283952</v>
      </c>
      <c r="K65" s="5">
        <f t="shared" si="8"/>
        <v>2.2662783751493429</v>
      </c>
      <c r="L65" s="5">
        <f t="shared" si="8"/>
        <v>2.2961469534050178</v>
      </c>
      <c r="M65" s="5">
        <f t="shared" si="9"/>
        <v>2.0794753086419751</v>
      </c>
      <c r="O65">
        <v>1982</v>
      </c>
      <c r="P65">
        <v>6.69</v>
      </c>
      <c r="Q65">
        <v>7.56</v>
      </c>
      <c r="R65">
        <v>9.68</v>
      </c>
      <c r="S65">
        <v>10.14</v>
      </c>
      <c r="T65">
        <v>8.4600000000000009</v>
      </c>
      <c r="U65">
        <v>10.01</v>
      </c>
      <c r="V65">
        <v>10.130000000000001</v>
      </c>
      <c r="W65">
        <v>8.15</v>
      </c>
      <c r="X65">
        <v>6.91</v>
      </c>
      <c r="Y65">
        <v>6.07</v>
      </c>
      <c r="Z65">
        <v>6.15</v>
      </c>
      <c r="AA65">
        <v>5.39</v>
      </c>
      <c r="AB65" s="14">
        <f t="shared" si="10"/>
        <v>95.340000000000018</v>
      </c>
    </row>
    <row r="66" spans="1:28" x14ac:dyDescent="0.15">
      <c r="A66">
        <v>1983</v>
      </c>
      <c r="B66" s="5">
        <f t="shared" si="0"/>
        <v>2.2326762246117084</v>
      </c>
      <c r="C66" s="5">
        <f t="shared" si="1"/>
        <v>4.9922839506172831</v>
      </c>
      <c r="D66" s="5">
        <f t="shared" si="2"/>
        <v>4.7976403823178018</v>
      </c>
      <c r="E66" s="5">
        <f t="shared" si="2"/>
        <v>4.0621266427718048</v>
      </c>
      <c r="F66" s="5">
        <f t="shared" si="3"/>
        <v>3.9945919370698131</v>
      </c>
      <c r="G66" s="5">
        <f t="shared" si="4"/>
        <v>6.1043906810035846</v>
      </c>
      <c r="H66" s="5">
        <f t="shared" si="5"/>
        <v>7.1141975308641978</v>
      </c>
      <c r="I66" s="5">
        <f t="shared" si="6"/>
        <v>5.6712962962962958</v>
      </c>
      <c r="J66" s="5">
        <f t="shared" si="7"/>
        <v>4.3209876543209873</v>
      </c>
      <c r="K66" s="5">
        <f t="shared" si="8"/>
        <v>5.4211469534050174</v>
      </c>
      <c r="L66" s="5">
        <f t="shared" si="8"/>
        <v>5.8206391875746704</v>
      </c>
      <c r="M66" s="5">
        <f t="shared" si="9"/>
        <v>4.7569444444444446</v>
      </c>
      <c r="O66">
        <v>1983</v>
      </c>
      <c r="P66">
        <v>5.98</v>
      </c>
      <c r="Q66">
        <v>12.94</v>
      </c>
      <c r="R66">
        <v>12.85</v>
      </c>
      <c r="S66">
        <v>10.88</v>
      </c>
      <c r="T66">
        <v>9.75</v>
      </c>
      <c r="U66">
        <v>16.350000000000001</v>
      </c>
      <c r="V66">
        <v>18.440000000000001</v>
      </c>
      <c r="W66">
        <v>15.19</v>
      </c>
      <c r="X66">
        <v>11.2</v>
      </c>
      <c r="Y66">
        <v>14.52</v>
      </c>
      <c r="Z66">
        <v>15.59</v>
      </c>
      <c r="AA66">
        <v>12.33</v>
      </c>
      <c r="AB66" s="14">
        <f t="shared" si="10"/>
        <v>156.02000000000001</v>
      </c>
    </row>
    <row r="67" spans="1:28" x14ac:dyDescent="0.15">
      <c r="A67">
        <v>1984</v>
      </c>
      <c r="B67" s="5">
        <f t="shared" si="0"/>
        <v>6.5710872162485066</v>
      </c>
      <c r="C67" s="5">
        <f t="shared" si="1"/>
        <v>9.4328703703703702</v>
      </c>
      <c r="D67" s="5">
        <f t="shared" si="2"/>
        <v>7.8927718040621269</v>
      </c>
      <c r="E67" s="5">
        <f t="shared" si="2"/>
        <v>10.562275985663081</v>
      </c>
      <c r="F67" s="5">
        <f t="shared" si="3"/>
        <v>23.709439528023598</v>
      </c>
      <c r="G67" s="5">
        <f t="shared" si="4"/>
        <v>18.02568697729988</v>
      </c>
      <c r="H67" s="5">
        <f t="shared" si="5"/>
        <v>9.6566358024691361</v>
      </c>
      <c r="I67" s="5">
        <f t="shared" si="6"/>
        <v>6.7839008363201909</v>
      </c>
      <c r="J67" s="5">
        <f t="shared" si="7"/>
        <v>6.7129629629629619</v>
      </c>
      <c r="K67" s="5">
        <f t="shared" si="8"/>
        <v>5.6974313022700116</v>
      </c>
      <c r="L67" s="5">
        <f t="shared" si="8"/>
        <v>4.7341696535244919</v>
      </c>
      <c r="M67" s="5">
        <f t="shared" si="9"/>
        <v>4.6296296296296298</v>
      </c>
      <c r="O67">
        <v>1984</v>
      </c>
      <c r="P67">
        <v>17.600000000000001</v>
      </c>
      <c r="Q67">
        <v>24.45</v>
      </c>
      <c r="R67">
        <v>21.14</v>
      </c>
      <c r="S67">
        <v>28.29</v>
      </c>
      <c r="T67">
        <v>57.87</v>
      </c>
      <c r="U67">
        <v>48.28</v>
      </c>
      <c r="V67">
        <v>25.03</v>
      </c>
      <c r="W67">
        <v>18.170000000000002</v>
      </c>
      <c r="X67">
        <v>17.399999999999999</v>
      </c>
      <c r="Y67">
        <v>15.26</v>
      </c>
      <c r="Z67">
        <v>12.68</v>
      </c>
      <c r="AA67">
        <v>12</v>
      </c>
      <c r="AB67" s="14">
        <f t="shared" si="10"/>
        <v>298.16999999999996</v>
      </c>
    </row>
    <row r="68" spans="1:28" x14ac:dyDescent="0.15">
      <c r="A68">
        <v>1985</v>
      </c>
      <c r="B68" s="5">
        <f t="shared" ref="B68:B93" si="11">P68/0.024/3.6/31</f>
        <v>4.939516129032258</v>
      </c>
      <c r="C68" s="5">
        <f t="shared" ref="C68:C93" si="12">Q68/0.024/3.6/30</f>
        <v>4.375</v>
      </c>
      <c r="D68" s="5">
        <f t="shared" ref="D68:E87" si="13">R68/0.024/3.6/31</f>
        <v>4.7304360812425328</v>
      </c>
      <c r="E68" s="5">
        <f t="shared" si="13"/>
        <v>5.4696833930704889</v>
      </c>
      <c r="F68" s="5">
        <f t="shared" ref="F68:F93" si="14">T68/0.024/3.6/28.25</f>
        <v>7.7351687971156995</v>
      </c>
      <c r="G68" s="5">
        <f t="shared" ref="G68:G93" si="15">U68/0.024/3.6/31</f>
        <v>6.7764336917562709</v>
      </c>
      <c r="H68" s="5">
        <f t="shared" ref="H68:H93" si="16">V68/0.024/3.6/30</f>
        <v>18.769290123456791</v>
      </c>
      <c r="I68" s="5">
        <f t="shared" ref="I68:I93" si="17">W68/0.024/3.6/31</f>
        <v>17.163231780167262</v>
      </c>
      <c r="J68" s="5">
        <f t="shared" ref="J68:J93" si="18">X68/0.024/3.6/30</f>
        <v>8.6072530864197514</v>
      </c>
      <c r="K68" s="5">
        <f t="shared" ref="K68:L87" si="19">Y68/0.024/3.6/31</f>
        <v>5.5182198327359604</v>
      </c>
      <c r="L68" s="5">
        <f t="shared" si="19"/>
        <v>4.7229689366786145</v>
      </c>
      <c r="M68" s="5">
        <f t="shared" ref="M68:M93" si="20">AA68/0.024/3.6/30</f>
        <v>4.0856481481481479</v>
      </c>
      <c r="O68">
        <v>1985</v>
      </c>
      <c r="P68">
        <v>13.23</v>
      </c>
      <c r="Q68">
        <v>11.34</v>
      </c>
      <c r="R68">
        <v>12.67</v>
      </c>
      <c r="S68">
        <v>14.65</v>
      </c>
      <c r="T68">
        <v>18.88</v>
      </c>
      <c r="U68">
        <v>18.149999999999999</v>
      </c>
      <c r="V68">
        <v>48.65</v>
      </c>
      <c r="W68">
        <v>45.97</v>
      </c>
      <c r="X68">
        <v>22.31</v>
      </c>
      <c r="Y68">
        <v>14.78</v>
      </c>
      <c r="Z68">
        <v>12.65</v>
      </c>
      <c r="AA68">
        <v>10.59</v>
      </c>
      <c r="AB68" s="14">
        <f t="shared" ref="AB68:AB93" si="21">SUM(P68:AA68)</f>
        <v>243.87</v>
      </c>
    </row>
    <row r="69" spans="1:28" x14ac:dyDescent="0.15">
      <c r="A69">
        <v>1986</v>
      </c>
      <c r="B69" s="5">
        <f t="shared" si="11"/>
        <v>3.7933094384707284</v>
      </c>
      <c r="C69" s="5">
        <f t="shared" si="12"/>
        <v>5.0270061728395055</v>
      </c>
      <c r="D69" s="5">
        <f t="shared" si="13"/>
        <v>7.3103345280764627</v>
      </c>
      <c r="E69" s="5">
        <f t="shared" si="13"/>
        <v>7.7732974910394264</v>
      </c>
      <c r="F69" s="5">
        <f t="shared" si="14"/>
        <v>15.50311373320223</v>
      </c>
      <c r="G69" s="5">
        <f t="shared" si="15"/>
        <v>15.751941457586616</v>
      </c>
      <c r="H69" s="5">
        <f t="shared" si="16"/>
        <v>8.7654320987654319</v>
      </c>
      <c r="I69" s="5">
        <f t="shared" si="17"/>
        <v>5.7945041816009555</v>
      </c>
      <c r="J69" s="5">
        <f t="shared" si="18"/>
        <v>5.1466049382716053</v>
      </c>
      <c r="K69" s="5">
        <f t="shared" si="19"/>
        <v>4.1405316606929503</v>
      </c>
      <c r="L69" s="5">
        <f t="shared" si="19"/>
        <v>3.7933094384707284</v>
      </c>
      <c r="M69" s="5">
        <f t="shared" si="20"/>
        <v>4.4714506172839501</v>
      </c>
      <c r="O69">
        <v>1986</v>
      </c>
      <c r="P69">
        <v>10.16</v>
      </c>
      <c r="Q69">
        <v>13.03</v>
      </c>
      <c r="R69">
        <v>19.579999999999998</v>
      </c>
      <c r="S69">
        <v>20.82</v>
      </c>
      <c r="T69">
        <v>37.840000000000003</v>
      </c>
      <c r="U69">
        <v>42.19</v>
      </c>
      <c r="V69">
        <v>22.72</v>
      </c>
      <c r="W69">
        <v>15.52</v>
      </c>
      <c r="X69">
        <v>13.34</v>
      </c>
      <c r="Y69">
        <v>11.09</v>
      </c>
      <c r="Z69">
        <v>10.16</v>
      </c>
      <c r="AA69">
        <v>11.59</v>
      </c>
      <c r="AB69" s="14">
        <f t="shared" si="21"/>
        <v>228.04000000000002</v>
      </c>
    </row>
    <row r="70" spans="1:28" x14ac:dyDescent="0.15">
      <c r="A70">
        <v>1987</v>
      </c>
      <c r="B70" s="5">
        <f t="shared" si="11"/>
        <v>4.3309438470728789</v>
      </c>
      <c r="C70" s="5">
        <f t="shared" si="12"/>
        <v>4.6682098765432096</v>
      </c>
      <c r="D70" s="5">
        <f t="shared" si="13"/>
        <v>21.0200119474313</v>
      </c>
      <c r="E70" s="5">
        <f t="shared" si="13"/>
        <v>15.120967741935484</v>
      </c>
      <c r="F70" s="5">
        <f t="shared" si="14"/>
        <v>62.983448049819721</v>
      </c>
      <c r="G70" s="5">
        <f t="shared" si="15"/>
        <v>63.127240143369171</v>
      </c>
      <c r="H70" s="5">
        <f t="shared" si="16"/>
        <v>29.085648148148149</v>
      </c>
      <c r="I70" s="5">
        <f t="shared" si="17"/>
        <v>10.173984468339308</v>
      </c>
      <c r="J70" s="5">
        <f t="shared" si="18"/>
        <v>8.028549382716049</v>
      </c>
      <c r="K70" s="5">
        <f t="shared" si="19"/>
        <v>7.3812724014336917</v>
      </c>
      <c r="L70" s="5">
        <f t="shared" si="19"/>
        <v>6.1379928315412187</v>
      </c>
      <c r="M70" s="5">
        <f t="shared" si="20"/>
        <v>5.6635802469135799</v>
      </c>
      <c r="O70">
        <v>1987</v>
      </c>
      <c r="P70">
        <v>11.6</v>
      </c>
      <c r="Q70">
        <v>12.1</v>
      </c>
      <c r="R70">
        <v>56.3</v>
      </c>
      <c r="S70">
        <v>40.5</v>
      </c>
      <c r="T70">
        <v>153.72999999999999</v>
      </c>
      <c r="U70">
        <v>169.08</v>
      </c>
      <c r="V70">
        <v>75.39</v>
      </c>
      <c r="W70">
        <v>27.25</v>
      </c>
      <c r="X70">
        <v>20.81</v>
      </c>
      <c r="Y70">
        <v>19.77</v>
      </c>
      <c r="Z70">
        <v>16.440000000000001</v>
      </c>
      <c r="AA70">
        <v>14.68</v>
      </c>
      <c r="AB70" s="14">
        <f t="shared" si="21"/>
        <v>617.65</v>
      </c>
    </row>
    <row r="71" spans="1:28" x14ac:dyDescent="0.15">
      <c r="A71">
        <v>1988</v>
      </c>
      <c r="B71" s="5">
        <f t="shared" si="11"/>
        <v>7.3402031063321376</v>
      </c>
      <c r="C71" s="5">
        <f t="shared" si="12"/>
        <v>7.314814814814814</v>
      </c>
      <c r="D71" s="5">
        <f t="shared" si="13"/>
        <v>6.2836021505376332</v>
      </c>
      <c r="E71" s="5">
        <f t="shared" si="13"/>
        <v>6.2724014336917557</v>
      </c>
      <c r="F71" s="5">
        <f t="shared" si="14"/>
        <v>10.308095706325794</v>
      </c>
      <c r="G71" s="5">
        <f t="shared" si="15"/>
        <v>9.9462365591397841</v>
      </c>
      <c r="H71" s="5">
        <f t="shared" si="16"/>
        <v>7.3225308641975309</v>
      </c>
      <c r="I71" s="5">
        <f t="shared" si="17"/>
        <v>5.5182198327359604</v>
      </c>
      <c r="J71" s="5">
        <f t="shared" si="18"/>
        <v>5.127314814814814</v>
      </c>
      <c r="K71" s="5">
        <f t="shared" si="19"/>
        <v>4.435483870967742</v>
      </c>
      <c r="L71" s="5">
        <f t="shared" si="19"/>
        <v>3.7709080047789723</v>
      </c>
      <c r="M71" s="5">
        <f t="shared" si="20"/>
        <v>3.0941358024691352</v>
      </c>
      <c r="O71">
        <v>1988</v>
      </c>
      <c r="P71">
        <v>19.66</v>
      </c>
      <c r="Q71">
        <v>18.96</v>
      </c>
      <c r="R71">
        <v>16.829999999999998</v>
      </c>
      <c r="S71">
        <v>16.8</v>
      </c>
      <c r="T71">
        <v>25.16</v>
      </c>
      <c r="U71">
        <v>26.64</v>
      </c>
      <c r="V71">
        <v>18.98</v>
      </c>
      <c r="W71">
        <v>14.78</v>
      </c>
      <c r="X71">
        <v>13.29</v>
      </c>
      <c r="Y71">
        <v>11.88</v>
      </c>
      <c r="Z71">
        <v>10.1</v>
      </c>
      <c r="AA71">
        <v>8.02</v>
      </c>
      <c r="AB71" s="14">
        <f t="shared" si="21"/>
        <v>201.1</v>
      </c>
    </row>
    <row r="72" spans="1:28" x14ac:dyDescent="0.15">
      <c r="A72">
        <v>1989</v>
      </c>
      <c r="B72" s="5">
        <f t="shared" si="11"/>
        <v>3.1922043010752685</v>
      </c>
      <c r="C72" s="5">
        <f t="shared" si="12"/>
        <v>11.616512345679011</v>
      </c>
      <c r="D72" s="5">
        <f t="shared" si="13"/>
        <v>12.664277180406213</v>
      </c>
      <c r="E72" s="5">
        <f t="shared" si="13"/>
        <v>14.73267622461171</v>
      </c>
      <c r="F72" s="5">
        <f t="shared" si="14"/>
        <v>16.322517207472959</v>
      </c>
      <c r="G72" s="5">
        <f t="shared" si="15"/>
        <v>13.179510155316606</v>
      </c>
      <c r="H72" s="5">
        <f t="shared" si="16"/>
        <v>9.2438271604938276</v>
      </c>
      <c r="I72" s="5">
        <f t="shared" si="17"/>
        <v>6.8175029868578259</v>
      </c>
      <c r="J72" s="5">
        <f t="shared" si="18"/>
        <v>5.536265432098765</v>
      </c>
      <c r="K72" s="5">
        <f t="shared" si="19"/>
        <v>4.6146953405017914</v>
      </c>
      <c r="L72" s="5">
        <f t="shared" si="19"/>
        <v>3.9650537634408596</v>
      </c>
      <c r="M72" s="5">
        <f t="shared" si="20"/>
        <v>3.2445987654320989</v>
      </c>
      <c r="O72">
        <v>1989</v>
      </c>
      <c r="P72">
        <v>8.5500000000000007</v>
      </c>
      <c r="Q72">
        <v>30.11</v>
      </c>
      <c r="R72">
        <v>33.92</v>
      </c>
      <c r="S72">
        <v>39.46</v>
      </c>
      <c r="T72">
        <v>39.840000000000003</v>
      </c>
      <c r="U72">
        <v>35.299999999999997</v>
      </c>
      <c r="V72">
        <v>23.96</v>
      </c>
      <c r="W72">
        <v>18.260000000000002</v>
      </c>
      <c r="X72">
        <v>14.35</v>
      </c>
      <c r="Y72">
        <v>12.36</v>
      </c>
      <c r="Z72">
        <v>10.62</v>
      </c>
      <c r="AA72">
        <v>8.41</v>
      </c>
      <c r="AB72" s="14">
        <f t="shared" si="21"/>
        <v>275.14000000000004</v>
      </c>
    </row>
    <row r="73" spans="1:28" x14ac:dyDescent="0.15">
      <c r="A73">
        <v>1990</v>
      </c>
      <c r="B73" s="5">
        <f t="shared" si="11"/>
        <v>3.225806451612903</v>
      </c>
      <c r="C73" s="5">
        <f t="shared" si="12"/>
        <v>4.6180555555555554</v>
      </c>
      <c r="D73" s="5">
        <f t="shared" si="13"/>
        <v>9.7782258064516121</v>
      </c>
      <c r="E73" s="5">
        <f t="shared" si="13"/>
        <v>26.478494623655912</v>
      </c>
      <c r="F73" s="5">
        <f t="shared" si="14"/>
        <v>24.172402490986563</v>
      </c>
      <c r="G73" s="5">
        <f t="shared" si="15"/>
        <v>25.112007168458781</v>
      </c>
      <c r="H73" s="5">
        <f t="shared" si="16"/>
        <v>21.493055555555554</v>
      </c>
      <c r="I73" s="5">
        <f t="shared" si="17"/>
        <v>8.9643070489844696</v>
      </c>
      <c r="J73" s="5">
        <f t="shared" si="18"/>
        <v>7.0177469135802477</v>
      </c>
      <c r="K73" s="5">
        <f t="shared" si="19"/>
        <v>5.9214456391875734</v>
      </c>
      <c r="L73" s="5">
        <f t="shared" si="19"/>
        <v>4.8835125448028673</v>
      </c>
      <c r="M73" s="5">
        <f t="shared" si="20"/>
        <v>4.2631172839506171</v>
      </c>
      <c r="O73">
        <v>1990</v>
      </c>
      <c r="P73">
        <v>8.64</v>
      </c>
      <c r="Q73">
        <v>11.97</v>
      </c>
      <c r="R73">
        <v>26.19</v>
      </c>
      <c r="S73">
        <v>70.92</v>
      </c>
      <c r="T73">
        <v>59</v>
      </c>
      <c r="U73">
        <v>67.260000000000005</v>
      </c>
      <c r="V73">
        <v>55.71</v>
      </c>
      <c r="W73">
        <v>24.01</v>
      </c>
      <c r="X73">
        <v>18.190000000000001</v>
      </c>
      <c r="Y73">
        <v>15.86</v>
      </c>
      <c r="Z73">
        <v>13.08</v>
      </c>
      <c r="AA73">
        <v>11.05</v>
      </c>
      <c r="AB73" s="14">
        <f t="shared" si="21"/>
        <v>381.88</v>
      </c>
    </row>
    <row r="74" spans="1:28" x14ac:dyDescent="0.15">
      <c r="A74">
        <v>1991</v>
      </c>
      <c r="B74" s="5">
        <f t="shared" si="11"/>
        <v>3.4274193548387095</v>
      </c>
      <c r="C74" s="5">
        <f t="shared" si="12"/>
        <v>3.6882716049382718</v>
      </c>
      <c r="D74" s="5">
        <f t="shared" si="13"/>
        <v>3.6140979689366781</v>
      </c>
      <c r="E74" s="5">
        <f t="shared" si="13"/>
        <v>3.2519414575866192</v>
      </c>
      <c r="F74" s="5">
        <f t="shared" si="14"/>
        <v>3.1219272369714846</v>
      </c>
      <c r="G74" s="5">
        <f t="shared" si="15"/>
        <v>3.274342891278375</v>
      </c>
      <c r="H74" s="5">
        <f t="shared" si="16"/>
        <v>3.3680555555555554</v>
      </c>
      <c r="I74" s="5">
        <f t="shared" si="17"/>
        <v>2.5948327359617682</v>
      </c>
      <c r="J74" s="5">
        <f t="shared" si="18"/>
        <v>2.1334876543209877</v>
      </c>
      <c r="K74" s="5">
        <f t="shared" si="19"/>
        <v>1.795848267622461</v>
      </c>
      <c r="L74" s="5">
        <f t="shared" si="19"/>
        <v>1.5830346475507766</v>
      </c>
      <c r="M74" s="5">
        <f t="shared" si="20"/>
        <v>1.3850308641975306</v>
      </c>
      <c r="O74">
        <v>1991</v>
      </c>
      <c r="P74">
        <v>9.18</v>
      </c>
      <c r="Q74">
        <v>9.56</v>
      </c>
      <c r="R74">
        <v>9.68</v>
      </c>
      <c r="S74">
        <v>8.7100000000000009</v>
      </c>
      <c r="T74">
        <v>7.62</v>
      </c>
      <c r="U74">
        <v>8.77</v>
      </c>
      <c r="V74">
        <v>8.73</v>
      </c>
      <c r="W74">
        <v>6.95</v>
      </c>
      <c r="X74">
        <v>5.53</v>
      </c>
      <c r="Y74">
        <v>4.8099999999999996</v>
      </c>
      <c r="Z74">
        <v>4.24</v>
      </c>
      <c r="AA74">
        <v>3.59</v>
      </c>
      <c r="AB74" s="14">
        <f t="shared" si="21"/>
        <v>87.37</v>
      </c>
    </row>
    <row r="75" spans="1:28" x14ac:dyDescent="0.15">
      <c r="A75">
        <v>1992</v>
      </c>
      <c r="B75" s="5">
        <f t="shared" si="11"/>
        <v>1.2246117084826762</v>
      </c>
      <c r="C75" s="5">
        <f t="shared" si="12"/>
        <v>1.3310185185185186</v>
      </c>
      <c r="D75" s="5">
        <f t="shared" si="13"/>
        <v>12.556003584229391</v>
      </c>
      <c r="E75" s="5">
        <f t="shared" si="13"/>
        <v>8.064516129032258</v>
      </c>
      <c r="F75" s="5">
        <f t="shared" si="14"/>
        <v>4.4862340216322512</v>
      </c>
      <c r="G75" s="5">
        <f t="shared" si="15"/>
        <v>5.4174133811230574</v>
      </c>
      <c r="H75" s="5">
        <f t="shared" si="16"/>
        <v>5.7330246913580245</v>
      </c>
      <c r="I75" s="5">
        <f t="shared" si="17"/>
        <v>4.2450716845878125</v>
      </c>
      <c r="J75" s="5">
        <f t="shared" si="18"/>
        <v>3.4799382716049378</v>
      </c>
      <c r="K75" s="5">
        <f t="shared" si="19"/>
        <v>3.0353942652329748</v>
      </c>
      <c r="L75" s="5">
        <f t="shared" si="19"/>
        <v>2.7441756272401432</v>
      </c>
      <c r="M75" s="5">
        <f t="shared" si="20"/>
        <v>2.492283950617284</v>
      </c>
      <c r="O75">
        <v>1992</v>
      </c>
      <c r="P75">
        <v>3.28</v>
      </c>
      <c r="Q75">
        <v>3.45</v>
      </c>
      <c r="R75">
        <v>33.630000000000003</v>
      </c>
      <c r="S75">
        <v>21.6</v>
      </c>
      <c r="T75">
        <v>10.95</v>
      </c>
      <c r="U75">
        <v>14.51</v>
      </c>
      <c r="V75">
        <v>14.86</v>
      </c>
      <c r="W75">
        <v>11.37</v>
      </c>
      <c r="X75">
        <v>9.02</v>
      </c>
      <c r="Y75">
        <v>8.1300000000000008</v>
      </c>
      <c r="Z75">
        <v>7.35</v>
      </c>
      <c r="AA75">
        <v>6.46</v>
      </c>
      <c r="AB75" s="14">
        <f t="shared" si="21"/>
        <v>144.61000000000001</v>
      </c>
    </row>
    <row r="76" spans="1:28" x14ac:dyDescent="0.15">
      <c r="A76">
        <v>1993</v>
      </c>
      <c r="B76" s="5">
        <f t="shared" si="11"/>
        <v>2.1953405017921148</v>
      </c>
      <c r="C76" s="5">
        <f t="shared" si="12"/>
        <v>5.3742283950617287</v>
      </c>
      <c r="D76" s="5">
        <f t="shared" si="13"/>
        <v>9.6699522102747899</v>
      </c>
      <c r="E76" s="5">
        <f t="shared" si="13"/>
        <v>8.1727897252090802</v>
      </c>
      <c r="F76" s="5">
        <f t="shared" si="14"/>
        <v>7.3295640773516872</v>
      </c>
      <c r="G76" s="5">
        <f t="shared" si="15"/>
        <v>6.6308243727598564</v>
      </c>
      <c r="H76" s="5">
        <f t="shared" si="16"/>
        <v>6.2962962962962958</v>
      </c>
      <c r="I76" s="5">
        <f t="shared" si="17"/>
        <v>4.8200418160095575</v>
      </c>
      <c r="J76" s="5">
        <f t="shared" si="18"/>
        <v>3.8657407407407405</v>
      </c>
      <c r="K76" s="5">
        <f t="shared" si="19"/>
        <v>3.0951314217443247</v>
      </c>
      <c r="L76" s="5">
        <f t="shared" si="19"/>
        <v>2.7105734767025087</v>
      </c>
      <c r="M76" s="5">
        <f t="shared" si="20"/>
        <v>2.3225308641975309</v>
      </c>
      <c r="O76">
        <v>1993</v>
      </c>
      <c r="P76">
        <v>5.88</v>
      </c>
      <c r="Q76">
        <v>13.93</v>
      </c>
      <c r="R76">
        <v>25.9</v>
      </c>
      <c r="S76">
        <v>21.89</v>
      </c>
      <c r="T76">
        <v>17.89</v>
      </c>
      <c r="U76">
        <v>17.760000000000002</v>
      </c>
      <c r="V76">
        <v>16.32</v>
      </c>
      <c r="W76">
        <v>12.91</v>
      </c>
      <c r="X76">
        <v>10.02</v>
      </c>
      <c r="Y76">
        <v>8.2899999999999991</v>
      </c>
      <c r="Z76">
        <v>7.26</v>
      </c>
      <c r="AA76">
        <v>6.02</v>
      </c>
      <c r="AB76" s="14">
        <f t="shared" si="21"/>
        <v>164.07</v>
      </c>
    </row>
    <row r="77" spans="1:28" x14ac:dyDescent="0.15">
      <c r="A77">
        <v>1994</v>
      </c>
      <c r="B77" s="5">
        <f t="shared" si="11"/>
        <v>2.5612305854241333</v>
      </c>
      <c r="C77" s="5">
        <f t="shared" si="12"/>
        <v>2.9745370370370372</v>
      </c>
      <c r="D77" s="5">
        <f t="shared" si="13"/>
        <v>4.0919952210274788</v>
      </c>
      <c r="E77" s="5">
        <f t="shared" si="13"/>
        <v>6.2686678614097957</v>
      </c>
      <c r="F77" s="5">
        <f t="shared" si="14"/>
        <v>9.64028187479515</v>
      </c>
      <c r="G77" s="5">
        <f t="shared" si="15"/>
        <v>10.39053166069295</v>
      </c>
      <c r="H77" s="5">
        <f t="shared" si="16"/>
        <v>10.308641975308641</v>
      </c>
      <c r="I77" s="5">
        <f t="shared" si="17"/>
        <v>8.2661290322580641</v>
      </c>
      <c r="J77" s="5">
        <f t="shared" si="18"/>
        <v>6.0609567901234573</v>
      </c>
      <c r="K77" s="5">
        <f t="shared" si="19"/>
        <v>4.5474910394265233</v>
      </c>
      <c r="L77" s="5">
        <f t="shared" si="19"/>
        <v>3.8605137395459974</v>
      </c>
      <c r="M77" s="5">
        <f t="shared" si="20"/>
        <v>3.3333333333333335</v>
      </c>
      <c r="O77">
        <v>1994</v>
      </c>
      <c r="P77">
        <v>6.86</v>
      </c>
      <c r="Q77">
        <v>7.71</v>
      </c>
      <c r="R77">
        <v>10.96</v>
      </c>
      <c r="S77">
        <v>16.79</v>
      </c>
      <c r="T77">
        <v>23.53</v>
      </c>
      <c r="U77">
        <v>27.83</v>
      </c>
      <c r="V77">
        <v>26.72</v>
      </c>
      <c r="W77">
        <v>22.14</v>
      </c>
      <c r="X77">
        <v>15.71</v>
      </c>
      <c r="Y77">
        <v>12.18</v>
      </c>
      <c r="Z77">
        <v>10.34</v>
      </c>
      <c r="AA77">
        <v>8.64</v>
      </c>
      <c r="AB77" s="14">
        <f t="shared" si="21"/>
        <v>189.41000000000003</v>
      </c>
    </row>
    <row r="78" spans="1:28" x14ac:dyDescent="0.15">
      <c r="A78">
        <v>1995</v>
      </c>
      <c r="B78" s="5">
        <f t="shared" si="11"/>
        <v>2.8487156511350058</v>
      </c>
      <c r="C78" s="5">
        <f t="shared" si="12"/>
        <v>9.1280864197530871</v>
      </c>
      <c r="D78" s="5">
        <f t="shared" si="13"/>
        <v>14.867084826762246</v>
      </c>
      <c r="E78" s="5">
        <f t="shared" si="13"/>
        <v>41.084229390681003</v>
      </c>
      <c r="F78" s="5">
        <f t="shared" si="14"/>
        <v>222.7630285152409</v>
      </c>
      <c r="G78" s="5">
        <f t="shared" si="15"/>
        <v>110.59587813620071</v>
      </c>
      <c r="H78" s="5">
        <f t="shared" si="16"/>
        <v>18.086419753086421</v>
      </c>
      <c r="I78" s="5">
        <f t="shared" si="17"/>
        <v>12.234916367980885</v>
      </c>
      <c r="J78" s="5">
        <f t="shared" si="18"/>
        <v>11.331018518518517</v>
      </c>
      <c r="K78" s="5">
        <f t="shared" si="19"/>
        <v>8.8448327359617682</v>
      </c>
      <c r="L78" s="5">
        <f t="shared" si="19"/>
        <v>8.8560334528076456</v>
      </c>
      <c r="M78" s="5">
        <f t="shared" si="20"/>
        <v>7.0563271604938258</v>
      </c>
      <c r="O78">
        <v>1995</v>
      </c>
      <c r="P78">
        <v>7.63</v>
      </c>
      <c r="Q78">
        <v>23.66</v>
      </c>
      <c r="R78">
        <v>39.82</v>
      </c>
      <c r="S78">
        <v>110.04</v>
      </c>
      <c r="T78">
        <v>543.72</v>
      </c>
      <c r="U78">
        <v>296.22000000000003</v>
      </c>
      <c r="V78">
        <v>46.88</v>
      </c>
      <c r="W78">
        <v>32.770000000000003</v>
      </c>
      <c r="X78">
        <v>29.37</v>
      </c>
      <c r="Y78">
        <v>23.69</v>
      </c>
      <c r="Z78">
        <v>23.72</v>
      </c>
      <c r="AA78">
        <v>18.29</v>
      </c>
      <c r="AB78" s="14">
        <f t="shared" si="21"/>
        <v>1195.81</v>
      </c>
    </row>
    <row r="79" spans="1:28" x14ac:dyDescent="0.15">
      <c r="A79">
        <v>1996</v>
      </c>
      <c r="B79" s="5">
        <f t="shared" si="11"/>
        <v>6.1417264038231778</v>
      </c>
      <c r="C79" s="5">
        <f t="shared" si="12"/>
        <v>7.1874999999999991</v>
      </c>
      <c r="D79" s="5">
        <f t="shared" si="13"/>
        <v>11.637544802867383</v>
      </c>
      <c r="E79" s="5">
        <f t="shared" si="13"/>
        <v>38.537933094384705</v>
      </c>
      <c r="F79" s="5">
        <f t="shared" si="14"/>
        <v>38.684038020321204</v>
      </c>
      <c r="G79" s="5">
        <f t="shared" si="15"/>
        <v>41.9205495818399</v>
      </c>
      <c r="H79" s="5">
        <f t="shared" si="16"/>
        <v>34.506172839506171</v>
      </c>
      <c r="I79" s="5">
        <f t="shared" si="17"/>
        <v>10.63321385902031</v>
      </c>
      <c r="J79" s="5">
        <f t="shared" si="18"/>
        <v>7.4729938271604937</v>
      </c>
      <c r="K79" s="5">
        <f t="shared" si="19"/>
        <v>5.9923835125448024</v>
      </c>
      <c r="L79" s="5">
        <f t="shared" si="19"/>
        <v>5.0813918757467134</v>
      </c>
      <c r="M79" s="5">
        <f t="shared" si="20"/>
        <v>5.4050925925925926</v>
      </c>
      <c r="O79">
        <v>1996</v>
      </c>
      <c r="P79">
        <v>16.45</v>
      </c>
      <c r="Q79">
        <v>18.63</v>
      </c>
      <c r="R79">
        <v>31.17</v>
      </c>
      <c r="S79">
        <v>103.22</v>
      </c>
      <c r="T79">
        <v>94.42</v>
      </c>
      <c r="U79">
        <v>112.28</v>
      </c>
      <c r="V79">
        <v>89.44</v>
      </c>
      <c r="W79">
        <v>28.48</v>
      </c>
      <c r="X79">
        <v>19.37</v>
      </c>
      <c r="Y79">
        <v>16.05</v>
      </c>
      <c r="Z79">
        <v>13.61</v>
      </c>
      <c r="AA79">
        <v>14.01</v>
      </c>
      <c r="AB79" s="14">
        <f t="shared" si="21"/>
        <v>557.12999999999988</v>
      </c>
    </row>
    <row r="80" spans="1:28" x14ac:dyDescent="0.15">
      <c r="A80">
        <v>1997</v>
      </c>
      <c r="B80" s="5">
        <f t="shared" si="11"/>
        <v>5.8579749103942653</v>
      </c>
      <c r="C80" s="5">
        <f t="shared" si="12"/>
        <v>8.2368827160493829</v>
      </c>
      <c r="D80" s="5">
        <f t="shared" si="13"/>
        <v>6.3060035842293907</v>
      </c>
      <c r="E80" s="5">
        <f t="shared" si="13"/>
        <v>18.813470728793309</v>
      </c>
      <c r="F80" s="5">
        <f t="shared" si="14"/>
        <v>20.345788266142247</v>
      </c>
      <c r="G80" s="5">
        <f t="shared" si="15"/>
        <v>7.3103345280764627</v>
      </c>
      <c r="H80" s="5">
        <f t="shared" si="16"/>
        <v>5.5787037037037042</v>
      </c>
      <c r="I80" s="5">
        <f t="shared" si="17"/>
        <v>4.4280167264038228</v>
      </c>
      <c r="J80" s="5">
        <f t="shared" si="18"/>
        <v>3.6728395061728394</v>
      </c>
      <c r="K80" s="5">
        <f t="shared" si="19"/>
        <v>3.5618279569892466</v>
      </c>
      <c r="L80" s="5">
        <f t="shared" si="19"/>
        <v>3.3228793309438469</v>
      </c>
      <c r="M80" s="5">
        <f t="shared" si="20"/>
        <v>3.0902777777777777</v>
      </c>
      <c r="O80">
        <v>1997</v>
      </c>
      <c r="P80">
        <v>15.69</v>
      </c>
      <c r="Q80">
        <v>21.35</v>
      </c>
      <c r="R80">
        <v>16.89</v>
      </c>
      <c r="S80">
        <v>50.39</v>
      </c>
      <c r="T80">
        <v>49.66</v>
      </c>
      <c r="U80">
        <v>19.579999999999998</v>
      </c>
      <c r="V80">
        <v>14.46</v>
      </c>
      <c r="W80">
        <v>11.86</v>
      </c>
      <c r="X80">
        <v>9.52</v>
      </c>
      <c r="Y80">
        <v>9.5399999999999991</v>
      </c>
      <c r="Z80">
        <v>8.9</v>
      </c>
      <c r="AA80">
        <v>8.01</v>
      </c>
      <c r="AB80" s="14">
        <f t="shared" si="21"/>
        <v>235.85</v>
      </c>
    </row>
    <row r="81" spans="1:28" x14ac:dyDescent="0.15">
      <c r="A81">
        <v>1998</v>
      </c>
      <c r="B81" s="5">
        <f t="shared" si="11"/>
        <v>3.5244922341696534</v>
      </c>
      <c r="C81" s="5">
        <f t="shared" si="12"/>
        <v>5.2739197530864201</v>
      </c>
      <c r="D81" s="5">
        <f t="shared" si="13"/>
        <v>30.062724014336915</v>
      </c>
      <c r="E81" s="5">
        <f t="shared" si="13"/>
        <v>44.044952210274786</v>
      </c>
      <c r="F81" s="5">
        <f t="shared" si="14"/>
        <v>45.026220911176665</v>
      </c>
      <c r="G81" s="5">
        <f t="shared" si="15"/>
        <v>30.503285543608122</v>
      </c>
      <c r="H81" s="5">
        <f t="shared" si="16"/>
        <v>24.31712962962963</v>
      </c>
      <c r="I81" s="5">
        <f t="shared" si="17"/>
        <v>11.525537634408602</v>
      </c>
      <c r="J81" s="5">
        <f t="shared" si="18"/>
        <v>8.2908950617283956</v>
      </c>
      <c r="K81" s="5">
        <f t="shared" si="19"/>
        <v>7.6388888888888884</v>
      </c>
      <c r="L81" s="5">
        <f t="shared" si="19"/>
        <v>6.6345579450418155</v>
      </c>
      <c r="M81" s="5">
        <f t="shared" si="20"/>
        <v>5.416666666666667</v>
      </c>
      <c r="O81">
        <v>1998</v>
      </c>
      <c r="P81">
        <v>9.44</v>
      </c>
      <c r="Q81">
        <v>13.67</v>
      </c>
      <c r="R81">
        <v>80.52</v>
      </c>
      <c r="S81">
        <v>117.97</v>
      </c>
      <c r="T81">
        <v>109.9</v>
      </c>
      <c r="U81">
        <v>81.7</v>
      </c>
      <c r="V81">
        <v>63.03</v>
      </c>
      <c r="W81">
        <v>30.87</v>
      </c>
      <c r="X81">
        <v>21.49</v>
      </c>
      <c r="Y81">
        <v>20.46</v>
      </c>
      <c r="Z81">
        <v>17.77</v>
      </c>
      <c r="AA81">
        <v>14.04</v>
      </c>
      <c r="AB81" s="14">
        <f t="shared" si="21"/>
        <v>580.86</v>
      </c>
    </row>
    <row r="82" spans="1:28" x14ac:dyDescent="0.15">
      <c r="A82">
        <v>1999</v>
      </c>
      <c r="B82" s="5">
        <f t="shared" si="11"/>
        <v>4.4429510155316603</v>
      </c>
      <c r="C82" s="5">
        <f t="shared" si="12"/>
        <v>7.9668209876543203</v>
      </c>
      <c r="D82" s="5">
        <f t="shared" si="13"/>
        <v>13.679808841099163</v>
      </c>
      <c r="E82" s="5">
        <f t="shared" si="13"/>
        <v>52.116935483870968</v>
      </c>
      <c r="F82" s="5">
        <f t="shared" si="14"/>
        <v>621.40281874795141</v>
      </c>
      <c r="G82" s="5">
        <f t="shared" si="15"/>
        <v>473.02494026284347</v>
      </c>
      <c r="H82" s="5">
        <f t="shared" si="16"/>
        <v>115.3125</v>
      </c>
      <c r="I82" s="5">
        <f t="shared" si="17"/>
        <v>15.415919952210274</v>
      </c>
      <c r="J82" s="5">
        <f t="shared" si="18"/>
        <v>11.05324074074074</v>
      </c>
      <c r="K82" s="5">
        <f t="shared" si="19"/>
        <v>9.7147550776583014</v>
      </c>
      <c r="L82" s="5">
        <f t="shared" si="19"/>
        <v>7.2095280764635596</v>
      </c>
      <c r="M82" s="5">
        <f t="shared" si="20"/>
        <v>6.4043209876543212</v>
      </c>
      <c r="O82">
        <v>1999</v>
      </c>
      <c r="P82">
        <v>11.9</v>
      </c>
      <c r="Q82">
        <v>20.65</v>
      </c>
      <c r="R82">
        <v>36.64</v>
      </c>
      <c r="S82">
        <v>139.59</v>
      </c>
      <c r="T82">
        <v>1516.72</v>
      </c>
      <c r="U82">
        <v>1266.95</v>
      </c>
      <c r="V82">
        <v>298.89</v>
      </c>
      <c r="W82">
        <v>41.29</v>
      </c>
      <c r="X82">
        <v>28.65</v>
      </c>
      <c r="Y82">
        <v>26.02</v>
      </c>
      <c r="Z82">
        <v>19.309999999999999</v>
      </c>
      <c r="AA82">
        <v>16.600000000000001</v>
      </c>
      <c r="AB82" s="14">
        <f t="shared" si="21"/>
        <v>3423.2099999999996</v>
      </c>
    </row>
    <row r="83" spans="1:28" x14ac:dyDescent="0.15">
      <c r="A83">
        <v>2000</v>
      </c>
      <c r="B83" s="5">
        <f t="shared" si="11"/>
        <v>6.1827956989247301</v>
      </c>
      <c r="C83" s="5">
        <f t="shared" si="12"/>
        <v>8.0902777777777768</v>
      </c>
      <c r="D83" s="5">
        <f t="shared" si="13"/>
        <v>8.2922640382317798</v>
      </c>
      <c r="E83" s="5">
        <f t="shared" si="13"/>
        <v>6.9183094384707298</v>
      </c>
      <c r="F83" s="5">
        <f t="shared" si="14"/>
        <v>50.647328744673871</v>
      </c>
      <c r="G83" s="5">
        <f t="shared" si="15"/>
        <v>31.880973715651134</v>
      </c>
      <c r="H83" s="5">
        <f t="shared" si="16"/>
        <v>11.504629629629628</v>
      </c>
      <c r="I83" s="5">
        <f t="shared" si="17"/>
        <v>7.2655316606929512</v>
      </c>
      <c r="J83" s="5">
        <f t="shared" si="18"/>
        <v>6.1959876543209873</v>
      </c>
      <c r="K83" s="5">
        <f t="shared" si="19"/>
        <v>5.1187275985663074</v>
      </c>
      <c r="L83" s="5">
        <f t="shared" si="19"/>
        <v>4.3906810035842296</v>
      </c>
      <c r="M83" s="5">
        <f t="shared" si="20"/>
        <v>3.657407407407407</v>
      </c>
      <c r="O83">
        <v>2000</v>
      </c>
      <c r="P83">
        <v>16.559999999999999</v>
      </c>
      <c r="Q83">
        <v>20.97</v>
      </c>
      <c r="R83">
        <v>22.21</v>
      </c>
      <c r="S83">
        <v>18.53</v>
      </c>
      <c r="T83">
        <v>123.62</v>
      </c>
      <c r="U83">
        <v>85.39</v>
      </c>
      <c r="V83">
        <v>29.82</v>
      </c>
      <c r="W83">
        <v>19.46</v>
      </c>
      <c r="X83">
        <v>16.059999999999999</v>
      </c>
      <c r="Y83">
        <v>13.71</v>
      </c>
      <c r="Z83">
        <v>11.76</v>
      </c>
      <c r="AA83">
        <v>9.48</v>
      </c>
      <c r="AB83" s="14">
        <f t="shared" si="21"/>
        <v>387.57</v>
      </c>
    </row>
    <row r="84" spans="1:28" x14ac:dyDescent="0.15">
      <c r="A84">
        <v>2001</v>
      </c>
      <c r="B84" s="5">
        <f t="shared" si="11"/>
        <v>3.8157108721624851</v>
      </c>
      <c r="C84" s="5">
        <f t="shared" si="12"/>
        <v>31.77469135802469</v>
      </c>
      <c r="D84" s="5">
        <f t="shared" si="13"/>
        <v>25.313620071684586</v>
      </c>
      <c r="E84" s="5">
        <f t="shared" si="13"/>
        <v>12.80988649940263</v>
      </c>
      <c r="F84" s="5">
        <f t="shared" si="14"/>
        <v>10.054080629301868</v>
      </c>
      <c r="G84" s="5">
        <f t="shared" si="15"/>
        <v>6.4964157706093184</v>
      </c>
      <c r="H84" s="5">
        <f t="shared" si="16"/>
        <v>5.2777777777777777</v>
      </c>
      <c r="I84" s="5">
        <f t="shared" si="17"/>
        <v>4.2525388291517334</v>
      </c>
      <c r="J84" s="5">
        <f t="shared" si="18"/>
        <v>4.1165123456790118</v>
      </c>
      <c r="K84" s="5">
        <f t="shared" si="19"/>
        <v>3.5767622461170849</v>
      </c>
      <c r="L84" s="5">
        <f t="shared" si="19"/>
        <v>3.024193548387097</v>
      </c>
      <c r="M84" s="5">
        <f t="shared" si="20"/>
        <v>2.6234567901234565</v>
      </c>
      <c r="O84">
        <v>2001</v>
      </c>
      <c r="P84">
        <v>10.220000000000001</v>
      </c>
      <c r="Q84">
        <v>82.36</v>
      </c>
      <c r="R84">
        <v>67.8</v>
      </c>
      <c r="S84">
        <v>34.31</v>
      </c>
      <c r="T84">
        <v>24.54</v>
      </c>
      <c r="U84">
        <v>17.399999999999999</v>
      </c>
      <c r="V84">
        <v>13.68</v>
      </c>
      <c r="W84">
        <v>11.39</v>
      </c>
      <c r="X84">
        <v>10.67</v>
      </c>
      <c r="Y84">
        <v>9.58</v>
      </c>
      <c r="Z84">
        <v>8.1</v>
      </c>
      <c r="AA84">
        <v>6.8</v>
      </c>
      <c r="AB84" s="14">
        <f t="shared" si="21"/>
        <v>296.85000000000002</v>
      </c>
    </row>
    <row r="85" spans="1:28" x14ac:dyDescent="0.15">
      <c r="A85">
        <v>2002</v>
      </c>
      <c r="B85" s="5">
        <f t="shared" si="11"/>
        <v>2.4193548387096775</v>
      </c>
      <c r="C85" s="5">
        <f t="shared" si="12"/>
        <v>2.0023148148148149</v>
      </c>
      <c r="D85" s="5">
        <f t="shared" si="13"/>
        <v>2.2401433691756272</v>
      </c>
      <c r="E85" s="5">
        <f t="shared" si="13"/>
        <v>2.8449820788530467</v>
      </c>
      <c r="F85" s="5">
        <f t="shared" si="14"/>
        <v>3.9577187807276304</v>
      </c>
      <c r="G85" s="5">
        <f t="shared" si="15"/>
        <v>3.6028972520908003</v>
      </c>
      <c r="H85" s="5">
        <f t="shared" si="16"/>
        <v>3.1442901234567899</v>
      </c>
      <c r="I85" s="5">
        <f t="shared" si="17"/>
        <v>2.3446833930704902</v>
      </c>
      <c r="J85" s="5">
        <f t="shared" si="18"/>
        <v>2.2530864197530862</v>
      </c>
      <c r="K85" s="5">
        <f t="shared" si="19"/>
        <v>2.001194743130227</v>
      </c>
      <c r="L85" s="5">
        <f t="shared" si="19"/>
        <v>1.668906810035842</v>
      </c>
      <c r="M85" s="5">
        <f t="shared" si="20"/>
        <v>1.574074074074074</v>
      </c>
      <c r="O85">
        <v>2002</v>
      </c>
      <c r="P85">
        <v>6.48</v>
      </c>
      <c r="Q85">
        <v>5.19</v>
      </c>
      <c r="R85">
        <v>6</v>
      </c>
      <c r="S85">
        <v>7.62</v>
      </c>
      <c r="T85">
        <v>9.66</v>
      </c>
      <c r="U85">
        <v>9.65</v>
      </c>
      <c r="V85">
        <v>8.15</v>
      </c>
      <c r="W85">
        <v>6.28</v>
      </c>
      <c r="X85">
        <v>5.84</v>
      </c>
      <c r="Y85">
        <v>5.36</v>
      </c>
      <c r="Z85">
        <v>4.47</v>
      </c>
      <c r="AA85">
        <v>4.08</v>
      </c>
      <c r="AB85" s="14">
        <f t="shared" si="21"/>
        <v>78.78</v>
      </c>
    </row>
    <row r="86" spans="1:28" x14ac:dyDescent="0.15">
      <c r="A86">
        <v>2003</v>
      </c>
      <c r="B86" s="5">
        <f t="shared" si="11"/>
        <v>1.6390382317801673</v>
      </c>
      <c r="C86" s="5">
        <f t="shared" si="12"/>
        <v>2.1064814814814814</v>
      </c>
      <c r="D86" s="5">
        <f t="shared" si="13"/>
        <v>2.0908004778972518</v>
      </c>
      <c r="E86" s="5">
        <f t="shared" si="13"/>
        <v>3.0839307048984463</v>
      </c>
      <c r="F86" s="5">
        <f t="shared" si="14"/>
        <v>42.240249098656179</v>
      </c>
      <c r="G86" s="5">
        <f t="shared" si="15"/>
        <v>58.833632019115889</v>
      </c>
      <c r="H86" s="5">
        <f t="shared" si="16"/>
        <v>32.573302469135804</v>
      </c>
      <c r="I86" s="5">
        <f t="shared" si="17"/>
        <v>12.761350059737154</v>
      </c>
      <c r="J86" s="5">
        <f t="shared" si="18"/>
        <v>7.1412037037037042</v>
      </c>
      <c r="K86" s="5">
        <f t="shared" si="19"/>
        <v>5.5779569892473111</v>
      </c>
      <c r="L86" s="5">
        <f t="shared" si="19"/>
        <v>4.9880525686977295</v>
      </c>
      <c r="M86" s="5">
        <f t="shared" si="20"/>
        <v>4.4560185185185182</v>
      </c>
      <c r="O86">
        <v>2003</v>
      </c>
      <c r="P86">
        <v>4.3899999999999997</v>
      </c>
      <c r="Q86">
        <v>5.46</v>
      </c>
      <c r="R86">
        <v>5.6</v>
      </c>
      <c r="S86">
        <v>8.26</v>
      </c>
      <c r="T86">
        <v>103.1</v>
      </c>
      <c r="U86">
        <v>157.58000000000001</v>
      </c>
      <c r="V86">
        <v>84.43</v>
      </c>
      <c r="W86">
        <v>34.18</v>
      </c>
      <c r="X86">
        <v>18.510000000000002</v>
      </c>
      <c r="Y86">
        <v>14.94</v>
      </c>
      <c r="Z86">
        <v>13.36</v>
      </c>
      <c r="AA86">
        <v>11.55</v>
      </c>
      <c r="AB86" s="14">
        <f t="shared" si="21"/>
        <v>461.36</v>
      </c>
    </row>
    <row r="87" spans="1:28" x14ac:dyDescent="0.15">
      <c r="A87">
        <v>2004</v>
      </c>
      <c r="B87" s="5">
        <f t="shared" si="11"/>
        <v>3.7074372759856633</v>
      </c>
      <c r="C87" s="5">
        <f t="shared" si="12"/>
        <v>3.341049382716049</v>
      </c>
      <c r="D87" s="5">
        <f t="shared" si="13"/>
        <v>5.1224611708482666</v>
      </c>
      <c r="E87" s="5">
        <f t="shared" si="13"/>
        <v>7.2057945041816005</v>
      </c>
      <c r="F87" s="5">
        <f t="shared" si="14"/>
        <v>7.2926909210095046</v>
      </c>
      <c r="G87" s="5">
        <f t="shared" si="15"/>
        <v>6.1753285543608119</v>
      </c>
      <c r="H87" s="5">
        <f t="shared" si="16"/>
        <v>5.3780864197530862</v>
      </c>
      <c r="I87" s="5">
        <f t="shared" si="17"/>
        <v>4.368279569892473</v>
      </c>
      <c r="J87" s="5">
        <f t="shared" si="18"/>
        <v>3.6419753086419751</v>
      </c>
      <c r="K87" s="5">
        <f t="shared" si="19"/>
        <v>2.9308542413381122</v>
      </c>
      <c r="L87" s="5">
        <f t="shared" si="19"/>
        <v>2.452956989247312</v>
      </c>
      <c r="M87" s="5">
        <f t="shared" si="20"/>
        <v>2.0717592592592591</v>
      </c>
      <c r="O87">
        <v>2004</v>
      </c>
      <c r="P87">
        <v>9.93</v>
      </c>
      <c r="Q87">
        <v>8.66</v>
      </c>
      <c r="R87">
        <v>13.72</v>
      </c>
      <c r="S87">
        <v>19.3</v>
      </c>
      <c r="T87">
        <v>17.8</v>
      </c>
      <c r="U87">
        <v>16.54</v>
      </c>
      <c r="V87">
        <v>13.94</v>
      </c>
      <c r="W87">
        <v>11.7</v>
      </c>
      <c r="X87">
        <v>9.44</v>
      </c>
      <c r="Y87">
        <v>7.85</v>
      </c>
      <c r="Z87">
        <v>6.57</v>
      </c>
      <c r="AA87">
        <v>5.37</v>
      </c>
      <c r="AB87" s="14">
        <f t="shared" si="21"/>
        <v>140.82</v>
      </c>
    </row>
    <row r="88" spans="1:28" x14ac:dyDescent="0.15">
      <c r="A88">
        <v>2005</v>
      </c>
      <c r="B88" s="5">
        <f t="shared" si="11"/>
        <v>1.6166367980884107</v>
      </c>
      <c r="C88" s="5">
        <f t="shared" si="12"/>
        <v>1.774691358024691</v>
      </c>
      <c r="D88" s="5">
        <f t="shared" ref="D88:E93" si="22">R88/0.024/3.6/31</f>
        <v>2.7292413381123057</v>
      </c>
      <c r="E88" s="5">
        <f t="shared" si="22"/>
        <v>28.367682198327358</v>
      </c>
      <c r="F88" s="5">
        <f t="shared" si="14"/>
        <v>53.355457227138629</v>
      </c>
      <c r="G88" s="5">
        <f t="shared" si="15"/>
        <v>43.309438470728786</v>
      </c>
      <c r="H88" s="5">
        <f t="shared" si="16"/>
        <v>18.128858024691358</v>
      </c>
      <c r="I88" s="5">
        <f t="shared" si="17"/>
        <v>7.5306152927120671</v>
      </c>
      <c r="J88" s="5">
        <f t="shared" si="18"/>
        <v>5.7638888888888884</v>
      </c>
      <c r="K88" s="5">
        <f t="shared" ref="K88:L93" si="23">Y88/0.024/3.6/31</f>
        <v>4.6557646356033455</v>
      </c>
      <c r="L88" s="5">
        <f t="shared" si="23"/>
        <v>3.9613201911589009</v>
      </c>
      <c r="M88" s="5">
        <f t="shared" si="20"/>
        <v>3.2793209876543212</v>
      </c>
      <c r="O88">
        <v>2005</v>
      </c>
      <c r="P88">
        <v>4.33</v>
      </c>
      <c r="Q88">
        <v>4.5999999999999996</v>
      </c>
      <c r="R88">
        <v>7.31</v>
      </c>
      <c r="S88">
        <v>75.98</v>
      </c>
      <c r="T88">
        <v>130.22999999999999</v>
      </c>
      <c r="U88">
        <v>116</v>
      </c>
      <c r="V88">
        <v>46.99</v>
      </c>
      <c r="W88">
        <v>20.170000000000002</v>
      </c>
      <c r="X88">
        <v>14.94</v>
      </c>
      <c r="Y88">
        <v>12.47</v>
      </c>
      <c r="Z88">
        <v>10.61</v>
      </c>
      <c r="AA88">
        <v>8.5</v>
      </c>
      <c r="AB88" s="14">
        <f t="shared" si="21"/>
        <v>452.13000000000005</v>
      </c>
    </row>
    <row r="89" spans="1:28" x14ac:dyDescent="0.15">
      <c r="A89">
        <v>2006</v>
      </c>
      <c r="B89" s="5">
        <f t="shared" si="11"/>
        <v>2.4380227001194741</v>
      </c>
      <c r="C89" s="5">
        <f t="shared" si="12"/>
        <v>6.5354938271604937</v>
      </c>
      <c r="D89" s="5">
        <f t="shared" si="22"/>
        <v>12.343189964157705</v>
      </c>
      <c r="E89" s="5">
        <f t="shared" si="22"/>
        <v>8.3482676224611705</v>
      </c>
      <c r="F89" s="5">
        <f t="shared" si="14"/>
        <v>4.7607341855129466</v>
      </c>
      <c r="G89" s="5">
        <f t="shared" si="15"/>
        <v>3.4012843488649938</v>
      </c>
      <c r="H89" s="5">
        <f t="shared" si="16"/>
        <v>3.5339506172839505</v>
      </c>
      <c r="I89" s="5">
        <f t="shared" si="17"/>
        <v>3.0129928315412182</v>
      </c>
      <c r="J89" s="5">
        <f t="shared" si="18"/>
        <v>2.3958333333333335</v>
      </c>
      <c r="K89" s="5">
        <f t="shared" si="23"/>
        <v>2.0310633213859024</v>
      </c>
      <c r="L89" s="5">
        <f t="shared" si="23"/>
        <v>1.7846475507765831</v>
      </c>
      <c r="M89" s="5">
        <f t="shared" si="20"/>
        <v>1.6898148148148147</v>
      </c>
      <c r="O89">
        <v>2006</v>
      </c>
      <c r="P89">
        <v>6.53</v>
      </c>
      <c r="Q89">
        <v>16.940000000000001</v>
      </c>
      <c r="R89">
        <v>33.06</v>
      </c>
      <c r="S89">
        <v>22.36</v>
      </c>
      <c r="T89">
        <v>11.62</v>
      </c>
      <c r="U89">
        <v>9.11</v>
      </c>
      <c r="V89">
        <v>9.16</v>
      </c>
      <c r="W89">
        <v>8.07</v>
      </c>
      <c r="X89">
        <v>6.21</v>
      </c>
      <c r="Y89">
        <v>5.44</v>
      </c>
      <c r="Z89">
        <v>4.78</v>
      </c>
      <c r="AA89">
        <v>4.38</v>
      </c>
      <c r="AB89" s="14">
        <f t="shared" si="21"/>
        <v>137.66</v>
      </c>
    </row>
    <row r="90" spans="1:28" x14ac:dyDescent="0.15">
      <c r="A90" s="1">
        <v>2007</v>
      </c>
      <c r="B90" s="5">
        <f t="shared" si="11"/>
        <v>3.3004778972520907</v>
      </c>
      <c r="C90" s="5">
        <f t="shared" si="12"/>
        <v>10.829475308641975</v>
      </c>
      <c r="D90" s="5">
        <f t="shared" si="22"/>
        <v>18.077956989247312</v>
      </c>
      <c r="E90" s="5">
        <f t="shared" si="22"/>
        <v>15.501792114695339</v>
      </c>
      <c r="F90" s="5">
        <f t="shared" si="14"/>
        <v>14.241232382825302</v>
      </c>
      <c r="G90" s="5">
        <f t="shared" si="15"/>
        <v>8.9120370370370363</v>
      </c>
      <c r="H90" s="5">
        <f t="shared" si="16"/>
        <v>6.9328703703703694</v>
      </c>
      <c r="I90" s="5">
        <f t="shared" si="17"/>
        <v>5.3464755077658301</v>
      </c>
      <c r="J90" s="5">
        <f t="shared" si="18"/>
        <v>4.4444444444444446</v>
      </c>
      <c r="K90" s="5">
        <f t="shared" si="23"/>
        <v>3.6252986857825569</v>
      </c>
      <c r="L90" s="5">
        <f t="shared" si="23"/>
        <v>3.1063321385902034</v>
      </c>
      <c r="M90" s="5">
        <f t="shared" si="20"/>
        <v>2.6658950617283952</v>
      </c>
      <c r="O90" s="1">
        <v>2007</v>
      </c>
      <c r="P90">
        <v>8.84</v>
      </c>
      <c r="Q90">
        <v>28.07</v>
      </c>
      <c r="R90">
        <v>48.42</v>
      </c>
      <c r="S90">
        <v>41.52</v>
      </c>
      <c r="T90">
        <v>34.76</v>
      </c>
      <c r="U90">
        <v>23.87</v>
      </c>
      <c r="V90">
        <v>17.97</v>
      </c>
      <c r="W90">
        <v>14.32</v>
      </c>
      <c r="X90">
        <v>11.52</v>
      </c>
      <c r="Y90">
        <v>9.7100000000000009</v>
      </c>
      <c r="Z90">
        <v>8.32</v>
      </c>
      <c r="AA90">
        <v>6.91</v>
      </c>
      <c r="AB90" s="14">
        <f t="shared" si="21"/>
        <v>254.23</v>
      </c>
    </row>
    <row r="91" spans="1:28" x14ac:dyDescent="0.15">
      <c r="A91" s="1">
        <v>2008</v>
      </c>
      <c r="B91" s="5">
        <f t="shared" si="11"/>
        <v>2.6545698924731185</v>
      </c>
      <c r="C91" s="5">
        <f t="shared" si="12"/>
        <v>7.7353395061728385</v>
      </c>
      <c r="D91" s="5">
        <f t="shared" si="22"/>
        <v>9.8304958183990419</v>
      </c>
      <c r="E91" s="5">
        <f t="shared" si="22"/>
        <v>11.771953405017921</v>
      </c>
      <c r="F91" s="5">
        <f t="shared" si="14"/>
        <v>25.917731891183216</v>
      </c>
      <c r="G91" s="5">
        <f t="shared" si="15"/>
        <v>18.581989247311828</v>
      </c>
      <c r="H91" s="5">
        <f t="shared" si="16"/>
        <v>7.6311728395061733</v>
      </c>
      <c r="I91" s="5">
        <f t="shared" si="17"/>
        <v>5.3539426523297493</v>
      </c>
      <c r="J91" s="5">
        <f t="shared" si="18"/>
        <v>5.0385802469135799</v>
      </c>
      <c r="K91" s="5">
        <f t="shared" si="23"/>
        <v>4.3458781362007173</v>
      </c>
      <c r="L91" s="5">
        <f t="shared" si="23"/>
        <v>3.6589008363201914</v>
      </c>
      <c r="M91" s="5">
        <f t="shared" si="20"/>
        <v>3.032407407407407</v>
      </c>
      <c r="O91" s="1">
        <v>2008</v>
      </c>
      <c r="P91">
        <v>7.11</v>
      </c>
      <c r="Q91">
        <v>20.05</v>
      </c>
      <c r="R91">
        <v>26.33</v>
      </c>
      <c r="S91">
        <v>31.53</v>
      </c>
      <c r="T91">
        <v>63.26</v>
      </c>
      <c r="U91">
        <v>49.77</v>
      </c>
      <c r="V91">
        <v>19.78</v>
      </c>
      <c r="W91">
        <v>14.34</v>
      </c>
      <c r="X91">
        <v>13.06</v>
      </c>
      <c r="Y91">
        <v>11.64</v>
      </c>
      <c r="Z91">
        <v>9.8000000000000007</v>
      </c>
      <c r="AA91">
        <v>7.86</v>
      </c>
      <c r="AB91" s="14">
        <f t="shared" si="21"/>
        <v>274.53000000000003</v>
      </c>
    </row>
    <row r="92" spans="1:28" x14ac:dyDescent="0.15">
      <c r="A92" s="1">
        <v>2009</v>
      </c>
      <c r="B92" s="5">
        <f t="shared" si="11"/>
        <v>3.1287335722819596</v>
      </c>
      <c r="C92" s="5">
        <f t="shared" si="12"/>
        <v>14.521604938271603</v>
      </c>
      <c r="D92" s="5">
        <f t="shared" si="22"/>
        <v>10.678016726403824</v>
      </c>
      <c r="E92" s="5">
        <f t="shared" si="22"/>
        <v>10.734020310633214</v>
      </c>
      <c r="F92" s="5">
        <f t="shared" si="14"/>
        <v>11.078334972140281</v>
      </c>
      <c r="G92" s="5">
        <f t="shared" si="15"/>
        <v>7.3103345280764627</v>
      </c>
      <c r="H92" s="5">
        <f t="shared" si="16"/>
        <v>30.906635802469133</v>
      </c>
      <c r="I92" s="5">
        <f t="shared" si="17"/>
        <v>16.517323775388292</v>
      </c>
      <c r="J92" s="5">
        <f t="shared" si="18"/>
        <v>7.5424382716049383</v>
      </c>
      <c r="K92" s="5">
        <f t="shared" si="23"/>
        <v>5.8878434886499393</v>
      </c>
      <c r="L92" s="5">
        <f t="shared" si="23"/>
        <v>4.9283154121863797</v>
      </c>
      <c r="M92" s="5">
        <f t="shared" si="20"/>
        <v>4.0470679012345672</v>
      </c>
      <c r="O92" s="1">
        <v>2009</v>
      </c>
      <c r="P92">
        <v>8.3800000000000008</v>
      </c>
      <c r="Q92">
        <v>37.64</v>
      </c>
      <c r="R92">
        <v>28.6</v>
      </c>
      <c r="S92">
        <v>28.75</v>
      </c>
      <c r="T92">
        <v>27.04</v>
      </c>
      <c r="U92">
        <v>19.579999999999998</v>
      </c>
      <c r="V92">
        <v>80.11</v>
      </c>
      <c r="W92">
        <v>44.24</v>
      </c>
      <c r="X92">
        <v>19.55</v>
      </c>
      <c r="Y92">
        <v>15.77</v>
      </c>
      <c r="Z92">
        <v>13.2</v>
      </c>
      <c r="AA92">
        <v>10.49</v>
      </c>
      <c r="AB92" s="14">
        <f t="shared" si="21"/>
        <v>333.35</v>
      </c>
    </row>
    <row r="93" spans="1:28" x14ac:dyDescent="0.15">
      <c r="A93" s="1">
        <v>2010</v>
      </c>
      <c r="B93" s="5">
        <f t="shared" si="11"/>
        <v>3.4274193548387095</v>
      </c>
      <c r="C93" s="5">
        <f t="shared" si="12"/>
        <v>4.6296296296296298</v>
      </c>
      <c r="D93" s="5">
        <f t="shared" si="22"/>
        <v>23.838859020310633</v>
      </c>
      <c r="E93" s="5">
        <f t="shared" si="22"/>
        <v>37.892025089605738</v>
      </c>
      <c r="F93" s="5">
        <f t="shared" si="14"/>
        <v>25.815306456899378</v>
      </c>
      <c r="G93" s="5">
        <f t="shared" si="15"/>
        <v>11.092443249701315</v>
      </c>
      <c r="H93" s="5">
        <f t="shared" si="16"/>
        <v>15.960648148148145</v>
      </c>
      <c r="I93" s="5">
        <f t="shared" si="17"/>
        <v>14.755077658303465</v>
      </c>
      <c r="J93" s="5">
        <f t="shared" si="18"/>
        <v>8.8464506172839492</v>
      </c>
      <c r="K93" s="5">
        <f t="shared" si="23"/>
        <v>6.6756272401433678</v>
      </c>
      <c r="L93" s="5">
        <f t="shared" si="23"/>
        <v>5.7907706093189963</v>
      </c>
      <c r="M93" s="5">
        <f t="shared" si="20"/>
        <v>4.8726851851851851</v>
      </c>
      <c r="O93" s="1">
        <v>2010</v>
      </c>
      <c r="P93">
        <v>9.18</v>
      </c>
      <c r="Q93">
        <v>12</v>
      </c>
      <c r="R93">
        <v>63.85</v>
      </c>
      <c r="S93">
        <v>101.49</v>
      </c>
      <c r="T93">
        <v>63.01</v>
      </c>
      <c r="U93">
        <v>29.71</v>
      </c>
      <c r="V93">
        <v>41.37</v>
      </c>
      <c r="W93">
        <v>39.520000000000003</v>
      </c>
      <c r="X93">
        <v>22.93</v>
      </c>
      <c r="Y93">
        <v>17.88</v>
      </c>
      <c r="Z93">
        <v>15.51</v>
      </c>
      <c r="AA93">
        <v>12.63</v>
      </c>
      <c r="AB93" s="14">
        <f t="shared" si="21"/>
        <v>429.07999999999993</v>
      </c>
    </row>
    <row r="94" spans="1:28" x14ac:dyDescent="0.15">
      <c r="A94" s="1" t="s">
        <v>13</v>
      </c>
      <c r="B94" s="7">
        <f>AVERAGE(B3:B93)</f>
        <v>3.9119631861567341</v>
      </c>
      <c r="C94" s="7">
        <f t="shared" ref="C94:M94" si="24">AVERAGE(C3:C93)</f>
        <v>6.4058896350563028</v>
      </c>
      <c r="D94" s="7">
        <f t="shared" si="24"/>
        <v>12.042083513857703</v>
      </c>
      <c r="E94" s="7">
        <f t="shared" si="24"/>
        <v>24.143411845024744</v>
      </c>
      <c r="F94" s="7">
        <f t="shared" si="24"/>
        <v>44.785802529165359</v>
      </c>
      <c r="G94" s="7">
        <f t="shared" si="24"/>
        <v>32.961124896608766</v>
      </c>
      <c r="H94" s="7">
        <f t="shared" si="24"/>
        <v>17.256605277438613</v>
      </c>
      <c r="I94" s="7">
        <f t="shared" si="24"/>
        <v>8.4961745244003293</v>
      </c>
      <c r="J94" s="7">
        <f t="shared" si="24"/>
        <v>6.261998032831368</v>
      </c>
      <c r="K94" s="7">
        <f t="shared" si="24"/>
        <v>5.1319797287539224</v>
      </c>
      <c r="L94" s="7">
        <f t="shared" si="24"/>
        <v>4.450582273162917</v>
      </c>
      <c r="M94" s="7">
        <f t="shared" si="24"/>
        <v>4.0156101614434947</v>
      </c>
      <c r="O94" s="6" t="s">
        <v>13</v>
      </c>
      <c r="P94" s="8">
        <f>AVERAGE(P3:P93)</f>
        <v>10.4778021978022</v>
      </c>
      <c r="Q94" s="8">
        <f t="shared" ref="Q94:AA94" si="25">AVERAGE(Q3:Q93)</f>
        <v>16.60406593406594</v>
      </c>
      <c r="R94" s="8">
        <f t="shared" si="25"/>
        <v>32.253516483516478</v>
      </c>
      <c r="S94" s="8">
        <f t="shared" si="25"/>
        <v>64.665714285714301</v>
      </c>
      <c r="T94" s="8">
        <f t="shared" si="25"/>
        <v>109.31318681318682</v>
      </c>
      <c r="U94" s="8">
        <f t="shared" si="25"/>
        <v>88.283076923076919</v>
      </c>
      <c r="V94" s="8">
        <f t="shared" si="25"/>
        <v>44.729120879120892</v>
      </c>
      <c r="W94" s="8">
        <f t="shared" si="25"/>
        <v>22.756153846153854</v>
      </c>
      <c r="X94" s="8">
        <f t="shared" si="25"/>
        <v>16.231098901098896</v>
      </c>
      <c r="Y94" s="8">
        <f t="shared" si="25"/>
        <v>13.745494505494507</v>
      </c>
      <c r="Z94" s="8">
        <f t="shared" si="25"/>
        <v>11.92043956043956</v>
      </c>
      <c r="AA94" s="8">
        <f t="shared" si="25"/>
        <v>10.408461538461538</v>
      </c>
      <c r="AB94" s="8">
        <f>AVERAGE(AB3:AB87)</f>
        <v>450.4157647058824</v>
      </c>
    </row>
    <row r="95" spans="1:28" x14ac:dyDescent="0.15">
      <c r="A95" s="1" t="s">
        <v>14</v>
      </c>
      <c r="B95" s="7">
        <f>MIN(B3:B93)</f>
        <v>1.2246117084826762</v>
      </c>
      <c r="C95" s="7">
        <f t="shared" ref="C95:M95" si="26">MIN(C3:C93)</f>
        <v>1.3310185185185186</v>
      </c>
      <c r="D95" s="7">
        <f t="shared" si="26"/>
        <v>1.8518518518518519</v>
      </c>
      <c r="E95" s="7">
        <f t="shared" si="26"/>
        <v>2.8449820788530467</v>
      </c>
      <c r="F95" s="7">
        <f t="shared" si="26"/>
        <v>3.1219272369714846</v>
      </c>
      <c r="G95" s="7">
        <f t="shared" si="26"/>
        <v>3.274342891278375</v>
      </c>
      <c r="H95" s="7">
        <f t="shared" si="26"/>
        <v>3.1442901234567899</v>
      </c>
      <c r="I95" s="7">
        <f t="shared" si="26"/>
        <v>2.3446833930704902</v>
      </c>
      <c r="J95" s="7">
        <f t="shared" si="26"/>
        <v>2.1334876543209877</v>
      </c>
      <c r="K95" s="7">
        <f t="shared" si="26"/>
        <v>1.795848267622461</v>
      </c>
      <c r="L95" s="7">
        <f t="shared" si="26"/>
        <v>1.5830346475507766</v>
      </c>
      <c r="M95" s="7">
        <f t="shared" si="26"/>
        <v>1.3850308641975306</v>
      </c>
    </row>
    <row r="96" spans="1:28" x14ac:dyDescent="0.15">
      <c r="A96" s="1" t="s">
        <v>15</v>
      </c>
      <c r="B96" s="7">
        <f>MAX(B3:B93)</f>
        <v>8.4864097968936676</v>
      </c>
      <c r="C96" s="7">
        <f t="shared" ref="C96:M96" si="27">MAX(C3:C93)</f>
        <v>31.77469135802469</v>
      </c>
      <c r="D96" s="7">
        <f t="shared" si="27"/>
        <v>72.987604540023895</v>
      </c>
      <c r="E96" s="7">
        <f t="shared" si="27"/>
        <v>228.59169653524492</v>
      </c>
      <c r="F96" s="7">
        <f t="shared" si="27"/>
        <v>621.40281874795141</v>
      </c>
      <c r="G96" s="7">
        <f t="shared" si="27"/>
        <v>473.02494026284347</v>
      </c>
      <c r="H96" s="7">
        <f t="shared" si="27"/>
        <v>140.10802469135803</v>
      </c>
      <c r="I96" s="7">
        <f t="shared" si="27"/>
        <v>21.875</v>
      </c>
      <c r="J96" s="7">
        <f t="shared" si="27"/>
        <v>11.435185185185185</v>
      </c>
      <c r="K96" s="7">
        <f t="shared" si="27"/>
        <v>9.7147550776583014</v>
      </c>
      <c r="L96" s="7">
        <f t="shared" si="27"/>
        <v>8.8560334528076456</v>
      </c>
      <c r="M96" s="7">
        <f t="shared" si="27"/>
        <v>7.4575617283950617</v>
      </c>
    </row>
    <row r="97" spans="1:13" x14ac:dyDescent="0.15">
      <c r="A97" s="1" t="s">
        <v>16</v>
      </c>
      <c r="B97" s="9" t="s">
        <v>0</v>
      </c>
      <c r="C97" s="9" t="s">
        <v>1</v>
      </c>
      <c r="D97" s="9" t="s">
        <v>2</v>
      </c>
      <c r="E97" s="9" t="s">
        <v>3</v>
      </c>
      <c r="F97" s="9" t="s">
        <v>4</v>
      </c>
      <c r="G97" s="9" t="s">
        <v>5</v>
      </c>
      <c r="H97" s="9" t="s">
        <v>6</v>
      </c>
      <c r="I97" s="9" t="s">
        <v>7</v>
      </c>
      <c r="J97" s="9" t="s">
        <v>8</v>
      </c>
      <c r="K97" s="9" t="s">
        <v>9</v>
      </c>
      <c r="L97" s="9" t="s">
        <v>10</v>
      </c>
      <c r="M97" s="9" t="s">
        <v>11</v>
      </c>
    </row>
    <row r="98" spans="1:13" x14ac:dyDescent="0.15">
      <c r="A98" s="10">
        <v>0.1</v>
      </c>
      <c r="B98" s="11">
        <f>PERCENTILE(B3:B93,0.999)</f>
        <v>8.400052270011944</v>
      </c>
      <c r="C98" s="11">
        <f t="shared" ref="C98:M98" si="28">PERCENTILE(C3:C93,0.999)</f>
        <v>30.926427469135767</v>
      </c>
      <c r="D98" s="11">
        <f t="shared" si="28"/>
        <v>71.782295400238908</v>
      </c>
      <c r="E98" s="11">
        <f t="shared" si="28"/>
        <v>219.01239545997572</v>
      </c>
      <c r="F98" s="11">
        <f t="shared" si="28"/>
        <v>593.02671255326004</v>
      </c>
      <c r="G98" s="11">
        <f t="shared" si="28"/>
        <v>450.95202359617599</v>
      </c>
      <c r="H98" s="11">
        <f t="shared" si="28"/>
        <v>137.87642746913571</v>
      </c>
      <c r="I98" s="11">
        <f t="shared" si="28"/>
        <v>21.562499999999989</v>
      </c>
      <c r="J98" s="11">
        <f t="shared" si="28"/>
        <v>11.425810185185185</v>
      </c>
      <c r="K98" s="11">
        <f t="shared" si="28"/>
        <v>9.6364620669056098</v>
      </c>
      <c r="L98" s="11">
        <f t="shared" si="28"/>
        <v>8.76530764635603</v>
      </c>
      <c r="M98" s="11">
        <f t="shared" si="28"/>
        <v>7.4433256172839499</v>
      </c>
    </row>
    <row r="99" spans="1:13" x14ac:dyDescent="0.15">
      <c r="A99" s="10">
        <v>1</v>
      </c>
      <c r="B99" s="11">
        <f>PERCENTILE(B3:B93,0.99)</f>
        <v>7.6228345280764573</v>
      </c>
      <c r="C99" s="11">
        <f t="shared" ref="C99:M99" si="29">PERCENTILE(C3:C93,0.99)</f>
        <v>23.292052469135747</v>
      </c>
      <c r="D99" s="11">
        <f t="shared" si="29"/>
        <v>60.934513142174353</v>
      </c>
      <c r="E99" s="11">
        <f t="shared" si="29"/>
        <v>132.79868578255613</v>
      </c>
      <c r="F99" s="11">
        <f t="shared" si="29"/>
        <v>337.64175680104705</v>
      </c>
      <c r="G99" s="11">
        <f t="shared" si="29"/>
        <v>252.29577359617539</v>
      </c>
      <c r="H99" s="11">
        <f t="shared" si="29"/>
        <v>117.79205246913565</v>
      </c>
      <c r="I99" s="11">
        <f t="shared" si="29"/>
        <v>18.749999999999982</v>
      </c>
      <c r="J99" s="11">
        <f t="shared" si="29"/>
        <v>11.341435185185183</v>
      </c>
      <c r="K99" s="11">
        <f t="shared" si="29"/>
        <v>8.9318249701314159</v>
      </c>
      <c r="L99" s="11">
        <f t="shared" si="29"/>
        <v>7.9487753882915113</v>
      </c>
      <c r="M99" s="11">
        <f t="shared" si="29"/>
        <v>7.3152006172839501</v>
      </c>
    </row>
    <row r="100" spans="1:13" x14ac:dyDescent="0.15">
      <c r="A100" s="10">
        <v>5</v>
      </c>
      <c r="B100" s="11">
        <f>PERCENTILE(B3:B93,0.95)</f>
        <v>6.4497461170848265</v>
      </c>
      <c r="C100" s="11">
        <f t="shared" ref="C100:M100" si="30">PERCENTILE(C3:C93,0.95)</f>
        <v>15.239197530864196</v>
      </c>
      <c r="D100" s="11">
        <f t="shared" si="30"/>
        <v>27.843115292712064</v>
      </c>
      <c r="E100" s="11">
        <f t="shared" si="30"/>
        <v>68.154495221027474</v>
      </c>
      <c r="F100" s="11">
        <f t="shared" si="30"/>
        <v>142.98385775155685</v>
      </c>
      <c r="G100" s="11">
        <f t="shared" si="30"/>
        <v>93.936678614097957</v>
      </c>
      <c r="H100" s="11">
        <f t="shared" si="30"/>
        <v>36.938657407407405</v>
      </c>
      <c r="I100" s="11">
        <f t="shared" si="30"/>
        <v>16.041293309438469</v>
      </c>
      <c r="J100" s="11">
        <f t="shared" si="30"/>
        <v>9.2824074074074083</v>
      </c>
      <c r="K100" s="11">
        <f t="shared" si="30"/>
        <v>7.5978195937873352</v>
      </c>
      <c r="L100" s="11">
        <f t="shared" si="30"/>
        <v>6.5953554360812419</v>
      </c>
      <c r="M100" s="11">
        <f t="shared" si="30"/>
        <v>6.1207561728395055</v>
      </c>
    </row>
    <row r="101" spans="1:13" x14ac:dyDescent="0.15">
      <c r="A101" s="10">
        <v>10</v>
      </c>
      <c r="B101" s="11">
        <f>PERCENTILE(B3:B93,0.9)</f>
        <v>6.1342592592592586</v>
      </c>
      <c r="C101" s="11">
        <f t="shared" ref="C101:M101" si="31">PERCENTILE(C3:C93,0.9)</f>
        <v>10.80246913580247</v>
      </c>
      <c r="D101" s="11">
        <f t="shared" si="31"/>
        <v>22.267025089605731</v>
      </c>
      <c r="E101" s="11">
        <f t="shared" si="31"/>
        <v>52.116935483870968</v>
      </c>
      <c r="F101" s="11">
        <f t="shared" si="31"/>
        <v>110.05817764667322</v>
      </c>
      <c r="G101" s="11">
        <f t="shared" si="31"/>
        <v>67.932347670250877</v>
      </c>
      <c r="H101" s="11">
        <f t="shared" si="31"/>
        <v>31.574074074074073</v>
      </c>
      <c r="I101" s="11">
        <f t="shared" si="31"/>
        <v>13.784348864994026</v>
      </c>
      <c r="J101" s="11">
        <f t="shared" si="31"/>
        <v>8.6072530864197514</v>
      </c>
      <c r="K101" s="11">
        <f t="shared" si="31"/>
        <v>7.3812724014336917</v>
      </c>
      <c r="L101" s="11">
        <f t="shared" si="31"/>
        <v>6.1529271206690561</v>
      </c>
      <c r="M101" s="11">
        <f t="shared" si="31"/>
        <v>5.6597222222222223</v>
      </c>
    </row>
    <row r="102" spans="1:13" x14ac:dyDescent="0.15">
      <c r="A102" s="10">
        <v>15</v>
      </c>
      <c r="B102" s="11">
        <f>PERCENTILE(B3:B93,0.85)</f>
        <v>5.2942054958183995</v>
      </c>
      <c r="C102" s="11">
        <f t="shared" ref="C102:M102" si="32">PERCENTILE(C3:C93,0.85)</f>
        <v>9.1319444444444446</v>
      </c>
      <c r="D102" s="11">
        <f t="shared" si="32"/>
        <v>17.803539426523297</v>
      </c>
      <c r="E102" s="11">
        <f t="shared" si="32"/>
        <v>40.725806451612904</v>
      </c>
      <c r="F102" s="11">
        <f t="shared" si="32"/>
        <v>81.696574893477546</v>
      </c>
      <c r="G102" s="11">
        <f t="shared" si="32"/>
        <v>57.246863799283155</v>
      </c>
      <c r="H102" s="11">
        <f t="shared" si="32"/>
        <v>25.152391975308639</v>
      </c>
      <c r="I102" s="11">
        <f t="shared" si="32"/>
        <v>12.589605734767023</v>
      </c>
      <c r="J102" s="11">
        <f t="shared" si="32"/>
        <v>8.3912037037037024</v>
      </c>
      <c r="K102" s="11">
        <f t="shared" si="32"/>
        <v>6.5804211469534044</v>
      </c>
      <c r="L102" s="11">
        <f t="shared" si="32"/>
        <v>5.7646356033452806</v>
      </c>
      <c r="M102" s="11">
        <f t="shared" si="32"/>
        <v>5.3973765432098766</v>
      </c>
    </row>
    <row r="103" spans="1:13" x14ac:dyDescent="0.15">
      <c r="A103" s="10">
        <v>20</v>
      </c>
      <c r="B103" s="11">
        <f>PERCENTILE(B3:B93,0.8)</f>
        <v>4.9581839904420537</v>
      </c>
      <c r="C103" s="11">
        <f t="shared" ref="C103:M103" si="33">PERCENTILE(C3:C93,0.8)</f>
        <v>8.3449074074074066</v>
      </c>
      <c r="D103" s="11">
        <f t="shared" si="33"/>
        <v>15.475657108721625</v>
      </c>
      <c r="E103" s="11">
        <f t="shared" si="33"/>
        <v>37.290919952210267</v>
      </c>
      <c r="F103" s="11">
        <f t="shared" si="33"/>
        <v>54.699278924942632</v>
      </c>
      <c r="G103" s="11">
        <f t="shared" si="33"/>
        <v>43.309438470728786</v>
      </c>
      <c r="H103" s="11">
        <f t="shared" si="33"/>
        <v>22.912808641975307</v>
      </c>
      <c r="I103" s="11">
        <f t="shared" si="33"/>
        <v>11.428464755077655</v>
      </c>
      <c r="J103" s="11">
        <f t="shared" si="33"/>
        <v>8.028549382716049</v>
      </c>
      <c r="K103" s="11">
        <f t="shared" si="33"/>
        <v>6.3060035842293907</v>
      </c>
      <c r="L103" s="11">
        <f t="shared" si="33"/>
        <v>5.3875448028673834</v>
      </c>
      <c r="M103" s="11">
        <f t="shared" si="33"/>
        <v>5.0154320987654319</v>
      </c>
    </row>
    <row r="104" spans="1:13" x14ac:dyDescent="0.15">
      <c r="A104" s="10">
        <v>30</v>
      </c>
      <c r="B104" s="11">
        <f>PERCENTILE(B3:B93,0.7)</f>
        <v>4.5437574671445633</v>
      </c>
      <c r="C104" s="11">
        <f t="shared" ref="C104:M104" si="34">PERCENTILE(C3:C93,0.7)</f>
        <v>7.1489197530864192</v>
      </c>
      <c r="D104" s="11">
        <f t="shared" si="34"/>
        <v>12.806152927120667</v>
      </c>
      <c r="E104" s="11">
        <f t="shared" si="34"/>
        <v>24.529569892473113</v>
      </c>
      <c r="F104" s="11">
        <f t="shared" si="34"/>
        <v>35.066371681415916</v>
      </c>
      <c r="G104" s="11">
        <f t="shared" si="34"/>
        <v>30.503285543608119</v>
      </c>
      <c r="H104" s="11">
        <f t="shared" si="34"/>
        <v>19.012345679012348</v>
      </c>
      <c r="I104" s="11">
        <f t="shared" si="34"/>
        <v>9.938769414575864</v>
      </c>
      <c r="J104" s="11">
        <f t="shared" si="34"/>
        <v>7.1412037037037042</v>
      </c>
      <c r="K104" s="11">
        <f t="shared" si="34"/>
        <v>5.8878434886499393</v>
      </c>
      <c r="L104" s="11">
        <f t="shared" si="34"/>
        <v>5.0179211469534044</v>
      </c>
      <c r="M104" s="11">
        <f t="shared" si="34"/>
        <v>4.710648148148147</v>
      </c>
    </row>
    <row r="105" spans="1:13" x14ac:dyDescent="0.15">
      <c r="A105" s="10">
        <v>40</v>
      </c>
      <c r="B105" s="11">
        <f>PERCENTILE(B3:B93,0.6)</f>
        <v>4.1741338112305852</v>
      </c>
      <c r="C105" s="11">
        <f t="shared" ref="C105:M105" si="35">PERCENTILE(C3:C93,0.6)</f>
        <v>5.833333333333333</v>
      </c>
      <c r="D105" s="11">
        <f t="shared" si="35"/>
        <v>10.9281660692951</v>
      </c>
      <c r="E105" s="11">
        <f t="shared" si="35"/>
        <v>16.03942652329749</v>
      </c>
      <c r="F105" s="11">
        <f t="shared" si="35"/>
        <v>23.709439528023598</v>
      </c>
      <c r="G105" s="11">
        <f t="shared" si="35"/>
        <v>18.585722819593787</v>
      </c>
      <c r="H105" s="11">
        <f t="shared" si="35"/>
        <v>15.374228395061728</v>
      </c>
      <c r="I105" s="11">
        <f t="shared" si="35"/>
        <v>8.9643070489844696</v>
      </c>
      <c r="J105" s="11">
        <f t="shared" si="35"/>
        <v>6.7129629629629619</v>
      </c>
      <c r="K105" s="11">
        <f t="shared" si="35"/>
        <v>5.5182198327359604</v>
      </c>
      <c r="L105" s="11">
        <f t="shared" si="35"/>
        <v>4.7752389486260451</v>
      </c>
      <c r="M105" s="11">
        <f t="shared" si="35"/>
        <v>4.3981481481481479</v>
      </c>
    </row>
    <row r="106" spans="1:13" x14ac:dyDescent="0.15">
      <c r="A106" s="10">
        <v>50</v>
      </c>
      <c r="B106" s="11">
        <f>PERCENTILE(B3:B93,0.5)</f>
        <v>3.7335722819593791</v>
      </c>
      <c r="C106" s="11">
        <f t="shared" ref="C106:M106" si="36">PERCENTILE(C3:C93,0.5)</f>
        <v>5.3317901234567904</v>
      </c>
      <c r="D106" s="11">
        <f t="shared" si="36"/>
        <v>9.240591397849462</v>
      </c>
      <c r="E106" s="11">
        <f t="shared" si="36"/>
        <v>12.865890083632017</v>
      </c>
      <c r="F106" s="11">
        <f t="shared" si="36"/>
        <v>17.79334644378892</v>
      </c>
      <c r="G106" s="11">
        <f t="shared" si="36"/>
        <v>14.859617682198326</v>
      </c>
      <c r="H106" s="11">
        <f t="shared" si="36"/>
        <v>11.797839506172838</v>
      </c>
      <c r="I106" s="11">
        <f t="shared" si="36"/>
        <v>7.5791517323775386</v>
      </c>
      <c r="J106" s="11">
        <f t="shared" si="36"/>
        <v>6.1959876543209873</v>
      </c>
      <c r="K106" s="11">
        <f t="shared" si="36"/>
        <v>5.1299283154121857</v>
      </c>
      <c r="L106" s="11">
        <f t="shared" si="36"/>
        <v>4.6258960573476697</v>
      </c>
      <c r="M106" s="11">
        <f t="shared" si="36"/>
        <v>4.0856481481481479</v>
      </c>
    </row>
    <row r="107" spans="1:13" x14ac:dyDescent="0.15">
      <c r="A107" s="10">
        <v>60</v>
      </c>
      <c r="B107" s="11">
        <f>PERCENTILE(B3:B93,0.4)</f>
        <v>3.4274193548387095</v>
      </c>
      <c r="C107" s="11">
        <f t="shared" ref="C107:M107" si="37">PERCENTILE(C3:C93,0.4)</f>
        <v>4.6682098765432096</v>
      </c>
      <c r="D107" s="11">
        <f t="shared" si="37"/>
        <v>7.3103345280764627</v>
      </c>
      <c r="E107" s="11">
        <f t="shared" si="37"/>
        <v>10.562275985663081</v>
      </c>
      <c r="F107" s="11">
        <f t="shared" si="37"/>
        <v>13.167813831530646</v>
      </c>
      <c r="G107" s="11">
        <f t="shared" si="37"/>
        <v>11.092443249701315</v>
      </c>
      <c r="H107" s="11">
        <f t="shared" si="37"/>
        <v>8.6998456790123466</v>
      </c>
      <c r="I107" s="11">
        <f t="shared" si="37"/>
        <v>6.6606929510155313</v>
      </c>
      <c r="J107" s="11">
        <f t="shared" si="37"/>
        <v>5.7638888888888884</v>
      </c>
      <c r="K107" s="11">
        <f t="shared" si="37"/>
        <v>4.6557646356033455</v>
      </c>
      <c r="L107" s="11">
        <f t="shared" si="37"/>
        <v>3.9650537634408596</v>
      </c>
      <c r="M107" s="11">
        <f t="shared" si="37"/>
        <v>3.4876543209876538</v>
      </c>
    </row>
    <row r="108" spans="1:13" x14ac:dyDescent="0.15">
      <c r="A108" s="10">
        <v>70</v>
      </c>
      <c r="B108" s="11">
        <f>PERCENTILE(B3:B93,0.3)</f>
        <v>2.8935185185185186</v>
      </c>
      <c r="C108" s="11">
        <f t="shared" ref="C108:M108" si="38">PERCENTILE(C3:C93,0.3)</f>
        <v>4.2746913580246915</v>
      </c>
      <c r="D108" s="11">
        <f t="shared" si="38"/>
        <v>5.8915770609318994</v>
      </c>
      <c r="E108" s="11">
        <f t="shared" si="38"/>
        <v>8.1727897252090802</v>
      </c>
      <c r="F108" s="11">
        <f t="shared" si="38"/>
        <v>10.054080629301868</v>
      </c>
      <c r="G108" s="11">
        <f t="shared" si="38"/>
        <v>7.8517025089605736</v>
      </c>
      <c r="H108" s="11">
        <f t="shared" si="38"/>
        <v>7.627314814814814</v>
      </c>
      <c r="I108" s="11">
        <f t="shared" si="38"/>
        <v>5.7945041816009555</v>
      </c>
      <c r="J108" s="11">
        <f t="shared" si="38"/>
        <v>5.0385802469135799</v>
      </c>
      <c r="K108" s="11">
        <f t="shared" si="38"/>
        <v>4.2077359617682193</v>
      </c>
      <c r="L108" s="11">
        <f t="shared" si="38"/>
        <v>3.7373058542413378</v>
      </c>
      <c r="M108" s="11">
        <f t="shared" si="38"/>
        <v>3.2060185185185186</v>
      </c>
    </row>
    <row r="109" spans="1:13" x14ac:dyDescent="0.15">
      <c r="A109" s="10">
        <v>80</v>
      </c>
      <c r="B109" s="11">
        <f>PERCENTILE(B3:B93,0.2)</f>
        <v>2.6097670250896057</v>
      </c>
      <c r="C109" s="11">
        <f t="shared" ref="C109:M109" si="39">PERCENTILE(C3:C93,0.2)</f>
        <v>3.341049382716049</v>
      </c>
      <c r="D109" s="11">
        <f t="shared" si="39"/>
        <v>4.7304360812425328</v>
      </c>
      <c r="E109" s="11">
        <f t="shared" si="39"/>
        <v>7.0228494623655902</v>
      </c>
      <c r="F109" s="11">
        <f t="shared" si="39"/>
        <v>7.7925270403146509</v>
      </c>
      <c r="G109" s="11">
        <f t="shared" si="39"/>
        <v>6.4964157706093184</v>
      </c>
      <c r="H109" s="11">
        <f t="shared" si="39"/>
        <v>6.7554012345679011</v>
      </c>
      <c r="I109" s="11">
        <f t="shared" si="39"/>
        <v>5.3950119474313016</v>
      </c>
      <c r="J109" s="11">
        <f t="shared" si="39"/>
        <v>4.4714506172839501</v>
      </c>
      <c r="K109" s="11">
        <f t="shared" si="39"/>
        <v>3.7335722819593791</v>
      </c>
      <c r="L109" s="11">
        <f t="shared" si="39"/>
        <v>3.274342891278375</v>
      </c>
      <c r="M109" s="11">
        <f t="shared" si="39"/>
        <v>2.7662037037037037</v>
      </c>
    </row>
    <row r="110" spans="1:13" x14ac:dyDescent="0.15">
      <c r="A110" s="10">
        <v>85</v>
      </c>
      <c r="B110" s="11">
        <f>PERCENTILE(B3:B93,0.15)</f>
        <v>2.4436230585424132</v>
      </c>
      <c r="C110" s="11">
        <f t="shared" ref="C110:M110" si="40">PERCENTILE(C3:C93,0.15)</f>
        <v>3.0748456790123457</v>
      </c>
      <c r="D110" s="11">
        <f t="shared" si="40"/>
        <v>4.2506720430107521</v>
      </c>
      <c r="E110" s="11">
        <f t="shared" si="40"/>
        <v>6.397476105137395</v>
      </c>
      <c r="F110" s="11">
        <f t="shared" si="40"/>
        <v>7.3111274991805963</v>
      </c>
      <c r="G110" s="11">
        <f t="shared" si="40"/>
        <v>6.0633213859020305</v>
      </c>
      <c r="H110" s="11">
        <f t="shared" si="40"/>
        <v>5.6886574074074074</v>
      </c>
      <c r="I110" s="11">
        <f t="shared" si="40"/>
        <v>4.8704450418160086</v>
      </c>
      <c r="J110" s="11">
        <f t="shared" si="40"/>
        <v>4.2033179012345681</v>
      </c>
      <c r="K110" s="11">
        <f t="shared" si="40"/>
        <v>3.5375597371565108</v>
      </c>
      <c r="L110" s="11">
        <f t="shared" si="40"/>
        <v>3.0167264038231787</v>
      </c>
      <c r="M110" s="11">
        <f t="shared" si="40"/>
        <v>2.6157407407407405</v>
      </c>
    </row>
    <row r="111" spans="1:13" x14ac:dyDescent="0.15">
      <c r="A111" s="10">
        <v>90</v>
      </c>
      <c r="B111" s="11">
        <f>PERCENTILE(B3:B93,0.1)</f>
        <v>2.2924133811230583</v>
      </c>
      <c r="C111" s="11">
        <f t="shared" ref="C111:M111" si="41">PERCENTILE(C3:C93,0.1)</f>
        <v>2.7314814814814814</v>
      </c>
      <c r="D111" s="11">
        <f t="shared" si="41"/>
        <v>3.6140979689366781</v>
      </c>
      <c r="E111" s="11">
        <f t="shared" si="41"/>
        <v>5.0739247311827951</v>
      </c>
      <c r="F111" s="11">
        <f t="shared" si="41"/>
        <v>6.5183546378236636</v>
      </c>
      <c r="G111" s="11">
        <f t="shared" si="41"/>
        <v>5.4510155316606923</v>
      </c>
      <c r="H111" s="11">
        <f t="shared" si="41"/>
        <v>5.3780864197530862</v>
      </c>
      <c r="I111" s="11">
        <f t="shared" si="41"/>
        <v>4.368279569892473</v>
      </c>
      <c r="J111" s="11">
        <f t="shared" si="41"/>
        <v>3.7962962962962963</v>
      </c>
      <c r="K111" s="11">
        <f t="shared" si="41"/>
        <v>3.2706093189964158</v>
      </c>
      <c r="L111" s="11">
        <f t="shared" si="41"/>
        <v>2.770310633213859</v>
      </c>
      <c r="M111" s="11">
        <f t="shared" si="41"/>
        <v>2.492283950617284</v>
      </c>
    </row>
    <row r="112" spans="1:13" x14ac:dyDescent="0.15">
      <c r="A112" s="10">
        <v>95</v>
      </c>
      <c r="B112" s="11">
        <f>PERCENTILE(B3:B93,0.05)</f>
        <v>2.0105286738351253</v>
      </c>
      <c r="C112" s="11">
        <f t="shared" ref="C112:M112" si="42">PERCENTILE(C3:C93,0.05)</f>
        <v>2.1894290123456788</v>
      </c>
      <c r="D112" s="11">
        <f t="shared" si="42"/>
        <v>2.9289874551971327</v>
      </c>
      <c r="E112" s="11">
        <f t="shared" si="42"/>
        <v>3.761574074074074</v>
      </c>
      <c r="F112" s="11">
        <f t="shared" si="42"/>
        <v>4.6234841035725989</v>
      </c>
      <c r="G112" s="11">
        <f t="shared" si="42"/>
        <v>4.872311827956989</v>
      </c>
      <c r="H112" s="11">
        <f t="shared" si="42"/>
        <v>4.4155092592592586</v>
      </c>
      <c r="I112" s="11">
        <f t="shared" si="42"/>
        <v>3.7279719235364395</v>
      </c>
      <c r="J112" s="11">
        <f t="shared" si="42"/>
        <v>3.2696759259259256</v>
      </c>
      <c r="K112" s="11">
        <f t="shared" si="42"/>
        <v>2.721774193548387</v>
      </c>
      <c r="L112" s="11">
        <f t="shared" si="42"/>
        <v>2.3745519713261647</v>
      </c>
      <c r="M112" s="11">
        <f t="shared" si="42"/>
        <v>2.0756172839506171</v>
      </c>
    </row>
    <row r="113" spans="1:13" x14ac:dyDescent="0.15">
      <c r="A113" s="10">
        <v>99</v>
      </c>
      <c r="B113" s="11">
        <f>PERCENTILE(B3:B93,0.01)</f>
        <v>1.5774342891278372</v>
      </c>
      <c r="C113" s="11">
        <f t="shared" ref="C113:M113" si="43">PERCENTILE(C3:C93,0.01)</f>
        <v>1.7303240740740737</v>
      </c>
      <c r="D113" s="11">
        <f t="shared" si="43"/>
        <v>2.0669056152927117</v>
      </c>
      <c r="E113" s="11">
        <f t="shared" si="43"/>
        <v>3.0533154121863797</v>
      </c>
      <c r="F113" s="11">
        <f t="shared" si="43"/>
        <v>3.4316617502458207</v>
      </c>
      <c r="G113" s="11">
        <f t="shared" si="43"/>
        <v>3.388590203106332</v>
      </c>
      <c r="H113" s="11">
        <f t="shared" si="43"/>
        <v>3.3456790123456788</v>
      </c>
      <c r="I113" s="11">
        <f t="shared" si="43"/>
        <v>2.5698178016726403</v>
      </c>
      <c r="J113" s="11">
        <f t="shared" si="43"/>
        <v>2.2411265432098761</v>
      </c>
      <c r="K113" s="11">
        <f t="shared" si="43"/>
        <v>1.9806600955794504</v>
      </c>
      <c r="L113" s="11">
        <f t="shared" si="43"/>
        <v>1.6603195937873354</v>
      </c>
      <c r="M113" s="11">
        <f t="shared" si="43"/>
        <v>1.5551697530864197</v>
      </c>
    </row>
    <row r="114" spans="1:13" x14ac:dyDescent="0.15">
      <c r="A114" s="10">
        <v>99.9</v>
      </c>
      <c r="B114" s="11">
        <f>PERCENTILE(B3:B93,0.001)</f>
        <v>1.2598939665471924</v>
      </c>
      <c r="C114" s="11">
        <f t="shared" ref="C114:M114" si="44">PERCENTILE(C3:C93,0.001)</f>
        <v>1.3709490740740742</v>
      </c>
      <c r="D114" s="11">
        <f t="shared" si="44"/>
        <v>1.8733572281959379</v>
      </c>
      <c r="E114" s="11">
        <f t="shared" si="44"/>
        <v>2.8658154121863801</v>
      </c>
      <c r="F114" s="11">
        <f t="shared" si="44"/>
        <v>3.1529006882989181</v>
      </c>
      <c r="G114" s="11">
        <f t="shared" si="44"/>
        <v>3.2857676224611705</v>
      </c>
      <c r="H114" s="11">
        <f t="shared" si="44"/>
        <v>3.1644290123456789</v>
      </c>
      <c r="I114" s="11">
        <f t="shared" si="44"/>
        <v>2.3671968339307052</v>
      </c>
      <c r="J114" s="11">
        <f t="shared" si="44"/>
        <v>2.1442515432098768</v>
      </c>
      <c r="K114" s="11">
        <f t="shared" si="44"/>
        <v>1.81432945041816</v>
      </c>
      <c r="L114" s="11">
        <f t="shared" si="44"/>
        <v>1.5907631421744326</v>
      </c>
      <c r="M114" s="11">
        <f t="shared" si="44"/>
        <v>1.4020447530864195</v>
      </c>
    </row>
    <row r="115" spans="1:13" x14ac:dyDescent="0.15">
      <c r="A115" s="12"/>
    </row>
    <row r="116" spans="1:13" x14ac:dyDescent="0.15">
      <c r="A116" s="12"/>
    </row>
    <row r="117" spans="1:13" ht="15" x14ac:dyDescent="0.2">
      <c r="A117" s="15"/>
      <c r="B117" s="15" t="str">
        <f>B97</f>
        <v>Oct</v>
      </c>
      <c r="C117" s="15" t="str">
        <f t="shared" ref="C117:M117" si="45">C97</f>
        <v>Nov</v>
      </c>
      <c r="D117" s="15" t="str">
        <f t="shared" si="45"/>
        <v>Dec</v>
      </c>
      <c r="E117" s="15" t="str">
        <f t="shared" si="45"/>
        <v>Jan</v>
      </c>
      <c r="F117" s="15" t="str">
        <f t="shared" si="45"/>
        <v>Feb</v>
      </c>
      <c r="G117" s="15" t="str">
        <f t="shared" si="45"/>
        <v>Mar</v>
      </c>
      <c r="H117" s="15" t="str">
        <f t="shared" si="45"/>
        <v>Apr</v>
      </c>
      <c r="I117" s="15" t="str">
        <f t="shared" si="45"/>
        <v>May</v>
      </c>
      <c r="J117" s="15" t="str">
        <f t="shared" si="45"/>
        <v>Jun</v>
      </c>
      <c r="K117" s="15" t="str">
        <f t="shared" si="45"/>
        <v>Jul</v>
      </c>
      <c r="L117" s="15" t="str">
        <f t="shared" si="45"/>
        <v>Aug</v>
      </c>
      <c r="M117" s="15" t="str">
        <f t="shared" si="45"/>
        <v>Sep</v>
      </c>
    </row>
    <row r="118" spans="1:13" x14ac:dyDescent="0.15">
      <c r="A118" s="16" t="s">
        <v>21</v>
      </c>
      <c r="B118" s="17">
        <f>B102</f>
        <v>5.2942054958183995</v>
      </c>
      <c r="C118" s="17">
        <f t="shared" ref="C118:M118" si="46">C102</f>
        <v>9.1319444444444446</v>
      </c>
      <c r="D118" s="17">
        <f t="shared" si="46"/>
        <v>17.803539426523297</v>
      </c>
      <c r="E118" s="17">
        <f t="shared" si="46"/>
        <v>40.725806451612904</v>
      </c>
      <c r="F118" s="17">
        <f t="shared" si="46"/>
        <v>81.696574893477546</v>
      </c>
      <c r="G118" s="17">
        <f t="shared" si="46"/>
        <v>57.246863799283155</v>
      </c>
      <c r="H118" s="17">
        <f t="shared" si="46"/>
        <v>25.152391975308639</v>
      </c>
      <c r="I118" s="17">
        <f t="shared" si="46"/>
        <v>12.589605734767023</v>
      </c>
      <c r="J118" s="17">
        <f t="shared" si="46"/>
        <v>8.3912037037037024</v>
      </c>
      <c r="K118" s="17">
        <f t="shared" si="46"/>
        <v>6.5804211469534044</v>
      </c>
      <c r="L118" s="17">
        <f t="shared" si="46"/>
        <v>5.7646356033452806</v>
      </c>
      <c r="M118" s="17">
        <f t="shared" si="46"/>
        <v>5.3973765432098766</v>
      </c>
    </row>
    <row r="119" spans="1:13" x14ac:dyDescent="0.15">
      <c r="A119" s="16" t="s">
        <v>18</v>
      </c>
      <c r="B119" s="17">
        <f>B98</f>
        <v>8.400052270011944</v>
      </c>
      <c r="C119" s="17">
        <f t="shared" ref="C119:M119" si="47">C98</f>
        <v>30.926427469135767</v>
      </c>
      <c r="D119" s="17">
        <f t="shared" si="47"/>
        <v>71.782295400238908</v>
      </c>
      <c r="E119" s="17">
        <f t="shared" si="47"/>
        <v>219.01239545997572</v>
      </c>
      <c r="F119" s="17">
        <f t="shared" si="47"/>
        <v>593.02671255326004</v>
      </c>
      <c r="G119" s="17">
        <f t="shared" si="47"/>
        <v>450.95202359617599</v>
      </c>
      <c r="H119" s="17">
        <f t="shared" si="47"/>
        <v>137.87642746913571</v>
      </c>
      <c r="I119" s="17">
        <f t="shared" si="47"/>
        <v>21.562499999999989</v>
      </c>
      <c r="J119" s="17">
        <f t="shared" si="47"/>
        <v>11.425810185185185</v>
      </c>
      <c r="K119" s="17">
        <f t="shared" si="47"/>
        <v>9.6364620669056098</v>
      </c>
      <c r="L119" s="17">
        <f t="shared" si="47"/>
        <v>8.76530764635603</v>
      </c>
      <c r="M119" s="17">
        <f t="shared" si="47"/>
        <v>7.4433256172839499</v>
      </c>
    </row>
    <row r="120" spans="1:13" x14ac:dyDescent="0.15">
      <c r="A120" s="16" t="s">
        <v>19</v>
      </c>
      <c r="B120" s="17">
        <f>B106</f>
        <v>3.7335722819593791</v>
      </c>
      <c r="C120" s="17">
        <f t="shared" ref="C120:M120" si="48">C106</f>
        <v>5.3317901234567904</v>
      </c>
      <c r="D120" s="17">
        <f t="shared" si="48"/>
        <v>9.240591397849462</v>
      </c>
      <c r="E120" s="17">
        <f t="shared" si="48"/>
        <v>12.865890083632017</v>
      </c>
      <c r="F120" s="17">
        <f t="shared" si="48"/>
        <v>17.79334644378892</v>
      </c>
      <c r="G120" s="17">
        <f t="shared" si="48"/>
        <v>14.859617682198326</v>
      </c>
      <c r="H120" s="17">
        <f t="shared" si="48"/>
        <v>11.797839506172838</v>
      </c>
      <c r="I120" s="17">
        <f t="shared" si="48"/>
        <v>7.5791517323775386</v>
      </c>
      <c r="J120" s="17">
        <f t="shared" si="48"/>
        <v>6.1959876543209873</v>
      </c>
      <c r="K120" s="17">
        <f t="shared" si="48"/>
        <v>5.1299283154121857</v>
      </c>
      <c r="L120" s="17">
        <f t="shared" si="48"/>
        <v>4.6258960573476697</v>
      </c>
      <c r="M120" s="17">
        <f t="shared" si="48"/>
        <v>4.0856481481481479</v>
      </c>
    </row>
    <row r="121" spans="1:13" x14ac:dyDescent="0.15">
      <c r="A121" s="16" t="s">
        <v>20</v>
      </c>
      <c r="B121" s="17">
        <f>B114</f>
        <v>1.2598939665471924</v>
      </c>
      <c r="C121" s="17">
        <f t="shared" ref="C121:M121" si="49">C114</f>
        <v>1.3709490740740742</v>
      </c>
      <c r="D121" s="17">
        <f t="shared" si="49"/>
        <v>1.8733572281959379</v>
      </c>
      <c r="E121" s="17">
        <f t="shared" si="49"/>
        <v>2.8658154121863801</v>
      </c>
      <c r="F121" s="17">
        <f t="shared" si="49"/>
        <v>3.1529006882989181</v>
      </c>
      <c r="G121" s="17">
        <f t="shared" si="49"/>
        <v>3.2857676224611705</v>
      </c>
      <c r="H121" s="17">
        <f t="shared" si="49"/>
        <v>3.1644290123456789</v>
      </c>
      <c r="I121" s="17">
        <f t="shared" si="49"/>
        <v>2.3671968339307052</v>
      </c>
      <c r="J121" s="17">
        <f t="shared" si="49"/>
        <v>2.1442515432098768</v>
      </c>
      <c r="K121" s="17">
        <f t="shared" si="49"/>
        <v>1.81432945041816</v>
      </c>
      <c r="L121" s="17">
        <f t="shared" si="49"/>
        <v>1.5907631421744326</v>
      </c>
      <c r="M121" s="17">
        <f t="shared" si="49"/>
        <v>1.4020447530864195</v>
      </c>
    </row>
    <row r="122" spans="1:13" x14ac:dyDescent="0.15">
      <c r="A122" s="16" t="s">
        <v>22</v>
      </c>
      <c r="B122" s="17">
        <f>B110</f>
        <v>2.4436230585424132</v>
      </c>
      <c r="C122" s="17">
        <f t="shared" ref="C122:M122" si="50">C110</f>
        <v>3.0748456790123457</v>
      </c>
      <c r="D122" s="17">
        <f t="shared" si="50"/>
        <v>4.2506720430107521</v>
      </c>
      <c r="E122" s="17">
        <f t="shared" si="50"/>
        <v>6.397476105137395</v>
      </c>
      <c r="F122" s="17">
        <f t="shared" si="50"/>
        <v>7.3111274991805963</v>
      </c>
      <c r="G122" s="17">
        <f t="shared" si="50"/>
        <v>6.0633213859020305</v>
      </c>
      <c r="H122" s="17">
        <f t="shared" si="50"/>
        <v>5.6886574074074074</v>
      </c>
      <c r="I122" s="17">
        <f t="shared" si="50"/>
        <v>4.8704450418160086</v>
      </c>
      <c r="J122" s="17">
        <f t="shared" si="50"/>
        <v>4.2033179012345681</v>
      </c>
      <c r="K122" s="17">
        <f t="shared" si="50"/>
        <v>3.5375597371565108</v>
      </c>
      <c r="L122" s="17">
        <f t="shared" si="50"/>
        <v>3.0167264038231787</v>
      </c>
      <c r="M122" s="17">
        <f t="shared" si="50"/>
        <v>2.6157407407407405</v>
      </c>
    </row>
    <row r="123" spans="1:13" x14ac:dyDescent="0.15">
      <c r="A123" s="12"/>
    </row>
    <row r="124" spans="1:13" x14ac:dyDescent="0.15">
      <c r="A124" s="6"/>
    </row>
    <row r="128" spans="1:13" x14ac:dyDescent="0.15">
      <c r="A128" s="6"/>
    </row>
    <row r="143" spans="1:1" x14ac:dyDescent="0.15">
      <c r="A143" s="6"/>
    </row>
    <row r="145" spans="1:14" ht="15" x14ac:dyDescent="0.2">
      <c r="A145" s="15"/>
      <c r="B145" s="15" t="s">
        <v>3</v>
      </c>
      <c r="C145" s="15" t="s">
        <v>4</v>
      </c>
      <c r="D145" s="15" t="s">
        <v>5</v>
      </c>
      <c r="E145" s="15" t="s">
        <v>6</v>
      </c>
      <c r="F145" s="15" t="s">
        <v>7</v>
      </c>
      <c r="G145" s="15" t="s">
        <v>8</v>
      </c>
      <c r="H145" s="15" t="s">
        <v>9</v>
      </c>
      <c r="I145" s="15" t="s">
        <v>10</v>
      </c>
      <c r="J145" s="15" t="s">
        <v>11</v>
      </c>
      <c r="K145" s="15" t="s">
        <v>0</v>
      </c>
      <c r="L145" s="15" t="s">
        <v>1</v>
      </c>
      <c r="M145" s="15" t="s">
        <v>2</v>
      </c>
    </row>
    <row r="146" spans="1:14" x14ac:dyDescent="0.15">
      <c r="A146" s="16">
        <v>1999</v>
      </c>
      <c r="B146" s="17">
        <v>4.4429510155316603</v>
      </c>
      <c r="C146" s="17">
        <v>7.9668209876543203</v>
      </c>
      <c r="D146" s="17">
        <v>13.679808841099163</v>
      </c>
      <c r="E146" s="17">
        <v>52.116935483870968</v>
      </c>
      <c r="F146" s="17">
        <v>621.40281874795141</v>
      </c>
      <c r="G146" s="17">
        <v>473.02494026284347</v>
      </c>
      <c r="H146" s="17">
        <v>115.3125</v>
      </c>
      <c r="I146" s="17">
        <v>15.415919952210274</v>
      </c>
      <c r="J146" s="17">
        <v>11.05324074074074</v>
      </c>
      <c r="K146" s="17">
        <v>9.7147550776583014</v>
      </c>
      <c r="L146" s="17">
        <v>7.2095280764635596</v>
      </c>
      <c r="M146" s="17">
        <v>6.4043209876543212</v>
      </c>
      <c r="N146" s="8"/>
    </row>
    <row r="147" spans="1:14" x14ac:dyDescent="0.15">
      <c r="A147" s="16">
        <v>1938</v>
      </c>
      <c r="B147" s="17">
        <v>8.4864097968936676</v>
      </c>
      <c r="C147" s="17">
        <v>8.5108024691358022</v>
      </c>
      <c r="D147" s="17">
        <v>72.987604540023895</v>
      </c>
      <c r="E147" s="17">
        <v>70.299432497013143</v>
      </c>
      <c r="F147" s="17">
        <v>136.29957391019337</v>
      </c>
      <c r="G147" s="17">
        <v>86.447132616487451</v>
      </c>
      <c r="H147" s="17">
        <v>24.58719135802469</v>
      </c>
      <c r="I147" s="17">
        <v>10.009707287933095</v>
      </c>
      <c r="J147" s="17">
        <v>8.1404320987654337</v>
      </c>
      <c r="K147" s="17">
        <v>8.295997610513739</v>
      </c>
      <c r="L147" s="17">
        <v>7.6052867383512543</v>
      </c>
      <c r="M147" s="17">
        <v>7.4575617283950617</v>
      </c>
      <c r="N147" s="8"/>
    </row>
    <row r="148" spans="1:14" x14ac:dyDescent="0.15">
      <c r="A148" s="16">
        <v>1951</v>
      </c>
      <c r="B148" s="17">
        <v>4.9133811230585422</v>
      </c>
      <c r="C148" s="17">
        <v>4.5756172839506171</v>
      </c>
      <c r="D148" s="17">
        <v>3.5767622461170849</v>
      </c>
      <c r="E148" s="17">
        <v>3.7373058542413378</v>
      </c>
      <c r="F148" s="17">
        <v>5.502294329727957</v>
      </c>
      <c r="G148" s="17">
        <v>5.4248805256869765</v>
      </c>
      <c r="H148" s="17">
        <v>5.0462962962962958</v>
      </c>
      <c r="I148" s="17">
        <v>4.3309438470728789</v>
      </c>
      <c r="J148" s="17">
        <v>3.8888888888888884</v>
      </c>
      <c r="K148" s="17">
        <v>3.6551672640382313</v>
      </c>
      <c r="L148" s="17">
        <v>3.274342891278375</v>
      </c>
      <c r="M148" s="17">
        <v>2.6543209876543208</v>
      </c>
      <c r="N148" s="8"/>
    </row>
    <row r="149" spans="1:14" x14ac:dyDescent="0.15">
      <c r="A149" s="16">
        <v>1991</v>
      </c>
      <c r="B149" s="17">
        <v>3.4274193548387095</v>
      </c>
      <c r="C149" s="17">
        <v>3.6882716049382718</v>
      </c>
      <c r="D149" s="17">
        <v>3.6140979689366781</v>
      </c>
      <c r="E149" s="17">
        <v>3.2519414575866192</v>
      </c>
      <c r="F149" s="17">
        <v>3.1219272369714846</v>
      </c>
      <c r="G149" s="17">
        <v>3.274342891278375</v>
      </c>
      <c r="H149" s="17">
        <v>3.3680555555555554</v>
      </c>
      <c r="I149" s="17">
        <v>2.5948327359617682</v>
      </c>
      <c r="J149" s="17">
        <v>2.1334876543209877</v>
      </c>
      <c r="K149" s="17">
        <v>1.795848267622461</v>
      </c>
      <c r="L149" s="17">
        <v>1.5830346475507766</v>
      </c>
      <c r="M149" s="17">
        <v>1.3850308641975306</v>
      </c>
      <c r="N149" s="8"/>
    </row>
    <row r="150" spans="1:14" x14ac:dyDescent="0.15">
      <c r="A150" s="16">
        <v>2002</v>
      </c>
      <c r="B150" s="17">
        <v>2.4193548387096775</v>
      </c>
      <c r="C150" s="17">
        <v>2.0023148148148149</v>
      </c>
      <c r="D150" s="17">
        <v>2.2401433691756272</v>
      </c>
      <c r="E150" s="17">
        <v>2.8449820788530467</v>
      </c>
      <c r="F150" s="17">
        <v>3.9577187807276304</v>
      </c>
      <c r="G150" s="17">
        <v>3.6028972520908003</v>
      </c>
      <c r="H150" s="17">
        <v>3.1442901234567899</v>
      </c>
      <c r="I150" s="17">
        <v>2.3446833930704902</v>
      </c>
      <c r="J150" s="17">
        <v>2.2530864197530862</v>
      </c>
      <c r="K150" s="17">
        <v>2.001194743130227</v>
      </c>
      <c r="L150" s="17">
        <v>1.668906810035842</v>
      </c>
      <c r="M150" s="17">
        <v>1.574074074074074</v>
      </c>
      <c r="N150" s="8"/>
    </row>
  </sheetData>
  <conditionalFormatting sqref="B98:M1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M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M1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1"/>
  <sheetViews>
    <sheetView topLeftCell="A52" workbookViewId="0">
      <selection activeCell="B1" sqref="B1:M91"/>
    </sheetView>
  </sheetViews>
  <sheetFormatPr baseColWidth="10" defaultColWidth="8.83203125" defaultRowHeight="13" x14ac:dyDescent="0.15"/>
  <sheetData>
    <row r="1" spans="1:14" x14ac:dyDescent="0.15">
      <c r="A1">
        <v>1920</v>
      </c>
      <c r="B1">
        <v>20.16</v>
      </c>
      <c r="C1">
        <v>20.8</v>
      </c>
      <c r="D1">
        <v>17.86</v>
      </c>
      <c r="E1">
        <v>26.4</v>
      </c>
      <c r="F1">
        <v>58.24</v>
      </c>
      <c r="G1">
        <v>149.08000000000001</v>
      </c>
      <c r="H1">
        <v>91.61</v>
      </c>
      <c r="I1">
        <v>36.92</v>
      </c>
      <c r="J1">
        <v>24</v>
      </c>
      <c r="K1">
        <v>17.920000000000002</v>
      </c>
      <c r="L1">
        <v>14.7</v>
      </c>
      <c r="M1">
        <v>12.41</v>
      </c>
      <c r="N1">
        <v>490.12</v>
      </c>
    </row>
    <row r="2" spans="1:14" x14ac:dyDescent="0.15">
      <c r="A2">
        <v>1921</v>
      </c>
      <c r="B2">
        <v>13.13</v>
      </c>
      <c r="C2">
        <v>42.3</v>
      </c>
      <c r="D2">
        <v>47.56</v>
      </c>
      <c r="E2">
        <v>27.58</v>
      </c>
      <c r="F2">
        <v>19.3</v>
      </c>
      <c r="G2">
        <v>24.35</v>
      </c>
      <c r="H2">
        <v>22.55</v>
      </c>
      <c r="I2">
        <v>16.13</v>
      </c>
      <c r="J2">
        <v>13.06</v>
      </c>
      <c r="K2">
        <v>10.75</v>
      </c>
      <c r="L2">
        <v>10.33</v>
      </c>
      <c r="M2">
        <v>9.0399999999999991</v>
      </c>
      <c r="N2">
        <v>256.11</v>
      </c>
    </row>
    <row r="3" spans="1:14" x14ac:dyDescent="0.15">
      <c r="A3">
        <v>1922</v>
      </c>
      <c r="B3">
        <v>9.35</v>
      </c>
      <c r="C3">
        <v>13.85</v>
      </c>
      <c r="D3">
        <v>16.14</v>
      </c>
      <c r="E3">
        <v>254.7</v>
      </c>
      <c r="F3">
        <v>747.16</v>
      </c>
      <c r="G3">
        <v>309.77999999999997</v>
      </c>
      <c r="H3">
        <v>56.19</v>
      </c>
      <c r="I3">
        <v>25.47</v>
      </c>
      <c r="J3">
        <v>17.37</v>
      </c>
      <c r="K3">
        <v>14.79</v>
      </c>
      <c r="L3">
        <v>12.79</v>
      </c>
      <c r="M3">
        <v>10.4</v>
      </c>
      <c r="N3">
        <v>1488.01</v>
      </c>
    </row>
    <row r="4" spans="1:14" x14ac:dyDescent="0.15">
      <c r="A4">
        <v>1923</v>
      </c>
      <c r="B4">
        <v>8.27</v>
      </c>
      <c r="C4">
        <v>7.08</v>
      </c>
      <c r="D4">
        <v>23.43</v>
      </c>
      <c r="E4">
        <v>26.8</v>
      </c>
      <c r="F4">
        <v>17.309999999999999</v>
      </c>
      <c r="G4">
        <v>98.37</v>
      </c>
      <c r="H4">
        <v>81.84</v>
      </c>
      <c r="I4">
        <v>25.86</v>
      </c>
      <c r="J4">
        <v>17.170000000000002</v>
      </c>
      <c r="K4">
        <v>13.67</v>
      </c>
      <c r="L4">
        <v>12.92</v>
      </c>
      <c r="M4">
        <v>12.21</v>
      </c>
      <c r="N4">
        <v>344.95</v>
      </c>
    </row>
    <row r="5" spans="1:14" x14ac:dyDescent="0.15">
      <c r="A5">
        <v>1924</v>
      </c>
      <c r="B5">
        <v>13.54</v>
      </c>
      <c r="C5">
        <v>28.22</v>
      </c>
      <c r="D5">
        <v>38.35</v>
      </c>
      <c r="E5">
        <v>102.06</v>
      </c>
      <c r="F5">
        <v>121.91</v>
      </c>
      <c r="G5">
        <v>610.05999999999995</v>
      </c>
      <c r="H5">
        <v>363.16</v>
      </c>
      <c r="I5">
        <v>58.59</v>
      </c>
      <c r="J5">
        <v>29.64</v>
      </c>
      <c r="K5">
        <v>21.01</v>
      </c>
      <c r="L5">
        <v>16.93</v>
      </c>
      <c r="M5">
        <v>15.73</v>
      </c>
      <c r="N5">
        <v>1419.21</v>
      </c>
    </row>
    <row r="6" spans="1:14" x14ac:dyDescent="0.15">
      <c r="A6">
        <v>1925</v>
      </c>
      <c r="B6">
        <v>14.24</v>
      </c>
      <c r="C6">
        <v>13.23</v>
      </c>
      <c r="D6">
        <v>12.32</v>
      </c>
      <c r="E6">
        <v>18.96</v>
      </c>
      <c r="F6">
        <v>29.18</v>
      </c>
      <c r="G6">
        <v>30.97</v>
      </c>
      <c r="H6">
        <v>21.98</v>
      </c>
      <c r="I6">
        <v>15.26</v>
      </c>
      <c r="J6">
        <v>12.09</v>
      </c>
      <c r="K6">
        <v>12.98</v>
      </c>
      <c r="L6">
        <v>12.48</v>
      </c>
      <c r="M6">
        <v>10.09</v>
      </c>
      <c r="N6">
        <v>203.8</v>
      </c>
    </row>
    <row r="7" spans="1:14" x14ac:dyDescent="0.15">
      <c r="A7">
        <v>1926</v>
      </c>
      <c r="B7">
        <v>7.56</v>
      </c>
      <c r="C7">
        <v>7.19</v>
      </c>
      <c r="D7">
        <v>8.3800000000000008</v>
      </c>
      <c r="E7">
        <v>17.23</v>
      </c>
      <c r="F7">
        <v>20.66</v>
      </c>
      <c r="G7">
        <v>15.36</v>
      </c>
      <c r="H7">
        <v>14.16</v>
      </c>
      <c r="I7">
        <v>12.08</v>
      </c>
      <c r="J7">
        <v>9.84</v>
      </c>
      <c r="K7">
        <v>8.89</v>
      </c>
      <c r="L7">
        <v>8.0500000000000007</v>
      </c>
      <c r="M7">
        <v>6.65</v>
      </c>
      <c r="N7">
        <v>136.07</v>
      </c>
    </row>
    <row r="8" spans="1:14" x14ac:dyDescent="0.15">
      <c r="A8">
        <v>1927</v>
      </c>
      <c r="B8">
        <v>16.61</v>
      </c>
      <c r="C8">
        <v>14.75</v>
      </c>
      <c r="D8">
        <v>11.81</v>
      </c>
      <c r="E8">
        <v>81.05</v>
      </c>
      <c r="F8">
        <v>53.34</v>
      </c>
      <c r="G8">
        <v>20.55</v>
      </c>
      <c r="H8">
        <v>17.989999999999998</v>
      </c>
      <c r="I8">
        <v>16.38</v>
      </c>
      <c r="J8">
        <v>13.21</v>
      </c>
      <c r="K8">
        <v>11.45</v>
      </c>
      <c r="L8">
        <v>10.41</v>
      </c>
      <c r="M8">
        <v>8.57</v>
      </c>
      <c r="N8">
        <v>276.13</v>
      </c>
    </row>
    <row r="9" spans="1:14" x14ac:dyDescent="0.15">
      <c r="A9">
        <v>1928</v>
      </c>
      <c r="B9">
        <v>7.51</v>
      </c>
      <c r="C9">
        <v>9.74</v>
      </c>
      <c r="D9">
        <v>12.63</v>
      </c>
      <c r="E9">
        <v>24.1</v>
      </c>
      <c r="F9">
        <v>45.79</v>
      </c>
      <c r="G9">
        <v>80.2</v>
      </c>
      <c r="H9">
        <v>59.04</v>
      </c>
      <c r="I9">
        <v>26.12</v>
      </c>
      <c r="J9">
        <v>17.71</v>
      </c>
      <c r="K9">
        <v>15.43</v>
      </c>
      <c r="L9">
        <v>13.41</v>
      </c>
      <c r="M9">
        <v>11.18</v>
      </c>
      <c r="N9">
        <v>322.88</v>
      </c>
    </row>
    <row r="10" spans="1:14" x14ac:dyDescent="0.15">
      <c r="A10">
        <v>1929</v>
      </c>
      <c r="B10">
        <v>10.57</v>
      </c>
      <c r="C10">
        <v>13.58</v>
      </c>
      <c r="D10">
        <v>31.86</v>
      </c>
      <c r="E10">
        <v>36.799999999999997</v>
      </c>
      <c r="F10">
        <v>32.14</v>
      </c>
      <c r="G10">
        <v>58.05</v>
      </c>
      <c r="H10">
        <v>52.55</v>
      </c>
      <c r="I10">
        <v>33.78</v>
      </c>
      <c r="J10">
        <v>20.51</v>
      </c>
      <c r="K10">
        <v>17.37</v>
      </c>
      <c r="L10">
        <v>14.45</v>
      </c>
      <c r="M10">
        <v>12.25</v>
      </c>
      <c r="N10">
        <v>333.92</v>
      </c>
    </row>
    <row r="11" spans="1:14" x14ac:dyDescent="0.15">
      <c r="A11">
        <v>1930</v>
      </c>
      <c r="B11">
        <v>9.57</v>
      </c>
      <c r="C11">
        <v>9.26</v>
      </c>
      <c r="D11">
        <v>159.62</v>
      </c>
      <c r="E11">
        <v>99.88</v>
      </c>
      <c r="F11">
        <v>35.619999999999997</v>
      </c>
      <c r="G11">
        <v>35.36</v>
      </c>
      <c r="H11">
        <v>35.42</v>
      </c>
      <c r="I11">
        <v>27.63</v>
      </c>
      <c r="J11">
        <v>18.489999999999998</v>
      </c>
      <c r="K11">
        <v>18.7</v>
      </c>
      <c r="L11">
        <v>16.579999999999998</v>
      </c>
      <c r="M11">
        <v>13</v>
      </c>
      <c r="N11">
        <v>479.15</v>
      </c>
    </row>
    <row r="12" spans="1:14" x14ac:dyDescent="0.15">
      <c r="A12">
        <v>1931</v>
      </c>
      <c r="B12">
        <v>10.47</v>
      </c>
      <c r="C12">
        <v>14.12</v>
      </c>
      <c r="D12">
        <v>16.57</v>
      </c>
      <c r="E12">
        <v>19.809999999999999</v>
      </c>
      <c r="F12">
        <v>23.08</v>
      </c>
      <c r="G12">
        <v>24.6</v>
      </c>
      <c r="H12">
        <v>23.26</v>
      </c>
      <c r="I12">
        <v>20.3</v>
      </c>
      <c r="J12">
        <v>16.46</v>
      </c>
      <c r="K12">
        <v>12.95</v>
      </c>
      <c r="L12">
        <v>10.44</v>
      </c>
      <c r="M12">
        <v>8.34</v>
      </c>
      <c r="N12">
        <v>200.43</v>
      </c>
    </row>
    <row r="13" spans="1:14" x14ac:dyDescent="0.15">
      <c r="A13">
        <v>1932</v>
      </c>
      <c r="B13">
        <v>7.07</v>
      </c>
      <c r="C13">
        <v>5.89</v>
      </c>
      <c r="D13">
        <v>16.32</v>
      </c>
      <c r="E13">
        <v>125.33</v>
      </c>
      <c r="F13">
        <v>80.709999999999994</v>
      </c>
      <c r="G13">
        <v>24.17</v>
      </c>
      <c r="H13">
        <v>17.84</v>
      </c>
      <c r="I13">
        <v>13.95</v>
      </c>
      <c r="J13">
        <v>11.12</v>
      </c>
      <c r="K13">
        <v>9.41</v>
      </c>
      <c r="L13">
        <v>8.06</v>
      </c>
      <c r="M13">
        <v>6.48</v>
      </c>
      <c r="N13">
        <v>326.36</v>
      </c>
    </row>
    <row r="14" spans="1:14" x14ac:dyDescent="0.15">
      <c r="A14">
        <v>1933</v>
      </c>
      <c r="B14">
        <v>5.25</v>
      </c>
      <c r="C14">
        <v>44.47</v>
      </c>
      <c r="D14">
        <v>41.45</v>
      </c>
      <c r="E14">
        <v>109.54</v>
      </c>
      <c r="F14">
        <v>85.59</v>
      </c>
      <c r="G14">
        <v>45.76</v>
      </c>
      <c r="H14">
        <v>36.39</v>
      </c>
      <c r="I14">
        <v>26.62</v>
      </c>
      <c r="J14">
        <v>18.95</v>
      </c>
      <c r="K14">
        <v>15.95</v>
      </c>
      <c r="L14">
        <v>13.44</v>
      </c>
      <c r="M14">
        <v>11.2</v>
      </c>
      <c r="N14">
        <v>454.62</v>
      </c>
    </row>
    <row r="15" spans="1:14" x14ac:dyDescent="0.15">
      <c r="A15">
        <v>1934</v>
      </c>
      <c r="B15">
        <v>10.24</v>
      </c>
      <c r="C15">
        <v>21.63</v>
      </c>
      <c r="D15">
        <v>40.98</v>
      </c>
      <c r="E15">
        <v>34.19</v>
      </c>
      <c r="F15">
        <v>24.68</v>
      </c>
      <c r="G15">
        <v>19.86</v>
      </c>
      <c r="H15">
        <v>15.15</v>
      </c>
      <c r="I15">
        <v>14.51</v>
      </c>
      <c r="J15">
        <v>12.78</v>
      </c>
      <c r="K15">
        <v>10.8</v>
      </c>
      <c r="L15">
        <v>8.8800000000000008</v>
      </c>
      <c r="M15">
        <v>7.35</v>
      </c>
      <c r="N15">
        <v>221.06</v>
      </c>
    </row>
    <row r="16" spans="1:14" x14ac:dyDescent="0.15">
      <c r="A16">
        <v>1935</v>
      </c>
      <c r="B16">
        <v>6.31</v>
      </c>
      <c r="C16">
        <v>4.71</v>
      </c>
      <c r="D16">
        <v>4.96</v>
      </c>
      <c r="E16">
        <v>12.99</v>
      </c>
      <c r="F16">
        <v>49.59</v>
      </c>
      <c r="G16">
        <v>49.78</v>
      </c>
      <c r="H16">
        <v>28.47</v>
      </c>
      <c r="I16">
        <v>21.39</v>
      </c>
      <c r="J16">
        <v>16.96</v>
      </c>
      <c r="K16">
        <v>14.87</v>
      </c>
      <c r="L16">
        <v>12.83</v>
      </c>
      <c r="M16">
        <v>12.28</v>
      </c>
      <c r="N16">
        <v>235.15</v>
      </c>
    </row>
    <row r="17" spans="1:14" x14ac:dyDescent="0.15">
      <c r="A17">
        <v>1936</v>
      </c>
      <c r="B17">
        <v>11.92</v>
      </c>
      <c r="C17">
        <v>25.94</v>
      </c>
      <c r="D17">
        <v>36.82</v>
      </c>
      <c r="E17">
        <v>65.7</v>
      </c>
      <c r="F17">
        <v>484.51</v>
      </c>
      <c r="G17">
        <v>246.01</v>
      </c>
      <c r="H17">
        <v>46.05</v>
      </c>
      <c r="I17">
        <v>21.1</v>
      </c>
      <c r="J17">
        <v>16.03</v>
      </c>
      <c r="K17">
        <v>13.74</v>
      </c>
      <c r="L17">
        <v>12.33</v>
      </c>
      <c r="M17">
        <v>11.38</v>
      </c>
      <c r="N17">
        <v>991.54</v>
      </c>
    </row>
    <row r="18" spans="1:14" x14ac:dyDescent="0.15">
      <c r="A18">
        <v>1937</v>
      </c>
      <c r="B18">
        <v>10</v>
      </c>
      <c r="C18">
        <v>7.97</v>
      </c>
      <c r="D18">
        <v>21.56</v>
      </c>
      <c r="E18">
        <v>48.7</v>
      </c>
      <c r="F18">
        <v>39.1</v>
      </c>
      <c r="G18">
        <v>20.32</v>
      </c>
      <c r="H18">
        <v>60.36</v>
      </c>
      <c r="I18">
        <v>48.34</v>
      </c>
      <c r="J18">
        <v>21.78</v>
      </c>
      <c r="K18">
        <v>15.74</v>
      </c>
      <c r="L18">
        <v>12.76</v>
      </c>
      <c r="M18">
        <v>12.77</v>
      </c>
      <c r="N18">
        <v>319.41000000000003</v>
      </c>
    </row>
    <row r="19" spans="1:14" x14ac:dyDescent="0.15">
      <c r="A19">
        <v>1938</v>
      </c>
      <c r="B19">
        <v>22.73</v>
      </c>
      <c r="C19">
        <v>22.06</v>
      </c>
      <c r="D19">
        <v>195.49</v>
      </c>
      <c r="E19">
        <v>188.29</v>
      </c>
      <c r="F19">
        <v>332.68</v>
      </c>
      <c r="G19">
        <v>231.54</v>
      </c>
      <c r="H19">
        <v>63.73</v>
      </c>
      <c r="I19">
        <v>26.81</v>
      </c>
      <c r="J19">
        <v>21.1</v>
      </c>
      <c r="K19">
        <v>22.22</v>
      </c>
      <c r="L19">
        <v>20.37</v>
      </c>
      <c r="M19">
        <v>19.329999999999998</v>
      </c>
      <c r="N19">
        <v>1166.3900000000001</v>
      </c>
    </row>
    <row r="20" spans="1:14" x14ac:dyDescent="0.15">
      <c r="A20">
        <v>1939</v>
      </c>
      <c r="B20">
        <v>16.95</v>
      </c>
      <c r="C20">
        <v>57.93</v>
      </c>
      <c r="D20">
        <v>68.209999999999994</v>
      </c>
      <c r="E20">
        <v>38.340000000000003</v>
      </c>
      <c r="F20">
        <v>26.62</v>
      </c>
      <c r="G20">
        <v>44.3</v>
      </c>
      <c r="H20">
        <v>39.799999999999997</v>
      </c>
      <c r="I20">
        <v>25.49</v>
      </c>
      <c r="J20">
        <v>21.9</v>
      </c>
      <c r="K20">
        <v>18.88</v>
      </c>
      <c r="L20">
        <v>15.37</v>
      </c>
      <c r="M20">
        <v>14.67</v>
      </c>
      <c r="N20">
        <v>388.47</v>
      </c>
    </row>
    <row r="21" spans="1:14" x14ac:dyDescent="0.15">
      <c r="A21">
        <v>1940</v>
      </c>
      <c r="B21">
        <v>13.25</v>
      </c>
      <c r="C21">
        <v>14.37</v>
      </c>
      <c r="D21">
        <v>39.619999999999997</v>
      </c>
      <c r="E21">
        <v>33.770000000000003</v>
      </c>
      <c r="F21">
        <v>21.16</v>
      </c>
      <c r="G21">
        <v>16.13</v>
      </c>
      <c r="H21">
        <v>19.190000000000001</v>
      </c>
      <c r="I21">
        <v>17.84</v>
      </c>
      <c r="J21">
        <v>12.93</v>
      </c>
      <c r="K21">
        <v>10</v>
      </c>
      <c r="L21">
        <v>8.4</v>
      </c>
      <c r="M21">
        <v>6.76</v>
      </c>
      <c r="N21">
        <v>213.44</v>
      </c>
    </row>
    <row r="22" spans="1:14" x14ac:dyDescent="0.15">
      <c r="A22">
        <v>1941</v>
      </c>
      <c r="B22">
        <v>6.14</v>
      </c>
      <c r="C22">
        <v>6.2</v>
      </c>
      <c r="D22">
        <v>34.299999999999997</v>
      </c>
      <c r="E22">
        <v>23.52</v>
      </c>
      <c r="F22">
        <v>16.37</v>
      </c>
      <c r="G22">
        <v>78.489999999999995</v>
      </c>
      <c r="H22">
        <v>54.26</v>
      </c>
      <c r="I22">
        <v>21.25</v>
      </c>
      <c r="J22">
        <v>16.329999999999998</v>
      </c>
      <c r="K22">
        <v>13.99</v>
      </c>
      <c r="L22">
        <v>12.41</v>
      </c>
      <c r="M22">
        <v>13.28</v>
      </c>
      <c r="N22">
        <v>296.55</v>
      </c>
    </row>
    <row r="23" spans="1:14" x14ac:dyDescent="0.15">
      <c r="A23">
        <v>1942</v>
      </c>
      <c r="B23">
        <v>13.49</v>
      </c>
      <c r="C23">
        <v>15.76</v>
      </c>
      <c r="D23">
        <v>29.02</v>
      </c>
      <c r="E23">
        <v>29.91</v>
      </c>
      <c r="F23">
        <v>19.41</v>
      </c>
      <c r="G23">
        <v>30.69</v>
      </c>
      <c r="H23">
        <v>65.650000000000006</v>
      </c>
      <c r="I23">
        <v>49.29</v>
      </c>
      <c r="J23">
        <v>24.12</v>
      </c>
      <c r="K23">
        <v>19.82</v>
      </c>
      <c r="L23">
        <v>21.02</v>
      </c>
      <c r="M23">
        <v>18.920000000000002</v>
      </c>
      <c r="N23">
        <v>337.12</v>
      </c>
    </row>
    <row r="24" spans="1:14" x14ac:dyDescent="0.15">
      <c r="A24">
        <v>1943</v>
      </c>
      <c r="B24">
        <v>14.16</v>
      </c>
      <c r="C24">
        <v>13.4</v>
      </c>
      <c r="D24">
        <v>12.73</v>
      </c>
      <c r="E24">
        <v>19.57</v>
      </c>
      <c r="F24">
        <v>94.46</v>
      </c>
      <c r="G24">
        <v>73.31</v>
      </c>
      <c r="H24">
        <v>31.55</v>
      </c>
      <c r="I24">
        <v>17.100000000000001</v>
      </c>
      <c r="J24">
        <v>14.73</v>
      </c>
      <c r="K24">
        <v>13.04</v>
      </c>
      <c r="L24">
        <v>10.72</v>
      </c>
      <c r="M24">
        <v>8.58</v>
      </c>
      <c r="N24">
        <v>323.36</v>
      </c>
    </row>
    <row r="25" spans="1:14" x14ac:dyDescent="0.15">
      <c r="A25">
        <v>1944</v>
      </c>
      <c r="B25">
        <v>11.6</v>
      </c>
      <c r="C25">
        <v>11.64</v>
      </c>
      <c r="D25">
        <v>9.85</v>
      </c>
      <c r="E25">
        <v>21.18</v>
      </c>
      <c r="F25">
        <v>46.46</v>
      </c>
      <c r="G25">
        <v>60.87</v>
      </c>
      <c r="H25">
        <v>40.46</v>
      </c>
      <c r="I25">
        <v>22.28</v>
      </c>
      <c r="J25">
        <v>14.98</v>
      </c>
      <c r="K25">
        <v>12.43</v>
      </c>
      <c r="L25">
        <v>10.45</v>
      </c>
      <c r="M25">
        <v>8.31</v>
      </c>
      <c r="N25">
        <v>270.52</v>
      </c>
    </row>
    <row r="26" spans="1:14" x14ac:dyDescent="0.15">
      <c r="A26">
        <v>1945</v>
      </c>
      <c r="B26">
        <v>9.07</v>
      </c>
      <c r="C26">
        <v>9.34</v>
      </c>
      <c r="D26">
        <v>9.52</v>
      </c>
      <c r="E26">
        <v>163.37</v>
      </c>
      <c r="F26">
        <v>146.41</v>
      </c>
      <c r="G26">
        <v>55.75</v>
      </c>
      <c r="H26">
        <v>34.44</v>
      </c>
      <c r="I26">
        <v>19.79</v>
      </c>
      <c r="J26">
        <v>15.45</v>
      </c>
      <c r="K26">
        <v>12.98</v>
      </c>
      <c r="L26">
        <v>10.86</v>
      </c>
      <c r="M26">
        <v>8.6199999999999992</v>
      </c>
      <c r="N26">
        <v>495.61</v>
      </c>
    </row>
    <row r="27" spans="1:14" x14ac:dyDescent="0.15">
      <c r="A27">
        <v>1946</v>
      </c>
      <c r="B27">
        <v>7.11</v>
      </c>
      <c r="C27">
        <v>6.79</v>
      </c>
      <c r="D27">
        <v>6.49</v>
      </c>
      <c r="E27">
        <v>8.24</v>
      </c>
      <c r="F27">
        <v>29.56</v>
      </c>
      <c r="G27">
        <v>35.71</v>
      </c>
      <c r="H27">
        <v>20.05</v>
      </c>
      <c r="I27">
        <v>16.37</v>
      </c>
      <c r="J27">
        <v>12.6</v>
      </c>
      <c r="K27">
        <v>10.52</v>
      </c>
      <c r="L27">
        <v>8.65</v>
      </c>
      <c r="M27">
        <v>7.17</v>
      </c>
      <c r="N27">
        <v>169.26</v>
      </c>
    </row>
    <row r="28" spans="1:14" x14ac:dyDescent="0.15">
      <c r="A28">
        <v>1947</v>
      </c>
      <c r="B28">
        <v>6.99</v>
      </c>
      <c r="C28">
        <v>13.16</v>
      </c>
      <c r="D28">
        <v>36.68</v>
      </c>
      <c r="E28">
        <v>34.46</v>
      </c>
      <c r="F28">
        <v>28.2</v>
      </c>
      <c r="G28">
        <v>243.03</v>
      </c>
      <c r="H28">
        <v>157.78</v>
      </c>
      <c r="I28">
        <v>29.14</v>
      </c>
      <c r="J28">
        <v>17.86</v>
      </c>
      <c r="K28">
        <v>14.66</v>
      </c>
      <c r="L28">
        <v>12.45</v>
      </c>
      <c r="M28">
        <v>10.36</v>
      </c>
      <c r="N28">
        <v>604.79999999999995</v>
      </c>
    </row>
    <row r="29" spans="1:14" x14ac:dyDescent="0.15">
      <c r="A29">
        <v>1948</v>
      </c>
      <c r="B29">
        <v>12.17</v>
      </c>
      <c r="C29">
        <v>14.11</v>
      </c>
      <c r="D29">
        <v>13.55</v>
      </c>
      <c r="E29">
        <v>68.17</v>
      </c>
      <c r="F29">
        <v>52.74</v>
      </c>
      <c r="G29">
        <v>28.47</v>
      </c>
      <c r="H29">
        <v>20.43</v>
      </c>
      <c r="I29">
        <v>17.05</v>
      </c>
      <c r="J29">
        <v>15.6</v>
      </c>
      <c r="K29">
        <v>13.65</v>
      </c>
      <c r="L29">
        <v>11.14</v>
      </c>
      <c r="M29">
        <v>9.24</v>
      </c>
      <c r="N29">
        <v>276.33999999999997</v>
      </c>
    </row>
    <row r="30" spans="1:14" x14ac:dyDescent="0.15">
      <c r="A30">
        <v>1949</v>
      </c>
      <c r="B30">
        <v>7.67</v>
      </c>
      <c r="C30">
        <v>8.84</v>
      </c>
      <c r="D30">
        <v>27.03</v>
      </c>
      <c r="E30">
        <v>26.65</v>
      </c>
      <c r="F30">
        <v>36.770000000000003</v>
      </c>
      <c r="G30">
        <v>45.03</v>
      </c>
      <c r="H30">
        <v>39.85</v>
      </c>
      <c r="I30">
        <v>31.96</v>
      </c>
      <c r="J30">
        <v>21.95</v>
      </c>
      <c r="K30">
        <v>16.89</v>
      </c>
      <c r="L30">
        <v>14.3</v>
      </c>
      <c r="M30">
        <v>11.78</v>
      </c>
      <c r="N30">
        <v>288.72000000000003</v>
      </c>
    </row>
    <row r="31" spans="1:14" x14ac:dyDescent="0.15">
      <c r="A31">
        <v>1950</v>
      </c>
      <c r="B31">
        <v>9.19</v>
      </c>
      <c r="C31">
        <v>9.1</v>
      </c>
      <c r="D31">
        <v>59.64</v>
      </c>
      <c r="E31">
        <v>56.16</v>
      </c>
      <c r="F31">
        <v>19</v>
      </c>
      <c r="G31">
        <v>17.239999999999998</v>
      </c>
      <c r="H31">
        <v>20.48</v>
      </c>
      <c r="I31">
        <v>22.73</v>
      </c>
      <c r="J31">
        <v>20.399999999999999</v>
      </c>
      <c r="K31">
        <v>14.92</v>
      </c>
      <c r="L31">
        <v>12.69</v>
      </c>
      <c r="M31">
        <v>11.73</v>
      </c>
      <c r="N31">
        <v>273.3</v>
      </c>
    </row>
    <row r="32" spans="1:14" x14ac:dyDescent="0.15">
      <c r="A32">
        <v>1951</v>
      </c>
      <c r="B32">
        <v>13.16</v>
      </c>
      <c r="C32">
        <v>11.86</v>
      </c>
      <c r="D32">
        <v>9.58</v>
      </c>
      <c r="E32">
        <v>10.01</v>
      </c>
      <c r="F32">
        <v>13.43</v>
      </c>
      <c r="G32">
        <v>14.53</v>
      </c>
      <c r="H32">
        <v>13.08</v>
      </c>
      <c r="I32">
        <v>11.6</v>
      </c>
      <c r="J32">
        <v>10.08</v>
      </c>
      <c r="K32">
        <v>9.7899999999999991</v>
      </c>
      <c r="L32">
        <v>8.77</v>
      </c>
      <c r="M32">
        <v>6.88</v>
      </c>
      <c r="N32">
        <v>132.79</v>
      </c>
    </row>
    <row r="33" spans="1:14" x14ac:dyDescent="0.15">
      <c r="A33">
        <v>1952</v>
      </c>
      <c r="B33">
        <v>6</v>
      </c>
      <c r="C33">
        <v>8.59</v>
      </c>
      <c r="D33">
        <v>27.39</v>
      </c>
      <c r="E33">
        <v>50.1</v>
      </c>
      <c r="F33">
        <v>222.57</v>
      </c>
      <c r="G33">
        <v>108.64</v>
      </c>
      <c r="H33">
        <v>41.3</v>
      </c>
      <c r="I33">
        <v>27.6</v>
      </c>
      <c r="J33">
        <v>18.47</v>
      </c>
      <c r="K33">
        <v>16.13</v>
      </c>
      <c r="L33">
        <v>14.21</v>
      </c>
      <c r="M33">
        <v>11.86</v>
      </c>
      <c r="N33">
        <v>552.87</v>
      </c>
    </row>
    <row r="34" spans="1:14" x14ac:dyDescent="0.15">
      <c r="A34">
        <v>1953</v>
      </c>
      <c r="B34">
        <v>10.09</v>
      </c>
      <c r="C34">
        <v>16.38</v>
      </c>
      <c r="D34">
        <v>29.27</v>
      </c>
      <c r="E34">
        <v>64.11</v>
      </c>
      <c r="F34">
        <v>66.23</v>
      </c>
      <c r="G34">
        <v>43.37</v>
      </c>
      <c r="H34">
        <v>34.15</v>
      </c>
      <c r="I34">
        <v>27.51</v>
      </c>
      <c r="J34">
        <v>18.079999999999998</v>
      </c>
      <c r="K34">
        <v>14.58</v>
      </c>
      <c r="L34">
        <v>13.34</v>
      </c>
      <c r="M34">
        <v>11.4</v>
      </c>
      <c r="N34">
        <v>348.52</v>
      </c>
    </row>
    <row r="35" spans="1:14" x14ac:dyDescent="0.15">
      <c r="A35">
        <v>1954</v>
      </c>
      <c r="B35">
        <v>11.49</v>
      </c>
      <c r="C35">
        <v>22.92</v>
      </c>
      <c r="D35">
        <v>34.19</v>
      </c>
      <c r="E35">
        <v>108.62</v>
      </c>
      <c r="F35">
        <v>240.82</v>
      </c>
      <c r="G35">
        <v>161.86000000000001</v>
      </c>
      <c r="H35">
        <v>55.81</v>
      </c>
      <c r="I35">
        <v>35.729999999999997</v>
      </c>
      <c r="J35">
        <v>23.17</v>
      </c>
      <c r="K35">
        <v>20.239999999999998</v>
      </c>
      <c r="L35">
        <v>16.48</v>
      </c>
      <c r="M35">
        <v>13.29</v>
      </c>
      <c r="N35">
        <v>744.65</v>
      </c>
    </row>
    <row r="36" spans="1:14" x14ac:dyDescent="0.15">
      <c r="A36">
        <v>1955</v>
      </c>
      <c r="B36">
        <v>13.11</v>
      </c>
      <c r="C36">
        <v>22.63</v>
      </c>
      <c r="D36">
        <v>44.19</v>
      </c>
      <c r="E36">
        <v>41.1</v>
      </c>
      <c r="F36">
        <v>365.31</v>
      </c>
      <c r="G36">
        <v>257.19</v>
      </c>
      <c r="H36">
        <v>59.39</v>
      </c>
      <c r="I36">
        <v>25.81</v>
      </c>
      <c r="J36">
        <v>19.73</v>
      </c>
      <c r="K36">
        <v>16.77</v>
      </c>
      <c r="L36">
        <v>14.13</v>
      </c>
      <c r="M36">
        <v>13.97</v>
      </c>
      <c r="N36">
        <v>893.34</v>
      </c>
    </row>
    <row r="37" spans="1:14" x14ac:dyDescent="0.15">
      <c r="A37">
        <v>1956</v>
      </c>
      <c r="B37">
        <v>12.58</v>
      </c>
      <c r="C37">
        <v>11.08</v>
      </c>
      <c r="D37">
        <v>14.22</v>
      </c>
      <c r="E37">
        <v>17.95</v>
      </c>
      <c r="F37">
        <v>33.53</v>
      </c>
      <c r="G37">
        <v>35.56</v>
      </c>
      <c r="H37">
        <v>30.58</v>
      </c>
      <c r="I37">
        <v>22.29</v>
      </c>
      <c r="J37">
        <v>17.11</v>
      </c>
      <c r="K37">
        <v>17.16</v>
      </c>
      <c r="L37">
        <v>16.55</v>
      </c>
      <c r="M37">
        <v>14.1</v>
      </c>
      <c r="N37">
        <v>242.74</v>
      </c>
    </row>
    <row r="38" spans="1:14" x14ac:dyDescent="0.15">
      <c r="A38">
        <v>1957</v>
      </c>
      <c r="B38">
        <v>16.43</v>
      </c>
      <c r="C38">
        <v>18.02</v>
      </c>
      <c r="D38">
        <v>18.8</v>
      </c>
      <c r="E38">
        <v>612.26</v>
      </c>
      <c r="F38">
        <v>288.98</v>
      </c>
      <c r="G38">
        <v>39.799999999999997</v>
      </c>
      <c r="H38">
        <v>22.05</v>
      </c>
      <c r="I38">
        <v>17.39</v>
      </c>
      <c r="J38">
        <v>14.16</v>
      </c>
      <c r="K38">
        <v>12.01</v>
      </c>
      <c r="L38">
        <v>10.01</v>
      </c>
      <c r="M38">
        <v>10.62</v>
      </c>
      <c r="N38">
        <v>1080.54</v>
      </c>
    </row>
    <row r="39" spans="1:14" x14ac:dyDescent="0.15">
      <c r="A39">
        <v>1958</v>
      </c>
      <c r="B39">
        <v>11.18</v>
      </c>
      <c r="C39">
        <v>11.76</v>
      </c>
      <c r="D39">
        <v>52.86</v>
      </c>
      <c r="E39">
        <v>88.78</v>
      </c>
      <c r="F39">
        <v>48.76</v>
      </c>
      <c r="G39">
        <v>31.71</v>
      </c>
      <c r="H39">
        <v>19.77</v>
      </c>
      <c r="I39">
        <v>14.99</v>
      </c>
      <c r="J39">
        <v>12.46</v>
      </c>
      <c r="K39">
        <v>11.27</v>
      </c>
      <c r="L39">
        <v>9.7200000000000006</v>
      </c>
      <c r="M39">
        <v>8.07</v>
      </c>
      <c r="N39">
        <v>321.33999999999997</v>
      </c>
    </row>
    <row r="40" spans="1:14" x14ac:dyDescent="0.15">
      <c r="A40">
        <v>1959</v>
      </c>
      <c r="B40">
        <v>7.77</v>
      </c>
      <c r="C40">
        <v>23.68</v>
      </c>
      <c r="D40">
        <v>43.39</v>
      </c>
      <c r="E40">
        <v>29.5</v>
      </c>
      <c r="F40">
        <v>68.87</v>
      </c>
      <c r="G40">
        <v>43.56</v>
      </c>
      <c r="H40">
        <v>26.45</v>
      </c>
      <c r="I40">
        <v>20.3</v>
      </c>
      <c r="J40">
        <v>16.8</v>
      </c>
      <c r="K40">
        <v>14.08</v>
      </c>
      <c r="L40">
        <v>11.53</v>
      </c>
      <c r="M40">
        <v>9.9499999999999993</v>
      </c>
      <c r="N40">
        <v>315.91000000000003</v>
      </c>
    </row>
    <row r="41" spans="1:14" x14ac:dyDescent="0.15">
      <c r="A41">
        <v>1960</v>
      </c>
      <c r="B41">
        <v>8.41</v>
      </c>
      <c r="C41">
        <v>28</v>
      </c>
      <c r="D41">
        <v>142.03</v>
      </c>
      <c r="E41">
        <v>95.71</v>
      </c>
      <c r="F41">
        <v>73.39</v>
      </c>
      <c r="G41">
        <v>69.72</v>
      </c>
      <c r="H41">
        <v>52.62</v>
      </c>
      <c r="I41">
        <v>35.950000000000003</v>
      </c>
      <c r="J41">
        <v>22.56</v>
      </c>
      <c r="K41">
        <v>19.989999999999998</v>
      </c>
      <c r="L41">
        <v>17.559999999999999</v>
      </c>
      <c r="M41">
        <v>15.25</v>
      </c>
      <c r="N41">
        <v>581.21</v>
      </c>
    </row>
    <row r="42" spans="1:14" x14ac:dyDescent="0.15">
      <c r="A42">
        <v>1961</v>
      </c>
      <c r="B42">
        <v>12.83</v>
      </c>
      <c r="C42">
        <v>11.35</v>
      </c>
      <c r="D42">
        <v>12.37</v>
      </c>
      <c r="E42">
        <v>17.04</v>
      </c>
      <c r="F42">
        <v>18.649999999999999</v>
      </c>
      <c r="G42">
        <v>15.29</v>
      </c>
      <c r="H42">
        <v>15.48</v>
      </c>
      <c r="I42">
        <v>14.45</v>
      </c>
      <c r="J42">
        <v>11.59</v>
      </c>
      <c r="K42">
        <v>9.01</v>
      </c>
      <c r="L42">
        <v>7.42</v>
      </c>
      <c r="M42">
        <v>5.93</v>
      </c>
      <c r="N42">
        <v>151.43</v>
      </c>
    </row>
    <row r="43" spans="1:14" x14ac:dyDescent="0.15">
      <c r="A43">
        <v>1962</v>
      </c>
      <c r="B43">
        <v>4.5999999999999996</v>
      </c>
      <c r="C43">
        <v>13.82</v>
      </c>
      <c r="D43">
        <v>31.14</v>
      </c>
      <c r="E43">
        <v>33.25</v>
      </c>
      <c r="F43">
        <v>19.02</v>
      </c>
      <c r="G43">
        <v>13.65</v>
      </c>
      <c r="H43">
        <v>14.44</v>
      </c>
      <c r="I43">
        <v>14.61</v>
      </c>
      <c r="J43">
        <v>15.27</v>
      </c>
      <c r="K43">
        <v>14.47</v>
      </c>
      <c r="L43">
        <v>11.82</v>
      </c>
      <c r="M43">
        <v>8.9499999999999993</v>
      </c>
      <c r="N43">
        <v>195.06</v>
      </c>
    </row>
    <row r="44" spans="1:14" x14ac:dyDescent="0.15">
      <c r="A44">
        <v>1963</v>
      </c>
      <c r="B44">
        <v>7.74</v>
      </c>
      <c r="C44">
        <v>8.39</v>
      </c>
      <c r="D44">
        <v>10.23</v>
      </c>
      <c r="E44">
        <v>18.809999999999999</v>
      </c>
      <c r="F44">
        <v>21.92</v>
      </c>
      <c r="G44">
        <v>14.6</v>
      </c>
      <c r="H44">
        <v>11.36</v>
      </c>
      <c r="I44">
        <v>9.89</v>
      </c>
      <c r="J44">
        <v>8.08</v>
      </c>
      <c r="K44">
        <v>6.73</v>
      </c>
      <c r="L44">
        <v>5.62</v>
      </c>
      <c r="M44">
        <v>4.62</v>
      </c>
      <c r="N44">
        <v>128.01</v>
      </c>
    </row>
    <row r="45" spans="1:14" x14ac:dyDescent="0.15">
      <c r="A45">
        <v>1964</v>
      </c>
      <c r="B45">
        <v>6.56</v>
      </c>
      <c r="C45">
        <v>9.4700000000000006</v>
      </c>
      <c r="D45">
        <v>97.87</v>
      </c>
      <c r="E45">
        <v>91.59</v>
      </c>
      <c r="F45">
        <v>40.33</v>
      </c>
      <c r="G45">
        <v>24.38</v>
      </c>
      <c r="H45">
        <v>17.510000000000002</v>
      </c>
      <c r="I45">
        <v>14.65</v>
      </c>
      <c r="J45">
        <v>12.18</v>
      </c>
      <c r="K45">
        <v>10.34</v>
      </c>
      <c r="L45">
        <v>8.84</v>
      </c>
      <c r="M45">
        <v>8.17</v>
      </c>
      <c r="N45">
        <v>341.91</v>
      </c>
    </row>
    <row r="46" spans="1:14" x14ac:dyDescent="0.15">
      <c r="A46">
        <v>1965</v>
      </c>
      <c r="B46">
        <v>6.95</v>
      </c>
      <c r="C46">
        <v>7.99</v>
      </c>
      <c r="D46">
        <v>8.66</v>
      </c>
      <c r="E46">
        <v>38.32</v>
      </c>
      <c r="F46">
        <v>53.19</v>
      </c>
      <c r="G46">
        <v>36.090000000000003</v>
      </c>
      <c r="H46">
        <v>18.32</v>
      </c>
      <c r="I46">
        <v>12.19</v>
      </c>
      <c r="J46">
        <v>10.220000000000001</v>
      </c>
      <c r="K46">
        <v>8.76</v>
      </c>
      <c r="L46">
        <v>7.58</v>
      </c>
      <c r="M46">
        <v>6.88</v>
      </c>
      <c r="N46">
        <v>215.17</v>
      </c>
    </row>
    <row r="47" spans="1:14" x14ac:dyDescent="0.15">
      <c r="A47">
        <v>1966</v>
      </c>
      <c r="B47">
        <v>7.75</v>
      </c>
      <c r="C47">
        <v>8.6999999999999993</v>
      </c>
      <c r="D47">
        <v>13.49</v>
      </c>
      <c r="E47">
        <v>42.42</v>
      </c>
      <c r="F47">
        <v>230.2</v>
      </c>
      <c r="G47">
        <v>98.93</v>
      </c>
      <c r="H47">
        <v>52.44</v>
      </c>
      <c r="I47">
        <v>41.69</v>
      </c>
      <c r="J47">
        <v>21.72</v>
      </c>
      <c r="K47">
        <v>16.87</v>
      </c>
      <c r="L47">
        <v>14.13</v>
      </c>
      <c r="M47">
        <v>11.27</v>
      </c>
      <c r="N47">
        <v>559.62</v>
      </c>
    </row>
    <row r="48" spans="1:14" x14ac:dyDescent="0.15">
      <c r="A48">
        <v>1967</v>
      </c>
      <c r="B48">
        <v>10.11</v>
      </c>
      <c r="C48">
        <v>14.29</v>
      </c>
      <c r="D48">
        <v>15.72</v>
      </c>
      <c r="E48">
        <v>13.01</v>
      </c>
      <c r="F48">
        <v>12.52</v>
      </c>
      <c r="G48">
        <v>14</v>
      </c>
      <c r="H48">
        <v>14.63</v>
      </c>
      <c r="I48">
        <v>14.65</v>
      </c>
      <c r="J48">
        <v>13.51</v>
      </c>
      <c r="K48">
        <v>11.2</v>
      </c>
      <c r="L48">
        <v>9.1999999999999993</v>
      </c>
      <c r="M48">
        <v>7.24</v>
      </c>
      <c r="N48">
        <v>150.1</v>
      </c>
    </row>
    <row r="49" spans="1:14" x14ac:dyDescent="0.15">
      <c r="A49">
        <v>1968</v>
      </c>
      <c r="B49">
        <v>6.18</v>
      </c>
      <c r="C49">
        <v>11.77</v>
      </c>
      <c r="D49">
        <v>36.869999999999997</v>
      </c>
      <c r="E49">
        <v>42.96</v>
      </c>
      <c r="F49">
        <v>30.63</v>
      </c>
      <c r="G49">
        <v>124.34</v>
      </c>
      <c r="H49">
        <v>69.209999999999994</v>
      </c>
      <c r="I49">
        <v>24.46</v>
      </c>
      <c r="J49">
        <v>17.14</v>
      </c>
      <c r="K49">
        <v>14.64</v>
      </c>
      <c r="L49">
        <v>12.39</v>
      </c>
      <c r="M49">
        <v>10.57</v>
      </c>
      <c r="N49">
        <v>401.18</v>
      </c>
    </row>
    <row r="50" spans="1:14" x14ac:dyDescent="0.15">
      <c r="A50">
        <v>1969</v>
      </c>
      <c r="B50">
        <v>14.79</v>
      </c>
      <c r="C50">
        <v>16.21</v>
      </c>
      <c r="D50">
        <v>21.64</v>
      </c>
      <c r="E50">
        <v>19.36</v>
      </c>
      <c r="F50">
        <v>17.12</v>
      </c>
      <c r="G50">
        <v>15.05</v>
      </c>
      <c r="H50">
        <v>11.53</v>
      </c>
      <c r="I50">
        <v>10.08</v>
      </c>
      <c r="J50">
        <v>8.8699999999999992</v>
      </c>
      <c r="K50">
        <v>8.1300000000000008</v>
      </c>
      <c r="L50">
        <v>6.96</v>
      </c>
      <c r="M50">
        <v>5.68</v>
      </c>
      <c r="N50">
        <v>155.44</v>
      </c>
    </row>
    <row r="51" spans="1:14" x14ac:dyDescent="0.15">
      <c r="A51">
        <v>1970</v>
      </c>
      <c r="B51">
        <v>5.52</v>
      </c>
      <c r="C51">
        <v>6.33</v>
      </c>
      <c r="D51">
        <v>15.78</v>
      </c>
      <c r="E51">
        <v>48.77</v>
      </c>
      <c r="F51">
        <v>43.43</v>
      </c>
      <c r="G51">
        <v>20.09</v>
      </c>
      <c r="H51">
        <v>20.34</v>
      </c>
      <c r="I51">
        <v>19.690000000000001</v>
      </c>
      <c r="J51">
        <v>15.06</v>
      </c>
      <c r="K51">
        <v>11.61</v>
      </c>
      <c r="L51">
        <v>9.4700000000000006</v>
      </c>
      <c r="M51">
        <v>7.93</v>
      </c>
      <c r="N51">
        <v>224.03</v>
      </c>
    </row>
    <row r="52" spans="1:14" x14ac:dyDescent="0.15">
      <c r="A52">
        <v>1971</v>
      </c>
      <c r="B52">
        <v>10.4</v>
      </c>
      <c r="C52">
        <v>18.32</v>
      </c>
      <c r="D52">
        <v>20.88</v>
      </c>
      <c r="E52">
        <v>267.75</v>
      </c>
      <c r="F52">
        <v>293.52999999999997</v>
      </c>
      <c r="G52">
        <v>233.06</v>
      </c>
      <c r="H52">
        <v>106.12</v>
      </c>
      <c r="I52">
        <v>30.61</v>
      </c>
      <c r="J52">
        <v>21.79</v>
      </c>
      <c r="K52">
        <v>16.95</v>
      </c>
      <c r="L52">
        <v>14.43</v>
      </c>
      <c r="M52">
        <v>11.95</v>
      </c>
      <c r="N52">
        <v>1045.82</v>
      </c>
    </row>
    <row r="53" spans="1:14" x14ac:dyDescent="0.15">
      <c r="A53">
        <v>1972</v>
      </c>
      <c r="B53">
        <v>12.09</v>
      </c>
      <c r="C53">
        <v>13.98</v>
      </c>
      <c r="D53">
        <v>13.75</v>
      </c>
      <c r="E53">
        <v>13.59</v>
      </c>
      <c r="F53">
        <v>15.12</v>
      </c>
      <c r="G53">
        <v>16.52</v>
      </c>
      <c r="H53">
        <v>18.48</v>
      </c>
      <c r="I53">
        <v>16.75</v>
      </c>
      <c r="J53">
        <v>12.8</v>
      </c>
      <c r="K53">
        <v>11.12</v>
      </c>
      <c r="L53">
        <v>9.69</v>
      </c>
      <c r="M53">
        <v>15.71</v>
      </c>
      <c r="N53">
        <v>169.63</v>
      </c>
    </row>
    <row r="54" spans="1:14" x14ac:dyDescent="0.15">
      <c r="A54">
        <v>1973</v>
      </c>
      <c r="B54">
        <v>19.36</v>
      </c>
      <c r="C54">
        <v>23.73</v>
      </c>
      <c r="D54">
        <v>47.81</v>
      </c>
      <c r="E54">
        <v>157.4</v>
      </c>
      <c r="F54">
        <v>326.75</v>
      </c>
      <c r="G54">
        <v>181.95</v>
      </c>
      <c r="H54">
        <v>49.28</v>
      </c>
      <c r="I54">
        <v>27.06</v>
      </c>
      <c r="J54">
        <v>19.14</v>
      </c>
      <c r="K54">
        <v>17.28</v>
      </c>
      <c r="L54">
        <v>15.31</v>
      </c>
      <c r="M54">
        <v>16</v>
      </c>
      <c r="N54">
        <v>901.08</v>
      </c>
    </row>
    <row r="55" spans="1:14" x14ac:dyDescent="0.15">
      <c r="A55">
        <v>1974</v>
      </c>
      <c r="B55">
        <v>14.2</v>
      </c>
      <c r="C55">
        <v>19.46</v>
      </c>
      <c r="D55">
        <v>26.49</v>
      </c>
      <c r="E55">
        <v>61.36</v>
      </c>
      <c r="F55">
        <v>133.51</v>
      </c>
      <c r="G55">
        <v>110.87</v>
      </c>
      <c r="H55">
        <v>38.31</v>
      </c>
      <c r="I55">
        <v>24.39</v>
      </c>
      <c r="J55">
        <v>19.95</v>
      </c>
      <c r="K55">
        <v>16.239999999999998</v>
      </c>
      <c r="L55">
        <v>13.66</v>
      </c>
      <c r="M55">
        <v>11.31</v>
      </c>
      <c r="N55">
        <v>489.77</v>
      </c>
    </row>
    <row r="56" spans="1:14" x14ac:dyDescent="0.15">
      <c r="A56">
        <v>1975</v>
      </c>
      <c r="B56">
        <v>9.32</v>
      </c>
      <c r="C56">
        <v>7.97</v>
      </c>
      <c r="D56">
        <v>68.63</v>
      </c>
      <c r="E56">
        <v>153.97999999999999</v>
      </c>
      <c r="F56">
        <v>173.4</v>
      </c>
      <c r="G56">
        <v>169.81</v>
      </c>
      <c r="H56">
        <v>99.88</v>
      </c>
      <c r="I56">
        <v>33.659999999999997</v>
      </c>
      <c r="J56">
        <v>27.56</v>
      </c>
      <c r="K56">
        <v>20.13</v>
      </c>
      <c r="L56">
        <v>16.04</v>
      </c>
      <c r="M56">
        <v>12.84</v>
      </c>
      <c r="N56">
        <v>793.23</v>
      </c>
    </row>
    <row r="57" spans="1:14" x14ac:dyDescent="0.15">
      <c r="A57">
        <v>1976</v>
      </c>
      <c r="B57">
        <v>11.45</v>
      </c>
      <c r="C57">
        <v>18.53</v>
      </c>
      <c r="D57">
        <v>20.52</v>
      </c>
      <c r="E57">
        <v>78.28</v>
      </c>
      <c r="F57">
        <v>121.7</v>
      </c>
      <c r="G57">
        <v>121.28</v>
      </c>
      <c r="H57">
        <v>91.14</v>
      </c>
      <c r="I57">
        <v>36.950000000000003</v>
      </c>
      <c r="J57">
        <v>21.16</v>
      </c>
      <c r="K57">
        <v>16.420000000000002</v>
      </c>
      <c r="L57">
        <v>13.87</v>
      </c>
      <c r="M57">
        <v>14.3</v>
      </c>
      <c r="N57">
        <v>565.62</v>
      </c>
    </row>
    <row r="58" spans="1:14" x14ac:dyDescent="0.15">
      <c r="A58">
        <v>1977</v>
      </c>
      <c r="B58">
        <v>13.28</v>
      </c>
      <c r="C58">
        <v>12.7</v>
      </c>
      <c r="D58">
        <v>30.12</v>
      </c>
      <c r="E58">
        <v>176.8</v>
      </c>
      <c r="F58">
        <v>176.24</v>
      </c>
      <c r="G58">
        <v>101.55</v>
      </c>
      <c r="H58">
        <v>64.739999999999995</v>
      </c>
      <c r="I58">
        <v>25.38</v>
      </c>
      <c r="J58">
        <v>17.48</v>
      </c>
      <c r="K58">
        <v>14.72</v>
      </c>
      <c r="L58">
        <v>12.51</v>
      </c>
      <c r="M58">
        <v>10.63</v>
      </c>
      <c r="N58">
        <v>656.17</v>
      </c>
    </row>
    <row r="59" spans="1:14" x14ac:dyDescent="0.15">
      <c r="A59">
        <v>1978</v>
      </c>
      <c r="B59">
        <v>9.61</v>
      </c>
      <c r="C59">
        <v>16.32</v>
      </c>
      <c r="D59">
        <v>19.61</v>
      </c>
      <c r="E59">
        <v>22.17</v>
      </c>
      <c r="F59">
        <v>23.27</v>
      </c>
      <c r="G59">
        <v>21.03</v>
      </c>
      <c r="H59">
        <v>20.52</v>
      </c>
      <c r="I59">
        <v>17.5</v>
      </c>
      <c r="J59">
        <v>13.74</v>
      </c>
      <c r="K59">
        <v>11.17</v>
      </c>
      <c r="L59">
        <v>12.92</v>
      </c>
      <c r="M59">
        <v>11.97</v>
      </c>
      <c r="N59">
        <v>199.86</v>
      </c>
    </row>
    <row r="60" spans="1:14" x14ac:dyDescent="0.15">
      <c r="A60">
        <v>1979</v>
      </c>
      <c r="B60">
        <v>12.82</v>
      </c>
      <c r="C60">
        <v>15.8</v>
      </c>
      <c r="D60">
        <v>24.75</v>
      </c>
      <c r="E60">
        <v>48.2</v>
      </c>
      <c r="F60">
        <v>268.63</v>
      </c>
      <c r="G60">
        <v>132.75</v>
      </c>
      <c r="H60">
        <v>31.61</v>
      </c>
      <c r="I60">
        <v>19.14</v>
      </c>
      <c r="J60">
        <v>15.37</v>
      </c>
      <c r="K60">
        <v>13.01</v>
      </c>
      <c r="L60">
        <v>11.82</v>
      </c>
      <c r="M60">
        <v>13.03</v>
      </c>
      <c r="N60">
        <v>606.92999999999995</v>
      </c>
    </row>
    <row r="61" spans="1:14" x14ac:dyDescent="0.15">
      <c r="A61">
        <v>1980</v>
      </c>
      <c r="B61">
        <v>13.37</v>
      </c>
      <c r="C61">
        <v>41.36</v>
      </c>
      <c r="D61">
        <v>46.77</v>
      </c>
      <c r="E61">
        <v>327.18</v>
      </c>
      <c r="F61">
        <v>259.20999999999998</v>
      </c>
      <c r="G61">
        <v>113.48</v>
      </c>
      <c r="H61">
        <v>41.95</v>
      </c>
      <c r="I61">
        <v>23.52</v>
      </c>
      <c r="J61">
        <v>18.12</v>
      </c>
      <c r="K61">
        <v>15.09</v>
      </c>
      <c r="L61">
        <v>13.81</v>
      </c>
      <c r="M61">
        <v>12.35</v>
      </c>
      <c r="N61">
        <v>926.23</v>
      </c>
    </row>
    <row r="62" spans="1:14" x14ac:dyDescent="0.15">
      <c r="A62">
        <v>1981</v>
      </c>
      <c r="B62">
        <v>11.67</v>
      </c>
      <c r="C62">
        <v>15.12</v>
      </c>
      <c r="D62">
        <v>18.03</v>
      </c>
      <c r="E62">
        <v>18.440000000000001</v>
      </c>
      <c r="F62">
        <v>15.91</v>
      </c>
      <c r="G62">
        <v>12.45</v>
      </c>
      <c r="H62">
        <v>12.44</v>
      </c>
      <c r="I62">
        <v>13.18</v>
      </c>
      <c r="J62">
        <v>11.33</v>
      </c>
      <c r="K62">
        <v>9.4</v>
      </c>
      <c r="L62">
        <v>7.9</v>
      </c>
      <c r="M62">
        <v>6.6</v>
      </c>
      <c r="N62">
        <v>152.49</v>
      </c>
    </row>
    <row r="63" spans="1:14" x14ac:dyDescent="0.15">
      <c r="A63">
        <v>1982</v>
      </c>
      <c r="B63">
        <v>6.69</v>
      </c>
      <c r="C63">
        <v>7.56</v>
      </c>
      <c r="D63">
        <v>9.68</v>
      </c>
      <c r="E63">
        <v>10.14</v>
      </c>
      <c r="F63">
        <v>8.4600000000000009</v>
      </c>
      <c r="G63">
        <v>10.01</v>
      </c>
      <c r="H63">
        <v>10.130000000000001</v>
      </c>
      <c r="I63">
        <v>8.15</v>
      </c>
      <c r="J63">
        <v>6.91</v>
      </c>
      <c r="K63">
        <v>6.07</v>
      </c>
      <c r="L63">
        <v>6.15</v>
      </c>
      <c r="M63">
        <v>5.39</v>
      </c>
      <c r="N63">
        <v>95.35</v>
      </c>
    </row>
    <row r="64" spans="1:14" x14ac:dyDescent="0.15">
      <c r="A64">
        <v>1983</v>
      </c>
      <c r="B64">
        <v>5.98</v>
      </c>
      <c r="C64">
        <v>12.94</v>
      </c>
      <c r="D64">
        <v>12.85</v>
      </c>
      <c r="E64">
        <v>10.88</v>
      </c>
      <c r="F64">
        <v>9.75</v>
      </c>
      <c r="G64">
        <v>16.350000000000001</v>
      </c>
      <c r="H64">
        <v>18.440000000000001</v>
      </c>
      <c r="I64">
        <v>15.19</v>
      </c>
      <c r="J64">
        <v>11.2</v>
      </c>
      <c r="K64">
        <v>14.52</v>
      </c>
      <c r="L64">
        <v>15.59</v>
      </c>
      <c r="M64">
        <v>12.33</v>
      </c>
      <c r="N64">
        <v>156.03</v>
      </c>
    </row>
    <row r="65" spans="1:14" x14ac:dyDescent="0.15">
      <c r="A65">
        <v>1984</v>
      </c>
      <c r="B65">
        <v>17.600000000000001</v>
      </c>
      <c r="C65">
        <v>24.45</v>
      </c>
      <c r="D65">
        <v>21.14</v>
      </c>
      <c r="E65">
        <v>28.29</v>
      </c>
      <c r="F65">
        <v>57.87</v>
      </c>
      <c r="G65">
        <v>48.28</v>
      </c>
      <c r="H65">
        <v>25.03</v>
      </c>
      <c r="I65">
        <v>18.170000000000002</v>
      </c>
      <c r="J65">
        <v>17.399999999999999</v>
      </c>
      <c r="K65">
        <v>15.26</v>
      </c>
      <c r="L65">
        <v>12.68</v>
      </c>
      <c r="M65">
        <v>12</v>
      </c>
      <c r="N65">
        <v>298.18</v>
      </c>
    </row>
    <row r="66" spans="1:14" x14ac:dyDescent="0.15">
      <c r="A66">
        <v>1985</v>
      </c>
      <c r="B66">
        <v>13.23</v>
      </c>
      <c r="C66">
        <v>11.34</v>
      </c>
      <c r="D66">
        <v>12.67</v>
      </c>
      <c r="E66">
        <v>14.65</v>
      </c>
      <c r="F66">
        <v>18.88</v>
      </c>
      <c r="G66">
        <v>18.149999999999999</v>
      </c>
      <c r="H66">
        <v>48.65</v>
      </c>
      <c r="I66">
        <v>45.97</v>
      </c>
      <c r="J66">
        <v>22.31</v>
      </c>
      <c r="K66">
        <v>14.78</v>
      </c>
      <c r="L66">
        <v>12.65</v>
      </c>
      <c r="M66">
        <v>10.59</v>
      </c>
      <c r="N66">
        <v>243.89</v>
      </c>
    </row>
    <row r="67" spans="1:14" x14ac:dyDescent="0.15">
      <c r="A67">
        <v>1986</v>
      </c>
      <c r="B67">
        <v>10.16</v>
      </c>
      <c r="C67">
        <v>13.03</v>
      </c>
      <c r="D67">
        <v>19.579999999999998</v>
      </c>
      <c r="E67">
        <v>20.82</v>
      </c>
      <c r="F67">
        <v>37.840000000000003</v>
      </c>
      <c r="G67">
        <v>42.19</v>
      </c>
      <c r="H67">
        <v>22.72</v>
      </c>
      <c r="I67">
        <v>15.52</v>
      </c>
      <c r="J67">
        <v>13.34</v>
      </c>
      <c r="K67">
        <v>11.09</v>
      </c>
      <c r="L67">
        <v>10.16</v>
      </c>
      <c r="M67">
        <v>11.59</v>
      </c>
      <c r="N67">
        <v>228.06</v>
      </c>
    </row>
    <row r="68" spans="1:14" x14ac:dyDescent="0.15">
      <c r="A68">
        <v>1987</v>
      </c>
      <c r="B68">
        <v>11.6</v>
      </c>
      <c r="C68">
        <v>12.1</v>
      </c>
      <c r="D68">
        <v>56.3</v>
      </c>
      <c r="E68">
        <v>40.5</v>
      </c>
      <c r="F68">
        <v>153.72999999999999</v>
      </c>
      <c r="G68">
        <v>169.08</v>
      </c>
      <c r="H68">
        <v>75.39</v>
      </c>
      <c r="I68">
        <v>27.25</v>
      </c>
      <c r="J68">
        <v>20.81</v>
      </c>
      <c r="K68">
        <v>19.77</v>
      </c>
      <c r="L68">
        <v>16.440000000000001</v>
      </c>
      <c r="M68">
        <v>14.68</v>
      </c>
      <c r="N68">
        <v>617.66999999999996</v>
      </c>
    </row>
    <row r="69" spans="1:14" x14ac:dyDescent="0.15">
      <c r="A69">
        <v>1988</v>
      </c>
      <c r="B69">
        <v>19.66</v>
      </c>
      <c r="C69">
        <v>18.96</v>
      </c>
      <c r="D69">
        <v>16.829999999999998</v>
      </c>
      <c r="E69">
        <v>16.8</v>
      </c>
      <c r="F69">
        <v>25.16</v>
      </c>
      <c r="G69">
        <v>26.64</v>
      </c>
      <c r="H69">
        <v>18.98</v>
      </c>
      <c r="I69">
        <v>14.78</v>
      </c>
      <c r="J69">
        <v>13.29</v>
      </c>
      <c r="K69">
        <v>11.88</v>
      </c>
      <c r="L69">
        <v>10.1</v>
      </c>
      <c r="M69">
        <v>8.02</v>
      </c>
      <c r="N69">
        <v>201.13</v>
      </c>
    </row>
    <row r="70" spans="1:14" x14ac:dyDescent="0.15">
      <c r="A70">
        <v>1989</v>
      </c>
      <c r="B70">
        <v>8.5500000000000007</v>
      </c>
      <c r="C70">
        <v>30.11</v>
      </c>
      <c r="D70">
        <v>33.92</v>
      </c>
      <c r="E70">
        <v>39.46</v>
      </c>
      <c r="F70">
        <v>39.840000000000003</v>
      </c>
      <c r="G70">
        <v>35.299999999999997</v>
      </c>
      <c r="H70">
        <v>23.96</v>
      </c>
      <c r="I70">
        <v>18.260000000000002</v>
      </c>
      <c r="J70">
        <v>14.35</v>
      </c>
      <c r="K70">
        <v>12.36</v>
      </c>
      <c r="L70">
        <v>10.62</v>
      </c>
      <c r="M70">
        <v>8.41</v>
      </c>
      <c r="N70">
        <v>275.14</v>
      </c>
    </row>
    <row r="71" spans="1:14" x14ac:dyDescent="0.15">
      <c r="A71">
        <v>1990</v>
      </c>
      <c r="B71">
        <v>8.64</v>
      </c>
      <c r="C71">
        <v>11.97</v>
      </c>
      <c r="D71">
        <v>26.19</v>
      </c>
      <c r="E71">
        <v>70.92</v>
      </c>
      <c r="F71">
        <v>59</v>
      </c>
      <c r="G71">
        <v>67.260000000000005</v>
      </c>
      <c r="H71">
        <v>55.71</v>
      </c>
      <c r="I71">
        <v>24.01</v>
      </c>
      <c r="J71">
        <v>18.190000000000001</v>
      </c>
      <c r="K71">
        <v>15.86</v>
      </c>
      <c r="L71">
        <v>13.08</v>
      </c>
      <c r="M71">
        <v>11.05</v>
      </c>
      <c r="N71">
        <v>381.89</v>
      </c>
    </row>
    <row r="72" spans="1:14" x14ac:dyDescent="0.15">
      <c r="A72">
        <v>1991</v>
      </c>
      <c r="B72">
        <v>9.18</v>
      </c>
      <c r="C72">
        <v>9.56</v>
      </c>
      <c r="D72">
        <v>9.68</v>
      </c>
      <c r="E72">
        <v>8.7100000000000009</v>
      </c>
      <c r="F72">
        <v>7.62</v>
      </c>
      <c r="G72">
        <v>8.77</v>
      </c>
      <c r="H72">
        <v>8.73</v>
      </c>
      <c r="I72">
        <v>6.95</v>
      </c>
      <c r="J72">
        <v>5.53</v>
      </c>
      <c r="K72">
        <v>4.8099999999999996</v>
      </c>
      <c r="L72">
        <v>4.24</v>
      </c>
      <c r="M72">
        <v>3.59</v>
      </c>
      <c r="N72">
        <v>87.38</v>
      </c>
    </row>
    <row r="73" spans="1:14" x14ac:dyDescent="0.15">
      <c r="A73">
        <v>1992</v>
      </c>
      <c r="B73">
        <v>3.28</v>
      </c>
      <c r="C73">
        <v>3.45</v>
      </c>
      <c r="D73">
        <v>33.630000000000003</v>
      </c>
      <c r="E73">
        <v>21.6</v>
      </c>
      <c r="F73">
        <v>10.95</v>
      </c>
      <c r="G73">
        <v>14.51</v>
      </c>
      <c r="H73">
        <v>14.86</v>
      </c>
      <c r="I73">
        <v>11.37</v>
      </c>
      <c r="J73">
        <v>9.02</v>
      </c>
      <c r="K73">
        <v>8.1300000000000008</v>
      </c>
      <c r="L73">
        <v>7.35</v>
      </c>
      <c r="M73">
        <v>6.46</v>
      </c>
      <c r="N73">
        <v>144.62</v>
      </c>
    </row>
    <row r="74" spans="1:14" x14ac:dyDescent="0.15">
      <c r="A74">
        <v>1993</v>
      </c>
      <c r="B74">
        <v>5.88</v>
      </c>
      <c r="C74">
        <v>13.93</v>
      </c>
      <c r="D74">
        <v>25.9</v>
      </c>
      <c r="E74">
        <v>21.89</v>
      </c>
      <c r="F74">
        <v>17.89</v>
      </c>
      <c r="G74">
        <v>17.760000000000002</v>
      </c>
      <c r="H74">
        <v>16.32</v>
      </c>
      <c r="I74">
        <v>12.91</v>
      </c>
      <c r="J74">
        <v>10.02</v>
      </c>
      <c r="K74">
        <v>8.2899999999999991</v>
      </c>
      <c r="L74">
        <v>7.26</v>
      </c>
      <c r="M74">
        <v>6.02</v>
      </c>
      <c r="N74">
        <v>164.09</v>
      </c>
    </row>
    <row r="75" spans="1:14" x14ac:dyDescent="0.15">
      <c r="A75">
        <v>1994</v>
      </c>
      <c r="B75">
        <v>6.86</v>
      </c>
      <c r="C75">
        <v>7.71</v>
      </c>
      <c r="D75">
        <v>10.96</v>
      </c>
      <c r="E75">
        <v>16.79</v>
      </c>
      <c r="F75">
        <v>23.53</v>
      </c>
      <c r="G75">
        <v>27.83</v>
      </c>
      <c r="H75">
        <v>26.72</v>
      </c>
      <c r="I75">
        <v>22.14</v>
      </c>
      <c r="J75">
        <v>15.71</v>
      </c>
      <c r="K75">
        <v>12.18</v>
      </c>
      <c r="L75">
        <v>10.34</v>
      </c>
      <c r="M75">
        <v>8.64</v>
      </c>
      <c r="N75">
        <v>189.43</v>
      </c>
    </row>
    <row r="76" spans="1:14" x14ac:dyDescent="0.15">
      <c r="A76">
        <v>1995</v>
      </c>
      <c r="B76">
        <v>7.63</v>
      </c>
      <c r="C76">
        <v>23.66</v>
      </c>
      <c r="D76">
        <v>39.82</v>
      </c>
      <c r="E76">
        <v>110.04</v>
      </c>
      <c r="F76">
        <v>543.72</v>
      </c>
      <c r="G76">
        <v>296.22000000000003</v>
      </c>
      <c r="H76">
        <v>46.88</v>
      </c>
      <c r="I76">
        <v>32.770000000000003</v>
      </c>
      <c r="J76">
        <v>29.37</v>
      </c>
      <c r="K76">
        <v>23.69</v>
      </c>
      <c r="L76">
        <v>23.72</v>
      </c>
      <c r="M76">
        <v>18.29</v>
      </c>
      <c r="N76">
        <v>1195.81</v>
      </c>
    </row>
    <row r="77" spans="1:14" x14ac:dyDescent="0.15">
      <c r="A77">
        <v>1996</v>
      </c>
      <c r="B77">
        <v>16.45</v>
      </c>
      <c r="C77">
        <v>18.63</v>
      </c>
      <c r="D77">
        <v>31.17</v>
      </c>
      <c r="E77">
        <v>103.22</v>
      </c>
      <c r="F77">
        <v>94.42</v>
      </c>
      <c r="G77">
        <v>112.28</v>
      </c>
      <c r="H77">
        <v>89.44</v>
      </c>
      <c r="I77">
        <v>28.48</v>
      </c>
      <c r="J77">
        <v>19.37</v>
      </c>
      <c r="K77">
        <v>16.05</v>
      </c>
      <c r="L77">
        <v>13.61</v>
      </c>
      <c r="M77">
        <v>14.01</v>
      </c>
      <c r="N77">
        <v>557.15</v>
      </c>
    </row>
    <row r="78" spans="1:14" x14ac:dyDescent="0.15">
      <c r="A78">
        <v>1997</v>
      </c>
      <c r="B78">
        <v>15.69</v>
      </c>
      <c r="C78">
        <v>21.35</v>
      </c>
      <c r="D78">
        <v>16.89</v>
      </c>
      <c r="E78">
        <v>50.39</v>
      </c>
      <c r="F78">
        <v>49.66</v>
      </c>
      <c r="G78">
        <v>19.579999999999998</v>
      </c>
      <c r="H78">
        <v>14.46</v>
      </c>
      <c r="I78">
        <v>11.86</v>
      </c>
      <c r="J78">
        <v>9.52</v>
      </c>
      <c r="K78">
        <v>9.5399999999999991</v>
      </c>
      <c r="L78">
        <v>8.9</v>
      </c>
      <c r="M78">
        <v>8.01</v>
      </c>
      <c r="N78">
        <v>235.87</v>
      </c>
    </row>
    <row r="79" spans="1:14" x14ac:dyDescent="0.15">
      <c r="A79">
        <v>1998</v>
      </c>
      <c r="B79">
        <v>9.44</v>
      </c>
      <c r="C79">
        <v>13.67</v>
      </c>
      <c r="D79">
        <v>80.52</v>
      </c>
      <c r="E79">
        <v>117.97</v>
      </c>
      <c r="F79">
        <v>109.9</v>
      </c>
      <c r="G79">
        <v>81.7</v>
      </c>
      <c r="H79">
        <v>63.03</v>
      </c>
      <c r="I79">
        <v>30.87</v>
      </c>
      <c r="J79">
        <v>21.49</v>
      </c>
      <c r="K79">
        <v>20.46</v>
      </c>
      <c r="L79">
        <v>17.77</v>
      </c>
      <c r="M79">
        <v>14.04</v>
      </c>
      <c r="N79">
        <v>580.87</v>
      </c>
    </row>
    <row r="80" spans="1:14" x14ac:dyDescent="0.15">
      <c r="A80">
        <v>1999</v>
      </c>
      <c r="B80">
        <v>11.9</v>
      </c>
      <c r="C80">
        <v>20.65</v>
      </c>
      <c r="D80">
        <v>36.64</v>
      </c>
      <c r="E80">
        <v>139.59</v>
      </c>
      <c r="F80">
        <v>1516.72</v>
      </c>
      <c r="G80">
        <v>1266.95</v>
      </c>
      <c r="H80">
        <v>298.89</v>
      </c>
      <c r="I80">
        <v>41.29</v>
      </c>
      <c r="J80">
        <v>28.65</v>
      </c>
      <c r="K80">
        <v>26.02</v>
      </c>
      <c r="L80">
        <v>19.309999999999999</v>
      </c>
      <c r="M80">
        <v>16.600000000000001</v>
      </c>
      <c r="N80">
        <v>3423.22</v>
      </c>
    </row>
    <row r="81" spans="1:14" x14ac:dyDescent="0.15">
      <c r="A81">
        <v>2000</v>
      </c>
      <c r="B81">
        <v>16.559999999999999</v>
      </c>
      <c r="C81">
        <v>20.97</v>
      </c>
      <c r="D81">
        <v>22.21</v>
      </c>
      <c r="E81">
        <v>18.53</v>
      </c>
      <c r="F81">
        <v>123.62</v>
      </c>
      <c r="G81">
        <v>85.39</v>
      </c>
      <c r="H81">
        <v>29.82</v>
      </c>
      <c r="I81">
        <v>19.46</v>
      </c>
      <c r="J81">
        <v>16.059999999999999</v>
      </c>
      <c r="K81">
        <v>13.71</v>
      </c>
      <c r="L81">
        <v>11.76</v>
      </c>
      <c r="M81">
        <v>9.48</v>
      </c>
      <c r="N81">
        <v>387.58</v>
      </c>
    </row>
    <row r="82" spans="1:14" x14ac:dyDescent="0.15">
      <c r="A82">
        <v>2001</v>
      </c>
      <c r="B82">
        <v>10.220000000000001</v>
      </c>
      <c r="C82">
        <v>82.36</v>
      </c>
      <c r="D82">
        <v>67.8</v>
      </c>
      <c r="E82">
        <v>34.31</v>
      </c>
      <c r="F82">
        <v>24.54</v>
      </c>
      <c r="G82">
        <v>17.399999999999999</v>
      </c>
      <c r="H82">
        <v>13.68</v>
      </c>
      <c r="I82">
        <v>11.39</v>
      </c>
      <c r="J82">
        <v>10.67</v>
      </c>
      <c r="K82">
        <v>9.58</v>
      </c>
      <c r="L82">
        <v>8.1</v>
      </c>
      <c r="M82">
        <v>6.8</v>
      </c>
      <c r="N82">
        <v>296.87</v>
      </c>
    </row>
    <row r="83" spans="1:14" x14ac:dyDescent="0.15">
      <c r="A83">
        <v>2002</v>
      </c>
      <c r="B83">
        <v>6.48</v>
      </c>
      <c r="C83">
        <v>5.19</v>
      </c>
      <c r="D83">
        <v>6</v>
      </c>
      <c r="E83">
        <v>7.62</v>
      </c>
      <c r="F83">
        <v>9.66</v>
      </c>
      <c r="G83">
        <v>9.65</v>
      </c>
      <c r="H83">
        <v>8.15</v>
      </c>
      <c r="I83">
        <v>6.28</v>
      </c>
      <c r="J83">
        <v>5.84</v>
      </c>
      <c r="K83">
        <v>5.36</v>
      </c>
      <c r="L83">
        <v>4.47</v>
      </c>
      <c r="M83">
        <v>4.08</v>
      </c>
      <c r="N83">
        <v>78.790000000000006</v>
      </c>
    </row>
    <row r="84" spans="1:14" x14ac:dyDescent="0.15">
      <c r="A84">
        <v>2003</v>
      </c>
      <c r="B84">
        <v>4.3899999999999997</v>
      </c>
      <c r="C84">
        <v>5.46</v>
      </c>
      <c r="D84">
        <v>5.6</v>
      </c>
      <c r="E84">
        <v>8.26</v>
      </c>
      <c r="F84">
        <v>103.1</v>
      </c>
      <c r="G84">
        <v>157.58000000000001</v>
      </c>
      <c r="H84">
        <v>84.43</v>
      </c>
      <c r="I84">
        <v>34.18</v>
      </c>
      <c r="J84">
        <v>18.510000000000002</v>
      </c>
      <c r="K84">
        <v>14.94</v>
      </c>
      <c r="L84">
        <v>13.36</v>
      </c>
      <c r="M84">
        <v>11.55</v>
      </c>
      <c r="N84">
        <v>461.37</v>
      </c>
    </row>
    <row r="85" spans="1:14" x14ac:dyDescent="0.15">
      <c r="A85">
        <v>2004</v>
      </c>
      <c r="B85">
        <v>9.93</v>
      </c>
      <c r="C85">
        <v>8.66</v>
      </c>
      <c r="D85">
        <v>13.72</v>
      </c>
      <c r="E85">
        <v>19.3</v>
      </c>
      <c r="F85">
        <v>17.8</v>
      </c>
      <c r="G85">
        <v>16.54</v>
      </c>
      <c r="H85">
        <v>13.94</v>
      </c>
      <c r="I85">
        <v>11.7</v>
      </c>
      <c r="J85">
        <v>9.44</v>
      </c>
      <c r="K85">
        <v>7.85</v>
      </c>
      <c r="L85">
        <v>6.57</v>
      </c>
      <c r="M85">
        <v>5.37</v>
      </c>
      <c r="N85">
        <v>140.84</v>
      </c>
    </row>
    <row r="86" spans="1:14" x14ac:dyDescent="0.15">
      <c r="A86">
        <v>2005</v>
      </c>
      <c r="B86">
        <v>4.33</v>
      </c>
      <c r="C86">
        <v>4.5999999999999996</v>
      </c>
      <c r="D86">
        <v>7.31</v>
      </c>
      <c r="E86">
        <v>75.98</v>
      </c>
      <c r="F86">
        <v>130.22999999999999</v>
      </c>
      <c r="G86">
        <v>116</v>
      </c>
      <c r="H86">
        <v>46.99</v>
      </c>
      <c r="I86">
        <v>20.170000000000002</v>
      </c>
      <c r="J86">
        <v>14.94</v>
      </c>
      <c r="K86">
        <v>12.47</v>
      </c>
      <c r="L86">
        <v>10.61</v>
      </c>
      <c r="M86">
        <v>8.5</v>
      </c>
      <c r="N86">
        <v>452.14</v>
      </c>
    </row>
    <row r="87" spans="1:14" x14ac:dyDescent="0.15">
      <c r="A87">
        <v>2006</v>
      </c>
      <c r="B87">
        <v>6.53</v>
      </c>
      <c r="C87">
        <v>16.940000000000001</v>
      </c>
      <c r="D87">
        <v>33.06</v>
      </c>
      <c r="E87">
        <v>22.36</v>
      </c>
      <c r="F87">
        <v>11.62</v>
      </c>
      <c r="G87">
        <v>9.11</v>
      </c>
      <c r="H87">
        <v>9.16</v>
      </c>
      <c r="I87">
        <v>8.07</v>
      </c>
      <c r="J87">
        <v>6.21</v>
      </c>
      <c r="K87">
        <v>5.44</v>
      </c>
      <c r="L87">
        <v>4.78</v>
      </c>
      <c r="M87">
        <v>4.38</v>
      </c>
      <c r="N87">
        <v>137.68</v>
      </c>
    </row>
    <row r="88" spans="1:14" x14ac:dyDescent="0.15">
      <c r="A88">
        <v>2007</v>
      </c>
      <c r="B88">
        <v>8.84</v>
      </c>
      <c r="C88">
        <v>28.07</v>
      </c>
      <c r="D88">
        <v>48.42</v>
      </c>
      <c r="E88">
        <v>41.52</v>
      </c>
      <c r="F88">
        <v>34.76</v>
      </c>
      <c r="G88">
        <v>23.87</v>
      </c>
      <c r="H88">
        <v>17.97</v>
      </c>
      <c r="I88">
        <v>14.32</v>
      </c>
      <c r="J88">
        <v>11.52</v>
      </c>
      <c r="K88">
        <v>9.7100000000000009</v>
      </c>
      <c r="L88">
        <v>8.32</v>
      </c>
      <c r="M88">
        <v>6.91</v>
      </c>
      <c r="N88">
        <v>254.24</v>
      </c>
    </row>
    <row r="89" spans="1:14" x14ac:dyDescent="0.15">
      <c r="A89">
        <v>2008</v>
      </c>
      <c r="B89">
        <v>7.11</v>
      </c>
      <c r="C89">
        <v>20.05</v>
      </c>
      <c r="D89">
        <v>26.33</v>
      </c>
      <c r="E89">
        <v>31.53</v>
      </c>
      <c r="F89">
        <v>63.26</v>
      </c>
      <c r="G89">
        <v>49.77</v>
      </c>
      <c r="H89">
        <v>19.78</v>
      </c>
      <c r="I89">
        <v>14.34</v>
      </c>
      <c r="J89">
        <v>13.06</v>
      </c>
      <c r="K89">
        <v>11.64</v>
      </c>
      <c r="L89">
        <v>9.8000000000000007</v>
      </c>
      <c r="M89">
        <v>7.86</v>
      </c>
      <c r="N89">
        <v>274.55</v>
      </c>
    </row>
    <row r="90" spans="1:14" x14ac:dyDescent="0.15">
      <c r="A90">
        <v>2009</v>
      </c>
      <c r="B90">
        <v>8.3800000000000008</v>
      </c>
      <c r="C90">
        <v>37.64</v>
      </c>
      <c r="D90">
        <v>28.6</v>
      </c>
      <c r="E90">
        <v>28.75</v>
      </c>
      <c r="F90">
        <v>27.04</v>
      </c>
      <c r="G90">
        <v>19.579999999999998</v>
      </c>
      <c r="H90">
        <v>80.11</v>
      </c>
      <c r="I90">
        <v>44.24</v>
      </c>
      <c r="J90">
        <v>19.55</v>
      </c>
      <c r="K90">
        <v>15.77</v>
      </c>
      <c r="L90">
        <v>13.2</v>
      </c>
      <c r="M90">
        <v>10.49</v>
      </c>
      <c r="N90">
        <v>333.37</v>
      </c>
    </row>
    <row r="91" spans="1:14" x14ac:dyDescent="0.15">
      <c r="A91">
        <v>2010</v>
      </c>
      <c r="B91">
        <v>9.18</v>
      </c>
      <c r="C91">
        <v>12</v>
      </c>
      <c r="D91">
        <v>63.85</v>
      </c>
      <c r="E91">
        <v>101.49</v>
      </c>
      <c r="F91">
        <v>63.01</v>
      </c>
      <c r="G91">
        <v>29.71</v>
      </c>
      <c r="H91">
        <v>41.37</v>
      </c>
      <c r="I91">
        <v>39.520000000000003</v>
      </c>
      <c r="J91">
        <v>22.93</v>
      </c>
      <c r="K91">
        <v>17.88</v>
      </c>
      <c r="L91">
        <v>15.51</v>
      </c>
      <c r="M91">
        <v>12.63</v>
      </c>
      <c r="N91">
        <v>429.09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LET2 nat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Retha</dc:creator>
  <cp:lastModifiedBy>Cory Whitney</cp:lastModifiedBy>
  <dcterms:created xsi:type="dcterms:W3CDTF">2021-05-24T09:34:54Z</dcterms:created>
  <dcterms:modified xsi:type="dcterms:W3CDTF">2021-11-15T11:37:31Z</dcterms:modified>
</cp:coreProperties>
</file>