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5600" windowHeight="16060"/>
  </bookViews>
  <sheets>
    <sheet name="Non_Fruit" sheetId="1" r:id="rId1"/>
    <sheet name="Fruit" sheetId="2" r:id="rId2"/>
    <sheet name="purchased" sheetId="3" r:id="rId3"/>
    <sheet name="Sheet1" sheetId="4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G35" i="1"/>
  <c r="F35" i="1"/>
  <c r="B35" i="1"/>
  <c r="D35" i="1"/>
  <c r="C35" i="1"/>
  <c r="K34" i="1"/>
  <c r="M34" i="1"/>
  <c r="L34" i="1"/>
  <c r="H34" i="1"/>
  <c r="J34" i="1"/>
  <c r="I34" i="1"/>
  <c r="E34" i="1"/>
  <c r="G34" i="1"/>
  <c r="F34" i="1"/>
  <c r="B34" i="1"/>
  <c r="D34" i="1"/>
  <c r="C34" i="1"/>
  <c r="K33" i="1"/>
  <c r="M33" i="1"/>
  <c r="L33" i="1"/>
  <c r="H33" i="1"/>
  <c r="J33" i="1"/>
  <c r="I33" i="1"/>
  <c r="E33" i="1"/>
  <c r="G33" i="1"/>
  <c r="F33" i="1"/>
  <c r="B33" i="1"/>
  <c r="D33" i="1"/>
  <c r="C33" i="1"/>
  <c r="E32" i="1"/>
  <c r="G32" i="1"/>
  <c r="F32" i="1"/>
  <c r="B32" i="1"/>
  <c r="D32" i="1"/>
  <c r="C32" i="1"/>
  <c r="B31" i="1"/>
  <c r="D31" i="1"/>
  <c r="C31" i="1"/>
  <c r="B30" i="1"/>
  <c r="D30" i="1"/>
  <c r="C30" i="1"/>
  <c r="B29" i="1"/>
  <c r="D29" i="1"/>
  <c r="C29" i="1"/>
  <c r="B28" i="1"/>
  <c r="D28" i="1"/>
  <c r="C28" i="1"/>
  <c r="E9" i="4"/>
  <c r="G9" i="4"/>
  <c r="F9" i="4"/>
  <c r="B9" i="4"/>
  <c r="D9" i="4"/>
  <c r="C9" i="4"/>
  <c r="K8" i="4"/>
  <c r="M8" i="4"/>
  <c r="L8" i="4"/>
  <c r="H8" i="4"/>
  <c r="J8" i="4"/>
  <c r="I8" i="4"/>
  <c r="E8" i="4"/>
  <c r="G8" i="4"/>
  <c r="F8" i="4"/>
  <c r="B8" i="4"/>
  <c r="D8" i="4"/>
  <c r="C8" i="4"/>
  <c r="K7" i="4"/>
  <c r="M7" i="4"/>
  <c r="L7" i="4"/>
  <c r="H7" i="4"/>
  <c r="J7" i="4"/>
  <c r="I7" i="4"/>
  <c r="E7" i="4"/>
  <c r="G7" i="4"/>
  <c r="F7" i="4"/>
  <c r="B7" i="4"/>
  <c r="D7" i="4"/>
  <c r="C7" i="4"/>
  <c r="E6" i="4"/>
  <c r="G6" i="4"/>
  <c r="F6" i="4"/>
  <c r="B6" i="4"/>
  <c r="D6" i="4"/>
  <c r="C6" i="4"/>
  <c r="B5" i="4"/>
  <c r="D5" i="4"/>
  <c r="C5" i="4"/>
  <c r="B4" i="4"/>
  <c r="D4" i="4"/>
  <c r="C4" i="4"/>
  <c r="B3" i="4"/>
  <c r="D3" i="4"/>
  <c r="C3" i="4"/>
  <c r="B2" i="4"/>
  <c r="D2" i="4"/>
  <c r="C2" i="4"/>
  <c r="K17" i="2"/>
  <c r="I7" i="1"/>
  <c r="I10" i="1"/>
  <c r="I11" i="1"/>
  <c r="I14" i="1"/>
  <c r="I15" i="1"/>
  <c r="I18" i="1"/>
  <c r="I19" i="1"/>
  <c r="I22" i="1"/>
  <c r="I23" i="1"/>
  <c r="I6" i="1"/>
  <c r="J23" i="1"/>
  <c r="J22" i="1"/>
  <c r="J19" i="1"/>
  <c r="J18" i="1"/>
  <c r="J15" i="1"/>
  <c r="J14" i="1"/>
  <c r="J11" i="1"/>
  <c r="J10" i="1"/>
  <c r="J7" i="1"/>
  <c r="J6" i="1"/>
  <c r="C25" i="3"/>
  <c r="C24" i="3"/>
  <c r="C21" i="3"/>
  <c r="C20" i="3"/>
  <c r="C17" i="3"/>
  <c r="C16" i="3"/>
  <c r="C13" i="3"/>
  <c r="C12" i="3"/>
  <c r="C9" i="3"/>
  <c r="C8" i="3"/>
  <c r="AB25" i="2"/>
  <c r="AA25" i="2"/>
  <c r="AB24" i="2"/>
  <c r="AA18" i="2"/>
  <c r="AA24" i="2"/>
  <c r="AB23" i="2"/>
  <c r="AA17" i="2"/>
  <c r="AA23" i="2"/>
  <c r="X25" i="2"/>
  <c r="W25" i="2"/>
  <c r="X24" i="2"/>
  <c r="W18" i="2"/>
  <c r="W24" i="2"/>
  <c r="X23" i="2"/>
  <c r="W17" i="2"/>
  <c r="W23" i="2"/>
  <c r="T25" i="2"/>
  <c r="S25" i="2"/>
  <c r="T24" i="2"/>
  <c r="S18" i="2"/>
  <c r="S24" i="2"/>
  <c r="T23" i="2"/>
  <c r="S17" i="2"/>
  <c r="S23" i="2"/>
  <c r="P25" i="2"/>
  <c r="O25" i="2"/>
  <c r="P24" i="2"/>
  <c r="O18" i="2"/>
  <c r="O24" i="2"/>
  <c r="P23" i="2"/>
  <c r="O17" i="2"/>
  <c r="O23" i="2"/>
  <c r="K18" i="2"/>
  <c r="K24" i="2"/>
  <c r="L24" i="2"/>
  <c r="K25" i="2"/>
  <c r="L25" i="2"/>
  <c r="K23" i="2"/>
  <c r="L23" i="2"/>
  <c r="C22" i="2"/>
  <c r="C21" i="2"/>
  <c r="C18" i="2"/>
  <c r="C17" i="2"/>
  <c r="C14" i="2"/>
  <c r="C13" i="2"/>
  <c r="C10" i="2"/>
  <c r="C9" i="2"/>
  <c r="C6" i="2"/>
  <c r="C5" i="2"/>
  <c r="C22" i="1"/>
  <c r="C21" i="1"/>
  <c r="C18" i="1"/>
  <c r="C17" i="1"/>
  <c r="C14" i="1"/>
  <c r="C13" i="1"/>
  <c r="C10" i="1"/>
  <c r="C9" i="1"/>
  <c r="C6" i="1"/>
  <c r="C5" i="1"/>
</calcChain>
</file>

<file path=xl/sharedStrings.xml><?xml version="1.0" encoding="utf-8"?>
<sst xmlns="http://schemas.openxmlformats.org/spreadsheetml/2006/main" count="194" uniqueCount="59">
  <si>
    <t>very large non_fruit area</t>
  </si>
  <si>
    <t>minimum</t>
  </si>
  <si>
    <t>maximum</t>
  </si>
  <si>
    <t>per day</t>
  </si>
  <si>
    <t>per year</t>
  </si>
  <si>
    <t>non_fruit consumption on-farm products</t>
  </si>
  <si>
    <t>large non_fruit area</t>
  </si>
  <si>
    <t>medium non_fruit area</t>
  </si>
  <si>
    <t>small non_fruit area</t>
  </si>
  <si>
    <t>very small non_fruit area</t>
  </si>
  <si>
    <t>FAO http://www.fao.org/docrep/005/AC911e/ac911e05.htm</t>
  </si>
  <si>
    <t xml:space="preserve">Mango </t>
  </si>
  <si>
    <t>Avocado</t>
  </si>
  <si>
    <t>Banana</t>
  </si>
  <si>
    <t>Papaya</t>
  </si>
  <si>
    <t>Passion fruit</t>
  </si>
  <si>
    <t>Food preferences</t>
  </si>
  <si>
    <t>High nutrient</t>
  </si>
  <si>
    <t>medium nutrient</t>
  </si>
  <si>
    <t>Low Nutrient</t>
  </si>
  <si>
    <t>400 10 120 g per day</t>
  </si>
  <si>
    <t>DAILY gram</t>
  </si>
  <si>
    <t>Lower</t>
  </si>
  <si>
    <t>Upper</t>
  </si>
  <si>
    <t>Mango</t>
  </si>
  <si>
    <t>Mean</t>
  </si>
  <si>
    <t>Variance</t>
  </si>
  <si>
    <t>non_fruit consumption purchased products</t>
  </si>
  <si>
    <t>SHINY</t>
  </si>
  <si>
    <t>Parent (Farm income)</t>
  </si>
  <si>
    <t>Very low</t>
  </si>
  <si>
    <t>Low</t>
  </si>
  <si>
    <t>Medium</t>
  </si>
  <si>
    <t>High</t>
  </si>
  <si>
    <t>Very High</t>
  </si>
  <si>
    <t>Yearly kg</t>
  </si>
  <si>
    <t>Age</t>
  </si>
  <si>
    <t>Male</t>
  </si>
  <si>
    <t>Male upper</t>
  </si>
  <si>
    <t>Male Lower</t>
  </si>
  <si>
    <t>Female</t>
  </si>
  <si>
    <t>Female upper</t>
  </si>
  <si>
    <t>Female lower</t>
  </si>
  <si>
    <t>Pregnant</t>
  </si>
  <si>
    <t>Pregnant upper</t>
  </si>
  <si>
    <t>Pregnant lower</t>
  </si>
  <si>
    <t>Lactating</t>
  </si>
  <si>
    <t>Lactating upper</t>
  </si>
  <si>
    <t>Lactating lower</t>
  </si>
  <si>
    <t>0–6 months*</t>
  </si>
  <si>
    <t>7–12 months*</t>
  </si>
  <si>
    <t>1–3 years</t>
  </si>
  <si>
    <t>4–8 years</t>
  </si>
  <si>
    <t>9–13 years</t>
  </si>
  <si>
    <t>14–18 years</t>
  </si>
  <si>
    <t>19–50 years</t>
  </si>
  <si>
    <t>51+ years</t>
  </si>
  <si>
    <t>non_fruit_consumption_potentail</t>
  </si>
  <si>
    <t>parent household composition (nutrient demand)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</si>
</sst>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theme="1"/>
      <name val="Courier New"/>
    </font>
    <font>
      <sz val="14"/>
      <color rgb="FF333333"/>
      <name val="Courier New"/>
    </font>
    <font>
      <sz val="11"/>
      <color rgb="FFFF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29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9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 indent="1"/>
    </xf>
    <xf numFmtId="0" fontId="3" fillId="0" borderId="0" xfId="0" applyFont="1"/>
    <xf numFmtId="0" fontId="5" fillId="0" borderId="0" xfId="0" applyFont="1" applyAlignment="1">
      <alignment horizontal="left" vertical="center" indent="1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10" fillId="0" borderId="1" xfId="0" applyFont="1" applyBorder="1" applyAlignment="1">
      <alignment vertical="center" wrapText="1"/>
    </xf>
    <xf numFmtId="2" fontId="10" fillId="0" borderId="1" xfId="267" applyNumberFormat="1" applyFont="1" applyBorder="1" applyAlignment="1">
      <alignment vertical="center" wrapText="1"/>
    </xf>
    <xf numFmtId="2" fontId="10" fillId="0" borderId="2" xfId="267" applyNumberFormat="1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2" fontId="0" fillId="0" borderId="0" xfId="267" applyNumberFormat="1" applyFont="1"/>
    <xf numFmtId="2" fontId="0" fillId="0" borderId="3" xfId="267" applyNumberFormat="1" applyFont="1" applyBorder="1"/>
  </cellXfs>
  <cellStyles count="292">
    <cellStyle name="Comma" xfId="267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L24" sqref="L24"/>
    </sheetView>
  </sheetViews>
  <sheetFormatPr baseColWidth="10" defaultColWidth="8.83203125" defaultRowHeight="14" x14ac:dyDescent="0"/>
  <cols>
    <col min="1" max="1" width="23.5" customWidth="1"/>
  </cols>
  <sheetData>
    <row r="1" spans="1:12">
      <c r="D1" s="7" t="s">
        <v>28</v>
      </c>
      <c r="E1" s="7"/>
      <c r="K1" s="7" t="s">
        <v>28</v>
      </c>
      <c r="L1" s="7"/>
    </row>
    <row r="2" spans="1:12" ht="21.75" customHeight="1">
      <c r="A2" t="s">
        <v>5</v>
      </c>
      <c r="D2" s="7"/>
      <c r="E2" s="7"/>
      <c r="H2" t="s">
        <v>27</v>
      </c>
      <c r="K2" s="7"/>
      <c r="L2" s="7"/>
    </row>
    <row r="3" spans="1:12">
      <c r="B3" t="s">
        <v>3</v>
      </c>
      <c r="C3" t="s">
        <v>4</v>
      </c>
      <c r="D3" s="7"/>
      <c r="E3" s="7"/>
      <c r="H3" t="s">
        <v>29</v>
      </c>
      <c r="K3" s="7"/>
      <c r="L3" s="7"/>
    </row>
    <row r="4" spans="1:12">
      <c r="A4" t="s">
        <v>0</v>
      </c>
      <c r="D4" s="7" t="s">
        <v>25</v>
      </c>
      <c r="E4" s="7" t="s">
        <v>26</v>
      </c>
      <c r="I4" t="s">
        <v>3</v>
      </c>
      <c r="J4" t="s">
        <v>4</v>
      </c>
      <c r="K4" s="7" t="s">
        <v>25</v>
      </c>
      <c r="L4" s="7" t="s">
        <v>26</v>
      </c>
    </row>
    <row r="5" spans="1:12">
      <c r="A5" t="s">
        <v>1</v>
      </c>
      <c r="B5">
        <v>0.5</v>
      </c>
      <c r="C5">
        <f t="shared" ref="C5:C10" si="0">B5*365</f>
        <v>182.5</v>
      </c>
      <c r="H5" t="s">
        <v>30</v>
      </c>
      <c r="K5" s="7"/>
      <c r="L5" s="7"/>
    </row>
    <row r="6" spans="1:12">
      <c r="A6" t="s">
        <v>2</v>
      </c>
      <c r="B6">
        <v>1.5</v>
      </c>
      <c r="C6">
        <f t="shared" si="0"/>
        <v>547.5</v>
      </c>
      <c r="H6" t="s">
        <v>1</v>
      </c>
      <c r="I6">
        <f>0.3*B5</f>
        <v>0.15</v>
      </c>
      <c r="J6">
        <f t="shared" ref="J6:J11" si="1">I6*365</f>
        <v>54.75</v>
      </c>
      <c r="K6" s="7"/>
      <c r="L6" s="7"/>
    </row>
    <row r="7" spans="1:12" ht="17">
      <c r="H7" t="s">
        <v>2</v>
      </c>
      <c r="I7">
        <f t="shared" ref="I7:I23" si="2">0.3*B6</f>
        <v>0.44999999999999996</v>
      </c>
      <c r="J7">
        <f t="shared" si="1"/>
        <v>164.24999999999997</v>
      </c>
      <c r="K7" s="6">
        <v>109.62</v>
      </c>
      <c r="L7">
        <v>780.29</v>
      </c>
    </row>
    <row r="8" spans="1:12">
      <c r="A8" t="s">
        <v>6</v>
      </c>
    </row>
    <row r="9" spans="1:12">
      <c r="A9" t="s">
        <v>1</v>
      </c>
      <c r="B9">
        <v>0.4</v>
      </c>
      <c r="C9">
        <f t="shared" si="0"/>
        <v>146</v>
      </c>
      <c r="H9" t="s">
        <v>31</v>
      </c>
    </row>
    <row r="10" spans="1:12">
      <c r="A10" t="s">
        <v>2</v>
      </c>
      <c r="B10">
        <v>1.1000000000000001</v>
      </c>
      <c r="C10">
        <f t="shared" si="0"/>
        <v>401.50000000000006</v>
      </c>
      <c r="H10" t="s">
        <v>1</v>
      </c>
      <c r="I10">
        <f t="shared" si="2"/>
        <v>0.12</v>
      </c>
      <c r="J10">
        <f t="shared" si="1"/>
        <v>43.8</v>
      </c>
    </row>
    <row r="11" spans="1:12" ht="17">
      <c r="H11" t="s">
        <v>2</v>
      </c>
      <c r="I11">
        <f t="shared" si="2"/>
        <v>0.33</v>
      </c>
      <c r="J11">
        <f t="shared" si="1"/>
        <v>120.45</v>
      </c>
      <c r="K11" s="6">
        <v>82.38</v>
      </c>
      <c r="L11">
        <v>382.34</v>
      </c>
    </row>
    <row r="12" spans="1:12">
      <c r="A12" t="s">
        <v>7</v>
      </c>
    </row>
    <row r="13" spans="1:12">
      <c r="A13" t="s">
        <v>1</v>
      </c>
      <c r="B13">
        <v>0.3</v>
      </c>
      <c r="C13">
        <f t="shared" ref="C13:C14" si="3">B13*365</f>
        <v>109.5</v>
      </c>
      <c r="H13" t="s">
        <v>32</v>
      </c>
    </row>
    <row r="14" spans="1:12">
      <c r="A14" t="s">
        <v>2</v>
      </c>
      <c r="B14">
        <v>0.8</v>
      </c>
      <c r="C14">
        <f t="shared" si="3"/>
        <v>292</v>
      </c>
      <c r="H14" t="s">
        <v>1</v>
      </c>
      <c r="I14">
        <f t="shared" si="2"/>
        <v>0.09</v>
      </c>
      <c r="J14">
        <f t="shared" ref="J14:J15" si="4">I14*365</f>
        <v>32.85</v>
      </c>
    </row>
    <row r="15" spans="1:12" ht="17">
      <c r="H15" t="s">
        <v>2</v>
      </c>
      <c r="I15">
        <f t="shared" si="2"/>
        <v>0.24</v>
      </c>
      <c r="J15">
        <f t="shared" si="4"/>
        <v>87.6</v>
      </c>
      <c r="K15" s="6">
        <v>60.33</v>
      </c>
      <c r="L15">
        <v>195.07</v>
      </c>
    </row>
    <row r="16" spans="1:12">
      <c r="A16" t="s">
        <v>8</v>
      </c>
    </row>
    <row r="17" spans="1:13">
      <c r="A17" t="s">
        <v>1</v>
      </c>
      <c r="B17">
        <v>0</v>
      </c>
      <c r="C17">
        <f t="shared" ref="C17:C18" si="5">B17*365</f>
        <v>0</v>
      </c>
      <c r="H17" t="s">
        <v>33</v>
      </c>
    </row>
    <row r="18" spans="1:13">
      <c r="A18" t="s">
        <v>2</v>
      </c>
      <c r="B18">
        <v>0.5</v>
      </c>
      <c r="C18">
        <f t="shared" si="5"/>
        <v>182.5</v>
      </c>
      <c r="H18" t="s">
        <v>1</v>
      </c>
      <c r="I18">
        <f t="shared" si="2"/>
        <v>0</v>
      </c>
      <c r="J18">
        <f t="shared" ref="J18:J19" si="6">I18*365</f>
        <v>0</v>
      </c>
    </row>
    <row r="19" spans="1:13" ht="17">
      <c r="H19" t="s">
        <v>2</v>
      </c>
      <c r="I19">
        <f t="shared" si="2"/>
        <v>0.15</v>
      </c>
      <c r="J19">
        <f t="shared" si="6"/>
        <v>54.75</v>
      </c>
      <c r="K19" s="6">
        <v>27.25</v>
      </c>
      <c r="L19">
        <v>195.07</v>
      </c>
    </row>
    <row r="20" spans="1:13">
      <c r="A20" t="s">
        <v>9</v>
      </c>
    </row>
    <row r="21" spans="1:13">
      <c r="A21" t="s">
        <v>1</v>
      </c>
      <c r="B21">
        <v>0</v>
      </c>
      <c r="C21">
        <f t="shared" ref="C21:C22" si="7">B21*365</f>
        <v>0</v>
      </c>
      <c r="H21" t="s">
        <v>34</v>
      </c>
    </row>
    <row r="22" spans="1:13">
      <c r="A22" t="s">
        <v>2</v>
      </c>
      <c r="B22">
        <v>0.2</v>
      </c>
      <c r="C22">
        <f t="shared" si="7"/>
        <v>73</v>
      </c>
      <c r="H22" t="s">
        <v>1</v>
      </c>
      <c r="I22">
        <f t="shared" si="2"/>
        <v>0</v>
      </c>
      <c r="J22">
        <f t="shared" ref="J22:J23" si="8">I22*365</f>
        <v>0</v>
      </c>
    </row>
    <row r="23" spans="1:13" ht="17">
      <c r="H23" t="s">
        <v>2</v>
      </c>
      <c r="I23">
        <f t="shared" si="2"/>
        <v>0.06</v>
      </c>
      <c r="J23">
        <f t="shared" si="8"/>
        <v>21.9</v>
      </c>
      <c r="K23" s="6">
        <v>10.91</v>
      </c>
      <c r="L23">
        <v>31.21</v>
      </c>
    </row>
    <row r="25" spans="1:13">
      <c r="A25" t="s">
        <v>58</v>
      </c>
    </row>
    <row r="26" spans="1:13">
      <c r="A26" t="s">
        <v>57</v>
      </c>
    </row>
    <row r="27" spans="1:13" ht="27" thickBot="1">
      <c r="A27" s="9" t="s">
        <v>36</v>
      </c>
      <c r="B27" s="10" t="s">
        <v>37</v>
      </c>
      <c r="C27" s="10" t="s">
        <v>38</v>
      </c>
      <c r="D27" s="10" t="s">
        <v>39</v>
      </c>
      <c r="E27" s="11" t="s">
        <v>40</v>
      </c>
      <c r="F27" s="10" t="s">
        <v>41</v>
      </c>
      <c r="G27" s="10" t="s">
        <v>42</v>
      </c>
      <c r="H27" s="11" t="s">
        <v>43</v>
      </c>
      <c r="I27" s="10" t="s">
        <v>44</v>
      </c>
      <c r="J27" s="10" t="s">
        <v>45</v>
      </c>
      <c r="K27" s="11" t="s">
        <v>46</v>
      </c>
      <c r="L27" s="10" t="s">
        <v>47</v>
      </c>
      <c r="M27" s="10" t="s">
        <v>48</v>
      </c>
    </row>
    <row r="28" spans="1:13">
      <c r="A28" s="12" t="s">
        <v>49</v>
      </c>
      <c r="B28" s="13" t="e">
        <f>#REF!*365</f>
        <v>#REF!</v>
      </c>
      <c r="C28" s="13" t="e">
        <f t="shared" ref="C28:C35" si="9">B28+B28*0.1</f>
        <v>#REF!</v>
      </c>
      <c r="D28" s="13" t="e">
        <f>B28*0.9</f>
        <v>#REF!</v>
      </c>
      <c r="E28" s="14"/>
      <c r="F28" s="13"/>
      <c r="G28" s="13"/>
      <c r="H28" s="14"/>
      <c r="I28" s="13"/>
      <c r="J28" s="13"/>
      <c r="K28" s="14"/>
    </row>
    <row r="29" spans="1:13">
      <c r="A29" s="12" t="s">
        <v>50</v>
      </c>
      <c r="B29" s="13" t="e">
        <f t="shared" ref="B29:B35" si="10">#REF!*365</f>
        <v>#REF!</v>
      </c>
      <c r="C29" s="13" t="e">
        <f t="shared" si="9"/>
        <v>#REF!</v>
      </c>
      <c r="D29" s="13" t="e">
        <f t="shared" ref="D29:D35" si="11">B29*0.9</f>
        <v>#REF!</v>
      </c>
      <c r="E29" s="14"/>
      <c r="F29" s="13"/>
      <c r="G29" s="13"/>
      <c r="H29" s="14"/>
      <c r="I29" s="13"/>
      <c r="J29" s="13"/>
      <c r="K29" s="14"/>
    </row>
    <row r="30" spans="1:13">
      <c r="A30" s="12" t="s">
        <v>51</v>
      </c>
      <c r="B30" s="13" t="e">
        <f t="shared" si="10"/>
        <v>#REF!</v>
      </c>
      <c r="C30" s="13" t="e">
        <f t="shared" si="9"/>
        <v>#REF!</v>
      </c>
      <c r="D30" s="13" t="e">
        <f t="shared" si="11"/>
        <v>#REF!</v>
      </c>
      <c r="E30" s="14"/>
      <c r="F30" s="13"/>
      <c r="G30" s="13"/>
      <c r="H30" s="14"/>
      <c r="I30" s="13"/>
      <c r="J30" s="13"/>
      <c r="K30" s="14"/>
    </row>
    <row r="31" spans="1:13">
      <c r="A31" s="12" t="s">
        <v>52</v>
      </c>
      <c r="B31" s="13" t="e">
        <f t="shared" si="10"/>
        <v>#REF!</v>
      </c>
      <c r="C31" s="13" t="e">
        <f t="shared" si="9"/>
        <v>#REF!</v>
      </c>
      <c r="D31" s="13" t="e">
        <f t="shared" si="11"/>
        <v>#REF!</v>
      </c>
      <c r="E31" s="14"/>
      <c r="F31" s="13"/>
      <c r="G31" s="13"/>
      <c r="H31" s="14"/>
      <c r="I31" s="13"/>
      <c r="J31" s="13"/>
      <c r="K31" s="14"/>
    </row>
    <row r="32" spans="1:13">
      <c r="A32" s="12" t="s">
        <v>53</v>
      </c>
      <c r="B32" s="13" t="e">
        <f t="shared" si="10"/>
        <v>#REF!</v>
      </c>
      <c r="C32" s="13" t="e">
        <f t="shared" si="9"/>
        <v>#REF!</v>
      </c>
      <c r="D32" s="13" t="e">
        <f t="shared" si="11"/>
        <v>#REF!</v>
      </c>
      <c r="E32" s="14" t="e">
        <f t="shared" ref="E32:H35" si="12">#REF!*365</f>
        <v>#REF!</v>
      </c>
      <c r="F32" s="13" t="e">
        <f t="shared" ref="F32:F35" si="13">E32+E32*0.1</f>
        <v>#REF!</v>
      </c>
      <c r="G32" s="13" t="e">
        <f t="shared" ref="G32:G35" si="14">E32*0.9</f>
        <v>#REF!</v>
      </c>
      <c r="H32" s="14"/>
      <c r="I32" s="13"/>
      <c r="J32" s="13"/>
      <c r="K32" s="14"/>
    </row>
    <row r="33" spans="1:13">
      <c r="A33" s="12" t="s">
        <v>54</v>
      </c>
      <c r="B33" s="13" t="e">
        <f t="shared" si="10"/>
        <v>#REF!</v>
      </c>
      <c r="C33" s="13" t="e">
        <f t="shared" si="9"/>
        <v>#REF!</v>
      </c>
      <c r="D33" s="13" t="e">
        <f t="shared" si="11"/>
        <v>#REF!</v>
      </c>
      <c r="E33" s="14" t="e">
        <f t="shared" si="12"/>
        <v>#REF!</v>
      </c>
      <c r="F33" s="13" t="e">
        <f t="shared" si="13"/>
        <v>#REF!</v>
      </c>
      <c r="G33" s="13" t="e">
        <f t="shared" si="14"/>
        <v>#REF!</v>
      </c>
      <c r="H33" s="14" t="e">
        <f t="shared" ref="H33:M34" si="15">#REF!*365</f>
        <v>#REF!</v>
      </c>
      <c r="I33" s="13" t="e">
        <f>H33+H33*0.1</f>
        <v>#REF!</v>
      </c>
      <c r="J33" s="13" t="e">
        <f>H33*0.9</f>
        <v>#REF!</v>
      </c>
      <c r="K33" s="14" t="e">
        <f t="shared" ref="K33:M34" si="16">#REF!*365</f>
        <v>#REF!</v>
      </c>
      <c r="L33" s="13" t="e">
        <f>K33+K33*0.1</f>
        <v>#REF!</v>
      </c>
      <c r="M33" s="13" t="e">
        <f t="shared" ref="M33:M34" si="17">K33*0.9</f>
        <v>#REF!</v>
      </c>
    </row>
    <row r="34" spans="1:13">
      <c r="A34" s="12" t="s">
        <v>55</v>
      </c>
      <c r="B34" s="13" t="e">
        <f t="shared" si="10"/>
        <v>#REF!</v>
      </c>
      <c r="C34" s="13" t="e">
        <f t="shared" si="9"/>
        <v>#REF!</v>
      </c>
      <c r="D34" s="13" t="e">
        <f t="shared" si="11"/>
        <v>#REF!</v>
      </c>
      <c r="E34" s="14" t="e">
        <f t="shared" si="12"/>
        <v>#REF!</v>
      </c>
      <c r="F34" s="13" t="e">
        <f t="shared" si="13"/>
        <v>#REF!</v>
      </c>
      <c r="G34" s="13" t="e">
        <f t="shared" si="14"/>
        <v>#REF!</v>
      </c>
      <c r="H34" s="14" t="e">
        <f t="shared" si="15"/>
        <v>#REF!</v>
      </c>
      <c r="I34" s="13" t="e">
        <f>H34+H34*0.1</f>
        <v>#REF!</v>
      </c>
      <c r="J34" s="13" t="e">
        <f t="shared" ref="J34" si="18">H34*0.9</f>
        <v>#REF!</v>
      </c>
      <c r="K34" s="14" t="e">
        <f t="shared" si="16"/>
        <v>#REF!</v>
      </c>
      <c r="L34" s="13" t="e">
        <f>K34+K34*0.1</f>
        <v>#REF!</v>
      </c>
      <c r="M34" s="13" t="e">
        <f t="shared" si="17"/>
        <v>#REF!</v>
      </c>
    </row>
    <row r="35" spans="1:13" ht="15" thickBot="1">
      <c r="A35" s="9" t="s">
        <v>56</v>
      </c>
      <c r="B35" s="13" t="e">
        <f t="shared" si="10"/>
        <v>#REF!</v>
      </c>
      <c r="C35" s="13" t="e">
        <f t="shared" si="9"/>
        <v>#REF!</v>
      </c>
      <c r="D35" s="13" t="e">
        <f t="shared" si="11"/>
        <v>#REF!</v>
      </c>
      <c r="E35" s="14" t="e">
        <f t="shared" si="12"/>
        <v>#REF!</v>
      </c>
      <c r="F35" s="13" t="e">
        <f t="shared" si="13"/>
        <v>#REF!</v>
      </c>
      <c r="G35" s="13" t="e">
        <f t="shared" si="14"/>
        <v>#REF!</v>
      </c>
      <c r="H35" s="14"/>
      <c r="I35" s="13"/>
      <c r="J35" s="13"/>
      <c r="K35" s="1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5"/>
  <sheetViews>
    <sheetView workbookViewId="0">
      <selection activeCell="L25" sqref="L25"/>
    </sheetView>
  </sheetViews>
  <sheetFormatPr baseColWidth="10" defaultRowHeight="14" x14ac:dyDescent="0"/>
  <cols>
    <col min="10" max="10" width="14.83203125" customWidth="1"/>
    <col min="11" max="28" width="7.6640625" customWidth="1"/>
  </cols>
  <sheetData>
    <row r="2" spans="1:30">
      <c r="A2" t="s">
        <v>5</v>
      </c>
      <c r="E2" t="s">
        <v>10</v>
      </c>
    </row>
    <row r="3" spans="1:30">
      <c r="B3" t="s">
        <v>3</v>
      </c>
      <c r="C3" t="s">
        <v>4</v>
      </c>
      <c r="I3" t="s">
        <v>20</v>
      </c>
    </row>
    <row r="4" spans="1:30">
      <c r="A4" t="s">
        <v>0</v>
      </c>
    </row>
    <row r="5" spans="1:30">
      <c r="A5" t="s">
        <v>1</v>
      </c>
      <c r="B5">
        <v>0.5</v>
      </c>
      <c r="C5">
        <f t="shared" ref="C5:C10" si="0">B5*365</f>
        <v>182.5</v>
      </c>
    </row>
    <row r="6" spans="1:30">
      <c r="A6" t="s">
        <v>2</v>
      </c>
      <c r="B6">
        <v>1.5</v>
      </c>
      <c r="C6">
        <f t="shared" si="0"/>
        <v>547.5</v>
      </c>
    </row>
    <row r="7" spans="1:30">
      <c r="J7" t="s">
        <v>11</v>
      </c>
    </row>
    <row r="8" spans="1:30">
      <c r="A8" t="s">
        <v>6</v>
      </c>
      <c r="J8" t="s">
        <v>12</v>
      </c>
    </row>
    <row r="9" spans="1:30">
      <c r="A9" t="s">
        <v>1</v>
      </c>
      <c r="B9">
        <v>0.4</v>
      </c>
      <c r="C9">
        <f t="shared" si="0"/>
        <v>146</v>
      </c>
      <c r="J9" t="s">
        <v>13</v>
      </c>
    </row>
    <row r="10" spans="1:30">
      <c r="A10" t="s">
        <v>2</v>
      </c>
      <c r="B10">
        <v>1.1000000000000001</v>
      </c>
      <c r="C10">
        <f t="shared" si="0"/>
        <v>401.50000000000006</v>
      </c>
      <c r="J10" t="s">
        <v>14</v>
      </c>
    </row>
    <row r="11" spans="1:30">
      <c r="J11" t="s">
        <v>15</v>
      </c>
    </row>
    <row r="12" spans="1:30">
      <c r="A12" t="s">
        <v>7</v>
      </c>
    </row>
    <row r="13" spans="1:30">
      <c r="A13" t="s">
        <v>1</v>
      </c>
      <c r="B13">
        <v>0.3</v>
      </c>
      <c r="C13">
        <f t="shared" ref="C13:C14" si="1">B13*365</f>
        <v>109.5</v>
      </c>
    </row>
    <row r="14" spans="1:30">
      <c r="A14" t="s">
        <v>2</v>
      </c>
      <c r="B14">
        <v>0.8</v>
      </c>
      <c r="C14">
        <f t="shared" si="1"/>
        <v>292</v>
      </c>
    </row>
    <row r="15" spans="1:30">
      <c r="J15" t="s">
        <v>21</v>
      </c>
      <c r="K15" s="8" t="s">
        <v>24</v>
      </c>
      <c r="L15" s="8"/>
      <c r="M15" s="8"/>
      <c r="N15" s="8"/>
      <c r="O15" s="8" t="s">
        <v>12</v>
      </c>
      <c r="P15" s="8"/>
      <c r="Q15" s="8"/>
      <c r="R15" s="8"/>
      <c r="S15" s="8" t="s">
        <v>13</v>
      </c>
      <c r="T15" s="8"/>
      <c r="U15" s="8"/>
      <c r="V15" s="8"/>
      <c r="W15" s="8" t="s">
        <v>14</v>
      </c>
      <c r="X15" s="8"/>
      <c r="Y15" s="8"/>
      <c r="Z15" s="8"/>
      <c r="AA15" s="8" t="s">
        <v>15</v>
      </c>
      <c r="AB15" s="8"/>
      <c r="AC15" s="8"/>
      <c r="AD15" s="8"/>
    </row>
    <row r="16" spans="1:30">
      <c r="A16" t="s">
        <v>8</v>
      </c>
      <c r="J16" s="1" t="s">
        <v>16</v>
      </c>
      <c r="K16" s="1" t="s">
        <v>22</v>
      </c>
      <c r="L16" s="2" t="s">
        <v>23</v>
      </c>
      <c r="M16" s="2" t="s">
        <v>25</v>
      </c>
      <c r="N16" s="2" t="s">
        <v>26</v>
      </c>
      <c r="O16" s="1" t="s">
        <v>22</v>
      </c>
      <c r="P16" s="2" t="s">
        <v>23</v>
      </c>
      <c r="Q16" s="2" t="s">
        <v>25</v>
      </c>
      <c r="R16" s="2" t="s">
        <v>26</v>
      </c>
      <c r="S16" s="1" t="s">
        <v>22</v>
      </c>
      <c r="T16" s="2" t="s">
        <v>23</v>
      </c>
      <c r="U16" s="2" t="s">
        <v>25</v>
      </c>
      <c r="V16" s="2" t="s">
        <v>26</v>
      </c>
      <c r="W16" s="1" t="s">
        <v>22</v>
      </c>
      <c r="X16" s="2" t="s">
        <v>23</v>
      </c>
      <c r="Y16" s="2" t="s">
        <v>25</v>
      </c>
      <c r="Z16" s="2" t="s">
        <v>26</v>
      </c>
      <c r="AA16" s="1" t="s">
        <v>22</v>
      </c>
      <c r="AB16" s="2" t="s">
        <v>23</v>
      </c>
      <c r="AC16" s="2" t="s">
        <v>25</v>
      </c>
      <c r="AD16" s="2" t="s">
        <v>26</v>
      </c>
    </row>
    <row r="17" spans="1:30">
      <c r="A17" t="s">
        <v>1</v>
      </c>
      <c r="B17">
        <v>0</v>
      </c>
      <c r="C17">
        <f t="shared" ref="C17:C18" si="2">B17*365</f>
        <v>0</v>
      </c>
      <c r="J17" s="2" t="s">
        <v>17</v>
      </c>
      <c r="K17">
        <f>L17*0.1</f>
        <v>40</v>
      </c>
      <c r="L17">
        <v>400</v>
      </c>
      <c r="O17">
        <f>P17*0.1</f>
        <v>15</v>
      </c>
      <c r="P17">
        <v>150</v>
      </c>
      <c r="S17">
        <f>T17*0.1</f>
        <v>36</v>
      </c>
      <c r="T17">
        <v>360</v>
      </c>
      <c r="W17">
        <f>X17*0.1</f>
        <v>23.700000000000003</v>
      </c>
      <c r="X17">
        <v>237</v>
      </c>
      <c r="AA17">
        <f>AB17*0.1</f>
        <v>23.6</v>
      </c>
      <c r="AB17">
        <v>236</v>
      </c>
    </row>
    <row r="18" spans="1:30">
      <c r="A18" t="s">
        <v>2</v>
      </c>
      <c r="B18">
        <v>0.5</v>
      </c>
      <c r="C18">
        <f t="shared" si="2"/>
        <v>182.5</v>
      </c>
      <c r="J18" s="2" t="s">
        <v>18</v>
      </c>
      <c r="K18">
        <f t="shared" ref="K18" si="3">L18*0.1</f>
        <v>15</v>
      </c>
      <c r="L18">
        <v>150</v>
      </c>
      <c r="O18">
        <f t="shared" ref="O18" si="4">P18*0.1</f>
        <v>7</v>
      </c>
      <c r="P18">
        <v>70</v>
      </c>
      <c r="S18">
        <f t="shared" ref="S18" si="5">T18*0.1</f>
        <v>24</v>
      </c>
      <c r="T18">
        <v>240</v>
      </c>
      <c r="W18">
        <f t="shared" ref="W18:AA18" si="6">X18*0.1</f>
        <v>15</v>
      </c>
      <c r="X18">
        <v>150</v>
      </c>
      <c r="AA18">
        <f t="shared" si="6"/>
        <v>10</v>
      </c>
      <c r="AB18">
        <v>100</v>
      </c>
    </row>
    <row r="19" spans="1:30">
      <c r="J19" s="2" t="s">
        <v>19</v>
      </c>
      <c r="K19">
        <v>0</v>
      </c>
      <c r="L19">
        <v>5</v>
      </c>
      <c r="O19">
        <v>0</v>
      </c>
      <c r="P19">
        <v>20</v>
      </c>
      <c r="S19">
        <v>0</v>
      </c>
      <c r="T19">
        <v>50</v>
      </c>
      <c r="W19">
        <v>0</v>
      </c>
      <c r="X19">
        <v>20</v>
      </c>
      <c r="AA19">
        <v>0</v>
      </c>
      <c r="AB19">
        <v>20</v>
      </c>
    </row>
    <row r="20" spans="1:30">
      <c r="A20" t="s">
        <v>9</v>
      </c>
    </row>
    <row r="21" spans="1:30">
      <c r="A21" t="s">
        <v>1</v>
      </c>
      <c r="B21">
        <v>0</v>
      </c>
      <c r="C21">
        <f t="shared" ref="C21:C22" si="7">B21*365</f>
        <v>0</v>
      </c>
      <c r="J21" s="2" t="s">
        <v>35</v>
      </c>
      <c r="K21" s="8" t="s">
        <v>24</v>
      </c>
      <c r="L21" s="8"/>
      <c r="M21" s="8"/>
      <c r="N21" s="8"/>
      <c r="O21" s="8" t="s">
        <v>12</v>
      </c>
      <c r="P21" s="8"/>
      <c r="Q21" s="8"/>
      <c r="R21" s="8"/>
      <c r="S21" s="8" t="s">
        <v>13</v>
      </c>
      <c r="T21" s="8"/>
      <c r="U21" s="8"/>
      <c r="V21" s="8"/>
      <c r="W21" s="8" t="s">
        <v>14</v>
      </c>
      <c r="X21" s="8"/>
      <c r="Y21" s="8"/>
      <c r="Z21" s="8"/>
      <c r="AA21" s="8" t="s">
        <v>15</v>
      </c>
      <c r="AB21" s="8"/>
      <c r="AC21" s="8"/>
      <c r="AD21" s="8"/>
    </row>
    <row r="22" spans="1:30">
      <c r="A22" t="s">
        <v>2</v>
      </c>
      <c r="B22">
        <v>0.2</v>
      </c>
      <c r="C22">
        <f t="shared" si="7"/>
        <v>73</v>
      </c>
      <c r="J22" s="1" t="s">
        <v>16</v>
      </c>
      <c r="K22" s="1" t="s">
        <v>22</v>
      </c>
      <c r="L22" s="2" t="s">
        <v>23</v>
      </c>
      <c r="M22" s="2" t="s">
        <v>25</v>
      </c>
      <c r="N22" s="2" t="s">
        <v>26</v>
      </c>
      <c r="O22" s="1" t="s">
        <v>22</v>
      </c>
      <c r="P22" s="2" t="s">
        <v>23</v>
      </c>
      <c r="Q22" s="2" t="s">
        <v>25</v>
      </c>
      <c r="R22" s="2" t="s">
        <v>26</v>
      </c>
      <c r="S22" s="3" t="s">
        <v>22</v>
      </c>
      <c r="T22" s="4" t="s">
        <v>23</v>
      </c>
      <c r="U22" s="2" t="s">
        <v>25</v>
      </c>
      <c r="V22" s="2" t="s">
        <v>26</v>
      </c>
      <c r="W22" s="3" t="s">
        <v>22</v>
      </c>
      <c r="X22" s="4" t="s">
        <v>23</v>
      </c>
      <c r="Y22" s="2" t="s">
        <v>25</v>
      </c>
      <c r="Z22" s="2" t="s">
        <v>26</v>
      </c>
      <c r="AA22" s="3" t="s">
        <v>22</v>
      </c>
      <c r="AB22" s="4" t="s">
        <v>23</v>
      </c>
      <c r="AC22" s="2" t="s">
        <v>25</v>
      </c>
      <c r="AD22" s="2" t="s">
        <v>26</v>
      </c>
    </row>
    <row r="23" spans="1:30" ht="17">
      <c r="J23" s="2" t="s">
        <v>17</v>
      </c>
      <c r="K23">
        <f>365*(K17/1000)</f>
        <v>14.6</v>
      </c>
      <c r="L23">
        <f>365*(L17/1000)</f>
        <v>146</v>
      </c>
      <c r="M23" s="6">
        <v>80.349999999999994</v>
      </c>
      <c r="N23" s="5">
        <v>1123.6199999999999</v>
      </c>
      <c r="O23">
        <f>365*(O17/1000)</f>
        <v>5.4749999999999996</v>
      </c>
      <c r="P23">
        <f>365*(P17/1000)</f>
        <v>54.75</v>
      </c>
      <c r="Q23" s="6">
        <v>30.32</v>
      </c>
      <c r="R23" s="5">
        <v>158.01</v>
      </c>
      <c r="S23">
        <f>365*(S17/1000)</f>
        <v>13.139999999999999</v>
      </c>
      <c r="T23">
        <f>365*(T17/1000)</f>
        <v>131.4</v>
      </c>
      <c r="U23" s="6">
        <v>72.430000000000007</v>
      </c>
      <c r="V23" s="6">
        <v>910.13</v>
      </c>
      <c r="W23">
        <f>365*(W17/1000)</f>
        <v>8.650500000000001</v>
      </c>
      <c r="X23">
        <f>365*(X17/1000)</f>
        <v>86.504999999999995</v>
      </c>
      <c r="Y23" s="6">
        <v>47.51</v>
      </c>
      <c r="Z23" s="6">
        <v>394.45</v>
      </c>
      <c r="AA23">
        <f>365*(AA17/1000)</f>
        <v>8.6140000000000008</v>
      </c>
      <c r="AB23">
        <f>365*(AB17/1000)</f>
        <v>86.14</v>
      </c>
      <c r="AC23" s="6">
        <v>46.97</v>
      </c>
      <c r="AD23" s="6">
        <v>391.13</v>
      </c>
    </row>
    <row r="24" spans="1:30" ht="17">
      <c r="J24" s="2" t="s">
        <v>18</v>
      </c>
      <c r="K24">
        <f t="shared" ref="K24:L24" si="8">365*(K18/1000)</f>
        <v>5.4749999999999996</v>
      </c>
      <c r="L24">
        <f t="shared" si="8"/>
        <v>54.75</v>
      </c>
      <c r="M24" s="6">
        <v>30.18</v>
      </c>
      <c r="N24" s="6">
        <v>158.01</v>
      </c>
      <c r="O24">
        <f t="shared" ref="O24:AB24" si="9">365*(O18/1000)</f>
        <v>2.5550000000000002</v>
      </c>
      <c r="P24">
        <f t="shared" si="9"/>
        <v>25.55</v>
      </c>
      <c r="Q24" s="6">
        <v>14.11</v>
      </c>
      <c r="R24" s="6">
        <v>34.409999999999997</v>
      </c>
      <c r="S24">
        <f t="shared" si="9"/>
        <v>8.76</v>
      </c>
      <c r="T24">
        <f t="shared" si="9"/>
        <v>87.6</v>
      </c>
      <c r="U24" s="6">
        <v>47.92</v>
      </c>
      <c r="V24" s="6">
        <v>404.5</v>
      </c>
      <c r="W24">
        <f t="shared" si="9"/>
        <v>5.4749999999999996</v>
      </c>
      <c r="X24">
        <f t="shared" si="9"/>
        <v>54.75</v>
      </c>
      <c r="Y24" s="6">
        <v>30.19</v>
      </c>
      <c r="Z24" s="6">
        <v>158.01</v>
      </c>
      <c r="AA24">
        <f t="shared" si="9"/>
        <v>3.65</v>
      </c>
      <c r="AB24">
        <f t="shared" si="9"/>
        <v>36.5</v>
      </c>
      <c r="AC24" s="6">
        <v>20.149999999999999</v>
      </c>
      <c r="AD24" s="5">
        <v>70.23</v>
      </c>
    </row>
    <row r="25" spans="1:30" ht="17">
      <c r="J25" s="2" t="s">
        <v>19</v>
      </c>
      <c r="K25">
        <f t="shared" ref="K25:L25" si="10">365*(K19/1000)</f>
        <v>0</v>
      </c>
      <c r="L25">
        <f t="shared" si="10"/>
        <v>1.825</v>
      </c>
      <c r="M25" s="6">
        <v>0.92</v>
      </c>
      <c r="N25" s="5">
        <v>0.22</v>
      </c>
      <c r="O25">
        <f t="shared" ref="O25:AB25" si="11">365*(O19/1000)</f>
        <v>0</v>
      </c>
      <c r="P25">
        <f t="shared" si="11"/>
        <v>7.3</v>
      </c>
      <c r="Q25" s="6">
        <v>3.65</v>
      </c>
      <c r="R25" s="5">
        <v>3.47</v>
      </c>
      <c r="S25">
        <f t="shared" si="11"/>
        <v>0</v>
      </c>
      <c r="T25">
        <f t="shared" si="11"/>
        <v>18.25</v>
      </c>
      <c r="U25" s="6">
        <v>9.16</v>
      </c>
      <c r="V25" s="6">
        <v>21.67</v>
      </c>
      <c r="W25">
        <f t="shared" si="11"/>
        <v>0</v>
      </c>
      <c r="X25">
        <f t="shared" si="11"/>
        <v>7.3</v>
      </c>
      <c r="Y25" s="6">
        <v>3.64</v>
      </c>
      <c r="Z25" s="6">
        <v>3.47</v>
      </c>
      <c r="AA25">
        <f t="shared" si="11"/>
        <v>0</v>
      </c>
      <c r="AB25">
        <f t="shared" si="11"/>
        <v>7.3</v>
      </c>
      <c r="AC25" s="6">
        <v>3.67</v>
      </c>
      <c r="AD25" s="5">
        <v>3.47</v>
      </c>
    </row>
  </sheetData>
  <mergeCells count="10">
    <mergeCell ref="W21:Z21"/>
    <mergeCell ref="AA21:AD21"/>
    <mergeCell ref="S21:V21"/>
    <mergeCell ref="O21:R21"/>
    <mergeCell ref="K21:N21"/>
    <mergeCell ref="K15:N15"/>
    <mergeCell ref="O15:R15"/>
    <mergeCell ref="S15:V15"/>
    <mergeCell ref="W15:Z15"/>
    <mergeCell ref="AA15:AD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5"/>
  <sheetViews>
    <sheetView workbookViewId="0">
      <selection activeCell="D4" sqref="D4:E7"/>
    </sheetView>
  </sheetViews>
  <sheetFormatPr baseColWidth="10" defaultRowHeight="14" x14ac:dyDescent="0"/>
  <sheetData>
    <row r="4" spans="1:5">
      <c r="A4" t="s">
        <v>27</v>
      </c>
      <c r="D4" t="s">
        <v>28</v>
      </c>
    </row>
    <row r="5" spans="1:5">
      <c r="A5" t="s">
        <v>29</v>
      </c>
    </row>
    <row r="6" spans="1:5">
      <c r="B6" t="s">
        <v>3</v>
      </c>
      <c r="C6" t="s">
        <v>4</v>
      </c>
    </row>
    <row r="7" spans="1:5">
      <c r="A7" t="s">
        <v>30</v>
      </c>
      <c r="D7" t="s">
        <v>25</v>
      </c>
      <c r="E7" t="s">
        <v>26</v>
      </c>
    </row>
    <row r="8" spans="1:5">
      <c r="A8" t="s">
        <v>1</v>
      </c>
      <c r="B8">
        <v>0.5</v>
      </c>
      <c r="C8">
        <f t="shared" ref="C8:C13" si="0">B8*365</f>
        <v>182.5</v>
      </c>
    </row>
    <row r="9" spans="1:5">
      <c r="A9" t="s">
        <v>2</v>
      </c>
      <c r="B9">
        <v>1.5</v>
      </c>
      <c r="C9">
        <f t="shared" si="0"/>
        <v>547.5</v>
      </c>
    </row>
    <row r="11" spans="1:5">
      <c r="A11" t="s">
        <v>31</v>
      </c>
    </row>
    <row r="12" spans="1:5">
      <c r="A12" t="s">
        <v>1</v>
      </c>
      <c r="B12">
        <v>0.4</v>
      </c>
      <c r="C12">
        <f t="shared" si="0"/>
        <v>146</v>
      </c>
    </row>
    <row r="13" spans="1:5">
      <c r="A13" t="s">
        <v>2</v>
      </c>
      <c r="B13">
        <v>1.1000000000000001</v>
      </c>
      <c r="C13">
        <f t="shared" si="0"/>
        <v>401.50000000000006</v>
      </c>
    </row>
    <row r="15" spans="1:5">
      <c r="A15" t="s">
        <v>32</v>
      </c>
    </row>
    <row r="16" spans="1:5">
      <c r="A16" t="s">
        <v>1</v>
      </c>
      <c r="B16">
        <v>0.3</v>
      </c>
      <c r="C16">
        <f t="shared" ref="C16:C17" si="1">B16*365</f>
        <v>109.5</v>
      </c>
    </row>
    <row r="17" spans="1:3">
      <c r="A17" t="s">
        <v>2</v>
      </c>
      <c r="B17">
        <v>0.8</v>
      </c>
      <c r="C17">
        <f t="shared" si="1"/>
        <v>292</v>
      </c>
    </row>
    <row r="19" spans="1:3">
      <c r="A19" t="s">
        <v>33</v>
      </c>
    </row>
    <row r="20" spans="1:3">
      <c r="A20" t="s">
        <v>1</v>
      </c>
      <c r="B20">
        <v>0</v>
      </c>
      <c r="C20">
        <f t="shared" ref="C20:C21" si="2">B20*365</f>
        <v>0</v>
      </c>
    </row>
    <row r="21" spans="1:3">
      <c r="A21" t="s">
        <v>2</v>
      </c>
      <c r="B21">
        <v>0.5</v>
      </c>
      <c r="C21">
        <f t="shared" si="2"/>
        <v>182.5</v>
      </c>
    </row>
    <row r="23" spans="1:3">
      <c r="A23" t="s">
        <v>34</v>
      </c>
    </row>
    <row r="24" spans="1:3">
      <c r="A24" t="s">
        <v>1</v>
      </c>
      <c r="B24">
        <v>0</v>
      </c>
      <c r="C24">
        <f t="shared" ref="C24:C25" si="3">B24*365</f>
        <v>0</v>
      </c>
    </row>
    <row r="25" spans="1:3">
      <c r="A25" t="s">
        <v>2</v>
      </c>
      <c r="B25">
        <v>0.2</v>
      </c>
      <c r="C25">
        <f t="shared" si="3"/>
        <v>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baseColWidth="10" defaultRowHeight="14" x14ac:dyDescent="0"/>
  <sheetData>
    <row r="1" spans="1:13" ht="27" thickBot="1">
      <c r="A1" s="9" t="s">
        <v>36</v>
      </c>
      <c r="B1" s="10" t="s">
        <v>37</v>
      </c>
      <c r="C1" s="10" t="s">
        <v>38</v>
      </c>
      <c r="D1" s="10" t="s">
        <v>39</v>
      </c>
      <c r="E1" s="11" t="s">
        <v>40</v>
      </c>
      <c r="F1" s="10" t="s">
        <v>41</v>
      </c>
      <c r="G1" s="10" t="s">
        <v>42</v>
      </c>
      <c r="H1" s="11" t="s">
        <v>43</v>
      </c>
      <c r="I1" s="10" t="s">
        <v>44</v>
      </c>
      <c r="J1" s="10" t="s">
        <v>45</v>
      </c>
      <c r="K1" s="11" t="s">
        <v>46</v>
      </c>
      <c r="L1" s="10" t="s">
        <v>47</v>
      </c>
      <c r="M1" s="10" t="s">
        <v>48</v>
      </c>
    </row>
    <row r="2" spans="1:13" ht="26">
      <c r="A2" s="12" t="s">
        <v>49</v>
      </c>
      <c r="B2" s="13" t="e">
        <f>#REF!*365</f>
        <v>#REF!</v>
      </c>
      <c r="C2" s="13" t="e">
        <f t="shared" ref="C2:C9" si="0">B2+B2*0.1</f>
        <v>#REF!</v>
      </c>
      <c r="D2" s="13" t="e">
        <f>B2*0.9</f>
        <v>#REF!</v>
      </c>
      <c r="E2" s="14"/>
      <c r="F2" s="13"/>
      <c r="G2" s="13"/>
      <c r="H2" s="14"/>
      <c r="I2" s="13"/>
      <c r="J2" s="13"/>
      <c r="K2" s="14"/>
    </row>
    <row r="3" spans="1:13" ht="26">
      <c r="A3" s="12" t="s">
        <v>50</v>
      </c>
      <c r="B3" s="13" t="e">
        <f t="shared" ref="B3" si="1">#REF!*365</f>
        <v>#REF!</v>
      </c>
      <c r="C3" s="13" t="e">
        <f t="shared" si="0"/>
        <v>#REF!</v>
      </c>
      <c r="D3" s="13" t="e">
        <f t="shared" ref="D3:D9" si="2">B3*0.9</f>
        <v>#REF!</v>
      </c>
      <c r="E3" s="14"/>
      <c r="F3" s="13"/>
      <c r="G3" s="13"/>
      <c r="H3" s="14"/>
      <c r="I3" s="13"/>
      <c r="J3" s="13"/>
      <c r="K3" s="14"/>
    </row>
    <row r="4" spans="1:13">
      <c r="A4" s="12" t="s">
        <v>51</v>
      </c>
      <c r="B4" s="13" t="e">
        <f t="shared" ref="B4" si="3">#REF!*365</f>
        <v>#REF!</v>
      </c>
      <c r="C4" s="13" t="e">
        <f t="shared" si="0"/>
        <v>#REF!</v>
      </c>
      <c r="D4" s="13" t="e">
        <f t="shared" si="2"/>
        <v>#REF!</v>
      </c>
      <c r="E4" s="14"/>
      <c r="F4" s="13"/>
      <c r="G4" s="13"/>
      <c r="H4" s="14"/>
      <c r="I4" s="13"/>
      <c r="J4" s="13"/>
      <c r="K4" s="14"/>
    </row>
    <row r="5" spans="1:13">
      <c r="A5" s="12" t="s">
        <v>52</v>
      </c>
      <c r="B5" s="13" t="e">
        <f t="shared" ref="B5" si="4">#REF!*365</f>
        <v>#REF!</v>
      </c>
      <c r="C5" s="13" t="e">
        <f t="shared" si="0"/>
        <v>#REF!</v>
      </c>
      <c r="D5" s="13" t="e">
        <f t="shared" si="2"/>
        <v>#REF!</v>
      </c>
      <c r="E5" s="14"/>
      <c r="F5" s="13"/>
      <c r="G5" s="13"/>
      <c r="H5" s="14"/>
      <c r="I5" s="13"/>
      <c r="J5" s="13"/>
      <c r="K5" s="14"/>
    </row>
    <row r="6" spans="1:13">
      <c r="A6" s="12" t="s">
        <v>53</v>
      </c>
      <c r="B6" s="13" t="e">
        <f t="shared" ref="B6:E6" si="5">#REF!*365</f>
        <v>#REF!</v>
      </c>
      <c r="C6" s="13" t="e">
        <f t="shared" si="0"/>
        <v>#REF!</v>
      </c>
      <c r="D6" s="13" t="e">
        <f t="shared" si="2"/>
        <v>#REF!</v>
      </c>
      <c r="E6" s="14" t="e">
        <f t="shared" ref="E6:H6" si="6">#REF!*365</f>
        <v>#REF!</v>
      </c>
      <c r="F6" s="13" t="e">
        <f t="shared" ref="F6:F9" si="7">E6+E6*0.1</f>
        <v>#REF!</v>
      </c>
      <c r="G6" s="13" t="e">
        <f t="shared" ref="G6:G9" si="8">E6*0.9</f>
        <v>#REF!</v>
      </c>
      <c r="H6" s="14"/>
      <c r="I6" s="13"/>
      <c r="J6" s="13"/>
      <c r="K6" s="14"/>
    </row>
    <row r="7" spans="1:13" ht="26">
      <c r="A7" s="12" t="s">
        <v>54</v>
      </c>
      <c r="B7" s="13" t="e">
        <f t="shared" ref="B7:K7" si="9">#REF!*365</f>
        <v>#REF!</v>
      </c>
      <c r="C7" s="13" t="e">
        <f t="shared" si="0"/>
        <v>#REF!</v>
      </c>
      <c r="D7" s="13" t="e">
        <f t="shared" si="2"/>
        <v>#REF!</v>
      </c>
      <c r="E7" s="14" t="e">
        <f t="shared" ref="E7:M7" si="10">#REF!*365</f>
        <v>#REF!</v>
      </c>
      <c r="F7" s="13" t="e">
        <f t="shared" si="7"/>
        <v>#REF!</v>
      </c>
      <c r="G7" s="13" t="e">
        <f t="shared" si="8"/>
        <v>#REF!</v>
      </c>
      <c r="H7" s="14" t="e">
        <f t="shared" ref="H7:M7" si="11">#REF!*365</f>
        <v>#REF!</v>
      </c>
      <c r="I7" s="13" t="e">
        <f>H7+H7*0.1</f>
        <v>#REF!</v>
      </c>
      <c r="J7" s="13" t="e">
        <f>H7*0.9</f>
        <v>#REF!</v>
      </c>
      <c r="K7" s="14" t="e">
        <f t="shared" ref="K7:M7" si="12">#REF!*365</f>
        <v>#REF!</v>
      </c>
      <c r="L7" s="13" t="e">
        <f>K7+K7*0.1</f>
        <v>#REF!</v>
      </c>
      <c r="M7" s="13" t="e">
        <f t="shared" ref="M7:M8" si="13">K7*0.9</f>
        <v>#REF!</v>
      </c>
    </row>
    <row r="8" spans="1:13" ht="26">
      <c r="A8" s="12" t="s">
        <v>55</v>
      </c>
      <c r="B8" s="13" t="e">
        <f t="shared" ref="B8:K9" si="14">#REF!*365</f>
        <v>#REF!</v>
      </c>
      <c r="C8" s="13" t="e">
        <f t="shared" si="0"/>
        <v>#REF!</v>
      </c>
      <c r="D8" s="13" t="e">
        <f t="shared" si="2"/>
        <v>#REF!</v>
      </c>
      <c r="E8" s="14" t="e">
        <f t="shared" ref="E8:M9" si="15">#REF!*365</f>
        <v>#REF!</v>
      </c>
      <c r="F8" s="13" t="e">
        <f t="shared" si="7"/>
        <v>#REF!</v>
      </c>
      <c r="G8" s="13" t="e">
        <f t="shared" si="8"/>
        <v>#REF!</v>
      </c>
      <c r="H8" s="14" t="e">
        <f t="shared" ref="H8:M9" si="16">#REF!*365</f>
        <v>#REF!</v>
      </c>
      <c r="I8" s="13" t="e">
        <f>H8+H8*0.1</f>
        <v>#REF!</v>
      </c>
      <c r="J8" s="13" t="e">
        <f t="shared" ref="J8" si="17">H8*0.9</f>
        <v>#REF!</v>
      </c>
      <c r="K8" s="14" t="e">
        <f t="shared" ref="K8:M9" si="18">#REF!*365</f>
        <v>#REF!</v>
      </c>
      <c r="L8" s="13" t="e">
        <f>K8+K8*0.1</f>
        <v>#REF!</v>
      </c>
      <c r="M8" s="13" t="e">
        <f t="shared" si="13"/>
        <v>#REF!</v>
      </c>
    </row>
    <row r="9" spans="1:13" ht="15" thickBot="1">
      <c r="A9" s="9" t="s">
        <v>56</v>
      </c>
      <c r="B9" s="13" t="e">
        <f t="shared" ref="B9:K9" si="19">#REF!*365</f>
        <v>#REF!</v>
      </c>
      <c r="C9" s="13" t="e">
        <f t="shared" si="0"/>
        <v>#REF!</v>
      </c>
      <c r="D9" s="13" t="e">
        <f t="shared" si="2"/>
        <v>#REF!</v>
      </c>
      <c r="E9" s="14" t="e">
        <f t="shared" ref="E9:M9" si="20">#REF!*365</f>
        <v>#REF!</v>
      </c>
      <c r="F9" s="13" t="e">
        <f t="shared" si="7"/>
        <v>#REF!</v>
      </c>
      <c r="G9" s="13" t="e">
        <f t="shared" si="8"/>
        <v>#REF!</v>
      </c>
      <c r="H9" s="14"/>
      <c r="I9" s="13"/>
      <c r="J9" s="13"/>
      <c r="K9" s="1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Non_Fruit</vt:lpstr>
      <vt:lpstr>Fruit</vt:lpstr>
      <vt:lpstr>purchased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Eike</dc:creator>
  <cp:lastModifiedBy>Cory Whitney</cp:lastModifiedBy>
  <dcterms:created xsi:type="dcterms:W3CDTF">2017-01-27T12:33:15Z</dcterms:created>
  <dcterms:modified xsi:type="dcterms:W3CDTF">2017-02-08T07:21:49Z</dcterms:modified>
</cp:coreProperties>
</file>