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560" yWindow="560" windowWidth="25040" windowHeight="15500" tabRatio="500" activeTab="1"/>
  </bookViews>
  <sheets>
    <sheet name="All_nutrients_CW" sheetId="1" r:id="rId1"/>
    <sheet name="zinc_DL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1" l="1"/>
  <c r="C19" i="1"/>
  <c r="C18" i="1"/>
  <c r="C17" i="1"/>
  <c r="C16" i="1"/>
  <c r="C15" i="1"/>
  <c r="C14" i="1"/>
  <c r="C13" i="1"/>
  <c r="F20" i="1"/>
  <c r="F19" i="1"/>
  <c r="F18" i="1"/>
  <c r="F17" i="1"/>
  <c r="L19" i="1"/>
  <c r="L18" i="1"/>
  <c r="I19" i="1"/>
  <c r="J18" i="1"/>
  <c r="I18" i="1"/>
  <c r="M19" i="1"/>
  <c r="M18" i="1"/>
  <c r="J19" i="1"/>
  <c r="G20" i="1"/>
  <c r="G19" i="1"/>
  <c r="G18" i="1"/>
  <c r="G17" i="1"/>
  <c r="D20" i="1"/>
  <c r="D19" i="1"/>
  <c r="D18" i="1"/>
  <c r="D17" i="1"/>
  <c r="D16" i="1"/>
  <c r="D15" i="1"/>
  <c r="D14" i="1"/>
  <c r="D13" i="1"/>
  <c r="K88" i="1"/>
  <c r="H88" i="1"/>
  <c r="E88" i="1"/>
  <c r="B88" i="1"/>
  <c r="K87" i="1"/>
  <c r="H87" i="1"/>
  <c r="E87" i="1"/>
  <c r="B87" i="1"/>
  <c r="K86" i="1"/>
  <c r="H86" i="1"/>
  <c r="E86" i="1"/>
  <c r="B86" i="1"/>
  <c r="K85" i="1"/>
  <c r="H85" i="1"/>
  <c r="E85" i="1"/>
  <c r="B85" i="1"/>
  <c r="K84" i="1"/>
  <c r="H84" i="1"/>
  <c r="E84" i="1"/>
  <c r="B84" i="1"/>
  <c r="K83" i="1"/>
  <c r="H83" i="1"/>
  <c r="E83" i="1"/>
  <c r="B83" i="1"/>
  <c r="K82" i="1"/>
  <c r="H82" i="1"/>
  <c r="E82" i="1"/>
  <c r="B82" i="1"/>
  <c r="K81" i="1"/>
  <c r="H81" i="1"/>
  <c r="E81" i="1"/>
  <c r="B81" i="1"/>
  <c r="M39" i="2"/>
  <c r="L39" i="2"/>
  <c r="K35" i="2"/>
  <c r="J35" i="2"/>
  <c r="K34" i="2"/>
  <c r="J34" i="2"/>
  <c r="M41" i="2"/>
  <c r="L41" i="2"/>
  <c r="K41" i="2"/>
  <c r="J41" i="2"/>
  <c r="M40" i="2"/>
  <c r="L40" i="2"/>
  <c r="K40" i="2"/>
  <c r="J40" i="2"/>
  <c r="K39" i="2"/>
  <c r="J39" i="2"/>
  <c r="M38" i="2"/>
  <c r="L38" i="2"/>
  <c r="K38" i="2"/>
  <c r="J38" i="2"/>
  <c r="M37" i="2"/>
  <c r="L37" i="2"/>
  <c r="K37" i="2"/>
  <c r="J37" i="2"/>
  <c r="M36" i="2"/>
  <c r="L36" i="2"/>
  <c r="K36" i="2"/>
  <c r="J36" i="2"/>
  <c r="M35" i="2"/>
  <c r="L35" i="2"/>
  <c r="M34" i="2"/>
  <c r="L34" i="2"/>
  <c r="C36" i="2"/>
  <c r="C35" i="2"/>
  <c r="C33" i="2"/>
  <c r="C32" i="2"/>
  <c r="C30" i="2"/>
  <c r="C29" i="2"/>
  <c r="C28" i="2"/>
  <c r="C27" i="2"/>
  <c r="C26" i="2"/>
  <c r="C25" i="2"/>
  <c r="C24" i="2"/>
  <c r="C23" i="2"/>
  <c r="C21" i="2"/>
  <c r="C20" i="2"/>
  <c r="C19" i="2"/>
  <c r="C18" i="2"/>
  <c r="C17" i="2"/>
  <c r="C16" i="2"/>
  <c r="C15" i="2"/>
  <c r="C14" i="2"/>
  <c r="B60" i="1"/>
  <c r="E60" i="1"/>
  <c r="L60" i="1"/>
  <c r="B61" i="1"/>
  <c r="E61" i="1"/>
  <c r="L61" i="1"/>
  <c r="B62" i="1"/>
  <c r="E62" i="1"/>
  <c r="L62" i="1"/>
  <c r="B63" i="1"/>
  <c r="E63" i="1"/>
  <c r="L63" i="1"/>
  <c r="B59" i="1"/>
  <c r="E59" i="1"/>
  <c r="L59" i="1"/>
  <c r="H54" i="1"/>
  <c r="H65" i="1"/>
  <c r="K54" i="1"/>
  <c r="K65" i="1"/>
  <c r="K53" i="1"/>
  <c r="H53" i="1"/>
  <c r="B37" i="1"/>
  <c r="E37" i="1"/>
  <c r="B38" i="1"/>
  <c r="E38" i="1"/>
  <c r="B39" i="1"/>
  <c r="E39" i="1"/>
  <c r="B40" i="1"/>
  <c r="E40" i="1"/>
  <c r="B41" i="1"/>
  <c r="E41" i="1"/>
  <c r="B42" i="1"/>
  <c r="E42" i="1"/>
  <c r="B43" i="1"/>
  <c r="E43" i="1"/>
  <c r="K66" i="1"/>
  <c r="H66" i="1"/>
  <c r="E66" i="1"/>
  <c r="B66" i="1"/>
  <c r="E65" i="1"/>
  <c r="B65" i="1"/>
  <c r="K64" i="1"/>
  <c r="H64" i="1"/>
  <c r="E64" i="1"/>
  <c r="B64" i="1"/>
  <c r="K63" i="1"/>
  <c r="H63" i="1"/>
  <c r="K62" i="1"/>
  <c r="H62" i="1"/>
  <c r="K61" i="1"/>
  <c r="H61" i="1"/>
  <c r="K60" i="1"/>
  <c r="H60" i="1"/>
  <c r="K59" i="1"/>
  <c r="H59" i="1"/>
  <c r="E36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B36" i="1"/>
  <c r="B20" i="1"/>
  <c r="E20" i="1"/>
  <c r="B14" i="1"/>
  <c r="B15" i="1"/>
  <c r="B16" i="1"/>
  <c r="B17" i="1"/>
  <c r="E17" i="1"/>
  <c r="B18" i="1"/>
  <c r="E18" i="1"/>
  <c r="H18" i="1"/>
  <c r="K18" i="1"/>
  <c r="B19" i="1"/>
  <c r="E19" i="1"/>
  <c r="H19" i="1"/>
  <c r="K19" i="1"/>
  <c r="B13" i="1"/>
</calcChain>
</file>

<file path=xl/sharedStrings.xml><?xml version="1.0" encoding="utf-8"?>
<sst xmlns="http://schemas.openxmlformats.org/spreadsheetml/2006/main" count="201" uniqueCount="65">
  <si>
    <t>Age</t>
  </si>
  <si>
    <t>Male</t>
  </si>
  <si>
    <t>Female</t>
  </si>
  <si>
    <t>Pregnant</t>
  </si>
  <si>
    <t>Lactating</t>
  </si>
  <si>
    <t>0–6 months*</t>
  </si>
  <si>
    <t>7–12 months*</t>
  </si>
  <si>
    <t>1–3 years</t>
  </si>
  <si>
    <t>4–8 years</t>
  </si>
  <si>
    <t>9–13 years</t>
  </si>
  <si>
    <t>14–18 years</t>
  </si>
  <si>
    <t>19–50 years</t>
  </si>
  <si>
    <t>51+ years</t>
  </si>
  <si>
    <t>Iron (mg/day)</t>
  </si>
  <si>
    <t>Iron (mg/yr)</t>
  </si>
  <si>
    <t>Mean of male and female</t>
  </si>
  <si>
    <t>Table 1: Recommended Dietary Allowances (RDAs) for Zinc [2]</t>
  </si>
  <si>
    <t>source: https://ods.od.nih.gov/factsheets/Zinc-HealthProfessional/</t>
  </si>
  <si>
    <t>Pregnancy</t>
  </si>
  <si>
    <t>Lactation</t>
  </si>
  <si>
    <t>0–6 months</t>
  </si>
  <si>
    <t>2 mg*</t>
  </si>
  <si>
    <t>7–12 months</t>
  </si>
  <si>
    <t>3 mg</t>
  </si>
  <si>
    <t>5 mg</t>
  </si>
  <si>
    <t>8 mg</t>
  </si>
  <si>
    <t>11 mg</t>
  </si>
  <si>
    <t>9 mg</t>
  </si>
  <si>
    <t>12 mg</t>
  </si>
  <si>
    <t>13 mg</t>
  </si>
  <si>
    <t>19+ years</t>
  </si>
  <si>
    <t>Birth to 6 months male</t>
  </si>
  <si>
    <t>7–12 months male</t>
  </si>
  <si>
    <t>1–3 years male</t>
  </si>
  <si>
    <t>4–8 years male</t>
  </si>
  <si>
    <t>9–13 years male</t>
  </si>
  <si>
    <t>14–18 years male</t>
  </si>
  <si>
    <t>19–50 years male</t>
  </si>
  <si>
    <t>51+ years male</t>
  </si>
  <si>
    <t>Birth to 6 months female</t>
  </si>
  <si>
    <t>7–12 months female</t>
  </si>
  <si>
    <t>1–3 years female</t>
  </si>
  <si>
    <t>4–8 years female</t>
  </si>
  <si>
    <t>9–13 years female</t>
  </si>
  <si>
    <t>14–18 years female</t>
  </si>
  <si>
    <t>19–50 years female</t>
  </si>
  <si>
    <t>51+ years female</t>
  </si>
  <si>
    <t>14–18 years female pregnant</t>
  </si>
  <si>
    <t>19–50 years female pregnant</t>
  </si>
  <si>
    <t>14–18 years female lactating</t>
  </si>
  <si>
    <t>19–50 years female lactating</t>
  </si>
  <si>
    <t>Zinc (mg/yr)</t>
  </si>
  <si>
    <t>Zinc (mg/day)</t>
  </si>
  <si>
    <t>Energy (kcal/day- Active PAL EER)</t>
  </si>
  <si>
    <t>Energy (Active PAL EERb (kcal/yr))</t>
  </si>
  <si>
    <t>Vitamin A RAE per day</t>
  </si>
  <si>
    <t>Vitamin A RAE per year</t>
  </si>
  <si>
    <t>Male upper</t>
  </si>
  <si>
    <t>Male Lower</t>
  </si>
  <si>
    <t>Female upper</t>
  </si>
  <si>
    <t>Female lower</t>
  </si>
  <si>
    <t>Pregnant upper</t>
  </si>
  <si>
    <t>Pregnant lower</t>
  </si>
  <si>
    <t>Lactating upper</t>
  </si>
  <si>
    <t>Lactating 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</si>
</sst>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2" x14ac:knownFonts="1">
    <font>
      <sz val="14"/>
      <color theme="1"/>
      <name val="Garamond"/>
      <family val="2"/>
    </font>
    <font>
      <sz val="14"/>
      <color theme="1"/>
      <name val="Garamond"/>
      <family val="2"/>
    </font>
    <font>
      <sz val="12"/>
      <color theme="1"/>
      <name val="Cambria"/>
    </font>
    <font>
      <sz val="11"/>
      <color theme="1"/>
      <name val="Cambria"/>
    </font>
    <font>
      <u/>
      <sz val="14"/>
      <color theme="10"/>
      <name val="Garamond"/>
      <family val="2"/>
    </font>
    <font>
      <u/>
      <sz val="14"/>
      <color theme="11"/>
      <name val="Garamond"/>
      <family val="2"/>
    </font>
    <font>
      <sz val="9"/>
      <color theme="1"/>
      <name val="NewBaskerville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333333"/>
      <name val="Arial"/>
      <family val="2"/>
    </font>
    <font>
      <sz val="10"/>
      <color rgb="FF333333"/>
      <name val="Arial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6C276A"/>
      </left>
      <right style="medium">
        <color rgb="FF6C276A"/>
      </right>
      <top style="medium">
        <color rgb="FF6C276A"/>
      </top>
      <bottom style="medium">
        <color rgb="FF6C276A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131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3" fillId="0" borderId="2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43" fontId="0" fillId="0" borderId="0" xfId="1" applyFont="1"/>
    <xf numFmtId="0" fontId="6" fillId="0" borderId="0" xfId="0" applyFont="1"/>
    <xf numFmtId="0" fontId="3" fillId="0" borderId="0" xfId="0" applyFont="1" applyBorder="1" applyAlignment="1">
      <alignment vertical="center" wrapText="1"/>
    </xf>
    <xf numFmtId="3" fontId="6" fillId="0" borderId="0" xfId="0" applyNumberFormat="1" applyFont="1"/>
    <xf numFmtId="43" fontId="0" fillId="0" borderId="0" xfId="0" applyNumberFormat="1"/>
    <xf numFmtId="0" fontId="3" fillId="0" borderId="0" xfId="0" applyFont="1" applyFill="1" applyBorder="1" applyAlignment="1">
      <alignment vertical="center" wrapText="1"/>
    </xf>
    <xf numFmtId="0" fontId="8" fillId="0" borderId="0" xfId="37"/>
    <xf numFmtId="0" fontId="9" fillId="0" borderId="4" xfId="37" applyFont="1" applyBorder="1" applyAlignment="1">
      <alignment horizontal="left" wrapText="1"/>
    </xf>
    <xf numFmtId="0" fontId="10" fillId="2" borderId="5" xfId="37" applyFont="1" applyFill="1" applyBorder="1" applyAlignment="1">
      <alignment vertical="top" wrapText="1"/>
    </xf>
    <xf numFmtId="0" fontId="10" fillId="2" borderId="5" xfId="37" applyFont="1" applyFill="1" applyBorder="1" applyAlignment="1">
      <alignment horizontal="right" vertical="top" wrapText="1"/>
    </xf>
    <xf numFmtId="0" fontId="10" fillId="0" borderId="5" xfId="37" applyFont="1" applyBorder="1" applyAlignment="1">
      <alignment vertical="top" wrapText="1"/>
    </xf>
    <xf numFmtId="0" fontId="10" fillId="0" borderId="5" xfId="37" applyFont="1" applyBorder="1" applyAlignment="1">
      <alignment horizontal="right" vertical="top" wrapText="1"/>
    </xf>
    <xf numFmtId="0" fontId="11" fillId="0" borderId="0" xfId="37" applyFont="1"/>
    <xf numFmtId="2" fontId="3" fillId="0" borderId="2" xfId="1" applyNumberFormat="1" applyFont="1" applyBorder="1" applyAlignment="1">
      <alignment vertical="center" wrapText="1"/>
    </xf>
    <xf numFmtId="2" fontId="3" fillId="0" borderId="0" xfId="1" applyNumberFormat="1" applyFont="1" applyAlignment="1">
      <alignment vertical="center" wrapText="1"/>
    </xf>
    <xf numFmtId="2" fontId="0" fillId="0" borderId="0" xfId="1" applyNumberFormat="1" applyFont="1"/>
    <xf numFmtId="2" fontId="6" fillId="0" borderId="0" xfId="1" applyNumberFormat="1" applyFont="1"/>
    <xf numFmtId="2" fontId="3" fillId="0" borderId="0" xfId="1" applyNumberFormat="1" applyFont="1" applyBorder="1" applyAlignment="1">
      <alignment vertical="center" wrapText="1"/>
    </xf>
    <xf numFmtId="2" fontId="8" fillId="0" borderId="0" xfId="1" applyNumberFormat="1" applyFont="1"/>
    <xf numFmtId="2" fontId="3" fillId="0" borderId="6" xfId="1" applyNumberFormat="1" applyFont="1" applyBorder="1" applyAlignment="1">
      <alignment vertical="center" wrapText="1"/>
    </xf>
    <xf numFmtId="2" fontId="3" fillId="0" borderId="7" xfId="1" applyNumberFormat="1" applyFont="1" applyBorder="1" applyAlignment="1">
      <alignment vertical="center" wrapText="1"/>
    </xf>
    <xf numFmtId="2" fontId="0" fillId="0" borderId="7" xfId="1" applyNumberFormat="1" applyFont="1" applyBorder="1"/>
    <xf numFmtId="2" fontId="6" fillId="0" borderId="7" xfId="1" applyNumberFormat="1" applyFont="1" applyBorder="1"/>
    <xf numFmtId="2" fontId="8" fillId="0" borderId="7" xfId="1" applyNumberFormat="1" applyFont="1" applyBorder="1"/>
    <xf numFmtId="0" fontId="2" fillId="0" borderId="1" xfId="0" applyFont="1" applyBorder="1" applyAlignment="1">
      <alignment vertical="top" wrapText="1"/>
    </xf>
    <xf numFmtId="0" fontId="7" fillId="0" borderId="3" xfId="36" applyBorder="1" applyAlignment="1">
      <alignment horizontal="left" vertical="center"/>
    </xf>
    <xf numFmtId="0" fontId="8" fillId="0" borderId="3" xfId="37" applyBorder="1"/>
  </cellXfs>
  <cellStyles count="131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/>
    <cellStyle name="Normal" xfId="0" builtinId="0"/>
    <cellStyle name="Normal 2" xfId="37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ds.od.nih.gov/factsheets/Zinc-HealthProfession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8"/>
  <sheetViews>
    <sheetView topLeftCell="A11" zoomScale="150" zoomScaleNormal="150" zoomScalePageLayoutView="150" workbookViewId="0">
      <pane xSplit="1" topLeftCell="B1" activePane="topRight" state="frozen"/>
      <selection activeCell="A11" sqref="A11"/>
      <selection pane="topRight" activeCell="C18" sqref="C18"/>
    </sheetView>
  </sheetViews>
  <sheetFormatPr baseColWidth="10" defaultRowHeight="17" x14ac:dyDescent="0"/>
  <cols>
    <col min="2" max="2" width="5.7109375" style="18" customWidth="1"/>
    <col min="3" max="4" width="11.85546875" style="18" customWidth="1"/>
    <col min="5" max="5" width="5.7109375" style="24" customWidth="1"/>
    <col min="6" max="7" width="11.85546875" style="18" customWidth="1"/>
    <col min="8" max="8" width="3.85546875" style="24" customWidth="1"/>
    <col min="9" max="10" width="11.85546875" style="18" customWidth="1"/>
    <col min="11" max="11" width="10.85546875" style="24" customWidth="1"/>
    <col min="12" max="13" width="11.85546875" customWidth="1"/>
  </cols>
  <sheetData>
    <row r="1" spans="1:13" hidden="1">
      <c r="A1" s="27" t="s">
        <v>55</v>
      </c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13" ht="40" hidden="1" thickBot="1">
      <c r="A2" s="1" t="s">
        <v>0</v>
      </c>
      <c r="B2" s="16" t="s">
        <v>1</v>
      </c>
      <c r="C2" s="16"/>
      <c r="D2" s="16"/>
      <c r="E2" s="22" t="s">
        <v>2</v>
      </c>
      <c r="F2" s="16"/>
      <c r="G2" s="16"/>
      <c r="H2" s="22" t="s">
        <v>3</v>
      </c>
      <c r="I2" s="16"/>
      <c r="J2" s="16"/>
      <c r="K2" s="22" t="s">
        <v>4</v>
      </c>
    </row>
    <row r="3" spans="1:13" hidden="1">
      <c r="A3" s="2" t="s">
        <v>5</v>
      </c>
      <c r="B3" s="17">
        <v>400</v>
      </c>
      <c r="C3" s="17"/>
      <c r="D3" s="17"/>
      <c r="E3" s="23">
        <v>400</v>
      </c>
      <c r="F3" s="17"/>
      <c r="G3" s="17"/>
      <c r="H3" s="23"/>
      <c r="I3" s="17"/>
      <c r="J3" s="17"/>
      <c r="K3" s="23"/>
    </row>
    <row r="4" spans="1:13" hidden="1">
      <c r="A4" s="2" t="s">
        <v>6</v>
      </c>
      <c r="B4" s="17">
        <v>500</v>
      </c>
      <c r="C4" s="17"/>
      <c r="D4" s="17"/>
      <c r="E4" s="23">
        <v>500</v>
      </c>
      <c r="F4" s="17"/>
      <c r="G4" s="17"/>
      <c r="H4" s="23"/>
      <c r="I4" s="17"/>
      <c r="J4" s="17"/>
      <c r="K4" s="23"/>
    </row>
    <row r="5" spans="1:13" hidden="1">
      <c r="A5" s="2" t="s">
        <v>7</v>
      </c>
      <c r="B5" s="17">
        <v>300</v>
      </c>
      <c r="C5" s="17"/>
      <c r="D5" s="17"/>
      <c r="E5" s="23">
        <v>300</v>
      </c>
      <c r="F5" s="17"/>
      <c r="G5" s="17"/>
      <c r="H5" s="23"/>
      <c r="I5" s="17"/>
      <c r="J5" s="17"/>
      <c r="K5" s="23"/>
    </row>
    <row r="6" spans="1:13" hidden="1">
      <c r="A6" s="2" t="s">
        <v>8</v>
      </c>
      <c r="B6" s="17">
        <v>400</v>
      </c>
      <c r="C6" s="17"/>
      <c r="D6" s="17"/>
      <c r="E6" s="23">
        <v>400</v>
      </c>
      <c r="F6" s="17"/>
      <c r="G6" s="17"/>
      <c r="H6" s="23"/>
      <c r="I6" s="17"/>
      <c r="J6" s="17"/>
      <c r="K6" s="23"/>
    </row>
    <row r="7" spans="1:13" hidden="1">
      <c r="A7" s="2" t="s">
        <v>9</v>
      </c>
      <c r="B7" s="17">
        <v>600</v>
      </c>
      <c r="C7" s="17"/>
      <c r="D7" s="17"/>
      <c r="E7" s="23">
        <v>600</v>
      </c>
      <c r="F7" s="17"/>
      <c r="G7" s="17"/>
      <c r="H7" s="23"/>
      <c r="I7" s="17"/>
      <c r="J7" s="17"/>
      <c r="K7" s="23"/>
    </row>
    <row r="8" spans="1:13" hidden="1">
      <c r="A8" s="2" t="s">
        <v>10</v>
      </c>
      <c r="B8" s="17">
        <v>900</v>
      </c>
      <c r="C8" s="17"/>
      <c r="D8" s="17"/>
      <c r="E8" s="23">
        <v>700</v>
      </c>
      <c r="F8" s="17"/>
      <c r="G8" s="17"/>
      <c r="H8" s="23">
        <v>750</v>
      </c>
      <c r="I8" s="17"/>
      <c r="J8" s="17"/>
      <c r="K8" s="23">
        <v>1200</v>
      </c>
    </row>
    <row r="9" spans="1:13" hidden="1">
      <c r="A9" s="2" t="s">
        <v>11</v>
      </c>
      <c r="B9" s="17">
        <v>900</v>
      </c>
      <c r="C9" s="17"/>
      <c r="D9" s="17"/>
      <c r="E9" s="23">
        <v>700</v>
      </c>
      <c r="F9" s="17"/>
      <c r="G9" s="17"/>
      <c r="H9" s="23">
        <v>770</v>
      </c>
      <c r="I9" s="17"/>
      <c r="J9" s="17"/>
      <c r="K9" s="23">
        <v>1300</v>
      </c>
    </row>
    <row r="10" spans="1:13" ht="18" hidden="1" thickBot="1">
      <c r="A10" s="1" t="s">
        <v>12</v>
      </c>
      <c r="B10" s="16">
        <v>900</v>
      </c>
      <c r="C10" s="16"/>
      <c r="D10" s="16"/>
      <c r="E10" s="22">
        <v>700</v>
      </c>
      <c r="F10" s="16"/>
      <c r="G10" s="16"/>
      <c r="H10" s="22"/>
      <c r="I10" s="16"/>
      <c r="J10" s="16"/>
      <c r="K10" s="22"/>
    </row>
    <row r="11" spans="1:13" ht="26">
      <c r="A11" s="8" t="s">
        <v>56</v>
      </c>
    </row>
    <row r="12" spans="1:13" ht="40" thickBot="1">
      <c r="A12" s="1" t="s">
        <v>0</v>
      </c>
      <c r="B12" s="16" t="s">
        <v>1</v>
      </c>
      <c r="C12" s="16" t="s">
        <v>57</v>
      </c>
      <c r="D12" s="16" t="s">
        <v>58</v>
      </c>
      <c r="E12" s="22" t="s">
        <v>2</v>
      </c>
      <c r="F12" s="16" t="s">
        <v>59</v>
      </c>
      <c r="G12" s="16" t="s">
        <v>60</v>
      </c>
      <c r="H12" s="22" t="s">
        <v>3</v>
      </c>
      <c r="I12" s="16" t="s">
        <v>61</v>
      </c>
      <c r="J12" s="16" t="s">
        <v>62</v>
      </c>
      <c r="K12" s="22" t="s">
        <v>4</v>
      </c>
      <c r="L12" s="16" t="s">
        <v>63</v>
      </c>
      <c r="M12" s="16" t="s">
        <v>64</v>
      </c>
    </row>
    <row r="13" spans="1:13">
      <c r="A13" s="2" t="s">
        <v>5</v>
      </c>
      <c r="B13" s="18">
        <f>B3*365</f>
        <v>146000</v>
      </c>
      <c r="C13" s="18">
        <f t="shared" ref="C13:C20" si="0">B13+B13*0.1</f>
        <v>160600</v>
      </c>
      <c r="D13" s="18">
        <f>B13*0.9</f>
        <v>131400</v>
      </c>
    </row>
    <row r="14" spans="1:13">
      <c r="A14" s="2" t="s">
        <v>6</v>
      </c>
      <c r="B14" s="18">
        <f t="shared" ref="B14" si="1">B4*365</f>
        <v>182500</v>
      </c>
      <c r="C14" s="18">
        <f t="shared" si="0"/>
        <v>200750</v>
      </c>
      <c r="D14" s="18">
        <f t="shared" ref="D14:D20" si="2">B14*0.9</f>
        <v>164250</v>
      </c>
    </row>
    <row r="15" spans="1:13">
      <c r="A15" s="2" t="s">
        <v>7</v>
      </c>
      <c r="B15" s="18">
        <f t="shared" ref="B15" si="3">B5*365</f>
        <v>109500</v>
      </c>
      <c r="C15" s="18">
        <f t="shared" si="0"/>
        <v>120450</v>
      </c>
      <c r="D15" s="18">
        <f t="shared" si="2"/>
        <v>98550</v>
      </c>
    </row>
    <row r="16" spans="1:13">
      <c r="A16" s="2" t="s">
        <v>8</v>
      </c>
      <c r="B16" s="18">
        <f t="shared" ref="B16" si="4">B6*365</f>
        <v>146000</v>
      </c>
      <c r="C16" s="18">
        <f t="shared" si="0"/>
        <v>160600</v>
      </c>
      <c r="D16" s="18">
        <f t="shared" si="2"/>
        <v>131400</v>
      </c>
    </row>
    <row r="17" spans="1:13">
      <c r="A17" s="2" t="s">
        <v>9</v>
      </c>
      <c r="B17" s="18">
        <f t="shared" ref="B17:E17" si="5">B7*365</f>
        <v>219000</v>
      </c>
      <c r="C17" s="18">
        <f t="shared" si="0"/>
        <v>240900</v>
      </c>
      <c r="D17" s="18">
        <f t="shared" si="2"/>
        <v>197100</v>
      </c>
      <c r="E17" s="24">
        <f t="shared" si="5"/>
        <v>219000</v>
      </c>
      <c r="F17" s="18">
        <f t="shared" ref="F17:F20" si="6">E17+E17*0.1</f>
        <v>240900</v>
      </c>
      <c r="G17" s="18">
        <f t="shared" ref="G17:G20" si="7">E17*0.9</f>
        <v>197100</v>
      </c>
    </row>
    <row r="18" spans="1:13">
      <c r="A18" s="2" t="s">
        <v>10</v>
      </c>
      <c r="B18" s="18">
        <f t="shared" ref="B18:K18" si="8">B8*365</f>
        <v>328500</v>
      </c>
      <c r="C18" s="18">
        <f t="shared" si="0"/>
        <v>361350</v>
      </c>
      <c r="D18" s="18">
        <f t="shared" si="2"/>
        <v>295650</v>
      </c>
      <c r="E18" s="24">
        <f t="shared" si="8"/>
        <v>255500</v>
      </c>
      <c r="F18" s="18">
        <f t="shared" si="6"/>
        <v>281050</v>
      </c>
      <c r="G18" s="18">
        <f t="shared" si="7"/>
        <v>229950</v>
      </c>
      <c r="H18" s="24">
        <f t="shared" si="8"/>
        <v>273750</v>
      </c>
      <c r="I18" s="18">
        <f>H18+H18*0.1</f>
        <v>301125</v>
      </c>
      <c r="J18" s="18">
        <f>H18*0.9</f>
        <v>246375</v>
      </c>
      <c r="K18" s="24">
        <f t="shared" si="8"/>
        <v>438000</v>
      </c>
      <c r="L18" s="18">
        <f>K18+K18*0.1</f>
        <v>481800</v>
      </c>
      <c r="M18" s="18">
        <f t="shared" ref="M18:M19" si="9">K18*0.9</f>
        <v>394200</v>
      </c>
    </row>
    <row r="19" spans="1:13">
      <c r="A19" s="2" t="s">
        <v>11</v>
      </c>
      <c r="B19" s="18">
        <f t="shared" ref="B19:K20" si="10">B9*365</f>
        <v>328500</v>
      </c>
      <c r="C19" s="18">
        <f t="shared" si="0"/>
        <v>361350</v>
      </c>
      <c r="D19" s="18">
        <f t="shared" si="2"/>
        <v>295650</v>
      </c>
      <c r="E19" s="24">
        <f t="shared" si="10"/>
        <v>255500</v>
      </c>
      <c r="F19" s="18">
        <f t="shared" si="6"/>
        <v>281050</v>
      </c>
      <c r="G19" s="18">
        <f t="shared" si="7"/>
        <v>229950</v>
      </c>
      <c r="H19" s="24">
        <f t="shared" si="10"/>
        <v>281050</v>
      </c>
      <c r="I19" s="18">
        <f>H19+H19*0.1</f>
        <v>309155</v>
      </c>
      <c r="J19" s="18">
        <f t="shared" ref="J19" si="11">H19*0.9</f>
        <v>252945</v>
      </c>
      <c r="K19" s="24">
        <f t="shared" si="10"/>
        <v>474500</v>
      </c>
      <c r="L19" s="18">
        <f>K19+K19*0.1</f>
        <v>521950</v>
      </c>
      <c r="M19" s="18">
        <f t="shared" si="9"/>
        <v>427050</v>
      </c>
    </row>
    <row r="20" spans="1:13" ht="18" thickBot="1">
      <c r="A20" s="1" t="s">
        <v>12</v>
      </c>
      <c r="B20" s="18">
        <f t="shared" si="10"/>
        <v>328500</v>
      </c>
      <c r="C20" s="18">
        <f t="shared" si="0"/>
        <v>361350</v>
      </c>
      <c r="D20" s="18">
        <f t="shared" si="2"/>
        <v>295650</v>
      </c>
      <c r="E20" s="24">
        <f t="shared" si="10"/>
        <v>255500</v>
      </c>
      <c r="F20" s="18">
        <f t="shared" si="6"/>
        <v>281050</v>
      </c>
      <c r="G20" s="18">
        <f t="shared" si="7"/>
        <v>229950</v>
      </c>
    </row>
    <row r="23" spans="1:13" hidden="1">
      <c r="B23" s="18" t="s">
        <v>13</v>
      </c>
    </row>
    <row r="24" spans="1:13" hidden="1"/>
    <row r="25" spans="1:13" ht="40" hidden="1" thickBot="1">
      <c r="A25" s="1" t="s">
        <v>0</v>
      </c>
      <c r="B25" s="16" t="s">
        <v>1</v>
      </c>
      <c r="C25" s="16"/>
      <c r="D25" s="16"/>
      <c r="E25" s="22" t="s">
        <v>2</v>
      </c>
      <c r="F25" s="16"/>
      <c r="G25" s="16"/>
      <c r="H25" s="22" t="s">
        <v>3</v>
      </c>
      <c r="I25" s="16"/>
      <c r="J25" s="16"/>
      <c r="K25" s="22" t="s">
        <v>4</v>
      </c>
    </row>
    <row r="26" spans="1:13" hidden="1">
      <c r="A26" s="2" t="s">
        <v>5</v>
      </c>
      <c r="B26" s="17">
        <v>0.27</v>
      </c>
      <c r="C26" s="17"/>
      <c r="D26" s="17"/>
      <c r="E26" s="23">
        <v>0.27</v>
      </c>
      <c r="F26" s="17"/>
      <c r="G26" s="17"/>
      <c r="H26" s="23"/>
      <c r="I26" s="17"/>
      <c r="J26" s="17"/>
      <c r="K26" s="23"/>
    </row>
    <row r="27" spans="1:13" hidden="1">
      <c r="A27" s="2" t="s">
        <v>6</v>
      </c>
      <c r="B27" s="17">
        <v>11</v>
      </c>
      <c r="C27" s="17"/>
      <c r="D27" s="17"/>
      <c r="E27" s="23">
        <v>11</v>
      </c>
      <c r="F27" s="17"/>
      <c r="G27" s="17"/>
      <c r="H27" s="23"/>
      <c r="I27" s="17"/>
      <c r="J27" s="17"/>
      <c r="K27" s="23"/>
    </row>
    <row r="28" spans="1:13" hidden="1">
      <c r="A28" s="2" t="s">
        <v>7</v>
      </c>
      <c r="B28" s="17">
        <v>7</v>
      </c>
      <c r="C28" s="17"/>
      <c r="D28" s="17"/>
      <c r="E28" s="23">
        <v>7</v>
      </c>
      <c r="F28" s="17"/>
      <c r="G28" s="17"/>
      <c r="H28" s="23"/>
      <c r="I28" s="17"/>
      <c r="J28" s="17"/>
      <c r="K28" s="23"/>
    </row>
    <row r="29" spans="1:13" hidden="1">
      <c r="A29" s="2" t="s">
        <v>8</v>
      </c>
      <c r="B29" s="17">
        <v>10</v>
      </c>
      <c r="C29" s="17"/>
      <c r="D29" s="17"/>
      <c r="E29" s="23">
        <v>10</v>
      </c>
      <c r="F29" s="17"/>
      <c r="G29" s="17"/>
      <c r="H29" s="23"/>
      <c r="I29" s="17"/>
      <c r="J29" s="17"/>
      <c r="K29" s="23"/>
    </row>
    <row r="30" spans="1:13" hidden="1">
      <c r="A30" s="2" t="s">
        <v>9</v>
      </c>
      <c r="B30" s="17">
        <v>11</v>
      </c>
      <c r="C30" s="17"/>
      <c r="D30" s="17"/>
      <c r="E30" s="23">
        <v>11</v>
      </c>
      <c r="F30" s="17"/>
      <c r="G30" s="17"/>
      <c r="H30" s="23"/>
      <c r="I30" s="17"/>
      <c r="J30" s="17"/>
      <c r="K30" s="23"/>
    </row>
    <row r="31" spans="1:13" hidden="1">
      <c r="A31" s="2" t="s">
        <v>10</v>
      </c>
      <c r="B31" s="17">
        <v>8</v>
      </c>
      <c r="C31" s="17"/>
      <c r="D31" s="17"/>
      <c r="E31" s="23">
        <v>8</v>
      </c>
      <c r="F31" s="17"/>
      <c r="G31" s="17"/>
      <c r="H31" s="23">
        <v>27</v>
      </c>
      <c r="I31" s="17"/>
      <c r="J31" s="17"/>
      <c r="K31" s="23">
        <v>10</v>
      </c>
    </row>
    <row r="32" spans="1:13" hidden="1">
      <c r="A32" s="2" t="s">
        <v>11</v>
      </c>
      <c r="B32" s="17">
        <v>18</v>
      </c>
      <c r="C32" s="17"/>
      <c r="D32" s="17"/>
      <c r="E32" s="23">
        <v>18</v>
      </c>
      <c r="F32" s="17"/>
      <c r="G32" s="17"/>
      <c r="H32" s="23">
        <v>27</v>
      </c>
      <c r="I32" s="17"/>
      <c r="J32" s="17"/>
      <c r="K32" s="23">
        <v>9</v>
      </c>
    </row>
    <row r="33" spans="1:15" ht="18" hidden="1" thickBot="1">
      <c r="A33" s="1" t="s">
        <v>12</v>
      </c>
      <c r="B33" s="16">
        <v>8</v>
      </c>
      <c r="C33" s="16"/>
      <c r="D33" s="16"/>
      <c r="E33" s="22">
        <v>8</v>
      </c>
      <c r="F33" s="16"/>
      <c r="G33" s="16"/>
      <c r="H33" s="22"/>
      <c r="I33" s="16"/>
      <c r="J33" s="16"/>
      <c r="K33" s="22"/>
    </row>
    <row r="34" spans="1:15">
      <c r="B34" s="18" t="s">
        <v>14</v>
      </c>
    </row>
    <row r="35" spans="1:15" ht="40" thickBot="1">
      <c r="A35" s="1" t="s">
        <v>0</v>
      </c>
      <c r="B35" s="16" t="s">
        <v>1</v>
      </c>
      <c r="C35" s="16"/>
      <c r="D35" s="16"/>
      <c r="E35" s="22" t="s">
        <v>2</v>
      </c>
      <c r="F35" s="16"/>
      <c r="G35" s="16"/>
      <c r="H35" s="22" t="s">
        <v>3</v>
      </c>
      <c r="I35" s="16"/>
      <c r="J35" s="16"/>
      <c r="K35" s="22" t="s">
        <v>4</v>
      </c>
    </row>
    <row r="36" spans="1:15">
      <c r="A36" s="2" t="s">
        <v>5</v>
      </c>
      <c r="B36" s="18">
        <f>B26*365</f>
        <v>98.550000000000011</v>
      </c>
      <c r="E36" s="24">
        <f t="shared" ref="E36:E43" si="12">E26*365</f>
        <v>98.550000000000011</v>
      </c>
      <c r="H36" s="24">
        <f t="shared" ref="H36:K36" si="13">H26*365</f>
        <v>0</v>
      </c>
      <c r="K36" s="24">
        <f t="shared" si="13"/>
        <v>0</v>
      </c>
    </row>
    <row r="37" spans="1:15">
      <c r="A37" s="2" t="s">
        <v>6</v>
      </c>
      <c r="B37" s="18">
        <f>B27*365</f>
        <v>4015</v>
      </c>
      <c r="E37" s="24">
        <f t="shared" si="12"/>
        <v>4015</v>
      </c>
      <c r="H37" s="24">
        <f t="shared" ref="H37:K37" si="14">H27*365</f>
        <v>0</v>
      </c>
      <c r="K37" s="24">
        <f t="shared" si="14"/>
        <v>0</v>
      </c>
    </row>
    <row r="38" spans="1:15">
      <c r="A38" s="2" t="s">
        <v>7</v>
      </c>
      <c r="B38" s="18">
        <f t="shared" ref="B38:B43" si="15">B28*365</f>
        <v>2555</v>
      </c>
      <c r="E38" s="24">
        <f t="shared" si="12"/>
        <v>2555</v>
      </c>
      <c r="H38" s="24">
        <f t="shared" ref="H38:K38" si="16">H28*365</f>
        <v>0</v>
      </c>
      <c r="K38" s="24">
        <f t="shared" si="16"/>
        <v>0</v>
      </c>
    </row>
    <row r="39" spans="1:15">
      <c r="A39" s="2" t="s">
        <v>8</v>
      </c>
      <c r="B39" s="18">
        <f t="shared" si="15"/>
        <v>3650</v>
      </c>
      <c r="E39" s="24">
        <f t="shared" si="12"/>
        <v>3650</v>
      </c>
      <c r="H39" s="24">
        <f t="shared" ref="H39:K39" si="17">H29*365</f>
        <v>0</v>
      </c>
      <c r="K39" s="24">
        <f t="shared" si="17"/>
        <v>0</v>
      </c>
      <c r="O39" s="4"/>
    </row>
    <row r="40" spans="1:15">
      <c r="A40" s="2" t="s">
        <v>9</v>
      </c>
      <c r="B40" s="18">
        <f t="shared" si="15"/>
        <v>4015</v>
      </c>
      <c r="E40" s="24">
        <f t="shared" si="12"/>
        <v>4015</v>
      </c>
      <c r="H40" s="24">
        <f t="shared" ref="H40:K40" si="18">H30*365</f>
        <v>0</v>
      </c>
      <c r="K40" s="24">
        <f t="shared" si="18"/>
        <v>0</v>
      </c>
    </row>
    <row r="41" spans="1:15">
      <c r="A41" s="2" t="s">
        <v>10</v>
      </c>
      <c r="B41" s="18">
        <f t="shared" si="15"/>
        <v>2920</v>
      </c>
      <c r="E41" s="24">
        <f t="shared" si="12"/>
        <v>2920</v>
      </c>
      <c r="H41" s="24">
        <f t="shared" ref="H41:K41" si="19">H31*365</f>
        <v>9855</v>
      </c>
      <c r="K41" s="24">
        <f t="shared" si="19"/>
        <v>3650</v>
      </c>
    </row>
    <row r="42" spans="1:15">
      <c r="A42" s="2" t="s">
        <v>11</v>
      </c>
      <c r="B42" s="18">
        <f t="shared" si="15"/>
        <v>6570</v>
      </c>
      <c r="E42" s="24">
        <f t="shared" si="12"/>
        <v>6570</v>
      </c>
      <c r="H42" s="24">
        <f t="shared" ref="H42:K42" si="20">H32*365</f>
        <v>9855</v>
      </c>
      <c r="K42" s="24">
        <f t="shared" si="20"/>
        <v>3285</v>
      </c>
    </row>
    <row r="43" spans="1:15" ht="18" thickBot="1">
      <c r="A43" s="1" t="s">
        <v>12</v>
      </c>
      <c r="B43" s="18">
        <f t="shared" si="15"/>
        <v>2920</v>
      </c>
      <c r="E43" s="24">
        <f t="shared" si="12"/>
        <v>2920</v>
      </c>
      <c r="H43" s="24">
        <f t="shared" ref="H43:K43" si="21">H33*365</f>
        <v>0</v>
      </c>
      <c r="K43" s="24">
        <f t="shared" si="21"/>
        <v>0</v>
      </c>
    </row>
    <row r="45" spans="1:15" hidden="1">
      <c r="B45" s="18" t="s">
        <v>53</v>
      </c>
    </row>
    <row r="46" spans="1:15" hidden="1"/>
    <row r="47" spans="1:15" ht="40" hidden="1" thickBot="1">
      <c r="A47" s="1" t="s">
        <v>0</v>
      </c>
      <c r="B47" s="16" t="s">
        <v>1</v>
      </c>
      <c r="C47" s="16"/>
      <c r="D47" s="16"/>
      <c r="E47" s="22" t="s">
        <v>2</v>
      </c>
      <c r="F47" s="16"/>
      <c r="G47" s="16"/>
      <c r="H47" s="22" t="s">
        <v>3</v>
      </c>
      <c r="I47" s="16"/>
      <c r="J47" s="16"/>
      <c r="K47" s="22" t="s">
        <v>4</v>
      </c>
    </row>
    <row r="48" spans="1:15" hidden="1">
      <c r="A48" s="2" t="s">
        <v>5</v>
      </c>
      <c r="B48" s="17">
        <v>570</v>
      </c>
      <c r="C48" s="17"/>
      <c r="D48" s="17"/>
      <c r="E48" s="23">
        <v>520</v>
      </c>
      <c r="F48" s="17"/>
      <c r="G48" s="17"/>
      <c r="H48" s="23"/>
      <c r="I48" s="17"/>
      <c r="J48" s="17"/>
      <c r="K48" s="23"/>
    </row>
    <row r="49" spans="1:15" hidden="1">
      <c r="A49" s="2" t="s">
        <v>6</v>
      </c>
      <c r="B49" s="17">
        <v>743</v>
      </c>
      <c r="C49" s="17"/>
      <c r="D49" s="17"/>
      <c r="E49" s="23">
        <v>676</v>
      </c>
      <c r="F49" s="17"/>
      <c r="G49" s="17"/>
      <c r="H49" s="23"/>
      <c r="I49" s="17"/>
      <c r="J49" s="17"/>
      <c r="K49" s="23"/>
    </row>
    <row r="50" spans="1:15" hidden="1">
      <c r="A50" s="2" t="s">
        <v>7</v>
      </c>
      <c r="B50" s="19">
        <v>1046</v>
      </c>
      <c r="C50" s="19"/>
      <c r="D50" s="19"/>
      <c r="E50" s="23">
        <v>992</v>
      </c>
      <c r="F50" s="17"/>
      <c r="G50" s="17"/>
      <c r="H50" s="23"/>
      <c r="I50" s="17"/>
      <c r="J50" s="17"/>
      <c r="K50" s="23"/>
    </row>
    <row r="51" spans="1:15" hidden="1">
      <c r="A51" s="2" t="s">
        <v>8</v>
      </c>
      <c r="B51" s="19">
        <v>1742</v>
      </c>
      <c r="C51" s="19"/>
      <c r="D51" s="19"/>
      <c r="E51" s="25">
        <v>1642</v>
      </c>
      <c r="F51" s="19"/>
      <c r="G51" s="19"/>
      <c r="H51" s="23"/>
      <c r="I51" s="17"/>
      <c r="J51" s="17"/>
      <c r="K51" s="23"/>
    </row>
    <row r="52" spans="1:15" hidden="1">
      <c r="A52" s="2" t="s">
        <v>9</v>
      </c>
      <c r="B52" s="19">
        <v>2279</v>
      </c>
      <c r="C52" s="19"/>
      <c r="D52" s="19"/>
      <c r="E52" s="25">
        <v>2071</v>
      </c>
      <c r="F52" s="19"/>
      <c r="G52" s="19"/>
      <c r="H52" s="23"/>
      <c r="I52" s="17"/>
      <c r="J52" s="17"/>
      <c r="K52" s="23"/>
    </row>
    <row r="53" spans="1:15" hidden="1">
      <c r="A53" s="2" t="s">
        <v>10</v>
      </c>
      <c r="B53" s="19">
        <v>3152</v>
      </c>
      <c r="C53" s="19"/>
      <c r="D53" s="19"/>
      <c r="E53" s="25">
        <v>2368</v>
      </c>
      <c r="F53" s="19"/>
      <c r="G53" s="19"/>
      <c r="H53" s="25">
        <f>AVERAGE(2368,2708,2820)</f>
        <v>2632</v>
      </c>
      <c r="I53" s="19"/>
      <c r="J53" s="19"/>
      <c r="K53" s="24">
        <f>AVERAGE(2698, 2768)</f>
        <v>2733</v>
      </c>
      <c r="O53" s="4"/>
    </row>
    <row r="54" spans="1:15" hidden="1">
      <c r="A54" s="2" t="s">
        <v>11</v>
      </c>
      <c r="B54" s="19">
        <v>3067</v>
      </c>
      <c r="C54" s="19"/>
      <c r="D54" s="19"/>
      <c r="E54" s="25">
        <v>2403</v>
      </c>
      <c r="F54" s="19"/>
      <c r="G54" s="19"/>
      <c r="H54" s="25">
        <f>AVERAGE(2403, 2743, 2855)</f>
        <v>2667</v>
      </c>
      <c r="I54" s="19"/>
      <c r="J54" s="19"/>
      <c r="K54" s="24">
        <f>AVERAGE(2733, 2803)</f>
        <v>2768</v>
      </c>
    </row>
    <row r="55" spans="1:15" ht="18" hidden="1" thickBot="1">
      <c r="A55" s="1" t="s">
        <v>12</v>
      </c>
      <c r="B55" s="19">
        <v>3067</v>
      </c>
      <c r="C55" s="19"/>
      <c r="D55" s="19"/>
      <c r="E55" s="25">
        <v>2403</v>
      </c>
      <c r="F55" s="19"/>
      <c r="G55" s="19"/>
      <c r="H55" s="22"/>
      <c r="I55" s="16"/>
      <c r="J55" s="16"/>
      <c r="K55" s="22"/>
    </row>
    <row r="56" spans="1:15">
      <c r="A56" s="5"/>
      <c r="B56" s="20"/>
      <c r="C56" s="20"/>
      <c r="D56" s="20"/>
      <c r="E56" s="23"/>
      <c r="F56" s="20"/>
      <c r="G56" s="20"/>
      <c r="H56" s="23"/>
      <c r="I56" s="20"/>
      <c r="J56" s="20"/>
      <c r="K56" s="23"/>
    </row>
    <row r="57" spans="1:15">
      <c r="B57" s="18" t="s">
        <v>54</v>
      </c>
    </row>
    <row r="58" spans="1:15" ht="40" thickBot="1">
      <c r="A58" s="1" t="s">
        <v>0</v>
      </c>
      <c r="B58" s="16" t="s">
        <v>1</v>
      </c>
      <c r="C58" s="16"/>
      <c r="D58" s="16"/>
      <c r="E58" s="22" t="s">
        <v>2</v>
      </c>
      <c r="F58" s="16"/>
      <c r="G58" s="16"/>
      <c r="H58" s="22" t="s">
        <v>3</v>
      </c>
      <c r="I58" s="16"/>
      <c r="J58" s="16"/>
      <c r="K58" s="22" t="s">
        <v>4</v>
      </c>
      <c r="L58" s="8" t="s">
        <v>15</v>
      </c>
    </row>
    <row r="59" spans="1:15">
      <c r="A59" s="2" t="s">
        <v>5</v>
      </c>
      <c r="B59" s="18">
        <f>B48*365</f>
        <v>208050</v>
      </c>
      <c r="E59" s="24">
        <f t="shared" ref="E59:K59" si="22">E48*365</f>
        <v>189800</v>
      </c>
      <c r="H59" s="24">
        <f t="shared" si="22"/>
        <v>0</v>
      </c>
      <c r="K59" s="24">
        <f t="shared" si="22"/>
        <v>0</v>
      </c>
      <c r="L59" s="7">
        <f>AVERAGE(B59:E59)</f>
        <v>198925</v>
      </c>
    </row>
    <row r="60" spans="1:15">
      <c r="A60" s="2" t="s">
        <v>6</v>
      </c>
      <c r="B60" s="18">
        <f t="shared" ref="B60:K60" si="23">B49*365</f>
        <v>271195</v>
      </c>
      <c r="E60" s="24">
        <f t="shared" si="23"/>
        <v>246740</v>
      </c>
      <c r="H60" s="24">
        <f t="shared" si="23"/>
        <v>0</v>
      </c>
      <c r="K60" s="24">
        <f t="shared" si="23"/>
        <v>0</v>
      </c>
      <c r="L60" s="7">
        <f t="shared" ref="L60:L63" si="24">AVERAGE(B60:E60)</f>
        <v>258967.5</v>
      </c>
    </row>
    <row r="61" spans="1:15">
      <c r="A61" s="2" t="s">
        <v>7</v>
      </c>
      <c r="B61" s="18">
        <f t="shared" ref="B61:K61" si="25">B50*365</f>
        <v>381790</v>
      </c>
      <c r="E61" s="24">
        <f t="shared" si="25"/>
        <v>362080</v>
      </c>
      <c r="H61" s="24">
        <f t="shared" si="25"/>
        <v>0</v>
      </c>
      <c r="K61" s="24">
        <f t="shared" si="25"/>
        <v>0</v>
      </c>
      <c r="L61" s="7">
        <f t="shared" si="24"/>
        <v>371935</v>
      </c>
    </row>
    <row r="62" spans="1:15">
      <c r="A62" s="2" t="s">
        <v>8</v>
      </c>
      <c r="B62" s="18">
        <f t="shared" ref="B62:K62" si="26">B51*365</f>
        <v>635830</v>
      </c>
      <c r="E62" s="24">
        <f t="shared" si="26"/>
        <v>599330</v>
      </c>
      <c r="H62" s="24">
        <f t="shared" si="26"/>
        <v>0</v>
      </c>
      <c r="K62" s="24">
        <f t="shared" si="26"/>
        <v>0</v>
      </c>
      <c r="L62" s="7">
        <f t="shared" si="24"/>
        <v>617580</v>
      </c>
    </row>
    <row r="63" spans="1:15">
      <c r="A63" s="2" t="s">
        <v>9</v>
      </c>
      <c r="B63" s="18">
        <f t="shared" ref="B63:K63" si="27">B52*365</f>
        <v>831835</v>
      </c>
      <c r="E63" s="24">
        <f t="shared" si="27"/>
        <v>755915</v>
      </c>
      <c r="H63" s="24">
        <f t="shared" si="27"/>
        <v>0</v>
      </c>
      <c r="K63" s="24">
        <f t="shared" si="27"/>
        <v>0</v>
      </c>
      <c r="L63" s="7">
        <f t="shared" si="24"/>
        <v>793875</v>
      </c>
    </row>
    <row r="64" spans="1:15">
      <c r="A64" s="2" t="s">
        <v>10</v>
      </c>
      <c r="B64" s="18">
        <f t="shared" ref="B64:H64" si="28">B53*365</f>
        <v>1150480</v>
      </c>
      <c r="E64" s="24">
        <f t="shared" si="28"/>
        <v>864320</v>
      </c>
      <c r="H64" s="24">
        <f t="shared" si="28"/>
        <v>960680</v>
      </c>
      <c r="K64" s="24">
        <f>H54*365</f>
        <v>973455</v>
      </c>
    </row>
    <row r="65" spans="1:11">
      <c r="A65" s="2" t="s">
        <v>11</v>
      </c>
      <c r="B65" s="18">
        <f t="shared" ref="B65:E65" si="29">B54*365</f>
        <v>1119455</v>
      </c>
      <c r="E65" s="24">
        <f t="shared" si="29"/>
        <v>877095</v>
      </c>
      <c r="H65" s="24">
        <f>H54*365</f>
        <v>973455</v>
      </c>
      <c r="K65" s="24">
        <f>K54*365</f>
        <v>1010320</v>
      </c>
    </row>
    <row r="66" spans="1:11" ht="18" thickBot="1">
      <c r="A66" s="1" t="s">
        <v>12</v>
      </c>
      <c r="B66" s="18">
        <f t="shared" ref="B66:K66" si="30">B55*365</f>
        <v>1119455</v>
      </c>
      <c r="E66" s="24">
        <f t="shared" si="30"/>
        <v>877095</v>
      </c>
      <c r="H66" s="24">
        <f t="shared" si="30"/>
        <v>0</v>
      </c>
      <c r="K66" s="24">
        <f t="shared" si="30"/>
        <v>0</v>
      </c>
    </row>
    <row r="68" spans="1:11" hidden="1">
      <c r="A68" s="9"/>
      <c r="B68" s="18" t="s">
        <v>52</v>
      </c>
      <c r="E68" s="26"/>
      <c r="F68" s="21"/>
      <c r="G68" s="21"/>
      <c r="H68" s="26"/>
      <c r="I68" s="21"/>
      <c r="J68" s="21"/>
      <c r="K68" s="26"/>
    </row>
    <row r="69" spans="1:11" ht="40" hidden="1" thickBot="1">
      <c r="A69" s="1" t="s">
        <v>0</v>
      </c>
      <c r="B69" s="16" t="s">
        <v>1</v>
      </c>
      <c r="C69" s="16"/>
      <c r="D69" s="16"/>
      <c r="E69" s="22" t="s">
        <v>2</v>
      </c>
      <c r="F69" s="16"/>
      <c r="G69" s="16"/>
      <c r="H69" s="22" t="s">
        <v>3</v>
      </c>
      <c r="I69" s="16"/>
      <c r="J69" s="16"/>
      <c r="K69" s="22" t="s">
        <v>4</v>
      </c>
    </row>
    <row r="70" spans="1:11" hidden="1">
      <c r="A70" s="2" t="s">
        <v>5</v>
      </c>
      <c r="B70" s="17">
        <v>2</v>
      </c>
      <c r="C70" s="17"/>
      <c r="D70" s="17"/>
      <c r="E70" s="23">
        <v>2</v>
      </c>
      <c r="F70" s="17"/>
      <c r="G70" s="17"/>
      <c r="H70" s="23"/>
      <c r="I70" s="17"/>
      <c r="J70" s="17"/>
      <c r="K70" s="23"/>
    </row>
    <row r="71" spans="1:11" hidden="1">
      <c r="A71" s="2" t="s">
        <v>6</v>
      </c>
      <c r="B71" s="17">
        <v>3</v>
      </c>
      <c r="C71" s="17"/>
      <c r="D71" s="17"/>
      <c r="E71" s="23">
        <v>3</v>
      </c>
      <c r="F71" s="17"/>
      <c r="G71" s="17"/>
      <c r="H71" s="23"/>
      <c r="I71" s="17"/>
      <c r="J71" s="17"/>
      <c r="K71" s="23"/>
    </row>
    <row r="72" spans="1:11" hidden="1">
      <c r="A72" s="2" t="s">
        <v>7</v>
      </c>
      <c r="B72" s="19">
        <v>3</v>
      </c>
      <c r="C72" s="19"/>
      <c r="D72" s="19"/>
      <c r="E72" s="23">
        <v>3</v>
      </c>
      <c r="F72" s="17"/>
      <c r="G72" s="17"/>
      <c r="H72" s="23"/>
      <c r="I72" s="17"/>
      <c r="J72" s="17"/>
      <c r="K72" s="23"/>
    </row>
    <row r="73" spans="1:11" hidden="1">
      <c r="A73" s="2" t="s">
        <v>8</v>
      </c>
      <c r="B73" s="19">
        <v>5</v>
      </c>
      <c r="C73" s="19"/>
      <c r="D73" s="19"/>
      <c r="E73" s="25">
        <v>5</v>
      </c>
      <c r="F73" s="19"/>
      <c r="G73" s="19"/>
      <c r="H73" s="23"/>
      <c r="I73" s="17"/>
      <c r="J73" s="17"/>
      <c r="K73" s="23"/>
    </row>
    <row r="74" spans="1:11" hidden="1">
      <c r="A74" s="2" t="s">
        <v>9</v>
      </c>
      <c r="B74" s="19">
        <v>8</v>
      </c>
      <c r="C74" s="19"/>
      <c r="D74" s="19"/>
      <c r="E74" s="25">
        <v>8</v>
      </c>
      <c r="F74" s="19"/>
      <c r="G74" s="19"/>
      <c r="H74" s="23"/>
      <c r="I74" s="17"/>
      <c r="J74" s="17"/>
      <c r="K74" s="23"/>
    </row>
    <row r="75" spans="1:11" hidden="1">
      <c r="A75" s="2" t="s">
        <v>10</v>
      </c>
      <c r="B75" s="19">
        <v>11</v>
      </c>
      <c r="C75" s="19"/>
      <c r="D75" s="19"/>
      <c r="E75" s="25">
        <v>9</v>
      </c>
      <c r="F75" s="19"/>
      <c r="G75" s="19"/>
      <c r="H75" s="25">
        <v>12</v>
      </c>
      <c r="I75" s="19"/>
      <c r="J75" s="19"/>
      <c r="K75" s="24">
        <v>13</v>
      </c>
    </row>
    <row r="76" spans="1:11" hidden="1">
      <c r="A76" s="2" t="s">
        <v>11</v>
      </c>
      <c r="B76" s="19">
        <v>11</v>
      </c>
      <c r="C76" s="19"/>
      <c r="D76" s="19"/>
      <c r="E76" s="25">
        <v>8</v>
      </c>
      <c r="F76" s="19"/>
      <c r="G76" s="19"/>
      <c r="H76" s="25">
        <v>11</v>
      </c>
      <c r="I76" s="19"/>
      <c r="J76" s="19"/>
      <c r="K76" s="24">
        <v>12</v>
      </c>
    </row>
    <row r="77" spans="1:11" ht="18" hidden="1" thickBot="1">
      <c r="A77" s="1" t="s">
        <v>12</v>
      </c>
      <c r="B77" s="19">
        <v>11</v>
      </c>
      <c r="C77" s="19"/>
      <c r="D77" s="19"/>
      <c r="E77" s="25">
        <v>8</v>
      </c>
      <c r="F77" s="19"/>
      <c r="G77" s="19"/>
      <c r="H77" s="22"/>
      <c r="I77" s="16"/>
      <c r="J77" s="16"/>
      <c r="K77" s="22"/>
    </row>
    <row r="78" spans="1:11">
      <c r="A78" s="5"/>
      <c r="B78" s="20"/>
      <c r="C78" s="20"/>
      <c r="D78" s="20"/>
      <c r="E78" s="23"/>
      <c r="F78" s="20"/>
      <c r="G78" s="20"/>
      <c r="H78" s="23"/>
      <c r="I78" s="20"/>
      <c r="J78" s="20"/>
      <c r="K78" s="23"/>
    </row>
    <row r="79" spans="1:11">
      <c r="B79" s="18" t="s">
        <v>51</v>
      </c>
    </row>
    <row r="80" spans="1:11" ht="40" thickBot="1">
      <c r="A80" s="1" t="s">
        <v>0</v>
      </c>
      <c r="B80" s="16" t="s">
        <v>1</v>
      </c>
      <c r="C80" s="16"/>
      <c r="D80" s="16"/>
      <c r="E80" s="22" t="s">
        <v>2</v>
      </c>
      <c r="F80" s="16"/>
      <c r="G80" s="16"/>
      <c r="H80" s="22" t="s">
        <v>3</v>
      </c>
      <c r="I80" s="16"/>
      <c r="J80" s="16"/>
      <c r="K80" s="22" t="s">
        <v>4</v>
      </c>
    </row>
    <row r="81" spans="1:11">
      <c r="A81" s="2" t="s">
        <v>5</v>
      </c>
      <c r="B81" s="18">
        <f>B70*365</f>
        <v>730</v>
      </c>
      <c r="E81" s="24">
        <f>E70*365</f>
        <v>730</v>
      </c>
      <c r="H81" s="24">
        <f t="shared" ref="H81:K82" si="31">H70*365</f>
        <v>0</v>
      </c>
      <c r="K81" s="24">
        <f t="shared" si="31"/>
        <v>0</v>
      </c>
    </row>
    <row r="82" spans="1:11">
      <c r="A82" s="2" t="s">
        <v>6</v>
      </c>
      <c r="B82" s="18">
        <f>B71*365</f>
        <v>1095</v>
      </c>
      <c r="E82" s="24">
        <f>E71*365</f>
        <v>1095</v>
      </c>
      <c r="H82" s="24">
        <f t="shared" si="31"/>
        <v>0</v>
      </c>
      <c r="K82" s="24">
        <f t="shared" si="31"/>
        <v>0</v>
      </c>
    </row>
    <row r="83" spans="1:11">
      <c r="A83" s="2" t="s">
        <v>7</v>
      </c>
      <c r="B83" s="18">
        <f t="shared" ref="B83:K88" si="32">B72*365</f>
        <v>1095</v>
      </c>
      <c r="E83" s="24">
        <f t="shared" si="32"/>
        <v>1095</v>
      </c>
      <c r="H83" s="24">
        <f t="shared" si="32"/>
        <v>0</v>
      </c>
      <c r="K83" s="24">
        <f t="shared" si="32"/>
        <v>0</v>
      </c>
    </row>
    <row r="84" spans="1:11">
      <c r="A84" s="2" t="s">
        <v>8</v>
      </c>
      <c r="B84" s="18">
        <f t="shared" si="32"/>
        <v>1825</v>
      </c>
      <c r="E84" s="24">
        <f t="shared" si="32"/>
        <v>1825</v>
      </c>
      <c r="H84" s="24">
        <f t="shared" si="32"/>
        <v>0</v>
      </c>
      <c r="K84" s="24">
        <f t="shared" si="32"/>
        <v>0</v>
      </c>
    </row>
    <row r="85" spans="1:11">
      <c r="A85" s="2" t="s">
        <v>9</v>
      </c>
      <c r="B85" s="18">
        <f t="shared" si="32"/>
        <v>2920</v>
      </c>
      <c r="E85" s="24">
        <f t="shared" si="32"/>
        <v>2920</v>
      </c>
      <c r="H85" s="24">
        <f t="shared" si="32"/>
        <v>0</v>
      </c>
      <c r="K85" s="24">
        <f t="shared" si="32"/>
        <v>0</v>
      </c>
    </row>
    <row r="86" spans="1:11">
      <c r="A86" s="2" t="s">
        <v>10</v>
      </c>
      <c r="B86" s="18">
        <f t="shared" si="32"/>
        <v>4015</v>
      </c>
      <c r="E86" s="24">
        <f t="shared" si="32"/>
        <v>3285</v>
      </c>
      <c r="H86" s="24">
        <f>H75*365</f>
        <v>4380</v>
      </c>
      <c r="K86" s="24">
        <f>K75*365</f>
        <v>4745</v>
      </c>
    </row>
    <row r="87" spans="1:11">
      <c r="A87" s="2" t="s">
        <v>11</v>
      </c>
      <c r="B87" s="18">
        <f t="shared" si="32"/>
        <v>4015</v>
      </c>
      <c r="E87" s="24">
        <f t="shared" si="32"/>
        <v>2920</v>
      </c>
      <c r="H87" s="24">
        <f t="shared" si="32"/>
        <v>4015</v>
      </c>
      <c r="K87" s="24">
        <f t="shared" si="32"/>
        <v>4380</v>
      </c>
    </row>
    <row r="88" spans="1:11" ht="18" thickBot="1">
      <c r="A88" s="1" t="s">
        <v>12</v>
      </c>
      <c r="B88" s="18">
        <f t="shared" si="32"/>
        <v>4015</v>
      </c>
      <c r="E88" s="24">
        <f t="shared" si="32"/>
        <v>2920</v>
      </c>
      <c r="H88" s="24">
        <f t="shared" si="32"/>
        <v>0</v>
      </c>
      <c r="K88" s="24">
        <f t="shared" si="32"/>
        <v>0</v>
      </c>
    </row>
  </sheetData>
  <mergeCells count="1">
    <mergeCell ref="A1:K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1"/>
  <sheetViews>
    <sheetView tabSelected="1" workbookViewId="0">
      <selection activeCell="E23" sqref="E23"/>
    </sheetView>
  </sheetViews>
  <sheetFormatPr baseColWidth="10" defaultColWidth="7.5703125" defaultRowHeight="14" x14ac:dyDescent="0"/>
  <cols>
    <col min="1" max="1" width="23" style="9" customWidth="1"/>
    <col min="2" max="3" width="7.28515625" style="9" bestFit="1" customWidth="1"/>
    <col min="4" max="4" width="9" style="9" customWidth="1"/>
    <col min="5" max="5" width="10" style="9" customWidth="1"/>
    <col min="6" max="9" width="7.5703125" style="9"/>
    <col min="10" max="13" width="8.7109375" style="9" bestFit="1" customWidth="1"/>
    <col min="14" max="16384" width="7.5703125" style="9"/>
  </cols>
  <sheetData>
    <row r="2" spans="1:9">
      <c r="A2" s="28" t="s">
        <v>16</v>
      </c>
      <c r="B2" s="29"/>
      <c r="C2" s="29"/>
      <c r="D2" s="29"/>
      <c r="E2" s="29"/>
      <c r="H2" s="9" t="s">
        <v>17</v>
      </c>
    </row>
    <row r="3" spans="1:9" ht="15" thickBot="1">
      <c r="A3" s="10" t="s">
        <v>0</v>
      </c>
      <c r="B3" s="10" t="s">
        <v>1</v>
      </c>
      <c r="C3" s="10" t="s">
        <v>2</v>
      </c>
      <c r="D3" s="10" t="s">
        <v>18</v>
      </c>
      <c r="E3" s="10" t="s">
        <v>19</v>
      </c>
    </row>
    <row r="4" spans="1:9" ht="15" thickBot="1">
      <c r="A4" s="11" t="s">
        <v>20</v>
      </c>
      <c r="B4" s="12" t="s">
        <v>21</v>
      </c>
      <c r="C4" s="12" t="s">
        <v>21</v>
      </c>
      <c r="D4" s="12"/>
      <c r="E4" s="12"/>
    </row>
    <row r="5" spans="1:9" ht="15" thickBot="1">
      <c r="A5" s="13" t="s">
        <v>22</v>
      </c>
      <c r="B5" s="14" t="s">
        <v>23</v>
      </c>
      <c r="C5" s="14" t="s">
        <v>23</v>
      </c>
      <c r="D5" s="14"/>
      <c r="E5" s="14"/>
    </row>
    <row r="6" spans="1:9" ht="15" thickBot="1">
      <c r="A6" s="11" t="s">
        <v>7</v>
      </c>
      <c r="B6" s="12" t="s">
        <v>23</v>
      </c>
      <c r="C6" s="12" t="s">
        <v>23</v>
      </c>
      <c r="D6" s="12"/>
      <c r="E6" s="12"/>
    </row>
    <row r="7" spans="1:9" ht="15" thickBot="1">
      <c r="A7" s="13" t="s">
        <v>8</v>
      </c>
      <c r="B7" s="14" t="s">
        <v>24</v>
      </c>
      <c r="C7" s="14" t="s">
        <v>24</v>
      </c>
      <c r="D7" s="14"/>
      <c r="E7" s="14"/>
    </row>
    <row r="8" spans="1:9" ht="15" thickBot="1">
      <c r="A8" s="11" t="s">
        <v>9</v>
      </c>
      <c r="B8" s="12" t="s">
        <v>25</v>
      </c>
      <c r="C8" s="12" t="s">
        <v>25</v>
      </c>
      <c r="D8" s="12"/>
      <c r="E8" s="12"/>
    </row>
    <row r="9" spans="1:9" ht="15" thickBot="1">
      <c r="A9" s="13" t="s">
        <v>10</v>
      </c>
      <c r="B9" s="14" t="s">
        <v>26</v>
      </c>
      <c r="C9" s="14" t="s">
        <v>27</v>
      </c>
      <c r="D9" s="14" t="s">
        <v>28</v>
      </c>
      <c r="E9" s="14" t="s">
        <v>29</v>
      </c>
    </row>
    <row r="10" spans="1:9" ht="15" thickBot="1">
      <c r="A10" s="11" t="s">
        <v>30</v>
      </c>
      <c r="B10" s="12" t="s">
        <v>26</v>
      </c>
      <c r="C10" s="12" t="s">
        <v>25</v>
      </c>
      <c r="D10" s="12" t="s">
        <v>26</v>
      </c>
      <c r="E10" s="12" t="s">
        <v>28</v>
      </c>
    </row>
    <row r="12" spans="1:9">
      <c r="I12" s="9">
        <v>365</v>
      </c>
    </row>
    <row r="13" spans="1:9" ht="15" thickBot="1"/>
    <row r="14" spans="1:9" ht="15" thickBot="1">
      <c r="A14" s="11" t="s">
        <v>31</v>
      </c>
      <c r="B14" s="12">
        <v>2</v>
      </c>
      <c r="C14" s="15">
        <f>B14*$I$12</f>
        <v>730</v>
      </c>
    </row>
    <row r="15" spans="1:9" ht="15" thickBot="1">
      <c r="A15" s="13" t="s">
        <v>32</v>
      </c>
      <c r="B15" s="14">
        <v>3</v>
      </c>
      <c r="C15" s="15">
        <f t="shared" ref="C15:C36" si="0">B15*$I$12</f>
        <v>1095</v>
      </c>
    </row>
    <row r="16" spans="1:9" ht="15" thickBot="1">
      <c r="A16" s="11" t="s">
        <v>33</v>
      </c>
      <c r="B16" s="12">
        <v>3</v>
      </c>
      <c r="C16" s="15">
        <f t="shared" si="0"/>
        <v>1095</v>
      </c>
    </row>
    <row r="17" spans="1:13" ht="15" thickBot="1">
      <c r="A17" s="13" t="s">
        <v>34</v>
      </c>
      <c r="B17" s="14">
        <v>5</v>
      </c>
      <c r="C17" s="15">
        <f t="shared" si="0"/>
        <v>1825</v>
      </c>
    </row>
    <row r="18" spans="1:13" ht="15" thickBot="1">
      <c r="A18" s="11" t="s">
        <v>35</v>
      </c>
      <c r="B18" s="12">
        <v>8</v>
      </c>
      <c r="C18" s="15">
        <f t="shared" si="0"/>
        <v>2920</v>
      </c>
    </row>
    <row r="19" spans="1:13" ht="15" thickBot="1">
      <c r="A19" s="13" t="s">
        <v>36</v>
      </c>
      <c r="B19" s="14">
        <v>11</v>
      </c>
      <c r="C19" s="15">
        <f t="shared" si="0"/>
        <v>4015</v>
      </c>
    </row>
    <row r="20" spans="1:13" ht="15" thickBot="1">
      <c r="A20" s="11" t="s">
        <v>37</v>
      </c>
      <c r="B20" s="12">
        <v>11</v>
      </c>
      <c r="C20" s="15">
        <f t="shared" si="0"/>
        <v>4015</v>
      </c>
    </row>
    <row r="21" spans="1:13" ht="18" thickBot="1">
      <c r="A21" s="13" t="s">
        <v>38</v>
      </c>
      <c r="B21" s="12">
        <v>11</v>
      </c>
      <c r="C21" s="15">
        <f t="shared" si="0"/>
        <v>4015</v>
      </c>
      <c r="J21" t="s">
        <v>52</v>
      </c>
    </row>
    <row r="22" spans="1:13" ht="15" thickBot="1">
      <c r="C22" s="15"/>
      <c r="I22" s="1" t="s">
        <v>0</v>
      </c>
      <c r="J22" s="1" t="s">
        <v>1</v>
      </c>
      <c r="K22" s="1" t="s">
        <v>2</v>
      </c>
      <c r="L22" s="1" t="s">
        <v>3</v>
      </c>
      <c r="M22" s="1" t="s">
        <v>4</v>
      </c>
    </row>
    <row r="23" spans="1:13" ht="27" thickBot="1">
      <c r="A23" s="11" t="s">
        <v>39</v>
      </c>
      <c r="B23" s="12">
        <v>2</v>
      </c>
      <c r="C23" s="15">
        <f t="shared" si="0"/>
        <v>730</v>
      </c>
      <c r="I23" s="2" t="s">
        <v>5</v>
      </c>
      <c r="J23" s="2">
        <v>2</v>
      </c>
      <c r="K23" s="2">
        <v>2</v>
      </c>
      <c r="L23" s="2"/>
      <c r="M23" s="2"/>
    </row>
    <row r="24" spans="1:13" ht="27" thickBot="1">
      <c r="A24" s="13" t="s">
        <v>40</v>
      </c>
      <c r="B24" s="14">
        <v>3</v>
      </c>
      <c r="C24" s="15">
        <f t="shared" si="0"/>
        <v>1095</v>
      </c>
      <c r="I24" s="2" t="s">
        <v>6</v>
      </c>
      <c r="J24" s="2">
        <v>3</v>
      </c>
      <c r="K24" s="2">
        <v>3</v>
      </c>
      <c r="L24" s="2"/>
      <c r="M24" s="2"/>
    </row>
    <row r="25" spans="1:13" ht="15" thickBot="1">
      <c r="A25" s="11" t="s">
        <v>41</v>
      </c>
      <c r="B25" s="12">
        <v>3</v>
      </c>
      <c r="C25" s="15">
        <f t="shared" si="0"/>
        <v>1095</v>
      </c>
      <c r="I25" s="2" t="s">
        <v>7</v>
      </c>
      <c r="J25" s="6">
        <v>3</v>
      </c>
      <c r="K25" s="2">
        <v>3</v>
      </c>
      <c r="L25" s="2"/>
      <c r="M25" s="2"/>
    </row>
    <row r="26" spans="1:13" ht="15" thickBot="1">
      <c r="A26" s="13" t="s">
        <v>42</v>
      </c>
      <c r="B26" s="14">
        <v>5</v>
      </c>
      <c r="C26" s="15">
        <f t="shared" si="0"/>
        <v>1825</v>
      </c>
      <c r="I26" s="2" t="s">
        <v>8</v>
      </c>
      <c r="J26" s="6">
        <v>5</v>
      </c>
      <c r="K26" s="6">
        <v>5</v>
      </c>
      <c r="L26" s="2"/>
      <c r="M26" s="2"/>
    </row>
    <row r="27" spans="1:13" ht="27" thickBot="1">
      <c r="A27" s="11" t="s">
        <v>43</v>
      </c>
      <c r="B27" s="12">
        <v>8</v>
      </c>
      <c r="C27" s="15">
        <f t="shared" si="0"/>
        <v>2920</v>
      </c>
      <c r="I27" s="2" t="s">
        <v>9</v>
      </c>
      <c r="J27" s="6">
        <v>8</v>
      </c>
      <c r="K27" s="6">
        <v>8</v>
      </c>
      <c r="L27" s="2"/>
      <c r="M27" s="2"/>
    </row>
    <row r="28" spans="1:13" ht="27" thickBot="1">
      <c r="A28" s="13" t="s">
        <v>44</v>
      </c>
      <c r="B28" s="14">
        <v>9</v>
      </c>
      <c r="C28" s="15">
        <f t="shared" si="0"/>
        <v>3285</v>
      </c>
      <c r="I28" s="2" t="s">
        <v>10</v>
      </c>
      <c r="J28" s="6">
        <v>11</v>
      </c>
      <c r="K28" s="6">
        <v>9</v>
      </c>
      <c r="L28" s="4">
        <v>12</v>
      </c>
      <c r="M28">
        <v>13</v>
      </c>
    </row>
    <row r="29" spans="1:13" ht="27" thickBot="1">
      <c r="A29" s="11" t="s">
        <v>45</v>
      </c>
      <c r="B29" s="12">
        <v>8</v>
      </c>
      <c r="C29" s="15">
        <f t="shared" si="0"/>
        <v>2920</v>
      </c>
      <c r="I29" s="2" t="s">
        <v>11</v>
      </c>
      <c r="J29" s="6">
        <v>11</v>
      </c>
      <c r="K29" s="6">
        <v>8</v>
      </c>
      <c r="L29" s="4">
        <v>11</v>
      </c>
      <c r="M29">
        <v>12</v>
      </c>
    </row>
    <row r="30" spans="1:13" ht="27" thickBot="1">
      <c r="A30" s="13" t="s">
        <v>46</v>
      </c>
      <c r="B30" s="9">
        <v>8</v>
      </c>
      <c r="C30" s="15">
        <f t="shared" si="0"/>
        <v>2920</v>
      </c>
      <c r="I30" s="1" t="s">
        <v>12</v>
      </c>
      <c r="J30" s="6">
        <v>11</v>
      </c>
      <c r="K30" s="6">
        <v>8</v>
      </c>
      <c r="L30" s="1"/>
      <c r="M30" s="1"/>
    </row>
    <row r="31" spans="1:13" ht="15" thickBot="1">
      <c r="C31" s="15"/>
      <c r="I31" s="5"/>
      <c r="J31" s="5"/>
      <c r="K31" s="5"/>
      <c r="L31" s="5"/>
      <c r="M31" s="5"/>
    </row>
    <row r="32" spans="1:13" ht="18" thickBot="1">
      <c r="A32" s="13" t="s">
        <v>47</v>
      </c>
      <c r="B32" s="14">
        <v>12</v>
      </c>
      <c r="C32" s="15">
        <f t="shared" si="0"/>
        <v>4380</v>
      </c>
      <c r="I32"/>
      <c r="J32" t="s">
        <v>51</v>
      </c>
      <c r="K32"/>
      <c r="L32"/>
      <c r="M32"/>
    </row>
    <row r="33" spans="1:13" ht="15" thickBot="1">
      <c r="A33" s="11" t="s">
        <v>48</v>
      </c>
      <c r="B33" s="12">
        <v>11</v>
      </c>
      <c r="C33" s="15">
        <f t="shared" si="0"/>
        <v>4015</v>
      </c>
      <c r="I33" s="1" t="s">
        <v>0</v>
      </c>
      <c r="J33" s="1" t="s">
        <v>1</v>
      </c>
      <c r="K33" s="1" t="s">
        <v>2</v>
      </c>
      <c r="L33" s="1" t="s">
        <v>3</v>
      </c>
      <c r="M33" s="1" t="s">
        <v>4</v>
      </c>
    </row>
    <row r="34" spans="1:13" ht="27" thickBot="1">
      <c r="C34" s="15"/>
      <c r="I34" s="2" t="s">
        <v>5</v>
      </c>
      <c r="J34" s="3">
        <f>J23*365</f>
        <v>730</v>
      </c>
      <c r="K34" s="3">
        <f>K23*365</f>
        <v>730</v>
      </c>
      <c r="L34" s="3">
        <f t="shared" ref="L34" si="1">L23*365</f>
        <v>0</v>
      </c>
      <c r="M34" s="3">
        <f t="shared" ref="M34" si="2">M23*365</f>
        <v>0</v>
      </c>
    </row>
    <row r="35" spans="1:13" ht="27" thickBot="1">
      <c r="A35" s="13" t="s">
        <v>49</v>
      </c>
      <c r="B35" s="14">
        <v>13</v>
      </c>
      <c r="C35" s="15">
        <f t="shared" si="0"/>
        <v>4745</v>
      </c>
      <c r="I35" s="2" t="s">
        <v>6</v>
      </c>
      <c r="J35" s="3">
        <f>J24*365</f>
        <v>1095</v>
      </c>
      <c r="K35" s="3">
        <f>K24*365</f>
        <v>1095</v>
      </c>
      <c r="L35" s="3">
        <f t="shared" ref="L35:M35" si="3">L24*365</f>
        <v>0</v>
      </c>
      <c r="M35" s="3">
        <f t="shared" si="3"/>
        <v>0</v>
      </c>
    </row>
    <row r="36" spans="1:13" ht="18" thickBot="1">
      <c r="A36" s="11" t="s">
        <v>50</v>
      </c>
      <c r="B36" s="12">
        <v>12</v>
      </c>
      <c r="C36" s="15">
        <f t="shared" si="0"/>
        <v>4380</v>
      </c>
      <c r="I36" s="2" t="s">
        <v>7</v>
      </c>
      <c r="J36" s="3">
        <f t="shared" ref="J36:M36" si="4">J25*365</f>
        <v>1095</v>
      </c>
      <c r="K36" s="3">
        <f t="shared" si="4"/>
        <v>1095</v>
      </c>
      <c r="L36" s="3">
        <f t="shared" si="4"/>
        <v>0</v>
      </c>
      <c r="M36" s="3">
        <f t="shared" si="4"/>
        <v>0</v>
      </c>
    </row>
    <row r="37" spans="1:13" ht="17">
      <c r="I37" s="2" t="s">
        <v>8</v>
      </c>
      <c r="J37" s="3">
        <f t="shared" ref="J37:M37" si="5">J26*365</f>
        <v>1825</v>
      </c>
      <c r="K37" s="3">
        <f t="shared" si="5"/>
        <v>1825</v>
      </c>
      <c r="L37" s="3">
        <f t="shared" si="5"/>
        <v>0</v>
      </c>
      <c r="M37" s="3">
        <f t="shared" si="5"/>
        <v>0</v>
      </c>
    </row>
    <row r="38" spans="1:13" ht="26">
      <c r="I38" s="2" t="s">
        <v>9</v>
      </c>
      <c r="J38" s="3">
        <f t="shared" ref="J38:M38" si="6">J27*365</f>
        <v>2920</v>
      </c>
      <c r="K38" s="3">
        <f t="shared" si="6"/>
        <v>2920</v>
      </c>
      <c r="L38" s="3">
        <f t="shared" si="6"/>
        <v>0</v>
      </c>
      <c r="M38" s="3">
        <f t="shared" si="6"/>
        <v>0</v>
      </c>
    </row>
    <row r="39" spans="1:13" ht="26">
      <c r="I39" s="2" t="s">
        <v>10</v>
      </c>
      <c r="J39" s="3">
        <f t="shared" ref="J39:K39" si="7">J28*365</f>
        <v>4015</v>
      </c>
      <c r="K39" s="3">
        <f t="shared" si="7"/>
        <v>3285</v>
      </c>
      <c r="L39" s="3">
        <f>L28*365</f>
        <v>4380</v>
      </c>
      <c r="M39" s="3">
        <f>M28*365</f>
        <v>4745</v>
      </c>
    </row>
    <row r="40" spans="1:13" ht="26">
      <c r="I40" s="2" t="s">
        <v>11</v>
      </c>
      <c r="J40" s="3">
        <f t="shared" ref="J40:M40" si="8">J29*365</f>
        <v>4015</v>
      </c>
      <c r="K40" s="3">
        <f t="shared" si="8"/>
        <v>2920</v>
      </c>
      <c r="L40" s="3">
        <f t="shared" si="8"/>
        <v>4015</v>
      </c>
      <c r="M40" s="3">
        <f t="shared" si="8"/>
        <v>4380</v>
      </c>
    </row>
    <row r="41" spans="1:13" ht="27" thickBot="1">
      <c r="I41" s="1" t="s">
        <v>12</v>
      </c>
      <c r="J41" s="3">
        <f t="shared" ref="J41:M41" si="9">J30*365</f>
        <v>4015</v>
      </c>
      <c r="K41" s="3">
        <f t="shared" si="9"/>
        <v>2920</v>
      </c>
      <c r="L41" s="3">
        <f t="shared" si="9"/>
        <v>0</v>
      </c>
      <c r="M41" s="3">
        <f t="shared" si="9"/>
        <v>0</v>
      </c>
    </row>
  </sheetData>
  <mergeCells count="1">
    <mergeCell ref="A2:E2"/>
  </mergeCells>
  <hyperlinks>
    <hyperlink ref="A2" r:id="rId1" location="en2" display="https://ods.od.nih.gov/factsheets/Zinc-HealthProfessional/ - en2"/>
  </hyperlink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All_nutrients_CW</vt:lpstr>
      <vt:lpstr>zinc_DL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 Whitney</dc:creator>
  <cp:lastModifiedBy>Cory Whitney</cp:lastModifiedBy>
  <dcterms:created xsi:type="dcterms:W3CDTF">2017-01-26T11:21:22Z</dcterms:created>
  <dcterms:modified xsi:type="dcterms:W3CDTF">2017-02-08T07:15:11Z</dcterms:modified>
</cp:coreProperties>
</file>