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1"/>
  <workbookPr/>
  <mc:AlternateContent xmlns:mc="http://schemas.openxmlformats.org/markup-compatibility/2006">
    <mc:Choice Requires="x15">
      <x15ac:absPath xmlns:x15ac="http://schemas.microsoft.com/office/spreadsheetml/2010/11/ac" url="https://uibes-my.sharepoint.com/personal/abs922_id_uib_eu/Documents/"/>
    </mc:Choice>
  </mc:AlternateContent>
  <xr:revisionPtr revIDLastSave="438" documentId="11_AD4D2F04E46CFB4ACB3E20CD1514F55C683EDF1E" xr6:coauthVersionLast="47" xr6:coauthVersionMax="47" xr10:uidLastSave="{065B066F-469D-4F50-8161-5BF7624B8B87}"/>
  <bookViews>
    <workbookView xWindow="-120" yWindow="-120" windowWidth="29040" windowHeight="1572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B47" i="1"/>
  <c r="B44" i="1"/>
  <c r="B45" i="1"/>
  <c r="B46" i="1"/>
  <c r="B48" i="1"/>
  <c r="B49" i="1"/>
  <c r="B50" i="1"/>
  <c r="B51" i="1"/>
  <c r="B52" i="1"/>
  <c r="B53" i="1"/>
  <c r="V46" i="1"/>
  <c r="AN44" i="1"/>
  <c r="AN47" i="1"/>
  <c r="AN46" i="1"/>
  <c r="AN45" i="1"/>
  <c r="AN48" i="1"/>
  <c r="AN49" i="1"/>
  <c r="AN50" i="1"/>
  <c r="AN51" i="1"/>
  <c r="AN52" i="1"/>
  <c r="AN53" i="1"/>
  <c r="V53" i="1"/>
  <c r="V52" i="1"/>
  <c r="V51" i="1"/>
  <c r="V50" i="1"/>
  <c r="V49" i="1"/>
  <c r="V48" i="1"/>
  <c r="V47" i="1"/>
  <c r="V45" i="1"/>
  <c r="V44" i="1"/>
  <c r="G5" i="1"/>
  <c r="AA37" i="1"/>
  <c r="AA33" i="1"/>
  <c r="AA41" i="1"/>
  <c r="AA21" i="1"/>
  <c r="AS5" i="1"/>
  <c r="AS21" i="1"/>
  <c r="AS17" i="1"/>
  <c r="AS41" i="1"/>
  <c r="AS37" i="1"/>
  <c r="AS33" i="1"/>
  <c r="AS29" i="1"/>
  <c r="AS25" i="1"/>
  <c r="AS13" i="1"/>
  <c r="AS9" i="1"/>
  <c r="AA29" i="1"/>
  <c r="AA25" i="1"/>
  <c r="AA17" i="1"/>
  <c r="AA13" i="1"/>
  <c r="AA9" i="1"/>
  <c r="G9" i="1"/>
  <c r="G41" i="1"/>
  <c r="G37" i="1"/>
  <c r="G33" i="1"/>
  <c r="G29" i="1"/>
  <c r="G25" i="1"/>
  <c r="G21" i="1"/>
  <c r="G17" i="1"/>
  <c r="G13" i="1"/>
</calcChain>
</file>

<file path=xl/sharedStrings.xml><?xml version="1.0" encoding="utf-8"?>
<sst xmlns="http://schemas.openxmlformats.org/spreadsheetml/2006/main" count="163" uniqueCount="25">
  <si>
    <t>Usuarios</t>
  </si>
  <si>
    <t>Device</t>
  </si>
  <si>
    <t>Service</t>
  </si>
  <si>
    <t>Busy_Pct</t>
  </si>
  <si>
    <t>Cust_Nb</t>
  </si>
  <si>
    <t>Response</t>
  </si>
  <si>
    <t>Response Sum</t>
  </si>
  <si>
    <t>Throughput</t>
  </si>
  <si>
    <t>Memory_Used</t>
  </si>
  <si>
    <t>Memory_Pct</t>
  </si>
  <si>
    <t>users</t>
  </si>
  <si>
    <t>station</t>
  </si>
  <si>
    <t>service</t>
  </si>
  <si>
    <t>busy_pct</t>
  </si>
  <si>
    <t>cust_nb</t>
  </si>
  <si>
    <t>response</t>
  </si>
  <si>
    <t>thruput</t>
  </si>
  <si>
    <t>.</t>
  </si>
  <si>
    <t>CPU</t>
  </si>
  <si>
    <t>0.14 %</t>
  </si>
  <si>
    <t>DISC 1</t>
  </si>
  <si>
    <t>DISC 2</t>
  </si>
  <si>
    <t>TERMINAL</t>
  </si>
  <si>
    <t>0.15 %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</si>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</sst>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32">
    <dxf>
      <numFmt numFmtId="0" formatCode="General"/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numFmt numFmtId="0" formatCode="General"/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) Response Time</a:t>
            </a:r>
            <a:r>
              <a:rPr lang="en-US" baseline="0"/>
              <a:t> (System) by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Response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Hoja1!$A$2:$A$41</c15:sqref>
                  </c15:fullRef>
                </c:ext>
              </c:extLst>
              <c:f>(Hoja1!$A$5,Hoja1!$A$9,Hoja1!$A$13,Hoja1!$A$17,Hoja1!$A$21,Hoja1!$A$25,Hoja1!$A$29,Hoja1!$A$33,Hoja1!$A$37,Hoja1!$A$41)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Hoja1!$G$2:$G$41</c15:sqref>
                  </c15:fullRef>
                </c:ext>
              </c:extLst>
              <c:f>(Hoja1!$G$5,Hoja1!$G$9,Hoja1!$G$13,Hoja1!$G$17,Hoja1!$G$21,Hoja1!$G$25,Hoja1!$G$29,Hoja1!$G$33,Hoja1!$G$37,Hoja1!$G$41)</c:f>
              <c:numCache>
                <c:formatCode>General</c:formatCode>
                <c:ptCount val="10"/>
                <c:pt idx="0">
                  <c:v>80.844587499999989</c:v>
                </c:pt>
                <c:pt idx="1">
                  <c:v>162.57749000000001</c:v>
                </c:pt>
                <c:pt idx="2">
                  <c:v>247.3390575</c:v>
                </c:pt>
                <c:pt idx="3">
                  <c:v>340.57791000000003</c:v>
                </c:pt>
                <c:pt idx="4">
                  <c:v>444.00963749999994</c:v>
                </c:pt>
                <c:pt idx="5">
                  <c:v>555.31209000000001</c:v>
                </c:pt>
                <c:pt idx="6">
                  <c:v>674.07035500000006</c:v>
                </c:pt>
                <c:pt idx="7">
                  <c:v>800.36611999999991</c:v>
                </c:pt>
                <c:pt idx="8">
                  <c:v>934.16188499999987</c:v>
                </c:pt>
                <c:pt idx="9">
                  <c:v>1075.4576499999998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6-4091-BC49-180A4D803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490592"/>
        <c:axId val="1641491072"/>
      </c:barChart>
      <c:catAx>
        <c:axId val="164149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91072"/>
        <c:crosses val="autoZero"/>
        <c:auto val="1"/>
        <c:lblAlgn val="ctr"/>
        <c:lblOffset val="100"/>
        <c:noMultiLvlLbl val="0"/>
      </c:catAx>
      <c:valAx>
        <c:axId val="16414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Response Time (System)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14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PI 2*Z ) Response Time (System) by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Hoja1!$AA$1</c:f>
              <c:strCache>
                <c:ptCount val="1"/>
                <c:pt idx="0">
                  <c:v>Response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Hoja1!$U$2:$U$130</c15:sqref>
                  </c15:fullRef>
                </c:ext>
              </c:extLst>
              <c:f>(Hoja1!$U$5,Hoja1!$U$9,Hoja1!$U$13,Hoja1!$U$17,Hoja1!$U$21,Hoja1!$U$25,Hoja1!$U$29,Hoja1!$U$33,Hoja1!$U$37,Hoja1!$U$41)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Hoja1!$AA$2:$AA$130</c15:sqref>
                  </c15:fullRef>
                </c:ext>
              </c:extLst>
              <c:f>(Hoja1!$AA$5,Hoja1!$AA$9,Hoja1!$AA$13,Hoja1!$AA$17,Hoja1!$AA$21,Hoja1!$AA$25,Hoja1!$AA$29,Hoja1!$AA$33,Hoja1!$AA$37,Hoja1!$AA$41)</c:f>
              <c:numCache>
                <c:formatCode>General</c:formatCode>
                <c:ptCount val="10"/>
                <c:pt idx="0">
                  <c:v>160.73813749999999</c:v>
                </c:pt>
                <c:pt idx="1">
                  <c:v>321.75234999999998</c:v>
                </c:pt>
                <c:pt idx="2">
                  <c:v>483.26986499999998</c:v>
                </c:pt>
                <c:pt idx="3">
                  <c:v>645.83507999999995</c:v>
                </c:pt>
                <c:pt idx="4">
                  <c:v>810.90073749999988</c:v>
                </c:pt>
                <c:pt idx="5">
                  <c:v>982.19210999999996</c:v>
                </c:pt>
                <c:pt idx="6">
                  <c:v>1165.2907699999998</c:v>
                </c:pt>
                <c:pt idx="7">
                  <c:v>1360.4747199999999</c:v>
                </c:pt>
                <c:pt idx="8">
                  <c:v>1564.161885</c:v>
                </c:pt>
                <c:pt idx="9">
                  <c:v>1775.4576499999998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1-45F8-8FED-C097F6129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01152"/>
        <c:axId val="131401632"/>
      </c:barChart>
      <c:catAx>
        <c:axId val="13140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01632"/>
        <c:crosses val="autoZero"/>
        <c:auto val="1"/>
        <c:lblAlgn val="ctr"/>
        <c:lblOffset val="100"/>
        <c:noMultiLvlLbl val="0"/>
      </c:catAx>
      <c:valAx>
        <c:axId val="1314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(System)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PI Z/2) Response Time (System) by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Hoja1!$AS$1</c:f>
              <c:strCache>
                <c:ptCount val="1"/>
                <c:pt idx="0">
                  <c:v>Response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Hoja1!$AM$2:$AM$130</c15:sqref>
                  </c15:fullRef>
                </c:ext>
              </c:extLst>
              <c:f>(Hoja1!$AM$5,Hoja1!$AM$9,Hoja1!$AM$13,Hoja1!$AM$17,Hoja1!$AM$21,Hoja1!$AM$25,Hoja1!$AM$29,Hoja1!$AM$33,Hoja1!$AM$37,Hoja1!$AM$41)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Hoja1!$AS$2:$AS$130</c15:sqref>
                  </c15:fullRef>
                </c:ext>
              </c:extLst>
              <c:f>(Hoja1!$AS$5,Hoja1!$AS$9,Hoja1!$AS$13,Hoja1!$AS$17,Hoja1!$AS$21,Hoja1!$AS$25,Hoja1!$AS$29,Hoja1!$AS$33,Hoja1!$AS$37,Hoja1!$AS$41)</c:f>
              <c:numCache>
                <c:formatCode>General</c:formatCode>
                <c:ptCount val="10"/>
                <c:pt idx="0">
                  <c:v>41.112189999999998</c:v>
                </c:pt>
                <c:pt idx="1">
                  <c:v>85.664864999999992</c:v>
                </c:pt>
                <c:pt idx="2">
                  <c:v>138.9127575</c:v>
                </c:pt>
                <c:pt idx="3">
                  <c:v>200.20805999999999</c:v>
                </c:pt>
                <c:pt idx="4">
                  <c:v>268.97882499999997</c:v>
                </c:pt>
                <c:pt idx="5">
                  <c:v>345.27458999999999</c:v>
                </c:pt>
                <c:pt idx="6">
                  <c:v>429.07035500000001</c:v>
                </c:pt>
                <c:pt idx="7">
                  <c:v>520.36612000000002</c:v>
                </c:pt>
                <c:pt idx="8">
                  <c:v>619.16188499999998</c:v>
                </c:pt>
                <c:pt idx="9">
                  <c:v>725.45764999999994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3-43A8-AEF0-B7709927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370976"/>
        <c:axId val="1757369056"/>
      </c:barChart>
      <c:catAx>
        <c:axId val="175737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7369056"/>
        <c:crosses val="autoZero"/>
        <c:auto val="1"/>
        <c:lblAlgn val="ctr"/>
        <c:lblOffset val="100"/>
        <c:noMultiLvlLbl val="0"/>
      </c:catAx>
      <c:valAx>
        <c:axId val="17573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Response Time (System)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73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PI 2*Z ) First Derivate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Hoja1!$V$43</c:f>
              <c:strCache>
                <c:ptCount val="1"/>
                <c:pt idx="0">
                  <c:v>Response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Hoja1!$U$44:$U$53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Hoja1!$V$44:$V$53</c:f>
              <c:numCache>
                <c:formatCode>General</c:formatCode>
                <c:ptCount val="10"/>
                <c:pt idx="0">
                  <c:v>160.73813749999999</c:v>
                </c:pt>
                <c:pt idx="1">
                  <c:v>161.01421249999999</c:v>
                </c:pt>
                <c:pt idx="2">
                  <c:v>161.517515</c:v>
                </c:pt>
                <c:pt idx="3">
                  <c:v>162.56521499999997</c:v>
                </c:pt>
                <c:pt idx="4">
                  <c:v>165.06565749999993</c:v>
                </c:pt>
                <c:pt idx="5">
                  <c:v>171.29137250000008</c:v>
                </c:pt>
                <c:pt idx="6">
                  <c:v>183.09865999999988</c:v>
                </c:pt>
                <c:pt idx="7">
                  <c:v>195.1839500000001</c:v>
                </c:pt>
                <c:pt idx="8">
                  <c:v>203.68716500000005</c:v>
                </c:pt>
                <c:pt idx="9">
                  <c:v>211.29576499999985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C-46E4-ABD4-BFBB2BDD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463040"/>
        <c:axId val="301463520"/>
      </c:barChart>
      <c:catAx>
        <c:axId val="30146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463520"/>
        <c:crosses val="autoZero"/>
        <c:auto val="1"/>
        <c:lblAlgn val="ctr"/>
        <c:lblOffset val="100"/>
        <c:noMultiLvlLbl val="0"/>
      </c:catAx>
      <c:valAx>
        <c:axId val="301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46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PI2 1/2*Z ) First Derivate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Hoja1!$AN$43</c:f>
              <c:strCache>
                <c:ptCount val="1"/>
                <c:pt idx="0">
                  <c:v>Response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Hoja1!$AM$44:$AM$53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Hoja1!$AN$44:$AN$53</c:f>
              <c:numCache>
                <c:formatCode>General</c:formatCode>
                <c:ptCount val="10"/>
                <c:pt idx="0">
                  <c:v>41.112189999999998</c:v>
                </c:pt>
                <c:pt idx="1">
                  <c:v>44.552674999999994</c:v>
                </c:pt>
                <c:pt idx="2">
                  <c:v>53.247892500000006</c:v>
                </c:pt>
                <c:pt idx="3">
                  <c:v>61.295302499999991</c:v>
                </c:pt>
                <c:pt idx="4">
                  <c:v>68.770764999999983</c:v>
                </c:pt>
                <c:pt idx="5">
                  <c:v>76.295765000000017</c:v>
                </c:pt>
                <c:pt idx="6">
                  <c:v>83.795765000000017</c:v>
                </c:pt>
                <c:pt idx="7">
                  <c:v>91.295765000000017</c:v>
                </c:pt>
                <c:pt idx="8">
                  <c:v>98.79576499999996</c:v>
                </c:pt>
                <c:pt idx="9">
                  <c:v>106.29576499999996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E-4477-9717-3BE6023F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74096"/>
        <c:axId val="358376016"/>
      </c:barChart>
      <c:catAx>
        <c:axId val="3583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376016"/>
        <c:crosses val="autoZero"/>
        <c:auto val="1"/>
        <c:lblAlgn val="ctr"/>
        <c:lblOffset val="100"/>
        <c:noMultiLvlLbl val="0"/>
      </c:catAx>
      <c:valAx>
        <c:axId val="3583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83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) First Derivate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Hoja1!$B$43</c:f>
              <c:strCache>
                <c:ptCount val="1"/>
                <c:pt idx="0">
                  <c:v>Response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Hoja1!$A$44:$A$53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Hoja1!$B$44:$B$53</c:f>
              <c:numCache>
                <c:formatCode>General</c:formatCode>
                <c:ptCount val="10"/>
                <c:pt idx="0">
                  <c:v>80.844587499999989</c:v>
                </c:pt>
                <c:pt idx="1">
                  <c:v>81.732902500000023</c:v>
                </c:pt>
                <c:pt idx="2">
                  <c:v>84.761567499999984</c:v>
                </c:pt>
                <c:pt idx="3">
                  <c:v>93.238852500000036</c:v>
                </c:pt>
                <c:pt idx="4">
                  <c:v>103.43172749999991</c:v>
                </c:pt>
                <c:pt idx="5">
                  <c:v>111.30245250000007</c:v>
                </c:pt>
                <c:pt idx="6">
                  <c:v>118.75826500000005</c:v>
                </c:pt>
                <c:pt idx="7">
                  <c:v>126.29576499999985</c:v>
                </c:pt>
                <c:pt idx="8">
                  <c:v>133.79576499999996</c:v>
                </c:pt>
                <c:pt idx="9">
                  <c:v>141.29576499999996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E-4554-8583-26BE4580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97712"/>
        <c:axId val="1642097232"/>
      </c:barChart>
      <c:catAx>
        <c:axId val="16420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097232"/>
        <c:crosses val="autoZero"/>
        <c:auto val="1"/>
        <c:lblAlgn val="ctr"/>
        <c:lblOffset val="100"/>
        <c:noMultiLvlLbl val="0"/>
      </c:catAx>
      <c:valAx>
        <c:axId val="16420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09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4762</xdr:rowOff>
    </xdr:from>
    <xdr:to>
      <xdr:col>19</xdr:col>
      <xdr:colOff>323850</xdr:colOff>
      <xdr:row>15</xdr:row>
      <xdr:rowOff>80962</xdr:rowOff>
    </xdr:to>
    <xdr:graphicFrame macro="">
      <xdr:nvGraphicFramePr>
        <xdr:cNvPr id="37" name="Gráfico 1">
          <a:extLst>
            <a:ext uri="{FF2B5EF4-FFF2-40B4-BE49-F238E27FC236}">
              <a16:creationId xmlns:a16="http://schemas.microsoft.com/office/drawing/2014/main" id="{9AEF1F70-696E-6092-B935-CF54FB49C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333375</xdr:colOff>
      <xdr:row>0</xdr:row>
      <xdr:rowOff>157162</xdr:rowOff>
    </xdr:from>
    <xdr:to>
      <xdr:col>36</xdr:col>
      <xdr:colOff>28575</xdr:colOff>
      <xdr:row>15</xdr:row>
      <xdr:rowOff>42862</xdr:rowOff>
    </xdr:to>
    <xdr:graphicFrame macro="">
      <xdr:nvGraphicFramePr>
        <xdr:cNvPr id="46" name="Gráfico 3">
          <a:extLst>
            <a:ext uri="{FF2B5EF4-FFF2-40B4-BE49-F238E27FC236}">
              <a16:creationId xmlns:a16="http://schemas.microsoft.com/office/drawing/2014/main" id="{4D3C4B5C-0A66-545B-D20B-45710FCCE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151985</xdr:colOff>
      <xdr:row>0</xdr:row>
      <xdr:rowOff>77857</xdr:rowOff>
    </xdr:from>
    <xdr:to>
      <xdr:col>53</xdr:col>
      <xdr:colOff>430280</xdr:colOff>
      <xdr:row>14</xdr:row>
      <xdr:rowOff>154057</xdr:rowOff>
    </xdr:to>
    <xdr:graphicFrame macro="">
      <xdr:nvGraphicFramePr>
        <xdr:cNvPr id="56" name="Gráfico 4">
          <a:extLst>
            <a:ext uri="{FF2B5EF4-FFF2-40B4-BE49-F238E27FC236}">
              <a16:creationId xmlns:a16="http://schemas.microsoft.com/office/drawing/2014/main" id="{1A039727-45CB-65F6-6945-7C88D837CDA1}"/>
            </a:ext>
            <a:ext uri="{147F2762-F138-4A5C-976F-8EAC2B608ADB}">
              <a16:predDERef xmlns:a16="http://schemas.microsoft.com/office/drawing/2014/main" pred="{4D3C4B5C-0A66-545B-D20B-45710FCCE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358588</xdr:colOff>
      <xdr:row>15</xdr:row>
      <xdr:rowOff>169209</xdr:rowOff>
    </xdr:from>
    <xdr:to>
      <xdr:col>36</xdr:col>
      <xdr:colOff>89647</xdr:colOff>
      <xdr:row>30</xdr:row>
      <xdr:rowOff>54909</xdr:rowOff>
    </xdr:to>
    <xdr:graphicFrame macro="">
      <xdr:nvGraphicFramePr>
        <xdr:cNvPr id="81" name="Gráfico 5">
          <a:extLst>
            <a:ext uri="{FF2B5EF4-FFF2-40B4-BE49-F238E27FC236}">
              <a16:creationId xmlns:a16="http://schemas.microsoft.com/office/drawing/2014/main" id="{F150FC5B-F089-8A90-5566-8C6E0A04E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166688</xdr:colOff>
      <xdr:row>15</xdr:row>
      <xdr:rowOff>104776</xdr:rowOff>
    </xdr:from>
    <xdr:to>
      <xdr:col>53</xdr:col>
      <xdr:colOff>404813</xdr:colOff>
      <xdr:row>29</xdr:row>
      <xdr:rowOff>180976</xdr:rowOff>
    </xdr:to>
    <xdr:graphicFrame macro="">
      <xdr:nvGraphicFramePr>
        <xdr:cNvPr id="92" name="Gráfico 9">
          <a:extLst>
            <a:ext uri="{FF2B5EF4-FFF2-40B4-BE49-F238E27FC236}">
              <a16:creationId xmlns:a16="http://schemas.microsoft.com/office/drawing/2014/main" id="{9579BCA5-2D2D-B39C-E841-963249FBBE7D}"/>
            </a:ext>
            <a:ext uri="{147F2762-F138-4A5C-976F-8EAC2B608ADB}">
              <a16:predDERef xmlns:a16="http://schemas.microsoft.com/office/drawing/2014/main" pred="{F150FC5B-F089-8A90-5566-8C6E0A04E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</xdr:colOff>
      <xdr:row>16</xdr:row>
      <xdr:rowOff>70757</xdr:rowOff>
    </xdr:from>
    <xdr:to>
      <xdr:col>19</xdr:col>
      <xdr:colOff>333375</xdr:colOff>
      <xdr:row>30</xdr:row>
      <xdr:rowOff>146957</xdr:rowOff>
    </xdr:to>
    <xdr:graphicFrame macro="">
      <xdr:nvGraphicFramePr>
        <xdr:cNvPr id="94" name="Gráfico 11">
          <a:extLst>
            <a:ext uri="{FF2B5EF4-FFF2-40B4-BE49-F238E27FC236}">
              <a16:creationId xmlns:a16="http://schemas.microsoft.com/office/drawing/2014/main" id="{F9E5F46C-6507-9F7B-11AD-5D1FAAD973A1}"/>
            </a:ext>
            <a:ext uri="{147F2762-F138-4A5C-976F-8EAC2B608ADB}">
              <a16:predDERef xmlns:a16="http://schemas.microsoft.com/office/drawing/2014/main" pred="{9579BCA5-2D2D-B39C-E841-963249FBB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474853-08CD-46F4-AEB1-BC402EBA5E0F}" name="Tabla1" displayName="Tabla1" ref="A1:J42" totalsRowCount="1">
  <autoFilter ref="A1:J41" xr:uid="{31474853-08CD-46F4-AEB1-BC402EBA5E0F}"/>
  <tableColumns count="10">
    <tableColumn id="2" xr3:uid="{E1D7A10D-3A6C-45A2-83FF-D91235C2E479}" name="Usuarios"/>
    <tableColumn id="3" xr3:uid="{B2018AB7-8CDB-4405-997E-80E010ADF3B6}" name="Device"/>
    <tableColumn id="4" xr3:uid="{DADD2066-A2C4-45E9-A9BE-DCA1A4E6264D}" name="Service"/>
    <tableColumn id="5" xr3:uid="{3DC50D3F-85F2-45AF-A407-EBAC68351853}" name="Busy_Pct"/>
    <tableColumn id="6" xr3:uid="{2F3799D1-EAAD-4235-A5E9-BFFAF9521EAB}" name="Cust_Nb"/>
    <tableColumn id="11" xr3:uid="{ED7B6814-7218-42DD-9E6F-5B9137C48EB4}" name="Response"/>
    <tableColumn id="7" xr3:uid="{998313FF-B447-4169-AFB8-C82DA7D55A4F}" name="Response Sum"/>
    <tableColumn id="8" xr3:uid="{2DF64603-B2BC-4DEF-80E9-C2C73D3B5B32}" name="Throughput"/>
    <tableColumn id="9" xr3:uid="{42897D48-C946-4EBF-8766-BD3B0E34F424}" name="Memory_Used"/>
    <tableColumn id="10" xr3:uid="{AD0F6121-F746-48A8-9A72-26ADBA656C1E}" name="Memory_Pc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EE0A38-9F5F-4803-BE15-86032688E130}" name="Tabla2" displayName="Tabla2" ref="U1:AB41" totalsRowShown="0" headerRowDxfId="31" dataDxfId="30">
  <autoFilter ref="U1:AB41" xr:uid="{7DEE0A38-9F5F-4803-BE15-86032688E130}"/>
  <tableColumns count="8">
    <tableColumn id="1" xr3:uid="{E9904466-6163-42FF-BC0E-EDF02E80D682}" name="users" dataDxfId="29"/>
    <tableColumn id="2" xr3:uid="{94A67C3D-0162-4945-B526-FF1CBAC6E3BD}" name="station" dataDxfId="28"/>
    <tableColumn id="3" xr3:uid="{DC43745D-B513-43EB-B5EF-5788CC56D9D3}" name="service" dataDxfId="27"/>
    <tableColumn id="4" xr3:uid="{E51B9EC5-3C06-4338-B3AC-A99A603298BC}" name="busy_pct" dataDxfId="26"/>
    <tableColumn id="5" xr3:uid="{08FE1F59-6454-4415-A9EA-A642F73775F7}" name="cust_nb" dataDxfId="25"/>
    <tableColumn id="6" xr3:uid="{F3B935DE-5969-4AA7-AE98-BE38806F961C}" name="response" dataDxfId="24"/>
    <tableColumn id="8" xr3:uid="{29943B9C-5FA7-48B1-86AD-7D0BB186B070}" name="Response Sum" dataDxfId="23"/>
    <tableColumn id="7" xr3:uid="{B5800A37-263A-418B-BA55-79BBFF474E6B}" name="thruput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551836-EA79-4DC7-ADB1-D5D98D747DF5}" name="Tabla3" displayName="Tabla3" ref="AM1:AT41" totalsRowShown="0" headerRowDxfId="21" dataDxfId="20">
  <autoFilter ref="AM1:AT41" xr:uid="{1C551836-EA79-4DC7-ADB1-D5D98D747DF5}"/>
  <tableColumns count="8">
    <tableColumn id="1" xr3:uid="{F663DC05-19FE-4E01-95CA-3BE31362C67D}" name="users" dataDxfId="19"/>
    <tableColumn id="2" xr3:uid="{064D59AA-1285-4BE1-8E29-6888B0A6EA6F}" name="station" dataDxfId="18"/>
    <tableColumn id="3" xr3:uid="{3D2BB652-F15C-49E6-968D-83AD4A3F4008}" name="service" dataDxfId="17"/>
    <tableColumn id="4" xr3:uid="{03DF36F9-07DC-44F7-83A3-D00CDBE53A5C}" name="busy_pct" dataDxfId="16"/>
    <tableColumn id="5" xr3:uid="{9B4CCD28-88B7-4316-B8A8-85436F40AAA3}" name="cust_nb" dataDxfId="15"/>
    <tableColumn id="6" xr3:uid="{780C9E91-D347-4C64-8E5D-4399A6D3F26D}" name="response" dataDxfId="14"/>
    <tableColumn id="8" xr3:uid="{5AD20F02-3C06-4204-94F7-5720FCDC56AF}" name="Response Sum" dataDxfId="13"/>
    <tableColumn id="7" xr3:uid="{C2C2B082-528C-40BF-8C78-5A382BF81205}" name="thruput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AB6F96-4A1B-4982-8F3A-A1E9E26ECCB6}" name="Tabla4" displayName="Tabla4" ref="U43:V53" totalsRowShown="0" headerRowDxfId="11" dataDxfId="10">
  <autoFilter ref="U43:V53" xr:uid="{A8AB6F96-4A1B-4982-8F3A-A1E9E26ECCB6}"/>
  <tableColumns count="2">
    <tableColumn id="1" xr3:uid="{471E6C2B-3866-48D8-8862-05B7F02D85E4}" name="Users" dataDxfId="9"/>
    <tableColumn id="2" xr3:uid="{70385EE5-455E-4CE6-8D7E-10490446B29E}" name="Response Sum" dataDxfId="8">
      <calculatedColumnFormula>AA11-AA7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9DDB84-A7F9-4ADD-8157-411E3CF10B6E}" name="Tabla48" displayName="Tabla48" ref="AM43:AN53" totalsRowShown="0" headerRowDxfId="7" dataDxfId="6">
  <autoFilter ref="AM43:AN53" xr:uid="{259DDB84-A7F9-4ADD-8157-411E3CF10B6E}"/>
  <tableColumns count="2">
    <tableColumn id="1" xr3:uid="{529E4913-5F0B-4BE7-9BBE-24AFEE85F95B}" name="Users" dataDxfId="5"/>
    <tableColumn id="2" xr3:uid="{85CE20AF-1C93-453D-930E-455DFE6442F8}" name="Response Sum" dataDxfId="4">
      <calculatedColumnFormula>AS11-AS7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C2A927-AE8C-4AD7-911A-04FEA15677F9}" name="Tabla49" displayName="Tabla49" ref="A43:B53" totalsRowShown="0" headerRowDxfId="3" dataDxfId="2">
  <autoFilter ref="A43:B53" xr:uid="{F9C2A927-AE8C-4AD7-911A-04FEA15677F9}"/>
  <tableColumns count="2">
    <tableColumn id="1" xr3:uid="{090E853F-147A-40C5-8AA9-F9D04CCA1803}" name="Users" dataDxfId="1"/>
    <tableColumn id="2" xr3:uid="{E677922E-3893-422D-AFF4-E9BF06B5B9C4}" name="Response Sum" dataDxfId="0">
      <calculatedColumnFormula>G11-G7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30"/>
  <sheetViews>
    <sheetView tabSelected="1" topLeftCell="L1" workbookViewId="0">
      <selection activeCell="AA51" sqref="AA51"/>
    </sheetView>
  </sheetViews>
  <sheetFormatPr defaultColWidth="9.140625" defaultRowHeight="15"/>
  <cols>
    <col min="2" max="2" width="9.5703125" bestFit="1" customWidth="1"/>
    <col min="3" max="3" width="9.5703125" customWidth="1"/>
    <col min="4" max="4" width="11" customWidth="1"/>
    <col min="5" max="5" width="10" customWidth="1"/>
    <col min="6" max="6" width="18.85546875" customWidth="1"/>
    <col min="7" max="7" width="19.140625" customWidth="1"/>
    <col min="21" max="21" width="14.28515625" customWidth="1"/>
    <col min="22" max="22" width="16" bestFit="1" customWidth="1"/>
    <col min="27" max="27" width="20.5703125" customWidth="1"/>
    <col min="40" max="40" width="12.5703125" bestFit="1" customWidth="1"/>
  </cols>
  <sheetData>
    <row r="1" spans="1: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6</v>
      </c>
      <c r="AB1" s="2" t="s">
        <v>16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6</v>
      </c>
      <c r="AT1" s="2" t="s">
        <v>16</v>
      </c>
      <c r="BM1" t="s">
        <v>17</v>
      </c>
    </row>
    <row r="2" spans="1:65">
      <c r="A2">
        <v>10</v>
      </c>
      <c r="B2" t="s">
        <v>18</v>
      </c>
      <c r="C2">
        <v>5.0000000000000001E-3</v>
      </c>
      <c r="D2">
        <v>5.2089999999999997E-2</v>
      </c>
      <c r="E2">
        <v>5.4640000000000001E-2</v>
      </c>
      <c r="F2">
        <v>5.2449999999999997E-3</v>
      </c>
      <c r="H2">
        <v>10.42</v>
      </c>
      <c r="I2">
        <v>7096</v>
      </c>
      <c r="J2" s="1" t="s">
        <v>19</v>
      </c>
      <c r="U2" s="2">
        <v>10</v>
      </c>
      <c r="V2" s="2" t="s">
        <v>18</v>
      </c>
      <c r="W2" s="2">
        <v>5.0000000000000001E-3</v>
      </c>
      <c r="X2" s="2">
        <v>2.7179999999999999E-2</v>
      </c>
      <c r="Y2" s="2">
        <v>2.7859999999999999E-2</v>
      </c>
      <c r="Z2" s="2">
        <v>5.1250000000000002E-3</v>
      </c>
      <c r="AA2" s="2"/>
      <c r="AB2" s="3">
        <v>5437</v>
      </c>
      <c r="AM2" s="2">
        <v>10</v>
      </c>
      <c r="AN2" s="2" t="s">
        <v>18</v>
      </c>
      <c r="AO2" s="2">
        <v>5.0000000000000001E-3</v>
      </c>
      <c r="AP2" s="2">
        <v>9.2749999999999999E-2</v>
      </c>
      <c r="AQ2" s="2">
        <v>0.1012</v>
      </c>
      <c r="AR2" s="2">
        <v>5.457E-3</v>
      </c>
      <c r="AS2" s="2"/>
      <c r="AT2" s="2">
        <v>18.55</v>
      </c>
    </row>
    <row r="3" spans="1:65">
      <c r="A3">
        <v>10</v>
      </c>
      <c r="B3" t="s">
        <v>20</v>
      </c>
      <c r="C3">
        <v>0.02</v>
      </c>
      <c r="D3">
        <v>0.16209999999999999</v>
      </c>
      <c r="E3">
        <v>0.18920000000000001</v>
      </c>
      <c r="F3">
        <v>2.3349999999999999E-2</v>
      </c>
      <c r="H3">
        <v>8.1029999999999998</v>
      </c>
      <c r="U3" s="2">
        <v>10</v>
      </c>
      <c r="V3" s="2" t="s">
        <v>20</v>
      </c>
      <c r="W3" s="2">
        <v>0.02</v>
      </c>
      <c r="X3" s="2">
        <v>8.4570000000000006E-2</v>
      </c>
      <c r="Y3" s="2">
        <v>9.1469999999999996E-2</v>
      </c>
      <c r="Z3" s="2">
        <v>2.163E-2</v>
      </c>
      <c r="AA3" s="2"/>
      <c r="AB3" s="3">
        <v>4228</v>
      </c>
      <c r="AM3" s="2">
        <v>10</v>
      </c>
      <c r="AN3" s="2" t="s">
        <v>20</v>
      </c>
      <c r="AO3" s="2">
        <v>0.02</v>
      </c>
      <c r="AP3" s="2">
        <v>0.28860000000000002</v>
      </c>
      <c r="AQ3" s="2">
        <v>0.38700000000000001</v>
      </c>
      <c r="AR3" s="2">
        <v>2.682E-2</v>
      </c>
      <c r="AS3" s="2"/>
      <c r="AT3" s="2">
        <v>14.43</v>
      </c>
    </row>
    <row r="4" spans="1:65">
      <c r="A4">
        <v>10</v>
      </c>
      <c r="B4" t="s">
        <v>21</v>
      </c>
      <c r="C4">
        <v>0.3</v>
      </c>
      <c r="D4">
        <v>0.3473</v>
      </c>
      <c r="E4">
        <v>0.49580000000000002</v>
      </c>
      <c r="F4">
        <v>0.42830000000000001</v>
      </c>
      <c r="H4">
        <v>1.1579999999999999</v>
      </c>
      <c r="U4" s="2">
        <v>10</v>
      </c>
      <c r="V4" s="2" t="s">
        <v>21</v>
      </c>
      <c r="W4" s="2">
        <v>0.3</v>
      </c>
      <c r="X4" s="2">
        <v>0.1812</v>
      </c>
      <c r="Y4" s="2">
        <v>0.2157</v>
      </c>
      <c r="Z4" s="2">
        <v>0.35709999999999997</v>
      </c>
      <c r="AA4" s="2"/>
      <c r="AB4" s="2">
        <v>0.60409999999999997</v>
      </c>
      <c r="AM4" s="2">
        <v>10</v>
      </c>
      <c r="AN4" s="2" t="s">
        <v>21</v>
      </c>
      <c r="AO4" s="2">
        <v>0.3</v>
      </c>
      <c r="AP4" s="2">
        <v>0.61829999999999996</v>
      </c>
      <c r="AQ4" s="3">
        <v>1267</v>
      </c>
      <c r="AR4" s="2">
        <v>0.61470000000000002</v>
      </c>
      <c r="AS4" s="2"/>
      <c r="AT4" s="3">
        <v>2061</v>
      </c>
    </row>
    <row r="5" spans="1:65">
      <c r="A5">
        <v>10</v>
      </c>
      <c r="B5" t="s">
        <v>22</v>
      </c>
      <c r="C5">
        <v>8</v>
      </c>
      <c r="D5">
        <v>0</v>
      </c>
      <c r="E5">
        <v>9.26</v>
      </c>
      <c r="F5">
        <v>8</v>
      </c>
      <c r="G5">
        <f>$A2*($F2*2+$F3*7/8+$F4*1/8+$F5)</f>
        <v>80.844587499999989</v>
      </c>
      <c r="H5">
        <v>1.1579999999999999</v>
      </c>
      <c r="U5" s="2">
        <v>10</v>
      </c>
      <c r="V5" s="2" t="s">
        <v>22</v>
      </c>
      <c r="W5" s="2">
        <v>16</v>
      </c>
      <c r="X5" s="2">
        <v>0</v>
      </c>
      <c r="Y5" s="3">
        <v>9665</v>
      </c>
      <c r="Z5" s="2">
        <v>16</v>
      </c>
      <c r="AA5">
        <f>$U2*($Z2*2+$Z3*7/8+$Z4*1/8+$Z5)</f>
        <v>160.73813749999999</v>
      </c>
      <c r="AB5" s="2">
        <v>0.60409999999999997</v>
      </c>
      <c r="AM5" s="2">
        <v>10</v>
      </c>
      <c r="AN5" s="2" t="s">
        <v>22</v>
      </c>
      <c r="AO5" s="2">
        <v>4</v>
      </c>
      <c r="AP5" s="2">
        <v>0</v>
      </c>
      <c r="AQ5" s="3">
        <v>8245</v>
      </c>
      <c r="AR5" s="2">
        <v>4</v>
      </c>
      <c r="AS5">
        <f>$AM2*($AR2*2+$AR3*7/8+$AR4*1/8+$AR5)</f>
        <v>41.112189999999998</v>
      </c>
      <c r="AT5" s="3">
        <v>2061</v>
      </c>
    </row>
    <row r="6" spans="1:65">
      <c r="A6">
        <v>20</v>
      </c>
      <c r="B6" t="s">
        <v>18</v>
      </c>
      <c r="C6">
        <v>5.0000000000000001E-3</v>
      </c>
      <c r="D6">
        <v>0.10009999999999999</v>
      </c>
      <c r="E6">
        <v>0.1106</v>
      </c>
      <c r="F6">
        <v>5.5259999999999997E-3</v>
      </c>
      <c r="H6">
        <v>20.02</v>
      </c>
      <c r="I6">
        <v>7119</v>
      </c>
      <c r="J6" s="1" t="s">
        <v>19</v>
      </c>
      <c r="U6" s="2">
        <v>20</v>
      </c>
      <c r="V6" s="2" t="s">
        <v>18</v>
      </c>
      <c r="W6" s="2">
        <v>5.0000000000000001E-3</v>
      </c>
      <c r="X6" s="2">
        <v>5.4010000000000002E-2</v>
      </c>
      <c r="Y6" s="2">
        <v>5.6919999999999998E-2</v>
      </c>
      <c r="Z6" s="2">
        <v>5.2700000000000004E-3</v>
      </c>
      <c r="AA6" s="2"/>
      <c r="AB6" s="2">
        <v>10.8</v>
      </c>
      <c r="AM6" s="2">
        <v>20</v>
      </c>
      <c r="AN6" s="2" t="s">
        <v>18</v>
      </c>
      <c r="AO6" s="2">
        <v>5.0000000000000001E-3</v>
      </c>
      <c r="AP6" s="2">
        <v>0.14460000000000001</v>
      </c>
      <c r="AQ6" s="2">
        <v>0.16850000000000001</v>
      </c>
      <c r="AR6" s="2">
        <v>5.8259999999999996E-3</v>
      </c>
      <c r="AS6" s="2"/>
      <c r="AT6" s="2">
        <v>28.91</v>
      </c>
    </row>
    <row r="7" spans="1:65">
      <c r="A7">
        <v>20</v>
      </c>
      <c r="B7" t="s">
        <v>20</v>
      </c>
      <c r="C7">
        <v>0.02</v>
      </c>
      <c r="D7">
        <v>0.31140000000000001</v>
      </c>
      <c r="E7">
        <v>0.43969999999999998</v>
      </c>
      <c r="F7">
        <v>2.8240000000000001E-2</v>
      </c>
      <c r="H7">
        <v>15.57</v>
      </c>
      <c r="U7" s="2">
        <v>20</v>
      </c>
      <c r="V7" s="2" t="s">
        <v>20</v>
      </c>
      <c r="W7" s="2">
        <v>0.02</v>
      </c>
      <c r="X7" s="2">
        <v>0.16800000000000001</v>
      </c>
      <c r="Y7" s="2">
        <v>0.1996</v>
      </c>
      <c r="Z7" s="2">
        <v>2.376E-2</v>
      </c>
      <c r="AA7" s="2"/>
      <c r="AB7" s="3">
        <v>8401</v>
      </c>
      <c r="AM7" s="2">
        <v>20</v>
      </c>
      <c r="AN7" s="2" t="s">
        <v>20</v>
      </c>
      <c r="AO7" s="2">
        <v>0.02</v>
      </c>
      <c r="AP7" s="2">
        <v>0.44979999999999998</v>
      </c>
      <c r="AQ7" s="2">
        <v>0.79590000000000005</v>
      </c>
      <c r="AR7" s="2">
        <v>3.5389999999999998E-2</v>
      </c>
      <c r="AS7" s="2"/>
      <c r="AT7" s="2">
        <v>22.49</v>
      </c>
    </row>
    <row r="8" spans="1:65">
      <c r="A8">
        <v>20</v>
      </c>
      <c r="B8" t="s">
        <v>21</v>
      </c>
      <c r="C8">
        <v>0.3</v>
      </c>
      <c r="D8">
        <v>0.66720000000000002</v>
      </c>
      <c r="E8">
        <v>1.657</v>
      </c>
      <c r="F8">
        <v>0.74490000000000001</v>
      </c>
      <c r="H8">
        <v>2.2240000000000002</v>
      </c>
      <c r="U8" s="2">
        <v>20</v>
      </c>
      <c r="V8" s="2" t="s">
        <v>21</v>
      </c>
      <c r="W8" s="2">
        <v>0.3</v>
      </c>
      <c r="X8" s="2">
        <v>0.36009999999999998</v>
      </c>
      <c r="Y8" s="2">
        <v>0.54039999999999999</v>
      </c>
      <c r="Z8" s="2">
        <v>0.45029999999999998</v>
      </c>
      <c r="AA8" s="2"/>
      <c r="AB8" s="2">
        <v>1.2</v>
      </c>
      <c r="AM8" s="2">
        <v>20</v>
      </c>
      <c r="AN8" s="2" t="s">
        <v>21</v>
      </c>
      <c r="AO8" s="2">
        <v>0.3</v>
      </c>
      <c r="AP8" s="2">
        <v>0.96379999999999999</v>
      </c>
      <c r="AQ8" s="3">
        <v>6185</v>
      </c>
      <c r="AR8" s="3">
        <v>1.925</v>
      </c>
      <c r="AS8" s="3"/>
      <c r="AT8" s="3">
        <v>3213</v>
      </c>
    </row>
    <row r="9" spans="1:65">
      <c r="A9">
        <v>20</v>
      </c>
      <c r="B9" t="s">
        <v>22</v>
      </c>
      <c r="C9">
        <v>8</v>
      </c>
      <c r="D9">
        <v>0</v>
      </c>
      <c r="E9">
        <v>17.79</v>
      </c>
      <c r="F9">
        <v>8</v>
      </c>
      <c r="G9">
        <f>$A6*($F6*2+$F7*7/8+$F8*1/8+$F9)</f>
        <v>162.57749000000001</v>
      </c>
      <c r="H9">
        <v>2.2240000000000002</v>
      </c>
      <c r="U9" s="2">
        <v>20</v>
      </c>
      <c r="V9" s="2" t="s">
        <v>22</v>
      </c>
      <c r="W9" s="2">
        <v>16</v>
      </c>
      <c r="X9" s="2">
        <v>0</v>
      </c>
      <c r="Y9" s="2">
        <v>19.2</v>
      </c>
      <c r="Z9" s="2">
        <v>16</v>
      </c>
      <c r="AA9">
        <f>$U6*($Z6*2+$Z7*7/8+$Z8*1/8+$Z9)</f>
        <v>321.75234999999998</v>
      </c>
      <c r="AB9" s="2">
        <v>1.2</v>
      </c>
      <c r="AM9" s="2">
        <v>20</v>
      </c>
      <c r="AN9" s="2" t="s">
        <v>22</v>
      </c>
      <c r="AO9" s="2">
        <v>4</v>
      </c>
      <c r="AP9" s="2">
        <v>0</v>
      </c>
      <c r="AQ9" s="2">
        <v>12.85</v>
      </c>
      <c r="AR9" s="2">
        <v>4</v>
      </c>
      <c r="AS9">
        <f>$AM6*($AR6*2+$AR7*7/8+$AR8*1/8+$AR9)</f>
        <v>85.664864999999992</v>
      </c>
      <c r="AT9" s="3">
        <v>3213</v>
      </c>
    </row>
    <row r="10" spans="1:65">
      <c r="A10">
        <v>30</v>
      </c>
      <c r="B10" t="s">
        <v>18</v>
      </c>
      <c r="C10">
        <v>5.0000000000000001E-3</v>
      </c>
      <c r="D10">
        <v>0.1361</v>
      </c>
      <c r="E10">
        <v>0.157</v>
      </c>
      <c r="F10">
        <v>5.7670000000000004E-3</v>
      </c>
      <c r="H10">
        <v>27.23</v>
      </c>
      <c r="I10">
        <v>7142</v>
      </c>
      <c r="J10" s="1" t="s">
        <v>19</v>
      </c>
      <c r="U10" s="2">
        <v>30</v>
      </c>
      <c r="V10" s="2" t="s">
        <v>18</v>
      </c>
      <c r="W10" s="2">
        <v>5.0000000000000001E-3</v>
      </c>
      <c r="X10" s="2">
        <v>8.0189999999999997E-2</v>
      </c>
      <c r="Y10" s="2">
        <v>8.6919999999999997E-2</v>
      </c>
      <c r="Z10" s="2">
        <v>5.4190000000000002E-3</v>
      </c>
      <c r="AA10" s="2"/>
      <c r="AB10" s="2">
        <v>16.04</v>
      </c>
      <c r="AM10" s="2">
        <v>30</v>
      </c>
      <c r="AN10" s="2" t="s">
        <v>18</v>
      </c>
      <c r="AO10" s="2">
        <v>5.0000000000000001E-3</v>
      </c>
      <c r="AP10" s="2">
        <v>0.15</v>
      </c>
      <c r="AQ10" s="2">
        <v>0.1764</v>
      </c>
      <c r="AR10" s="2">
        <v>5.8820000000000001E-3</v>
      </c>
      <c r="AS10" s="2"/>
      <c r="AT10" s="2">
        <v>29.99</v>
      </c>
    </row>
    <row r="11" spans="1:65">
      <c r="A11">
        <v>30</v>
      </c>
      <c r="B11" t="s">
        <v>20</v>
      </c>
      <c r="C11">
        <v>0.02</v>
      </c>
      <c r="D11">
        <v>0.42349999999999999</v>
      </c>
      <c r="E11">
        <v>0.71650000000000003</v>
      </c>
      <c r="F11">
        <v>3.3829999999999999E-2</v>
      </c>
      <c r="H11">
        <v>21.18</v>
      </c>
      <c r="U11" s="2">
        <v>30</v>
      </c>
      <c r="V11" s="2" t="s">
        <v>20</v>
      </c>
      <c r="W11" s="2">
        <v>0.02</v>
      </c>
      <c r="X11" s="2">
        <v>0.2495</v>
      </c>
      <c r="Y11" s="2">
        <v>0.32779999999999998</v>
      </c>
      <c r="Z11" s="2">
        <v>2.6280000000000001E-2</v>
      </c>
      <c r="AA11" s="2"/>
      <c r="AB11" s="2">
        <v>12.47</v>
      </c>
      <c r="AM11" s="2">
        <v>30</v>
      </c>
      <c r="AN11" s="2" t="s">
        <v>20</v>
      </c>
      <c r="AO11" s="2">
        <v>0.02</v>
      </c>
      <c r="AP11" s="2">
        <v>0.46660000000000001</v>
      </c>
      <c r="AQ11" s="2">
        <v>0.87409999999999999</v>
      </c>
      <c r="AR11" s="2">
        <v>3.7470000000000003E-2</v>
      </c>
      <c r="AS11" s="2"/>
      <c r="AT11" s="2">
        <v>23.33</v>
      </c>
    </row>
    <row r="12" spans="1:65">
      <c r="A12">
        <v>30</v>
      </c>
      <c r="B12" t="s">
        <v>21</v>
      </c>
      <c r="C12">
        <v>0.3</v>
      </c>
      <c r="D12">
        <v>0.90759999999999996</v>
      </c>
      <c r="E12">
        <v>4.9240000000000004</v>
      </c>
      <c r="F12">
        <v>1.6279999999999999</v>
      </c>
      <c r="H12">
        <v>3.0249999999999999</v>
      </c>
      <c r="U12" s="2">
        <v>30</v>
      </c>
      <c r="V12" s="2" t="s">
        <v>21</v>
      </c>
      <c r="W12" s="2">
        <v>0.3</v>
      </c>
      <c r="X12" s="2">
        <v>0.53459999999999996</v>
      </c>
      <c r="Y12" s="3">
        <v>1072</v>
      </c>
      <c r="Z12" s="2">
        <v>0.60129999999999995</v>
      </c>
      <c r="AA12" s="2"/>
      <c r="AB12" s="3">
        <v>1782</v>
      </c>
      <c r="AM12" s="2">
        <v>30</v>
      </c>
      <c r="AN12" s="2" t="s">
        <v>21</v>
      </c>
      <c r="AO12" s="2">
        <v>0.3</v>
      </c>
      <c r="AP12" s="2">
        <v>0.99980000000000002</v>
      </c>
      <c r="AQ12" s="2">
        <v>15.62</v>
      </c>
      <c r="AR12" s="3">
        <v>4.6870000000000003</v>
      </c>
      <c r="AS12" s="3"/>
      <c r="AT12" s="3">
        <v>3333</v>
      </c>
    </row>
    <row r="13" spans="1:65">
      <c r="A13">
        <v>30</v>
      </c>
      <c r="B13" t="s">
        <v>22</v>
      </c>
      <c r="C13">
        <v>8</v>
      </c>
      <c r="D13">
        <v>0</v>
      </c>
      <c r="E13">
        <v>24.2</v>
      </c>
      <c r="F13">
        <v>8</v>
      </c>
      <c r="G13">
        <f>$A10*($F10*2+$F11*7/8+$F12*1/8+$F13)</f>
        <v>247.3390575</v>
      </c>
      <c r="H13">
        <v>3.0249999999999999</v>
      </c>
      <c r="U13" s="2">
        <v>30</v>
      </c>
      <c r="V13" s="2" t="s">
        <v>22</v>
      </c>
      <c r="W13" s="2">
        <v>16</v>
      </c>
      <c r="X13" s="2">
        <v>0</v>
      </c>
      <c r="Y13" s="2">
        <v>28.51</v>
      </c>
      <c r="Z13" s="2">
        <v>16</v>
      </c>
      <c r="AA13">
        <f>$U10*($Z10*2+$Z11*7/8+$Z12*1/8+$Z13)</f>
        <v>483.26986499999998</v>
      </c>
      <c r="AB13" s="3">
        <v>1782</v>
      </c>
      <c r="AM13" s="2">
        <v>30</v>
      </c>
      <c r="AN13" s="2" t="s">
        <v>22</v>
      </c>
      <c r="AO13" s="2">
        <v>4</v>
      </c>
      <c r="AP13" s="2">
        <v>0</v>
      </c>
      <c r="AQ13" s="2">
        <v>13.33</v>
      </c>
      <c r="AR13" s="2">
        <v>4</v>
      </c>
      <c r="AS13">
        <f>$AM10*($AR10*2+$AR11*7/8+$AR12*1/8+$AR13)</f>
        <v>138.9127575</v>
      </c>
      <c r="AT13" s="3">
        <v>3333</v>
      </c>
    </row>
    <row r="14" spans="1:65">
      <c r="A14">
        <v>40</v>
      </c>
      <c r="B14" t="s">
        <v>18</v>
      </c>
      <c r="C14">
        <v>5.0000000000000001E-3</v>
      </c>
      <c r="D14">
        <v>0.14910000000000001</v>
      </c>
      <c r="E14">
        <v>0.17510000000000001</v>
      </c>
      <c r="F14">
        <v>5.8719999999999996E-3</v>
      </c>
      <c r="H14">
        <v>29.81</v>
      </c>
      <c r="I14">
        <v>7165</v>
      </c>
      <c r="J14" s="1" t="s">
        <v>19</v>
      </c>
      <c r="U14" s="2">
        <v>40</v>
      </c>
      <c r="V14" s="2" t="s">
        <v>18</v>
      </c>
      <c r="W14" s="2">
        <v>5.0000000000000001E-3</v>
      </c>
      <c r="X14" s="2">
        <v>0.1051</v>
      </c>
      <c r="Y14" s="2">
        <v>0.1171</v>
      </c>
      <c r="Z14" s="2">
        <v>5.5710000000000004E-3</v>
      </c>
      <c r="AA14" s="2"/>
      <c r="AB14" s="2">
        <v>21.02</v>
      </c>
      <c r="AM14" s="2">
        <v>40</v>
      </c>
      <c r="AN14" s="2" t="s">
        <v>18</v>
      </c>
      <c r="AO14" s="2">
        <v>5.0000000000000001E-3</v>
      </c>
      <c r="AP14" s="2">
        <v>0.15</v>
      </c>
      <c r="AQ14" s="2">
        <v>0.17649999999999999</v>
      </c>
      <c r="AR14" s="2">
        <v>5.8820000000000001E-3</v>
      </c>
      <c r="AS14" s="2"/>
      <c r="AT14" s="2">
        <v>30</v>
      </c>
    </row>
    <row r="15" spans="1:65">
      <c r="A15">
        <v>40</v>
      </c>
      <c r="B15" t="s">
        <v>20</v>
      </c>
      <c r="C15">
        <v>0.02</v>
      </c>
      <c r="D15">
        <v>0.46379999999999999</v>
      </c>
      <c r="E15">
        <v>0.86</v>
      </c>
      <c r="F15">
        <v>3.7089999999999998E-2</v>
      </c>
      <c r="H15">
        <v>23.19</v>
      </c>
      <c r="U15" s="2">
        <v>40</v>
      </c>
      <c r="V15" s="2" t="s">
        <v>20</v>
      </c>
      <c r="W15" s="2">
        <v>0.02</v>
      </c>
      <c r="X15" s="2">
        <v>0.32690000000000002</v>
      </c>
      <c r="Y15" s="2">
        <v>0.47799999999999998</v>
      </c>
      <c r="Z15" s="2">
        <v>2.9239999999999999E-2</v>
      </c>
      <c r="AA15" s="2"/>
      <c r="AB15" s="2">
        <v>16.350000000000001</v>
      </c>
      <c r="AM15" s="2">
        <v>40</v>
      </c>
      <c r="AN15" s="2" t="s">
        <v>20</v>
      </c>
      <c r="AO15" s="2">
        <v>0.02</v>
      </c>
      <c r="AP15" s="2">
        <v>0.4667</v>
      </c>
      <c r="AQ15" s="2">
        <v>0.875</v>
      </c>
      <c r="AR15" s="2">
        <v>3.7499999999999999E-2</v>
      </c>
      <c r="AS15" s="2"/>
      <c r="AT15" s="2">
        <v>23.33</v>
      </c>
    </row>
    <row r="16" spans="1:65">
      <c r="A16">
        <v>40</v>
      </c>
      <c r="B16" t="s">
        <v>21</v>
      </c>
      <c r="C16">
        <v>0.3</v>
      </c>
      <c r="D16">
        <v>0.99380000000000002</v>
      </c>
      <c r="E16">
        <v>12.46</v>
      </c>
      <c r="F16">
        <v>3.762</v>
      </c>
      <c r="H16">
        <v>3.3130000000000002</v>
      </c>
      <c r="U16" s="2">
        <v>40</v>
      </c>
      <c r="V16" s="2" t="s">
        <v>21</v>
      </c>
      <c r="W16" s="2">
        <v>0.3</v>
      </c>
      <c r="X16" s="2">
        <v>0.7006</v>
      </c>
      <c r="Y16" s="3">
        <v>2039</v>
      </c>
      <c r="Z16" s="2">
        <v>0.87319999999999998</v>
      </c>
      <c r="AA16" s="2"/>
      <c r="AB16" s="3">
        <v>2335</v>
      </c>
      <c r="AM16" s="2">
        <v>40</v>
      </c>
      <c r="AN16" s="2" t="s">
        <v>21</v>
      </c>
      <c r="AO16" s="2">
        <v>0.3</v>
      </c>
      <c r="AP16" s="2">
        <v>1</v>
      </c>
      <c r="AQ16" s="2">
        <v>25.62</v>
      </c>
      <c r="AR16" s="3">
        <v>7.6849999999999996</v>
      </c>
      <c r="AS16" s="3"/>
      <c r="AT16" s="3">
        <v>3333</v>
      </c>
    </row>
    <row r="17" spans="1:46">
      <c r="A17">
        <v>40</v>
      </c>
      <c r="B17" t="s">
        <v>22</v>
      </c>
      <c r="C17">
        <v>8</v>
      </c>
      <c r="D17">
        <v>0</v>
      </c>
      <c r="E17">
        <v>26.5</v>
      </c>
      <c r="F17">
        <v>8</v>
      </c>
      <c r="G17">
        <f>$A14*($F14*2+$F15*7/8+$F16*1/8+$F17)</f>
        <v>340.57791000000003</v>
      </c>
      <c r="H17">
        <v>3.3130000000000002</v>
      </c>
      <c r="U17" s="2">
        <v>40</v>
      </c>
      <c r="V17" s="2" t="s">
        <v>22</v>
      </c>
      <c r="W17" s="2">
        <v>16</v>
      </c>
      <c r="X17" s="2">
        <v>0</v>
      </c>
      <c r="Y17" s="2">
        <v>37.369999999999997</v>
      </c>
      <c r="Z17" s="2">
        <v>16</v>
      </c>
      <c r="AA17">
        <f>$U14*($Z14*2+$Z15*7/8+$Z16*1/8+$Z17)</f>
        <v>645.83507999999995</v>
      </c>
      <c r="AB17" s="3">
        <v>2335</v>
      </c>
      <c r="AM17" s="2">
        <v>40</v>
      </c>
      <c r="AN17" s="2" t="s">
        <v>22</v>
      </c>
      <c r="AO17" s="2">
        <v>4</v>
      </c>
      <c r="AP17" s="2">
        <v>0</v>
      </c>
      <c r="AQ17" s="2">
        <v>13.33</v>
      </c>
      <c r="AR17" s="2">
        <v>4</v>
      </c>
      <c r="AS17">
        <f>$AM14*($AR14*2+$AR15*7/8+$AR16*1/8+$AR17)</f>
        <v>200.20805999999999</v>
      </c>
      <c r="AT17" s="3">
        <v>3333</v>
      </c>
    </row>
    <row r="18" spans="1:46">
      <c r="A18">
        <v>50</v>
      </c>
      <c r="B18" t="s">
        <v>18</v>
      </c>
      <c r="C18">
        <v>5.0000000000000001E-3</v>
      </c>
      <c r="D18">
        <v>0.15</v>
      </c>
      <c r="E18">
        <v>0.17649999999999999</v>
      </c>
      <c r="F18">
        <v>5.8820000000000001E-3</v>
      </c>
      <c r="H18">
        <v>30</v>
      </c>
      <c r="I18">
        <v>7188</v>
      </c>
      <c r="J18" s="1" t="s">
        <v>19</v>
      </c>
      <c r="U18" s="2">
        <v>50</v>
      </c>
      <c r="V18" s="2" t="s">
        <v>18</v>
      </c>
      <c r="W18" s="2">
        <v>5.0000000000000001E-3</v>
      </c>
      <c r="X18" s="2">
        <v>0.12709999999999999</v>
      </c>
      <c r="Y18" s="2">
        <v>0.1452</v>
      </c>
      <c r="Z18" s="2">
        <v>5.7130000000000002E-3</v>
      </c>
      <c r="AA18" s="2"/>
      <c r="AB18" s="2">
        <v>25.42</v>
      </c>
      <c r="AM18" s="2">
        <v>50</v>
      </c>
      <c r="AN18" s="2" t="s">
        <v>18</v>
      </c>
      <c r="AO18" s="2">
        <v>5.0000000000000001E-3</v>
      </c>
      <c r="AP18" s="2">
        <v>0.15</v>
      </c>
      <c r="AQ18" s="2">
        <v>0.17649999999999999</v>
      </c>
      <c r="AR18" s="2">
        <v>5.8820000000000001E-3</v>
      </c>
      <c r="AS18" s="2"/>
      <c r="AT18" s="2">
        <v>30</v>
      </c>
    </row>
    <row r="19" spans="1:46">
      <c r="A19">
        <v>50</v>
      </c>
      <c r="B19" t="s">
        <v>20</v>
      </c>
      <c r="C19">
        <v>0.02</v>
      </c>
      <c r="D19">
        <v>0.46660000000000001</v>
      </c>
      <c r="E19">
        <v>0.87480000000000002</v>
      </c>
      <c r="F19">
        <v>3.7490000000000002E-2</v>
      </c>
      <c r="H19">
        <v>23.33</v>
      </c>
      <c r="U19" s="2">
        <v>50</v>
      </c>
      <c r="V19" s="2" t="s">
        <v>20</v>
      </c>
      <c r="W19" s="2">
        <v>0.02</v>
      </c>
      <c r="X19" s="2">
        <v>0.39539999999999997</v>
      </c>
      <c r="Y19" s="2">
        <v>0.6431</v>
      </c>
      <c r="Z19" s="2">
        <v>3.2530000000000003E-2</v>
      </c>
      <c r="AA19" s="2"/>
      <c r="AB19" s="2">
        <v>19.77</v>
      </c>
      <c r="AM19" s="2">
        <v>50</v>
      </c>
      <c r="AN19" s="2" t="s">
        <v>20</v>
      </c>
      <c r="AO19" s="2">
        <v>0.02</v>
      </c>
      <c r="AP19" s="2">
        <v>0.4667</v>
      </c>
      <c r="AQ19" s="2">
        <v>0.875</v>
      </c>
      <c r="AR19" s="2">
        <v>3.7499999999999999E-2</v>
      </c>
      <c r="AS19" s="2"/>
      <c r="AT19" s="2">
        <v>23.33</v>
      </c>
    </row>
    <row r="20" spans="1:46">
      <c r="A20">
        <v>50</v>
      </c>
      <c r="B20" t="s">
        <v>21</v>
      </c>
      <c r="C20">
        <v>0.3</v>
      </c>
      <c r="D20">
        <v>0.99990000000000001</v>
      </c>
      <c r="E20">
        <v>22.28</v>
      </c>
      <c r="F20">
        <v>6.6849999999999996</v>
      </c>
      <c r="H20">
        <v>3.3330000000000002</v>
      </c>
      <c r="U20" s="2">
        <v>50</v>
      </c>
      <c r="V20" s="2" t="s">
        <v>21</v>
      </c>
      <c r="W20" s="2">
        <v>0.3</v>
      </c>
      <c r="X20" s="2">
        <v>0.84730000000000005</v>
      </c>
      <c r="Y20" s="3">
        <v>4024</v>
      </c>
      <c r="Z20" s="3">
        <v>1.425</v>
      </c>
      <c r="AA20" s="3"/>
      <c r="AB20" s="3">
        <v>2824</v>
      </c>
      <c r="AM20" s="2">
        <v>50</v>
      </c>
      <c r="AN20" s="2" t="s">
        <v>21</v>
      </c>
      <c r="AO20" s="2">
        <v>0.3</v>
      </c>
      <c r="AP20" s="2">
        <v>1</v>
      </c>
      <c r="AQ20" s="2">
        <v>35.619999999999997</v>
      </c>
      <c r="AR20" s="2">
        <v>10.68</v>
      </c>
      <c r="AS20" s="2"/>
      <c r="AT20" s="3">
        <v>3333</v>
      </c>
    </row>
    <row r="21" spans="1:46">
      <c r="A21">
        <v>50</v>
      </c>
      <c r="B21" t="s">
        <v>22</v>
      </c>
      <c r="C21">
        <v>8</v>
      </c>
      <c r="D21">
        <v>0</v>
      </c>
      <c r="E21">
        <v>26.67</v>
      </c>
      <c r="F21">
        <v>8</v>
      </c>
      <c r="G21">
        <f>$A18*($F18*2+$F19*7/8+$F20*1/8+$F21)</f>
        <v>444.00963749999994</v>
      </c>
      <c r="H21">
        <v>3.3330000000000002</v>
      </c>
      <c r="U21" s="2">
        <v>50</v>
      </c>
      <c r="V21" s="2" t="s">
        <v>22</v>
      </c>
      <c r="W21" s="2">
        <v>16</v>
      </c>
      <c r="X21" s="2">
        <v>0</v>
      </c>
      <c r="Y21" s="2">
        <v>45.19</v>
      </c>
      <c r="Z21" s="2">
        <v>16</v>
      </c>
      <c r="AA21">
        <f>$U18*($Z18*2+$Z19*7/8+$Z20*1/8+$Z21)</f>
        <v>810.90073749999988</v>
      </c>
      <c r="AB21" s="3">
        <v>2824</v>
      </c>
      <c r="AM21" s="2">
        <v>50</v>
      </c>
      <c r="AN21" s="2" t="s">
        <v>22</v>
      </c>
      <c r="AO21" s="2">
        <v>4</v>
      </c>
      <c r="AP21" s="2">
        <v>0</v>
      </c>
      <c r="AQ21" s="2">
        <v>13.33</v>
      </c>
      <c r="AR21" s="2">
        <v>4</v>
      </c>
      <c r="AS21">
        <f>$AM18*($AR18*2+$AR19*7/8+$AR20*1/8+$AR21)</f>
        <v>268.97882499999997</v>
      </c>
      <c r="AT21" s="3">
        <v>3333</v>
      </c>
    </row>
    <row r="22" spans="1:46">
      <c r="A22">
        <v>60</v>
      </c>
      <c r="B22" t="s">
        <v>18</v>
      </c>
      <c r="C22">
        <v>5.0000000000000001E-3</v>
      </c>
      <c r="D22">
        <v>0.15</v>
      </c>
      <c r="E22">
        <v>0.17649999999999999</v>
      </c>
      <c r="F22">
        <v>5.8820000000000001E-3</v>
      </c>
      <c r="H22">
        <v>30</v>
      </c>
      <c r="I22">
        <v>7211</v>
      </c>
      <c r="J22" s="1" t="s">
        <v>19</v>
      </c>
      <c r="U22" s="2">
        <v>60</v>
      </c>
      <c r="V22" s="2" t="s">
        <v>18</v>
      </c>
      <c r="W22" s="2">
        <v>5.0000000000000001E-3</v>
      </c>
      <c r="X22" s="2">
        <v>0.14269999999999999</v>
      </c>
      <c r="Y22" s="2">
        <v>0.16619999999999999</v>
      </c>
      <c r="Z22" s="2">
        <v>5.8230000000000001E-3</v>
      </c>
      <c r="AA22" s="2"/>
      <c r="AB22" s="2">
        <v>28.54</v>
      </c>
      <c r="AM22" s="2">
        <v>60</v>
      </c>
      <c r="AN22" s="2" t="s">
        <v>18</v>
      </c>
      <c r="AO22" s="2">
        <v>5.0000000000000001E-3</v>
      </c>
      <c r="AP22" s="2">
        <v>0.15</v>
      </c>
      <c r="AQ22" s="2">
        <v>0.17649999999999999</v>
      </c>
      <c r="AR22" s="2">
        <v>5.8820000000000001E-3</v>
      </c>
      <c r="AS22" s="2"/>
      <c r="AT22" s="2">
        <v>30</v>
      </c>
    </row>
    <row r="23" spans="1:46">
      <c r="A23">
        <v>60</v>
      </c>
      <c r="B23" t="s">
        <v>20</v>
      </c>
      <c r="C23">
        <v>0.02</v>
      </c>
      <c r="D23">
        <v>0.4667</v>
      </c>
      <c r="E23">
        <v>0.875</v>
      </c>
      <c r="F23">
        <v>3.7499999999999999E-2</v>
      </c>
      <c r="H23">
        <v>23.33</v>
      </c>
      <c r="U23" s="2">
        <v>60</v>
      </c>
      <c r="V23" s="2" t="s">
        <v>20</v>
      </c>
      <c r="W23" s="2">
        <v>0.02</v>
      </c>
      <c r="X23" s="2">
        <v>0.44400000000000001</v>
      </c>
      <c r="Y23" s="2">
        <v>0.78910000000000002</v>
      </c>
      <c r="Z23" s="2">
        <v>3.5540000000000002E-2</v>
      </c>
      <c r="AA23" s="2"/>
      <c r="AB23" s="2">
        <v>22.2</v>
      </c>
      <c r="AM23" s="2">
        <v>60</v>
      </c>
      <c r="AN23" s="2" t="s">
        <v>20</v>
      </c>
      <c r="AO23" s="2">
        <v>0.02</v>
      </c>
      <c r="AP23" s="2">
        <v>0.4667</v>
      </c>
      <c r="AQ23" s="2">
        <v>0.875</v>
      </c>
      <c r="AR23" s="2">
        <v>3.7499999999999999E-2</v>
      </c>
      <c r="AS23" s="2"/>
      <c r="AT23" s="2">
        <v>23.33</v>
      </c>
    </row>
    <row r="24" spans="1:46">
      <c r="A24">
        <v>60</v>
      </c>
      <c r="B24" t="s">
        <v>21</v>
      </c>
      <c r="C24">
        <v>0.3</v>
      </c>
      <c r="D24">
        <v>1</v>
      </c>
      <c r="E24">
        <v>32.28</v>
      </c>
      <c r="F24">
        <v>9.6850000000000005</v>
      </c>
      <c r="H24">
        <v>3.3330000000000002</v>
      </c>
      <c r="U24" s="2">
        <v>60</v>
      </c>
      <c r="V24" s="2" t="s">
        <v>21</v>
      </c>
      <c r="W24" s="2">
        <v>0.3</v>
      </c>
      <c r="X24" s="2">
        <v>0.95150000000000001</v>
      </c>
      <c r="Y24" s="3">
        <v>8299</v>
      </c>
      <c r="Z24" s="3">
        <v>2.617</v>
      </c>
      <c r="AA24" s="3"/>
      <c r="AB24" s="3">
        <v>3172</v>
      </c>
      <c r="AM24" s="2">
        <v>60</v>
      </c>
      <c r="AN24" s="2" t="s">
        <v>21</v>
      </c>
      <c r="AO24" s="2">
        <v>0.3</v>
      </c>
      <c r="AP24" s="2">
        <v>1</v>
      </c>
      <c r="AQ24" s="2">
        <v>45.62</v>
      </c>
      <c r="AR24" s="2">
        <v>13.68</v>
      </c>
      <c r="AS24" s="2"/>
      <c r="AT24" s="3">
        <v>3333</v>
      </c>
    </row>
    <row r="25" spans="1:46">
      <c r="A25">
        <v>60</v>
      </c>
      <c r="B25" t="s">
        <v>22</v>
      </c>
      <c r="C25">
        <v>8</v>
      </c>
      <c r="D25">
        <v>0</v>
      </c>
      <c r="E25">
        <v>26.67</v>
      </c>
      <c r="F25">
        <v>8</v>
      </c>
      <c r="G25">
        <f>$A22*($F22*2+$F23*7/8+$F24*1/8+$F25)</f>
        <v>555.31209000000001</v>
      </c>
      <c r="H25">
        <v>3.3330000000000002</v>
      </c>
      <c r="U25" s="2">
        <v>60</v>
      </c>
      <c r="V25" s="2" t="s">
        <v>22</v>
      </c>
      <c r="W25" s="2">
        <v>16</v>
      </c>
      <c r="X25" s="2">
        <v>0</v>
      </c>
      <c r="Y25" s="2">
        <v>50.75</v>
      </c>
      <c r="Z25" s="2">
        <v>16</v>
      </c>
      <c r="AA25">
        <f>$U22*($Z22*2+$Z23*7/8+$Z24*1/8+$Z25)</f>
        <v>982.19210999999996</v>
      </c>
      <c r="AB25" s="3">
        <v>3172</v>
      </c>
      <c r="AM25" s="2">
        <v>60</v>
      </c>
      <c r="AN25" s="2" t="s">
        <v>22</v>
      </c>
      <c r="AO25" s="2">
        <v>4</v>
      </c>
      <c r="AP25" s="2">
        <v>0</v>
      </c>
      <c r="AQ25" s="2">
        <v>13.33</v>
      </c>
      <c r="AR25" s="2">
        <v>4</v>
      </c>
      <c r="AS25">
        <f>$AM22*($AR22*2+$AR23*7/8+$AR24*1/8+$AR25)</f>
        <v>345.27458999999999</v>
      </c>
      <c r="AT25" s="3">
        <v>3333</v>
      </c>
    </row>
    <row r="26" spans="1:46">
      <c r="A26">
        <v>70</v>
      </c>
      <c r="B26" t="s">
        <v>18</v>
      </c>
      <c r="C26">
        <v>5.0000000000000001E-3</v>
      </c>
      <c r="D26">
        <v>0.15</v>
      </c>
      <c r="E26">
        <v>0.17649999999999999</v>
      </c>
      <c r="F26">
        <v>5.8820000000000001E-3</v>
      </c>
      <c r="H26">
        <v>30</v>
      </c>
      <c r="I26">
        <v>7234</v>
      </c>
      <c r="J26" s="1" t="s">
        <v>19</v>
      </c>
      <c r="U26" s="2">
        <v>70</v>
      </c>
      <c r="V26" s="2" t="s">
        <v>18</v>
      </c>
      <c r="W26" s="2">
        <v>5.0000000000000001E-3</v>
      </c>
      <c r="X26" s="2">
        <v>0.14899999999999999</v>
      </c>
      <c r="Y26" s="2">
        <v>0.17510000000000001</v>
      </c>
      <c r="Z26" s="2">
        <v>5.8729999999999997E-3</v>
      </c>
      <c r="AA26" s="2"/>
      <c r="AB26" s="2">
        <v>29.81</v>
      </c>
      <c r="AM26" s="2">
        <v>70</v>
      </c>
      <c r="AN26" s="2" t="s">
        <v>18</v>
      </c>
      <c r="AO26" s="2">
        <v>5.0000000000000001E-3</v>
      </c>
      <c r="AP26" s="2">
        <v>0.15</v>
      </c>
      <c r="AQ26" s="2">
        <v>0.17649999999999999</v>
      </c>
      <c r="AR26" s="2">
        <v>5.8820000000000001E-3</v>
      </c>
      <c r="AS26" s="2"/>
      <c r="AT26" s="2">
        <v>30</v>
      </c>
    </row>
    <row r="27" spans="1:46">
      <c r="A27">
        <v>70</v>
      </c>
      <c r="B27" t="s">
        <v>20</v>
      </c>
      <c r="C27">
        <v>0.02</v>
      </c>
      <c r="D27">
        <v>0.4667</v>
      </c>
      <c r="E27">
        <v>0.875</v>
      </c>
      <c r="F27">
        <v>3.7499999999999999E-2</v>
      </c>
      <c r="H27">
        <v>23.33</v>
      </c>
      <c r="U27" s="2">
        <v>70</v>
      </c>
      <c r="V27" s="2" t="s">
        <v>20</v>
      </c>
      <c r="W27" s="2">
        <v>0.02</v>
      </c>
      <c r="X27" s="2">
        <v>0.4637</v>
      </c>
      <c r="Y27" s="2">
        <v>0.86150000000000004</v>
      </c>
      <c r="Z27" s="2">
        <v>3.7159999999999999E-2</v>
      </c>
      <c r="AA27" s="2"/>
      <c r="AB27" s="2">
        <v>23.18</v>
      </c>
      <c r="AM27" s="2">
        <v>70</v>
      </c>
      <c r="AN27" s="2" t="s">
        <v>20</v>
      </c>
      <c r="AO27" s="2">
        <v>0.02</v>
      </c>
      <c r="AP27" s="2">
        <v>0.4667</v>
      </c>
      <c r="AQ27" s="2">
        <v>0.875</v>
      </c>
      <c r="AR27" s="2">
        <v>3.7499999999999999E-2</v>
      </c>
      <c r="AS27" s="2"/>
      <c r="AT27" s="2">
        <v>23.33</v>
      </c>
    </row>
    <row r="28" spans="1:46">
      <c r="A28">
        <v>70</v>
      </c>
      <c r="B28" t="s">
        <v>21</v>
      </c>
      <c r="C28">
        <v>0.3</v>
      </c>
      <c r="D28">
        <v>1</v>
      </c>
      <c r="E28">
        <v>42.28</v>
      </c>
      <c r="F28">
        <v>12.68</v>
      </c>
      <c r="H28">
        <v>3.3330000000000002</v>
      </c>
      <c r="U28" s="2">
        <v>70</v>
      </c>
      <c r="V28" s="2" t="s">
        <v>21</v>
      </c>
      <c r="W28" s="2">
        <v>0.3</v>
      </c>
      <c r="X28" s="2">
        <v>0.99360000000000004</v>
      </c>
      <c r="Y28" s="2">
        <v>15.97</v>
      </c>
      <c r="Z28" s="3">
        <v>4.8220000000000001</v>
      </c>
      <c r="AA28" s="3"/>
      <c r="AB28" s="3">
        <v>3312</v>
      </c>
      <c r="AM28" s="2">
        <v>70</v>
      </c>
      <c r="AN28" s="2" t="s">
        <v>21</v>
      </c>
      <c r="AO28" s="2">
        <v>0.3</v>
      </c>
      <c r="AP28" s="2">
        <v>1</v>
      </c>
      <c r="AQ28" s="2">
        <v>55.62</v>
      </c>
      <c r="AR28" s="2">
        <v>16.68</v>
      </c>
      <c r="AS28" s="2"/>
      <c r="AT28" s="3">
        <v>3333</v>
      </c>
    </row>
    <row r="29" spans="1:46">
      <c r="A29">
        <v>70</v>
      </c>
      <c r="B29" t="s">
        <v>22</v>
      </c>
      <c r="C29">
        <v>8</v>
      </c>
      <c r="D29">
        <v>0</v>
      </c>
      <c r="E29">
        <v>26.67</v>
      </c>
      <c r="F29">
        <v>8</v>
      </c>
      <c r="G29">
        <f>$A26*($F26*2+$F27*7/8+$F28*1/8+$F29)</f>
        <v>674.07035500000006</v>
      </c>
      <c r="H29">
        <v>3.3330000000000002</v>
      </c>
      <c r="U29" s="2">
        <v>70</v>
      </c>
      <c r="V29" s="2" t="s">
        <v>22</v>
      </c>
      <c r="W29" s="2">
        <v>16</v>
      </c>
      <c r="X29" s="2">
        <v>0</v>
      </c>
      <c r="Y29" s="2">
        <v>52.99</v>
      </c>
      <c r="Z29" s="2">
        <v>16</v>
      </c>
      <c r="AA29">
        <f>$U26*($Z26*2+$Z27*7/8+$Z28*1/8+$Z29)</f>
        <v>1165.2907699999998</v>
      </c>
      <c r="AB29" s="3">
        <v>3312</v>
      </c>
      <c r="AM29" s="2">
        <v>70</v>
      </c>
      <c r="AN29" s="2" t="s">
        <v>22</v>
      </c>
      <c r="AO29" s="2">
        <v>4</v>
      </c>
      <c r="AP29" s="2">
        <v>0</v>
      </c>
      <c r="AQ29" s="2">
        <v>13.33</v>
      </c>
      <c r="AR29" s="2">
        <v>4</v>
      </c>
      <c r="AS29">
        <f>$AM26*($AR26*2+$AR27*7/8+$AR28*1/8+$AR29)</f>
        <v>429.07035500000001</v>
      </c>
      <c r="AT29" s="3">
        <v>3333</v>
      </c>
    </row>
    <row r="30" spans="1:46">
      <c r="A30">
        <v>80</v>
      </c>
      <c r="B30" t="s">
        <v>18</v>
      </c>
      <c r="C30">
        <v>5.0000000000000001E-3</v>
      </c>
      <c r="D30">
        <v>0.15</v>
      </c>
      <c r="E30">
        <v>0.17649999999999999</v>
      </c>
      <c r="F30">
        <v>5.8820000000000001E-3</v>
      </c>
      <c r="H30">
        <v>30</v>
      </c>
      <c r="I30">
        <v>7257</v>
      </c>
      <c r="J30" s="1" t="s">
        <v>23</v>
      </c>
      <c r="U30" s="2">
        <v>80</v>
      </c>
      <c r="V30" s="2" t="s">
        <v>18</v>
      </c>
      <c r="W30" s="2">
        <v>5.0000000000000001E-3</v>
      </c>
      <c r="X30" s="2">
        <v>0.15</v>
      </c>
      <c r="Y30" s="2">
        <v>0.1764</v>
      </c>
      <c r="Z30" s="2">
        <v>5.8820000000000001E-3</v>
      </c>
      <c r="AA30" s="2"/>
      <c r="AB30" s="2">
        <v>29.99</v>
      </c>
      <c r="AM30" s="2">
        <v>80</v>
      </c>
      <c r="AN30" s="2" t="s">
        <v>18</v>
      </c>
      <c r="AO30" s="2">
        <v>5.0000000000000001E-3</v>
      </c>
      <c r="AP30" s="2">
        <v>0.15</v>
      </c>
      <c r="AQ30" s="2">
        <v>0.17649999999999999</v>
      </c>
      <c r="AR30" s="2">
        <v>5.8820000000000001E-3</v>
      </c>
      <c r="AS30" s="2"/>
      <c r="AT30" s="2">
        <v>30</v>
      </c>
    </row>
    <row r="31" spans="1:46">
      <c r="A31">
        <v>80</v>
      </c>
      <c r="B31" t="s">
        <v>20</v>
      </c>
      <c r="C31">
        <v>0.02</v>
      </c>
      <c r="D31">
        <v>0.4667</v>
      </c>
      <c r="E31">
        <v>0.875</v>
      </c>
      <c r="F31">
        <v>3.7499999999999999E-2</v>
      </c>
      <c r="H31">
        <v>23.33</v>
      </c>
      <c r="U31" s="2">
        <v>80</v>
      </c>
      <c r="V31" s="2" t="s">
        <v>20</v>
      </c>
      <c r="W31" s="2">
        <v>0.02</v>
      </c>
      <c r="X31" s="2">
        <v>0.46650000000000003</v>
      </c>
      <c r="Y31" s="2">
        <v>0.87429999999999997</v>
      </c>
      <c r="Z31" s="2">
        <v>3.7479999999999999E-2</v>
      </c>
      <c r="AA31" s="2"/>
      <c r="AB31" s="2">
        <v>23.33</v>
      </c>
      <c r="AM31" s="2">
        <v>80</v>
      </c>
      <c r="AN31" s="2" t="s">
        <v>20</v>
      </c>
      <c r="AO31" s="2">
        <v>0.02</v>
      </c>
      <c r="AP31" s="2">
        <v>0.4667</v>
      </c>
      <c r="AQ31" s="2">
        <v>0.875</v>
      </c>
      <c r="AR31" s="2">
        <v>3.7499999999999999E-2</v>
      </c>
      <c r="AS31" s="2"/>
      <c r="AT31" s="2">
        <v>23.33</v>
      </c>
    </row>
    <row r="32" spans="1:46">
      <c r="A32">
        <v>80</v>
      </c>
      <c r="B32" t="s">
        <v>21</v>
      </c>
      <c r="C32">
        <v>0.3</v>
      </c>
      <c r="D32">
        <v>1</v>
      </c>
      <c r="E32">
        <v>52.28</v>
      </c>
      <c r="F32">
        <v>15.68</v>
      </c>
      <c r="H32">
        <v>3.3330000000000002</v>
      </c>
      <c r="U32" s="2">
        <v>80</v>
      </c>
      <c r="V32" s="2" t="s">
        <v>21</v>
      </c>
      <c r="W32" s="2">
        <v>0.3</v>
      </c>
      <c r="X32" s="2">
        <v>0.99970000000000003</v>
      </c>
      <c r="Y32" s="2">
        <v>25.63</v>
      </c>
      <c r="Z32" s="3">
        <v>7.6909999999999998</v>
      </c>
      <c r="AA32" s="3"/>
      <c r="AB32" s="3">
        <v>3332</v>
      </c>
      <c r="AM32" s="2">
        <v>80</v>
      </c>
      <c r="AN32" s="2" t="s">
        <v>21</v>
      </c>
      <c r="AO32" s="2">
        <v>0.3</v>
      </c>
      <c r="AP32" s="2">
        <v>1</v>
      </c>
      <c r="AQ32" s="2">
        <v>65.62</v>
      </c>
      <c r="AR32" s="2">
        <v>19.68</v>
      </c>
      <c r="AS32" s="2"/>
      <c r="AT32" s="3">
        <v>3333</v>
      </c>
    </row>
    <row r="33" spans="1:46">
      <c r="A33">
        <v>80</v>
      </c>
      <c r="B33" t="s">
        <v>22</v>
      </c>
      <c r="C33">
        <v>8</v>
      </c>
      <c r="D33">
        <v>0</v>
      </c>
      <c r="E33">
        <v>26.67</v>
      </c>
      <c r="F33">
        <v>8</v>
      </c>
      <c r="G33">
        <f>$A30*($F30*2+$F31*7/8+$F32*1/8+$F33)</f>
        <v>800.36611999999991</v>
      </c>
      <c r="H33">
        <v>3.3330000000000002</v>
      </c>
      <c r="U33" s="2">
        <v>80</v>
      </c>
      <c r="V33" s="2" t="s">
        <v>22</v>
      </c>
      <c r="W33" s="2">
        <v>16</v>
      </c>
      <c r="X33" s="2">
        <v>0</v>
      </c>
      <c r="Y33" s="2">
        <v>53.32</v>
      </c>
      <c r="Z33" s="2">
        <v>16</v>
      </c>
      <c r="AA33">
        <f>$U30*($Z30*2+$Z31*7/8+$Z32*1/8+$Z33)</f>
        <v>1360.4747199999999</v>
      </c>
      <c r="AB33" s="3">
        <v>3332</v>
      </c>
      <c r="AM33" s="2">
        <v>80</v>
      </c>
      <c r="AN33" s="2" t="s">
        <v>22</v>
      </c>
      <c r="AO33" s="2">
        <v>4</v>
      </c>
      <c r="AP33" s="2">
        <v>0</v>
      </c>
      <c r="AQ33" s="2">
        <v>13.33</v>
      </c>
      <c r="AR33" s="2">
        <v>4</v>
      </c>
      <c r="AS33">
        <f>$AM30*($AR30*2+$AR31*7/8+$AR32*1/8+$AR33)</f>
        <v>520.36612000000002</v>
      </c>
      <c r="AT33" s="3">
        <v>3333</v>
      </c>
    </row>
    <row r="34" spans="1:46">
      <c r="A34">
        <v>90</v>
      </c>
      <c r="B34" t="s">
        <v>18</v>
      </c>
      <c r="C34">
        <v>5.0000000000000001E-3</v>
      </c>
      <c r="D34">
        <v>0.15</v>
      </c>
      <c r="E34">
        <v>0.17649999999999999</v>
      </c>
      <c r="F34">
        <v>5.8820000000000001E-3</v>
      </c>
      <c r="H34">
        <v>30</v>
      </c>
      <c r="I34">
        <v>7280</v>
      </c>
      <c r="J34" s="1" t="s">
        <v>23</v>
      </c>
      <c r="U34" s="2">
        <v>90</v>
      </c>
      <c r="V34" s="2" t="s">
        <v>18</v>
      </c>
      <c r="W34" s="2">
        <v>5.0000000000000001E-3</v>
      </c>
      <c r="X34" s="2">
        <v>0.15</v>
      </c>
      <c r="Y34" s="2">
        <v>0.17649999999999999</v>
      </c>
      <c r="Z34" s="2">
        <v>5.8820000000000001E-3</v>
      </c>
      <c r="AA34" s="2"/>
      <c r="AB34" s="2">
        <v>30</v>
      </c>
      <c r="AG34" s="4"/>
      <c r="AM34" s="2">
        <v>90</v>
      </c>
      <c r="AN34" s="2" t="s">
        <v>18</v>
      </c>
      <c r="AO34" s="2">
        <v>5.0000000000000001E-3</v>
      </c>
      <c r="AP34" s="2">
        <v>0.15</v>
      </c>
      <c r="AQ34" s="2">
        <v>0.17649999999999999</v>
      </c>
      <c r="AR34" s="2">
        <v>5.8820000000000001E-3</v>
      </c>
      <c r="AS34" s="2"/>
      <c r="AT34" s="2">
        <v>30</v>
      </c>
    </row>
    <row r="35" spans="1:46">
      <c r="A35">
        <v>90</v>
      </c>
      <c r="B35" t="s">
        <v>20</v>
      </c>
      <c r="C35">
        <v>0.02</v>
      </c>
      <c r="D35">
        <v>0.4667</v>
      </c>
      <c r="E35">
        <v>0.875</v>
      </c>
      <c r="F35">
        <v>3.7499999999999999E-2</v>
      </c>
      <c r="H35">
        <v>23.33</v>
      </c>
      <c r="U35" s="2">
        <v>90</v>
      </c>
      <c r="V35" s="2" t="s">
        <v>20</v>
      </c>
      <c r="W35" s="2">
        <v>0.02</v>
      </c>
      <c r="X35" s="2">
        <v>0.4667</v>
      </c>
      <c r="Y35" s="2">
        <v>0.875</v>
      </c>
      <c r="Z35" s="2">
        <v>3.7499999999999999E-2</v>
      </c>
      <c r="AA35" s="2"/>
      <c r="AB35" s="2">
        <v>23.33</v>
      </c>
      <c r="AM35" s="2">
        <v>90</v>
      </c>
      <c r="AN35" s="2" t="s">
        <v>20</v>
      </c>
      <c r="AO35" s="2">
        <v>0.02</v>
      </c>
      <c r="AP35" s="2">
        <v>0.4667</v>
      </c>
      <c r="AQ35" s="2">
        <v>0.875</v>
      </c>
      <c r="AR35" s="2">
        <v>3.7499999999999999E-2</v>
      </c>
      <c r="AS35" s="2"/>
      <c r="AT35" s="2">
        <v>23.33</v>
      </c>
    </row>
    <row r="36" spans="1:46">
      <c r="A36">
        <v>90</v>
      </c>
      <c r="B36" t="s">
        <v>21</v>
      </c>
      <c r="C36">
        <v>0.3</v>
      </c>
      <c r="D36">
        <v>1</v>
      </c>
      <c r="E36">
        <v>62.28</v>
      </c>
      <c r="F36">
        <v>18.68</v>
      </c>
      <c r="H36">
        <v>3.3330000000000002</v>
      </c>
      <c r="U36" s="2">
        <v>90</v>
      </c>
      <c r="V36" s="2" t="s">
        <v>21</v>
      </c>
      <c r="W36" s="2">
        <v>0.3</v>
      </c>
      <c r="X36" s="2">
        <v>1</v>
      </c>
      <c r="Y36" s="2">
        <v>35.619999999999997</v>
      </c>
      <c r="Z36" s="2">
        <v>10.68</v>
      </c>
      <c r="AA36" s="2"/>
      <c r="AB36" s="3">
        <v>3333</v>
      </c>
      <c r="AM36" s="2">
        <v>90</v>
      </c>
      <c r="AN36" s="2" t="s">
        <v>21</v>
      </c>
      <c r="AO36" s="2">
        <v>0.3</v>
      </c>
      <c r="AP36" s="2">
        <v>1</v>
      </c>
      <c r="AQ36" s="2">
        <v>75.62</v>
      </c>
      <c r="AR36" s="2">
        <v>22.68</v>
      </c>
      <c r="AS36" s="2"/>
      <c r="AT36" s="3">
        <v>3333</v>
      </c>
    </row>
    <row r="37" spans="1:46">
      <c r="A37">
        <v>90</v>
      </c>
      <c r="B37" t="s">
        <v>22</v>
      </c>
      <c r="C37">
        <v>8</v>
      </c>
      <c r="D37">
        <v>0</v>
      </c>
      <c r="E37">
        <v>26.67</v>
      </c>
      <c r="F37">
        <v>8</v>
      </c>
      <c r="G37">
        <f>$A34*($F34*2+$F35*7/8+$F36*1/8+$F37)</f>
        <v>934.16188499999987</v>
      </c>
      <c r="H37">
        <v>3.3330000000000002</v>
      </c>
      <c r="U37" s="2">
        <v>90</v>
      </c>
      <c r="V37" s="2" t="s">
        <v>22</v>
      </c>
      <c r="W37" s="2">
        <v>16</v>
      </c>
      <c r="X37" s="2">
        <v>0</v>
      </c>
      <c r="Y37" s="2">
        <v>53.33</v>
      </c>
      <c r="Z37" s="2">
        <v>16</v>
      </c>
      <c r="AA37">
        <f>$U34*($Z34*2+$Z35*(7/8)+$Z36*(1/8)+$Z37)</f>
        <v>1564.161885</v>
      </c>
      <c r="AB37" s="3">
        <v>3333</v>
      </c>
      <c r="AM37" s="2">
        <v>90</v>
      </c>
      <c r="AN37" s="2" t="s">
        <v>22</v>
      </c>
      <c r="AO37" s="2">
        <v>4</v>
      </c>
      <c r="AP37" s="2">
        <v>0</v>
      </c>
      <c r="AQ37" s="2">
        <v>13.33</v>
      </c>
      <c r="AR37" s="2">
        <v>4</v>
      </c>
      <c r="AS37">
        <f>$AM34*($AR34*2+$AR35*7/8+$AR36*1/8+$AR37)</f>
        <v>619.16188499999998</v>
      </c>
      <c r="AT37" s="3">
        <v>3333</v>
      </c>
    </row>
    <row r="38" spans="1:46">
      <c r="A38">
        <v>100</v>
      </c>
      <c r="B38" t="s">
        <v>18</v>
      </c>
      <c r="C38">
        <v>5.0000000000000001E-3</v>
      </c>
      <c r="D38">
        <v>0.15</v>
      </c>
      <c r="E38">
        <v>0.17649999999999999</v>
      </c>
      <c r="F38">
        <v>5.8820000000000001E-3</v>
      </c>
      <c r="H38">
        <v>30</v>
      </c>
      <c r="I38">
        <v>7303</v>
      </c>
      <c r="J38" s="1" t="s">
        <v>23</v>
      </c>
      <c r="U38" s="2">
        <v>100</v>
      </c>
      <c r="V38" s="2" t="s">
        <v>18</v>
      </c>
      <c r="W38" s="2">
        <v>5.0000000000000001E-3</v>
      </c>
      <c r="X38" s="2">
        <v>0.15</v>
      </c>
      <c r="Y38" s="2">
        <v>0.17649999999999999</v>
      </c>
      <c r="Z38" s="2">
        <v>5.8820000000000001E-3</v>
      </c>
      <c r="AA38" s="2"/>
      <c r="AB38" s="2">
        <v>30</v>
      </c>
      <c r="AM38" s="2">
        <v>100</v>
      </c>
      <c r="AN38" s="2" t="s">
        <v>18</v>
      </c>
      <c r="AO38" s="2">
        <v>5.0000000000000001E-3</v>
      </c>
      <c r="AP38" s="2">
        <v>0.15</v>
      </c>
      <c r="AQ38" s="2">
        <v>0.17649999999999999</v>
      </c>
      <c r="AR38" s="2">
        <v>5.8820000000000001E-3</v>
      </c>
      <c r="AS38" s="2"/>
      <c r="AT38" s="2">
        <v>30</v>
      </c>
    </row>
    <row r="39" spans="1:46">
      <c r="A39">
        <v>100</v>
      </c>
      <c r="B39" t="s">
        <v>20</v>
      </c>
      <c r="C39">
        <v>0.02</v>
      </c>
      <c r="D39">
        <v>0.4667</v>
      </c>
      <c r="E39">
        <v>0.875</v>
      </c>
      <c r="F39">
        <v>3.7499999999999999E-2</v>
      </c>
      <c r="H39">
        <v>23.33</v>
      </c>
      <c r="U39" s="2">
        <v>100</v>
      </c>
      <c r="V39" s="2" t="s">
        <v>20</v>
      </c>
      <c r="W39" s="2">
        <v>0.02</v>
      </c>
      <c r="X39" s="2">
        <v>0.4667</v>
      </c>
      <c r="Y39" s="2">
        <v>0.875</v>
      </c>
      <c r="Z39" s="2">
        <v>3.7499999999999999E-2</v>
      </c>
      <c r="AA39" s="2"/>
      <c r="AB39" s="2">
        <v>23.33</v>
      </c>
      <c r="AM39" s="2">
        <v>100</v>
      </c>
      <c r="AN39" s="2" t="s">
        <v>20</v>
      </c>
      <c r="AO39" s="2">
        <v>0.02</v>
      </c>
      <c r="AP39" s="2">
        <v>0.4667</v>
      </c>
      <c r="AQ39" s="2">
        <v>0.875</v>
      </c>
      <c r="AR39" s="2">
        <v>3.7499999999999999E-2</v>
      </c>
      <c r="AS39" s="2"/>
      <c r="AT39" s="2">
        <v>23.33</v>
      </c>
    </row>
    <row r="40" spans="1:46">
      <c r="A40">
        <v>100</v>
      </c>
      <c r="B40" t="s">
        <v>21</v>
      </c>
      <c r="C40">
        <v>0.3</v>
      </c>
      <c r="D40">
        <v>1</v>
      </c>
      <c r="E40">
        <v>72.28</v>
      </c>
      <c r="F40">
        <v>21.68</v>
      </c>
      <c r="H40">
        <v>3.3330000000000002</v>
      </c>
      <c r="U40" s="2">
        <v>100</v>
      </c>
      <c r="V40" s="2" t="s">
        <v>21</v>
      </c>
      <c r="W40" s="2">
        <v>0.3</v>
      </c>
      <c r="X40" s="2">
        <v>1</v>
      </c>
      <c r="Y40" s="2">
        <v>45.62</v>
      </c>
      <c r="Z40" s="2">
        <v>13.68</v>
      </c>
      <c r="AA40" s="2"/>
      <c r="AB40" s="3">
        <v>3333</v>
      </c>
      <c r="AM40" s="2">
        <v>100</v>
      </c>
      <c r="AN40" s="2" t="s">
        <v>21</v>
      </c>
      <c r="AO40" s="2">
        <v>0.3</v>
      </c>
      <c r="AP40" s="2">
        <v>1</v>
      </c>
      <c r="AQ40" s="2">
        <v>85.62</v>
      </c>
      <c r="AR40" s="2">
        <v>25.68</v>
      </c>
      <c r="AS40" s="2"/>
      <c r="AT40" s="3">
        <v>3333</v>
      </c>
    </row>
    <row r="41" spans="1:46">
      <c r="A41">
        <v>100</v>
      </c>
      <c r="B41" t="s">
        <v>22</v>
      </c>
      <c r="C41">
        <v>8</v>
      </c>
      <c r="D41">
        <v>0</v>
      </c>
      <c r="E41">
        <v>26.67</v>
      </c>
      <c r="F41">
        <v>8</v>
      </c>
      <c r="G41">
        <f>$A38*($F38*2+$F39*7/8+$F40*1/8+$F41)</f>
        <v>1075.4576499999998</v>
      </c>
      <c r="H41">
        <v>3.3330000000000002</v>
      </c>
      <c r="U41" s="2">
        <v>100</v>
      </c>
      <c r="V41" s="2" t="s">
        <v>22</v>
      </c>
      <c r="W41" s="2">
        <v>16</v>
      </c>
      <c r="X41" s="2">
        <v>0</v>
      </c>
      <c r="Y41" s="2">
        <v>53.33</v>
      </c>
      <c r="Z41" s="2">
        <v>16</v>
      </c>
      <c r="AA41">
        <f>$U38*($Z38*2+$Z39*7/8+$Z40*1/8+$Z41)</f>
        <v>1775.4576499999998</v>
      </c>
      <c r="AB41" s="3">
        <v>3333</v>
      </c>
      <c r="AM41" s="2">
        <v>100</v>
      </c>
      <c r="AN41" s="2" t="s">
        <v>22</v>
      </c>
      <c r="AO41" s="2">
        <v>4</v>
      </c>
      <c r="AP41" s="2">
        <v>0</v>
      </c>
      <c r="AQ41" s="2">
        <v>13.33</v>
      </c>
      <c r="AR41" s="2">
        <v>4</v>
      </c>
      <c r="AS41">
        <f>$AM38*($AR38*2+$AR39*7/8+$AR40*1/8+$AR41)</f>
        <v>725.45764999999994</v>
      </c>
      <c r="AT41" s="3">
        <v>3333</v>
      </c>
    </row>
    <row r="43" spans="1:46">
      <c r="A43" s="5" t="s">
        <v>24</v>
      </c>
      <c r="B43" s="5" t="s">
        <v>6</v>
      </c>
      <c r="U43" s="5" t="s">
        <v>24</v>
      </c>
      <c r="V43" s="5" t="s">
        <v>6</v>
      </c>
      <c r="AM43" s="5" t="s">
        <v>24</v>
      </c>
      <c r="AN43" s="5" t="s">
        <v>6</v>
      </c>
    </row>
    <row r="44" spans="1:46">
      <c r="A44" s="5">
        <v>10</v>
      </c>
      <c r="B44" s="5">
        <f>G$5-0</f>
        <v>80.844587499999989</v>
      </c>
      <c r="U44" s="5">
        <v>10</v>
      </c>
      <c r="V44" s="5">
        <f>AA$5-0</f>
        <v>160.73813749999999</v>
      </c>
      <c r="AM44" s="5">
        <v>10</v>
      </c>
      <c r="AN44" s="5">
        <f>AS$5 - 0</f>
        <v>41.112189999999998</v>
      </c>
    </row>
    <row r="45" spans="1:46">
      <c r="A45" s="5">
        <v>20</v>
      </c>
      <c r="B45" s="5">
        <f>G$9-G$5</f>
        <v>81.732902500000023</v>
      </c>
      <c r="U45" s="5">
        <v>20</v>
      </c>
      <c r="V45" s="5">
        <f>AA$9-AA$5</f>
        <v>161.01421249999999</v>
      </c>
      <c r="AM45" s="5">
        <v>20</v>
      </c>
      <c r="AN45" s="5">
        <f>AS$9-AS$5</f>
        <v>44.552674999999994</v>
      </c>
    </row>
    <row r="46" spans="1:46">
      <c r="A46" s="5">
        <v>30</v>
      </c>
      <c r="B46" s="5">
        <f>G$13-G$9</f>
        <v>84.761567499999984</v>
      </c>
      <c r="U46" s="5">
        <v>30</v>
      </c>
      <c r="V46" s="5">
        <f>AA$13-AA$9</f>
        <v>161.517515</v>
      </c>
      <c r="AM46" s="5">
        <v>30</v>
      </c>
      <c r="AN46" s="5">
        <f>AS$13-AS$9</f>
        <v>53.247892500000006</v>
      </c>
    </row>
    <row r="47" spans="1:46">
      <c r="A47" s="5">
        <v>40</v>
      </c>
      <c r="B47" s="5">
        <f>G$17-G$13</f>
        <v>93.238852500000036</v>
      </c>
      <c r="U47" s="5">
        <v>40</v>
      </c>
      <c r="V47" s="5">
        <f>AA$17-AA$13</f>
        <v>162.56521499999997</v>
      </c>
      <c r="AM47" s="5">
        <v>40</v>
      </c>
      <c r="AN47" s="5">
        <f>AS$17-AS$13</f>
        <v>61.295302499999991</v>
      </c>
    </row>
    <row r="48" spans="1:46">
      <c r="A48" s="5">
        <v>50</v>
      </c>
      <c r="B48" s="5">
        <f>G$21-G$17</f>
        <v>103.43172749999991</v>
      </c>
      <c r="U48" s="5">
        <v>50</v>
      </c>
      <c r="V48" s="5">
        <f>AA$21-AA$17</f>
        <v>165.06565749999993</v>
      </c>
      <c r="AM48" s="5">
        <v>50</v>
      </c>
      <c r="AN48" s="5">
        <f>AS$21-AS$17</f>
        <v>68.770764999999983</v>
      </c>
    </row>
    <row r="49" spans="1:40">
      <c r="A49" s="5">
        <v>60</v>
      </c>
      <c r="B49" s="5">
        <f>G$25-G$21</f>
        <v>111.30245250000007</v>
      </c>
      <c r="U49" s="5">
        <v>60</v>
      </c>
      <c r="V49" s="5">
        <f>AA$25-AA$21</f>
        <v>171.29137250000008</v>
      </c>
      <c r="AM49" s="5">
        <v>60</v>
      </c>
      <c r="AN49" s="5">
        <f>AS$25-AS$21</f>
        <v>76.295765000000017</v>
      </c>
    </row>
    <row r="50" spans="1:40">
      <c r="A50" s="5">
        <v>70</v>
      </c>
      <c r="B50" s="5">
        <f>G$29-G$25</f>
        <v>118.75826500000005</v>
      </c>
      <c r="U50" s="5">
        <v>70</v>
      </c>
      <c r="V50" s="5">
        <f>AA$29-AA$25</f>
        <v>183.09865999999988</v>
      </c>
      <c r="AM50" s="5">
        <v>70</v>
      </c>
      <c r="AN50" s="5">
        <f>AS$29-AS$25</f>
        <v>83.795765000000017</v>
      </c>
    </row>
    <row r="51" spans="1:40">
      <c r="A51" s="5">
        <v>80</v>
      </c>
      <c r="B51" s="5">
        <f>G$33-G$29</f>
        <v>126.29576499999985</v>
      </c>
      <c r="U51" s="5">
        <v>80</v>
      </c>
      <c r="V51" s="5">
        <f>AA$33-AA$29</f>
        <v>195.1839500000001</v>
      </c>
      <c r="AM51" s="5">
        <v>80</v>
      </c>
      <c r="AN51" s="5">
        <f>AS$33-AS$29</f>
        <v>91.295765000000017</v>
      </c>
    </row>
    <row r="52" spans="1:40">
      <c r="A52" s="5">
        <v>90</v>
      </c>
      <c r="B52" s="5">
        <f>G$37-G$33</f>
        <v>133.79576499999996</v>
      </c>
      <c r="U52" s="5">
        <v>90</v>
      </c>
      <c r="V52" s="5">
        <f>AA$37-AA$33</f>
        <v>203.68716500000005</v>
      </c>
      <c r="AM52" s="5">
        <v>90</v>
      </c>
      <c r="AN52" s="5">
        <f>AS$37-AS$33</f>
        <v>98.79576499999996</v>
      </c>
    </row>
    <row r="53" spans="1:40">
      <c r="A53" s="5">
        <v>100</v>
      </c>
      <c r="B53" s="5">
        <f>G$41-G$37</f>
        <v>141.29576499999996</v>
      </c>
      <c r="U53" s="5">
        <v>100</v>
      </c>
      <c r="V53" s="5">
        <f>AA$41-AA$37</f>
        <v>211.29576499999985</v>
      </c>
      <c r="AM53" s="5">
        <v>100</v>
      </c>
      <c r="AN53" s="5">
        <f>AS$41-AS$37</f>
        <v>106.29576499999996</v>
      </c>
    </row>
    <row r="92" spans="20:20">
      <c r="T92" s="4"/>
    </row>
    <row r="130" spans="11:11">
      <c r="K130" s="4"/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Andrés Borras</dc:creator>
  <cp:keywords/>
  <dc:description/>
  <cp:lastModifiedBy>Xiaozhe Cheng</cp:lastModifiedBy>
  <cp:revision/>
  <dcterms:created xsi:type="dcterms:W3CDTF">2015-06-05T18:19:34Z</dcterms:created>
  <dcterms:modified xsi:type="dcterms:W3CDTF">2025-04-05T14:09:46Z</dcterms:modified>
  <cp:category/>
  <cp:contentStatus/>
</cp:coreProperties>
</file>