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ew18103_bristol_ac_uk/Documents/Documents/Pension/"/>
    </mc:Choice>
  </mc:AlternateContent>
  <xr:revisionPtr revIDLastSave="0" documentId="13_ncr:1_{9E9BA92D-0642-4BAF-8FAE-F62DEBFF9806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CashFlows Data" sheetId="1" r:id="rId1"/>
    <sheet name="QuickCalcs" sheetId="3" r:id="rId2"/>
    <sheet name="Real Yield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L2" i="3" s="1"/>
  <c r="B4" i="4"/>
  <c r="G5" i="4" s="1"/>
  <c r="C4" i="4"/>
  <c r="D4" i="4"/>
  <c r="E4" i="4"/>
  <c r="F5" i="4" s="1"/>
  <c r="F4" i="4"/>
  <c r="G4" i="4"/>
  <c r="I5" i="4" s="1"/>
  <c r="H4" i="4"/>
  <c r="K5" i="4" s="1"/>
  <c r="I4" i="4"/>
  <c r="L5" i="4" s="1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C5" i="4"/>
  <c r="D5" i="4"/>
  <c r="E5" i="4"/>
  <c r="J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D8" i="4"/>
  <c r="E8" i="4"/>
  <c r="F8" i="4"/>
  <c r="G8" i="4"/>
  <c r="H8" i="4"/>
  <c r="I8" i="4"/>
  <c r="J8" i="4"/>
  <c r="K8" i="4"/>
  <c r="K10" i="4" s="1"/>
  <c r="L8" i="4"/>
  <c r="M8" i="4"/>
  <c r="N8" i="4"/>
  <c r="O8" i="4"/>
  <c r="P8" i="4"/>
  <c r="Q8" i="4"/>
  <c r="R8" i="4"/>
  <c r="S8" i="4"/>
  <c r="S10" i="4" s="1"/>
  <c r="T8" i="4"/>
  <c r="U8" i="4"/>
  <c r="V8" i="4"/>
  <c r="W8" i="4"/>
  <c r="X8" i="4"/>
  <c r="Y8" i="4"/>
  <c r="Z8" i="4"/>
  <c r="AA8" i="4"/>
  <c r="AA10" i="4" s="1"/>
  <c r="AB8" i="4"/>
  <c r="AC8" i="4"/>
  <c r="AD8" i="4"/>
  <c r="AE8" i="4"/>
  <c r="AF8" i="4"/>
  <c r="AG8" i="4"/>
  <c r="AH8" i="4"/>
  <c r="AI8" i="4"/>
  <c r="AI10" i="4" s="1"/>
  <c r="AJ8" i="4"/>
  <c r="AJ10" i="4" s="1"/>
  <c r="AK8" i="4"/>
  <c r="AL8" i="4"/>
  <c r="AM8" i="4"/>
  <c r="AN8" i="4"/>
  <c r="AO8" i="4"/>
  <c r="D9" i="4"/>
  <c r="E9" i="4"/>
  <c r="F12" i="4" s="1"/>
  <c r="F9" i="4"/>
  <c r="G9" i="4"/>
  <c r="H9" i="4"/>
  <c r="I9" i="4"/>
  <c r="J9" i="4"/>
  <c r="K9" i="4"/>
  <c r="L9" i="4"/>
  <c r="M9" i="4"/>
  <c r="N12" i="4" s="1"/>
  <c r="N9" i="4"/>
  <c r="O9" i="4"/>
  <c r="P9" i="4"/>
  <c r="Q9" i="4"/>
  <c r="R9" i="4"/>
  <c r="S9" i="4"/>
  <c r="T9" i="4"/>
  <c r="U9" i="4"/>
  <c r="V12" i="4" s="1"/>
  <c r="V9" i="4"/>
  <c r="W9" i="4"/>
  <c r="X9" i="4"/>
  <c r="Y9" i="4"/>
  <c r="Z9" i="4"/>
  <c r="AA9" i="4"/>
  <c r="AB9" i="4"/>
  <c r="AC9" i="4"/>
  <c r="AD12" i="4" s="1"/>
  <c r="AD9" i="4"/>
  <c r="AE9" i="4"/>
  <c r="AF9" i="4"/>
  <c r="AG9" i="4"/>
  <c r="AH9" i="4"/>
  <c r="AI9" i="4"/>
  <c r="AJ9" i="4"/>
  <c r="AK9" i="4"/>
  <c r="AL12" i="4" s="1"/>
  <c r="AL9" i="4"/>
  <c r="AM9" i="4"/>
  <c r="AN9" i="4"/>
  <c r="AO9" i="4"/>
  <c r="B10" i="4"/>
  <c r="H11" i="4" s="1"/>
  <c r="C10" i="4"/>
  <c r="D10" i="4"/>
  <c r="E10" i="4"/>
  <c r="F11" i="4" s="1"/>
  <c r="F10" i="4"/>
  <c r="G10" i="4"/>
  <c r="H10" i="4"/>
  <c r="I10" i="4"/>
  <c r="J10" i="4"/>
  <c r="L10" i="4"/>
  <c r="M10" i="4"/>
  <c r="N10" i="4"/>
  <c r="O10" i="4"/>
  <c r="P10" i="4"/>
  <c r="Q10" i="4"/>
  <c r="R10" i="4"/>
  <c r="T10" i="4"/>
  <c r="U10" i="4"/>
  <c r="V10" i="4"/>
  <c r="W10" i="4"/>
  <c r="X10" i="4"/>
  <c r="Y10" i="4"/>
  <c r="Z10" i="4"/>
  <c r="AB10" i="4"/>
  <c r="AC10" i="4"/>
  <c r="AD10" i="4"/>
  <c r="AE10" i="4"/>
  <c r="AF10" i="4"/>
  <c r="AG10" i="4"/>
  <c r="AH10" i="4"/>
  <c r="AK10" i="4"/>
  <c r="AL10" i="4"/>
  <c r="AM10" i="4"/>
  <c r="AN10" i="4"/>
  <c r="AO10" i="4"/>
  <c r="B11" i="4"/>
  <c r="C11" i="4"/>
  <c r="E11" i="4"/>
  <c r="B12" i="4"/>
  <c r="C12" i="4"/>
  <c r="D12" i="4"/>
  <c r="E12" i="4"/>
  <c r="G12" i="4"/>
  <c r="H12" i="4"/>
  <c r="I12" i="4"/>
  <c r="J12" i="4"/>
  <c r="K12" i="4"/>
  <c r="L12" i="4"/>
  <c r="M12" i="4"/>
  <c r="O12" i="4"/>
  <c r="P12" i="4"/>
  <c r="Q12" i="4"/>
  <c r="R12" i="4"/>
  <c r="S12" i="4"/>
  <c r="T12" i="4"/>
  <c r="U12" i="4"/>
  <c r="W12" i="4"/>
  <c r="X12" i="4"/>
  <c r="Y12" i="4"/>
  <c r="Z12" i="4"/>
  <c r="AA12" i="4"/>
  <c r="AB12" i="4"/>
  <c r="AC12" i="4"/>
  <c r="AE12" i="4"/>
  <c r="AF12" i="4"/>
  <c r="AG12" i="4"/>
  <c r="AH12" i="4"/>
  <c r="AI12" i="4"/>
  <c r="AJ12" i="4"/>
  <c r="AK12" i="4"/>
  <c r="AM12" i="4"/>
  <c r="AN12" i="4"/>
  <c r="AO12" i="4"/>
  <c r="AP17" i="4"/>
  <c r="AQ17" i="4" s="1"/>
  <c r="AR17" i="4" s="1"/>
  <c r="AS17" i="4" s="1"/>
  <c r="AT17" i="4" s="1"/>
  <c r="AU17" i="4" s="1"/>
  <c r="AV17" i="4" s="1"/>
  <c r="AW17" i="4" s="1"/>
  <c r="AX17" i="4" s="1"/>
  <c r="AY17" i="4" s="1"/>
  <c r="AZ17" i="4" s="1"/>
  <c r="BA17" i="4" s="1"/>
  <c r="BB17" i="4" s="1"/>
  <c r="BC17" i="4" s="1"/>
  <c r="BD17" i="4" s="1"/>
  <c r="BE17" i="4" s="1"/>
  <c r="BF17" i="4" s="1"/>
  <c r="BG17" i="4" s="1"/>
  <c r="BH17" i="4" s="1"/>
  <c r="BI17" i="4" s="1"/>
  <c r="BJ17" i="4" s="1"/>
  <c r="BK17" i="4" s="1"/>
  <c r="BL17" i="4" s="1"/>
  <c r="BM17" i="4" s="1"/>
  <c r="BN17" i="4" s="1"/>
  <c r="BO17" i="4" s="1"/>
  <c r="BP17" i="4" s="1"/>
  <c r="BQ17" i="4" s="1"/>
  <c r="BR17" i="4" s="1"/>
  <c r="BS17" i="4" s="1"/>
  <c r="BT17" i="4" s="1"/>
  <c r="BU17" i="4" s="1"/>
  <c r="BV17" i="4" s="1"/>
  <c r="BW17" i="4" s="1"/>
  <c r="BX17" i="4" s="1"/>
  <c r="BY17" i="4" s="1"/>
  <c r="BZ17" i="4" s="1"/>
  <c r="CA17" i="4" s="1"/>
  <c r="CB17" i="4" s="1"/>
  <c r="CC17" i="4" s="1"/>
  <c r="CD17" i="4" s="1"/>
  <c r="CE17" i="4" s="1"/>
  <c r="CF17" i="4" s="1"/>
  <c r="CG17" i="4" s="1"/>
  <c r="CH17" i="4" s="1"/>
  <c r="CI17" i="4" s="1"/>
  <c r="CJ17" i="4" s="1"/>
  <c r="CK17" i="4" s="1"/>
  <c r="CL17" i="4" s="1"/>
  <c r="CM17" i="4" s="1"/>
  <c r="CN17" i="4" s="1"/>
  <c r="CO17" i="4" s="1"/>
  <c r="CP17" i="4" s="1"/>
  <c r="CQ17" i="4" s="1"/>
  <c r="CR17" i="4" s="1"/>
  <c r="CS17" i="4" s="1"/>
  <c r="CT17" i="4" s="1"/>
  <c r="CU17" i="4" s="1"/>
  <c r="B18" i="4"/>
  <c r="C18" i="4"/>
  <c r="J19" i="4" s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B19" i="4"/>
  <c r="I19" i="4"/>
  <c r="Q19" i="4"/>
  <c r="Y19" i="4"/>
  <c r="AG19" i="4"/>
  <c r="AO19" i="4"/>
  <c r="AW19" i="4"/>
  <c r="BE19" i="4"/>
  <c r="BM19" i="4"/>
  <c r="BU19" i="4"/>
  <c r="CC19" i="4"/>
  <c r="CK19" i="4"/>
  <c r="CS19" i="4"/>
  <c r="I4" i="3"/>
  <c r="I5" i="3" s="1"/>
  <c r="I3" i="3"/>
  <c r="H4" i="3"/>
  <c r="H5" i="3" s="1"/>
  <c r="H3" i="3"/>
  <c r="L3" i="3"/>
  <c r="L4" i="3"/>
  <c r="K3" i="3"/>
  <c r="J2" i="3"/>
  <c r="R2" i="3"/>
  <c r="Q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3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3" i="3"/>
  <c r="K2" i="3" l="1"/>
  <c r="U11" i="4"/>
  <c r="M11" i="4"/>
  <c r="AC11" i="4"/>
  <c r="AK11" i="4"/>
  <c r="CR19" i="4"/>
  <c r="CJ19" i="4"/>
  <c r="CB19" i="4"/>
  <c r="BT19" i="4"/>
  <c r="BL19" i="4"/>
  <c r="BD19" i="4"/>
  <c r="AV19" i="4"/>
  <c r="AN19" i="4"/>
  <c r="AF19" i="4"/>
  <c r="X19" i="4"/>
  <c r="P19" i="4"/>
  <c r="H19" i="4"/>
  <c r="AJ11" i="4"/>
  <c r="AB11" i="4"/>
  <c r="T11" i="4"/>
  <c r="L11" i="4"/>
  <c r="D11" i="4"/>
  <c r="CI19" i="4"/>
  <c r="BC19" i="4"/>
  <c r="AE19" i="4"/>
  <c r="W19" i="4"/>
  <c r="O19" i="4"/>
  <c r="G19" i="4"/>
  <c r="AI11" i="4"/>
  <c r="AA11" i="4"/>
  <c r="S11" i="4"/>
  <c r="K11" i="4"/>
  <c r="BK19" i="4"/>
  <c r="CP19" i="4"/>
  <c r="BJ19" i="4"/>
  <c r="AD19" i="4"/>
  <c r="F19" i="4"/>
  <c r="AH11" i="4"/>
  <c r="Z11" i="4"/>
  <c r="R11" i="4"/>
  <c r="J11" i="4"/>
  <c r="B5" i="4"/>
  <c r="BS19" i="4"/>
  <c r="AU19" i="4"/>
  <c r="CH19" i="4"/>
  <c r="BR19" i="4"/>
  <c r="AT19" i="4"/>
  <c r="V19" i="4"/>
  <c r="CO19" i="4"/>
  <c r="CG19" i="4"/>
  <c r="BY19" i="4"/>
  <c r="BQ19" i="4"/>
  <c r="BI19" i="4"/>
  <c r="BA19" i="4"/>
  <c r="AS19" i="4"/>
  <c r="AK19" i="4"/>
  <c r="AC19" i="4"/>
  <c r="U19" i="4"/>
  <c r="M19" i="4"/>
  <c r="E19" i="4"/>
  <c r="AO11" i="4"/>
  <c r="AG11" i="4"/>
  <c r="Y11" i="4"/>
  <c r="Q11" i="4"/>
  <c r="I11" i="4"/>
  <c r="CQ19" i="4"/>
  <c r="CA19" i="4"/>
  <c r="AM19" i="4"/>
  <c r="BZ19" i="4"/>
  <c r="BB19" i="4"/>
  <c r="AL19" i="4"/>
  <c r="N19" i="4"/>
  <c r="CN19" i="4"/>
  <c r="CF19" i="4"/>
  <c r="BX19" i="4"/>
  <c r="BP19" i="4"/>
  <c r="BH19" i="4"/>
  <c r="AZ19" i="4"/>
  <c r="AR19" i="4"/>
  <c r="AJ19" i="4"/>
  <c r="AB19" i="4"/>
  <c r="T19" i="4"/>
  <c r="L19" i="4"/>
  <c r="D19" i="4"/>
  <c r="AN11" i="4"/>
  <c r="AF11" i="4"/>
  <c r="X11" i="4"/>
  <c r="P11" i="4"/>
  <c r="H5" i="4"/>
  <c r="CU19" i="4"/>
  <c r="CE19" i="4"/>
  <c r="BO19" i="4"/>
  <c r="BG19" i="4"/>
  <c r="AQ19" i="4"/>
  <c r="AI19" i="4"/>
  <c r="AA19" i="4"/>
  <c r="S19" i="4"/>
  <c r="K19" i="4"/>
  <c r="C19" i="4"/>
  <c r="AM11" i="4"/>
  <c r="AE11" i="4"/>
  <c r="W11" i="4"/>
  <c r="O11" i="4"/>
  <c r="G11" i="4"/>
  <c r="CM19" i="4"/>
  <c r="BW19" i="4"/>
  <c r="AY19" i="4"/>
  <c r="CT19" i="4"/>
  <c r="CL19" i="4"/>
  <c r="CD19" i="4"/>
  <c r="BV19" i="4"/>
  <c r="BN19" i="4"/>
  <c r="BF19" i="4"/>
  <c r="AX19" i="4"/>
  <c r="AP19" i="4"/>
  <c r="AH19" i="4"/>
  <c r="Z19" i="4"/>
  <c r="R19" i="4"/>
  <c r="AL11" i="4"/>
  <c r="AD11" i="4"/>
  <c r="V11" i="4"/>
  <c r="N11" i="4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L5" i="3"/>
  <c r="H6" i="3"/>
  <c r="K5" i="3"/>
  <c r="K4" i="3"/>
  <c r="L6" i="3" l="1"/>
  <c r="H7" i="3"/>
  <c r="L7" i="3"/>
  <c r="K6" i="3"/>
  <c r="L8" i="3" l="1"/>
  <c r="H8" i="3"/>
  <c r="K7" i="3"/>
  <c r="L9" i="3" l="1"/>
  <c r="H9" i="3"/>
  <c r="K8" i="3"/>
  <c r="L10" i="3" l="1"/>
  <c r="H10" i="3"/>
  <c r="K9" i="3"/>
  <c r="L11" i="3" l="1"/>
  <c r="H11" i="3"/>
  <c r="K10" i="3"/>
  <c r="H12" i="3" l="1"/>
  <c r="L12" i="3"/>
  <c r="K11" i="3"/>
  <c r="H13" i="3" l="1"/>
  <c r="L13" i="3"/>
  <c r="K12" i="3"/>
  <c r="H14" i="3" l="1"/>
  <c r="L14" i="3"/>
  <c r="K13" i="3"/>
  <c r="H15" i="3" l="1"/>
  <c r="L15" i="3"/>
  <c r="K14" i="3"/>
  <c r="L16" i="3" l="1"/>
  <c r="H16" i="3"/>
  <c r="K15" i="3"/>
  <c r="L17" i="3" l="1"/>
  <c r="H17" i="3"/>
  <c r="K16" i="3"/>
  <c r="K17" i="3" l="1"/>
  <c r="L18" i="3"/>
  <c r="H18" i="3"/>
  <c r="L19" i="3" l="1"/>
  <c r="H19" i="3"/>
  <c r="K18" i="3"/>
  <c r="H20" i="3" l="1"/>
  <c r="L20" i="3"/>
  <c r="K19" i="3"/>
  <c r="L21" i="3" l="1"/>
  <c r="H21" i="3"/>
  <c r="K20" i="3"/>
  <c r="H22" i="3" l="1"/>
  <c r="L22" i="3"/>
  <c r="K21" i="3"/>
  <c r="H23" i="3" l="1"/>
  <c r="L23" i="3"/>
  <c r="K22" i="3"/>
  <c r="L24" i="3" l="1"/>
  <c r="H24" i="3"/>
  <c r="K23" i="3"/>
  <c r="L25" i="3" l="1"/>
  <c r="H25" i="3"/>
  <c r="K24" i="3"/>
  <c r="K25" i="3" l="1"/>
  <c r="L26" i="3"/>
  <c r="H26" i="3"/>
  <c r="L27" i="3" l="1"/>
  <c r="H27" i="3"/>
  <c r="K26" i="3"/>
  <c r="H28" i="3" l="1"/>
  <c r="L28" i="3"/>
  <c r="K27" i="3"/>
  <c r="H29" i="3" l="1"/>
  <c r="L29" i="3"/>
  <c r="K28" i="3"/>
  <c r="H30" i="3" l="1"/>
  <c r="L30" i="3"/>
  <c r="K29" i="3"/>
  <c r="H31" i="3" l="1"/>
  <c r="L31" i="3"/>
  <c r="K30" i="3"/>
  <c r="L32" i="3" l="1"/>
  <c r="H32" i="3"/>
  <c r="K31" i="3"/>
  <c r="L33" i="3" l="1"/>
  <c r="H33" i="3"/>
  <c r="K32" i="3"/>
  <c r="L34" i="3" l="1"/>
  <c r="K33" i="3"/>
  <c r="H34" i="3"/>
  <c r="L35" i="3" l="1"/>
  <c r="H35" i="3"/>
  <c r="K34" i="3"/>
  <c r="H36" i="3" l="1"/>
  <c r="L36" i="3"/>
  <c r="K35" i="3"/>
  <c r="H37" i="3" l="1"/>
  <c r="L37" i="3"/>
  <c r="K36" i="3"/>
  <c r="H38" i="3" l="1"/>
  <c r="L38" i="3"/>
  <c r="K37" i="3"/>
  <c r="H39" i="3" l="1"/>
  <c r="L39" i="3"/>
  <c r="K38" i="3"/>
  <c r="L40" i="3" l="1"/>
  <c r="H40" i="3"/>
  <c r="K39" i="3"/>
  <c r="H41" i="3" l="1"/>
  <c r="L41" i="3"/>
  <c r="K40" i="3"/>
  <c r="L42" i="3" l="1"/>
  <c r="K41" i="3"/>
  <c r="H42" i="3"/>
  <c r="L43" i="3" l="1"/>
  <c r="H43" i="3"/>
  <c r="K42" i="3"/>
  <c r="H44" i="3" l="1"/>
  <c r="L44" i="3"/>
  <c r="K43" i="3"/>
  <c r="H45" i="3" l="1"/>
  <c r="L45" i="3"/>
  <c r="K44" i="3"/>
  <c r="H46" i="3" l="1"/>
  <c r="L46" i="3"/>
  <c r="K45" i="3"/>
  <c r="H47" i="3" l="1"/>
  <c r="L47" i="3"/>
  <c r="K46" i="3"/>
  <c r="L48" i="3" l="1"/>
  <c r="H48" i="3"/>
  <c r="K47" i="3"/>
  <c r="L49" i="3" l="1"/>
  <c r="H49" i="3"/>
  <c r="K48" i="3"/>
  <c r="L50" i="3" l="1"/>
  <c r="H50" i="3"/>
  <c r="K49" i="3"/>
  <c r="L51" i="3" l="1"/>
  <c r="H51" i="3"/>
  <c r="K50" i="3"/>
  <c r="H52" i="3" l="1"/>
  <c r="L52" i="3"/>
  <c r="K51" i="3"/>
  <c r="H53" i="3" l="1"/>
  <c r="L53" i="3"/>
  <c r="K52" i="3"/>
  <c r="H54" i="3" l="1"/>
  <c r="L54" i="3"/>
  <c r="K53" i="3"/>
  <c r="H55" i="3" l="1"/>
  <c r="L55" i="3"/>
  <c r="K54" i="3"/>
  <c r="L56" i="3" l="1"/>
  <c r="H56" i="3"/>
  <c r="K55" i="3"/>
  <c r="L57" i="3" l="1"/>
  <c r="H57" i="3"/>
  <c r="K56" i="3"/>
  <c r="L58" i="3" l="1"/>
  <c r="H58" i="3"/>
  <c r="K57" i="3"/>
  <c r="L59" i="3" l="1"/>
  <c r="H59" i="3"/>
  <c r="K58" i="3"/>
  <c r="H60" i="3" l="1"/>
  <c r="L60" i="3"/>
  <c r="K59" i="3"/>
  <c r="L61" i="3" l="1"/>
  <c r="H61" i="3"/>
  <c r="K60" i="3"/>
  <c r="H62" i="3" l="1"/>
  <c r="L62" i="3"/>
  <c r="K61" i="3"/>
  <c r="H63" i="3" l="1"/>
  <c r="L63" i="3"/>
  <c r="K62" i="3"/>
  <c r="L64" i="3" l="1"/>
  <c r="H64" i="3"/>
  <c r="K63" i="3"/>
  <c r="H65" i="3" l="1"/>
  <c r="L65" i="3"/>
  <c r="K64" i="3"/>
  <c r="L66" i="3" l="1"/>
  <c r="H66" i="3"/>
  <c r="K65" i="3"/>
  <c r="L67" i="3" l="1"/>
  <c r="H67" i="3"/>
  <c r="K66" i="3"/>
  <c r="H68" i="3" l="1"/>
  <c r="L68" i="3"/>
  <c r="K67" i="3"/>
  <c r="H69" i="3" l="1"/>
  <c r="L69" i="3"/>
  <c r="K68" i="3"/>
  <c r="H70" i="3" l="1"/>
  <c r="L70" i="3"/>
  <c r="K69" i="3"/>
  <c r="H71" i="3" l="1"/>
  <c r="L71" i="3"/>
  <c r="K70" i="3"/>
  <c r="L72" i="3" l="1"/>
  <c r="H72" i="3"/>
  <c r="K71" i="3"/>
  <c r="L73" i="3" l="1"/>
  <c r="H73" i="3"/>
  <c r="K72" i="3"/>
  <c r="L74" i="3" l="1"/>
  <c r="H74" i="3"/>
  <c r="K73" i="3"/>
  <c r="L75" i="3" l="1"/>
  <c r="H75" i="3"/>
  <c r="K74" i="3"/>
  <c r="H76" i="3" l="1"/>
  <c r="L76" i="3"/>
  <c r="K75" i="3"/>
  <c r="H77" i="3" l="1"/>
  <c r="L77" i="3"/>
  <c r="K76" i="3"/>
  <c r="H78" i="3" l="1"/>
  <c r="L78" i="3"/>
  <c r="K77" i="3"/>
  <c r="H79" i="3" l="1"/>
  <c r="L79" i="3"/>
  <c r="K78" i="3"/>
  <c r="L80" i="3" l="1"/>
  <c r="H80" i="3"/>
  <c r="K79" i="3"/>
  <c r="L81" i="3" l="1"/>
  <c r="H81" i="3"/>
  <c r="K80" i="3"/>
  <c r="L82" i="3" l="1"/>
  <c r="H82" i="3"/>
  <c r="K81" i="3"/>
  <c r="L83" i="3" l="1"/>
  <c r="H83" i="3"/>
  <c r="K82" i="3"/>
  <c r="H84" i="3" l="1"/>
  <c r="K84" i="3" s="1"/>
  <c r="L84" i="3"/>
  <c r="P2" i="3" s="1"/>
  <c r="K83" i="3"/>
  <c r="O2" i="3" l="1"/>
</calcChain>
</file>

<file path=xl/sharedStrings.xml><?xml version="1.0" encoding="utf-8"?>
<sst xmlns="http://schemas.openxmlformats.org/spreadsheetml/2006/main" count="35" uniqueCount="22">
  <si>
    <t>Year to</t>
  </si>
  <si>
    <t>Expected cash flows (£bn) in relation to benefits accrued at 31 March 2020</t>
  </si>
  <si>
    <t xml:space="preserve"> Expected cash flows (£bn) in relation to benefits projected to be accrued in 2020/21</t>
  </si>
  <si>
    <t>Schemes Assets (as of 31 December 2019)</t>
  </si>
  <si>
    <t>Year</t>
  </si>
  <si>
    <t>Gilt yield</t>
  </si>
  <si>
    <t>CPI</t>
  </si>
  <si>
    <t>CPI Index</t>
  </si>
  <si>
    <t>Real Cash Flows</t>
  </si>
  <si>
    <t>Real IRR</t>
  </si>
  <si>
    <t>Nominal IRR</t>
  </si>
  <si>
    <t>Yield Curve</t>
  </si>
  <si>
    <t>Deficit using nominal Yields</t>
  </si>
  <si>
    <t>PV of Cash Flows using Yield Curve</t>
  </si>
  <si>
    <t>Yield Curve + 1%</t>
  </si>
  <si>
    <t>PV of Cash Flows using Yield Curve + 1%</t>
  </si>
  <si>
    <t>Deficit using nominal Yields + 1%</t>
  </si>
  <si>
    <t>Spot</t>
  </si>
  <si>
    <t>Fwd</t>
  </si>
  <si>
    <t>years:</t>
  </si>
  <si>
    <t>Spot Real Yields</t>
  </si>
  <si>
    <t>Fwd Real Yields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</si>
</sst>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\ 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5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10" fontId="0" fillId="0" borderId="0" xfId="0" applyNumberFormat="1"/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vertical="center" wrapText="1"/>
    </xf>
    <xf numFmtId="0" fontId="2" fillId="0" borderId="0" xfId="1"/>
    <xf numFmtId="2" fontId="2" fillId="0" borderId="0" xfId="1" applyNumberFormat="1"/>
    <xf numFmtId="165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right"/>
    </xf>
    <xf numFmtId="2" fontId="3" fillId="0" borderId="0" xfId="1" applyNumberFormat="1" applyFont="1"/>
  </cellXfs>
  <cellStyles count="2">
    <cellStyle name="Normal" xfId="0" builtinId="0"/>
    <cellStyle name="Normal 2" xfId="1" xr:uid="{AD4D2BFD-0375-4F11-A08D-F9BA8E14B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workbookViewId="0">
      <selection activeCell="G1" sqref="G1"/>
    </sheetView>
  </sheetViews>
  <sheetFormatPr defaultRowHeight="14.4" x14ac:dyDescent="0.3"/>
  <cols>
    <col min="1" max="1" width="12.33203125" customWidth="1"/>
    <col min="3" max="3" width="24.109375" customWidth="1"/>
    <col min="4" max="4" width="24.5546875" customWidth="1"/>
  </cols>
  <sheetData>
    <row r="1" spans="1:6" s="2" customFormat="1" ht="42.75" customHeight="1" x14ac:dyDescent="0.3">
      <c r="A1" s="3" t="s">
        <v>0</v>
      </c>
      <c r="B1" s="2" t="s">
        <v>4</v>
      </c>
      <c r="C1" s="3" t="s">
        <v>1</v>
      </c>
      <c r="D1" s="3" t="s">
        <v>2</v>
      </c>
      <c r="E1" s="2" t="s">
        <v>5</v>
      </c>
      <c r="F1" s="2" t="s">
        <v>6</v>
      </c>
    </row>
    <row r="2" spans="1:6" x14ac:dyDescent="0.3">
      <c r="A2" s="1">
        <v>44286</v>
      </c>
      <c r="B2">
        <v>1</v>
      </c>
      <c r="C2">
        <v>2.2400000000000002</v>
      </c>
      <c r="D2">
        <v>4.2000000000000003E-2</v>
      </c>
      <c r="E2" s="4">
        <v>1.8E-3</v>
      </c>
      <c r="F2" s="4">
        <v>1.26E-2</v>
      </c>
    </row>
    <row r="3" spans="1:6" x14ac:dyDescent="0.3">
      <c r="A3" s="1">
        <v>44651</v>
      </c>
      <c r="B3">
        <v>2</v>
      </c>
      <c r="C3">
        <v>2.04</v>
      </c>
      <c r="D3">
        <v>6.0000000000000001E-3</v>
      </c>
      <c r="E3" s="4">
        <v>1.8E-3</v>
      </c>
      <c r="F3" s="4">
        <v>1.43E-2</v>
      </c>
    </row>
    <row r="4" spans="1:6" x14ac:dyDescent="0.3">
      <c r="A4" s="1">
        <v>45016</v>
      </c>
      <c r="B4">
        <v>3</v>
      </c>
      <c r="C4">
        <v>2.11</v>
      </c>
      <c r="D4">
        <v>8.9999999999999993E-3</v>
      </c>
      <c r="E4" s="4">
        <v>1.9E-3</v>
      </c>
      <c r="F4" s="4">
        <v>1.5900000000000001E-2</v>
      </c>
    </row>
    <row r="5" spans="1:6" x14ac:dyDescent="0.3">
      <c r="A5" s="1">
        <v>45382</v>
      </c>
      <c r="B5">
        <v>4</v>
      </c>
      <c r="C5">
        <v>2.16</v>
      </c>
      <c r="D5">
        <v>1.0999999999999999E-2</v>
      </c>
      <c r="E5" s="4">
        <v>1.6999999999999999E-3</v>
      </c>
      <c r="F5" s="4">
        <v>1.7500000000000002E-2</v>
      </c>
    </row>
    <row r="6" spans="1:6" x14ac:dyDescent="0.3">
      <c r="A6" s="1">
        <v>45747</v>
      </c>
      <c r="B6">
        <v>5</v>
      </c>
      <c r="C6">
        <v>2.2400000000000002</v>
      </c>
      <c r="D6">
        <v>1.2999999999999999E-2</v>
      </c>
      <c r="E6" s="4">
        <v>1.6000000000000001E-3</v>
      </c>
      <c r="F6" s="4">
        <v>1.9E-2</v>
      </c>
    </row>
    <row r="7" spans="1:6" x14ac:dyDescent="0.3">
      <c r="A7" s="1">
        <v>46112</v>
      </c>
      <c r="B7">
        <v>6</v>
      </c>
      <c r="C7">
        <v>2.3199999999999998</v>
      </c>
      <c r="D7">
        <v>1.6E-2</v>
      </c>
      <c r="E7" s="4">
        <v>2E-3</v>
      </c>
      <c r="F7" s="4">
        <v>2.0299999999999999E-2</v>
      </c>
    </row>
    <row r="8" spans="1:6" x14ac:dyDescent="0.3">
      <c r="A8" s="1">
        <v>46477</v>
      </c>
      <c r="B8">
        <v>7</v>
      </c>
      <c r="C8">
        <v>2.39</v>
      </c>
      <c r="D8">
        <v>0.02</v>
      </c>
      <c r="E8" s="4">
        <v>3.3E-3</v>
      </c>
      <c r="F8" s="4">
        <v>2.1499999999999998E-2</v>
      </c>
    </row>
    <row r="9" spans="1:6" x14ac:dyDescent="0.3">
      <c r="A9" s="1">
        <v>46843</v>
      </c>
      <c r="B9">
        <v>8</v>
      </c>
      <c r="C9">
        <v>2.48</v>
      </c>
      <c r="D9">
        <v>2.3E-2</v>
      </c>
      <c r="E9" s="4">
        <v>5.3E-3</v>
      </c>
      <c r="F9" s="4">
        <v>2.23E-2</v>
      </c>
    </row>
    <row r="10" spans="1:6" x14ac:dyDescent="0.3">
      <c r="A10" s="1">
        <v>47208</v>
      </c>
      <c r="B10">
        <v>9</v>
      </c>
      <c r="C10">
        <v>2.57</v>
      </c>
      <c r="D10">
        <v>2.7E-2</v>
      </c>
      <c r="E10" s="4">
        <v>7.7000000000000002E-3</v>
      </c>
      <c r="F10" s="4">
        <v>2.29E-2</v>
      </c>
    </row>
    <row r="11" spans="1:6" x14ac:dyDescent="0.3">
      <c r="A11" s="1">
        <v>47573</v>
      </c>
      <c r="B11">
        <v>10</v>
      </c>
      <c r="C11">
        <v>2.65</v>
      </c>
      <c r="D11">
        <v>3.2000000000000001E-2</v>
      </c>
      <c r="E11" s="4">
        <v>0.01</v>
      </c>
      <c r="F11" s="4">
        <v>2.3199999999999998E-2</v>
      </c>
    </row>
    <row r="12" spans="1:6" x14ac:dyDescent="0.3">
      <c r="A12" s="1">
        <v>47938</v>
      </c>
      <c r="B12">
        <v>11</v>
      </c>
      <c r="C12">
        <v>2.74</v>
      </c>
      <c r="D12">
        <v>3.5999999999999997E-2</v>
      </c>
      <c r="E12" s="4">
        <v>1.2E-2</v>
      </c>
      <c r="F12" s="4">
        <v>2.4199999999999999E-2</v>
      </c>
    </row>
    <row r="13" spans="1:6" x14ac:dyDescent="0.3">
      <c r="A13" s="1">
        <v>48304</v>
      </c>
      <c r="B13">
        <v>12</v>
      </c>
      <c r="C13">
        <v>2.81</v>
      </c>
      <c r="D13">
        <v>4.1000000000000002E-2</v>
      </c>
      <c r="E13" s="4">
        <v>1.35E-2</v>
      </c>
      <c r="F13" s="4">
        <v>2.4899999999999999E-2</v>
      </c>
    </row>
    <row r="14" spans="1:6" x14ac:dyDescent="0.3">
      <c r="A14" s="1">
        <v>48669</v>
      </c>
      <c r="B14">
        <v>13</v>
      </c>
      <c r="C14">
        <v>2.88</v>
      </c>
      <c r="D14">
        <v>4.4999999999999998E-2</v>
      </c>
      <c r="E14" s="4">
        <v>1.43E-2</v>
      </c>
      <c r="F14" s="4">
        <v>2.53E-2</v>
      </c>
    </row>
    <row r="15" spans="1:6" x14ac:dyDescent="0.3">
      <c r="A15" s="1">
        <v>49034</v>
      </c>
      <c r="B15">
        <v>14</v>
      </c>
      <c r="C15">
        <v>2.95</v>
      </c>
      <c r="D15">
        <v>0.05</v>
      </c>
      <c r="E15" s="4">
        <v>1.4800000000000001E-2</v>
      </c>
      <c r="F15" s="4">
        <v>2.5499999999999998E-2</v>
      </c>
    </row>
    <row r="16" spans="1:6" x14ac:dyDescent="0.3">
      <c r="A16" s="1">
        <v>49399</v>
      </c>
      <c r="B16">
        <v>15</v>
      </c>
      <c r="C16">
        <v>3.01</v>
      </c>
      <c r="D16">
        <v>5.6000000000000001E-2</v>
      </c>
      <c r="E16" s="4">
        <v>1.49E-2</v>
      </c>
      <c r="F16" s="4">
        <v>2.5499999999999998E-2</v>
      </c>
    </row>
    <row r="17" spans="1:6" x14ac:dyDescent="0.3">
      <c r="A17" s="1">
        <v>49765</v>
      </c>
      <c r="B17">
        <v>16</v>
      </c>
      <c r="C17">
        <v>3.08</v>
      </c>
      <c r="D17">
        <v>6.0999999999999999E-2</v>
      </c>
      <c r="E17" s="4">
        <v>1.49E-2</v>
      </c>
      <c r="F17" s="4">
        <v>2.5399999999999999E-2</v>
      </c>
    </row>
    <row r="18" spans="1:6" x14ac:dyDescent="0.3">
      <c r="A18" s="1">
        <v>50130</v>
      </c>
      <c r="B18">
        <v>17</v>
      </c>
      <c r="C18">
        <v>3.14</v>
      </c>
      <c r="D18">
        <v>6.7000000000000004E-2</v>
      </c>
      <c r="E18" s="4">
        <v>1.47E-2</v>
      </c>
      <c r="F18" s="4">
        <v>2.5100000000000001E-2</v>
      </c>
    </row>
    <row r="19" spans="1:6" x14ac:dyDescent="0.3">
      <c r="A19" s="1">
        <v>50495</v>
      </c>
      <c r="B19">
        <v>18</v>
      </c>
      <c r="C19">
        <v>3.18</v>
      </c>
      <c r="D19">
        <v>7.3999999999999996E-2</v>
      </c>
      <c r="E19" s="4">
        <v>1.44E-2</v>
      </c>
      <c r="F19" s="4">
        <v>2.4799999999999999E-2</v>
      </c>
    </row>
    <row r="20" spans="1:6" x14ac:dyDescent="0.3">
      <c r="A20" s="1">
        <v>50860</v>
      </c>
      <c r="B20">
        <v>19</v>
      </c>
      <c r="C20">
        <v>3.22</v>
      </c>
      <c r="D20">
        <v>7.9000000000000001E-2</v>
      </c>
      <c r="E20" s="4">
        <v>1.3899999999999999E-2</v>
      </c>
      <c r="F20" s="4">
        <v>2.46E-2</v>
      </c>
    </row>
    <row r="21" spans="1:6" x14ac:dyDescent="0.3">
      <c r="A21" s="1">
        <v>51226</v>
      </c>
      <c r="B21">
        <v>20</v>
      </c>
      <c r="C21">
        <v>3.25</v>
      </c>
      <c r="D21">
        <v>8.5000000000000006E-2</v>
      </c>
      <c r="E21" s="4">
        <v>1.3299999999999999E-2</v>
      </c>
      <c r="F21" s="4">
        <v>2.4400000000000002E-2</v>
      </c>
    </row>
    <row r="22" spans="1:6" x14ac:dyDescent="0.3">
      <c r="A22" s="1">
        <v>51591</v>
      </c>
      <c r="B22">
        <v>21</v>
      </c>
      <c r="C22">
        <v>3.27</v>
      </c>
      <c r="D22">
        <v>9.0999999999999998E-2</v>
      </c>
      <c r="E22" s="4">
        <v>1.2500000000000001E-2</v>
      </c>
      <c r="F22" s="4">
        <v>2.3300000000000001E-2</v>
      </c>
    </row>
    <row r="23" spans="1:6" x14ac:dyDescent="0.3">
      <c r="A23" s="1">
        <v>51956</v>
      </c>
      <c r="B23">
        <v>22</v>
      </c>
      <c r="C23">
        <v>3.3</v>
      </c>
      <c r="D23">
        <v>9.8000000000000004E-2</v>
      </c>
      <c r="E23" s="4">
        <v>1.14E-2</v>
      </c>
      <c r="F23" s="4">
        <v>2.23E-2</v>
      </c>
    </row>
    <row r="24" spans="1:6" x14ac:dyDescent="0.3">
      <c r="A24" s="1">
        <v>52321</v>
      </c>
      <c r="B24">
        <v>23</v>
      </c>
      <c r="C24">
        <v>3.3</v>
      </c>
      <c r="D24">
        <v>0.105</v>
      </c>
      <c r="E24" s="4">
        <v>1.03E-2</v>
      </c>
      <c r="F24" s="4">
        <v>2.1399999999999999E-2</v>
      </c>
    </row>
    <row r="25" spans="1:6" x14ac:dyDescent="0.3">
      <c r="A25" s="1">
        <v>52687</v>
      </c>
      <c r="B25">
        <v>24</v>
      </c>
      <c r="C25">
        <v>3.31</v>
      </c>
      <c r="D25">
        <v>0.112</v>
      </c>
      <c r="E25" s="4">
        <v>9.1999999999999998E-3</v>
      </c>
      <c r="F25" s="4">
        <v>2.0500000000000001E-2</v>
      </c>
    </row>
    <row r="26" spans="1:6" x14ac:dyDescent="0.3">
      <c r="A26" s="1">
        <v>53052</v>
      </c>
      <c r="B26">
        <v>25</v>
      </c>
      <c r="C26">
        <v>3.31</v>
      </c>
      <c r="D26">
        <v>0.12</v>
      </c>
      <c r="E26" s="4">
        <v>8.0000000000000002E-3</v>
      </c>
      <c r="F26" s="4">
        <v>1.9699999999999999E-2</v>
      </c>
    </row>
    <row r="27" spans="1:6" x14ac:dyDescent="0.3">
      <c r="A27" s="1">
        <v>53417</v>
      </c>
      <c r="B27">
        <v>26</v>
      </c>
      <c r="C27">
        <v>3.28</v>
      </c>
      <c r="D27">
        <v>0.128</v>
      </c>
      <c r="E27" s="4">
        <v>7.0000000000000001E-3</v>
      </c>
      <c r="F27" s="4">
        <v>1.9E-2</v>
      </c>
    </row>
    <row r="28" spans="1:6" x14ac:dyDescent="0.3">
      <c r="A28" s="1">
        <v>53782</v>
      </c>
      <c r="B28">
        <v>27</v>
      </c>
      <c r="C28">
        <v>3.24</v>
      </c>
      <c r="D28">
        <v>0.13500000000000001</v>
      </c>
      <c r="E28" s="4">
        <v>6.0000000000000001E-3</v>
      </c>
      <c r="F28" s="4">
        <v>1.84E-2</v>
      </c>
    </row>
    <row r="29" spans="1:6" x14ac:dyDescent="0.3">
      <c r="A29" s="1">
        <v>54148</v>
      </c>
      <c r="B29">
        <v>28</v>
      </c>
      <c r="C29">
        <v>3.2</v>
      </c>
      <c r="D29">
        <v>0.14199999999999999</v>
      </c>
      <c r="E29" s="4">
        <v>5.1999999999999998E-3</v>
      </c>
      <c r="F29" s="4">
        <v>1.7899999999999999E-2</v>
      </c>
    </row>
    <row r="30" spans="1:6" x14ac:dyDescent="0.3">
      <c r="A30" s="1">
        <v>54513</v>
      </c>
      <c r="B30">
        <v>29</v>
      </c>
      <c r="C30">
        <v>3.14</v>
      </c>
      <c r="D30">
        <v>0.14799999999999999</v>
      </c>
      <c r="E30" s="4">
        <v>4.4999999999999997E-3</v>
      </c>
      <c r="F30" s="4">
        <v>1.7500000000000002E-2</v>
      </c>
    </row>
    <row r="31" spans="1:6" x14ac:dyDescent="0.3">
      <c r="A31" s="1">
        <v>54878</v>
      </c>
      <c r="B31">
        <v>30</v>
      </c>
      <c r="C31">
        <v>3.08</v>
      </c>
      <c r="D31">
        <v>0.154</v>
      </c>
      <c r="E31" s="4">
        <v>4.0000000000000001E-3</v>
      </c>
      <c r="F31" s="4">
        <v>1.7299999999999999E-2</v>
      </c>
    </row>
    <row r="32" spans="1:6" x14ac:dyDescent="0.3">
      <c r="A32" s="1">
        <v>55243</v>
      </c>
      <c r="B32">
        <v>31</v>
      </c>
      <c r="C32">
        <v>3.01</v>
      </c>
      <c r="D32">
        <v>0.16</v>
      </c>
      <c r="E32" s="4">
        <v>3.5999999999999999E-3</v>
      </c>
      <c r="F32" s="4">
        <v>1.7100000000000001E-2</v>
      </c>
    </row>
    <row r="33" spans="1:6" x14ac:dyDescent="0.3">
      <c r="A33" s="1">
        <v>55609</v>
      </c>
      <c r="B33">
        <v>32</v>
      </c>
      <c r="C33">
        <v>2.94</v>
      </c>
      <c r="D33">
        <v>0.16500000000000001</v>
      </c>
      <c r="E33" s="4">
        <v>3.3E-3</v>
      </c>
      <c r="F33" s="4">
        <v>1.7000000000000001E-2</v>
      </c>
    </row>
    <row r="34" spans="1:6" x14ac:dyDescent="0.3">
      <c r="A34" s="1">
        <v>55974</v>
      </c>
      <c r="B34">
        <v>33</v>
      </c>
      <c r="C34">
        <v>2.86</v>
      </c>
      <c r="D34">
        <v>0.16900000000000001</v>
      </c>
      <c r="E34" s="4">
        <v>3.2000000000000002E-3</v>
      </c>
      <c r="F34" s="4">
        <v>1.6899999999999998E-2</v>
      </c>
    </row>
    <row r="35" spans="1:6" x14ac:dyDescent="0.3">
      <c r="A35" s="1">
        <v>56339</v>
      </c>
      <c r="B35">
        <v>34</v>
      </c>
      <c r="C35">
        <v>2.77</v>
      </c>
      <c r="D35">
        <v>0.17399999999999999</v>
      </c>
      <c r="E35" s="4">
        <v>3.0999999999999999E-3</v>
      </c>
      <c r="F35" s="4">
        <v>1.6899999999999998E-2</v>
      </c>
    </row>
    <row r="36" spans="1:6" x14ac:dyDescent="0.3">
      <c r="A36" s="1">
        <v>56704</v>
      </c>
      <c r="B36">
        <v>35</v>
      </c>
      <c r="C36">
        <v>2.68</v>
      </c>
      <c r="D36">
        <v>0.17599999999999999</v>
      </c>
      <c r="E36" s="4">
        <v>3.0000000000000001E-3</v>
      </c>
      <c r="F36" s="4">
        <v>1.7000000000000001E-2</v>
      </c>
    </row>
    <row r="37" spans="1:6" x14ac:dyDescent="0.3">
      <c r="A37" s="1">
        <v>57070</v>
      </c>
      <c r="B37">
        <v>36</v>
      </c>
      <c r="C37">
        <v>2.58</v>
      </c>
      <c r="D37">
        <v>0.17799999999999999</v>
      </c>
      <c r="E37" s="4">
        <v>3.0000000000000001E-3</v>
      </c>
      <c r="F37" s="4">
        <v>1.7100000000000001E-2</v>
      </c>
    </row>
    <row r="38" spans="1:6" x14ac:dyDescent="0.3">
      <c r="A38" s="1">
        <v>57435</v>
      </c>
      <c r="B38">
        <v>37</v>
      </c>
      <c r="C38">
        <v>2.48</v>
      </c>
      <c r="D38">
        <v>0.17899999999999999</v>
      </c>
      <c r="E38" s="4">
        <v>3.0000000000000001E-3</v>
      </c>
      <c r="F38" s="4">
        <v>1.72E-2</v>
      </c>
    </row>
    <row r="39" spans="1:6" x14ac:dyDescent="0.3">
      <c r="A39" s="1">
        <v>57800</v>
      </c>
      <c r="B39">
        <v>38</v>
      </c>
      <c r="C39">
        <v>2.38</v>
      </c>
      <c r="D39">
        <v>0.17799999999999999</v>
      </c>
      <c r="E39" s="4">
        <v>3.0999999999999999E-3</v>
      </c>
      <c r="F39" s="4">
        <v>1.7399999999999999E-2</v>
      </c>
    </row>
    <row r="40" spans="1:6" x14ac:dyDescent="0.3">
      <c r="A40" s="1">
        <v>58165</v>
      </c>
      <c r="B40">
        <v>39</v>
      </c>
      <c r="C40">
        <v>2.27</v>
      </c>
      <c r="D40">
        <v>0.17699999999999999</v>
      </c>
      <c r="E40" s="4">
        <v>3.0999999999999999E-3</v>
      </c>
      <c r="F40" s="4">
        <v>1.77E-2</v>
      </c>
    </row>
    <row r="41" spans="1:6" x14ac:dyDescent="0.3">
      <c r="A41" s="1">
        <v>58531</v>
      </c>
      <c r="B41">
        <v>40</v>
      </c>
      <c r="C41">
        <v>2.17</v>
      </c>
      <c r="D41">
        <v>0.17399999999999999</v>
      </c>
      <c r="E41" s="4">
        <v>3.2000000000000002E-3</v>
      </c>
      <c r="F41" s="4">
        <v>1.7999999999999999E-2</v>
      </c>
    </row>
    <row r="42" spans="1:6" x14ac:dyDescent="0.3">
      <c r="A42" s="1">
        <v>58896</v>
      </c>
      <c r="B42">
        <v>41</v>
      </c>
      <c r="C42">
        <v>2.0699999999999998</v>
      </c>
      <c r="D42">
        <v>0.17100000000000001</v>
      </c>
      <c r="E42" s="4">
        <v>3.2000000000000002E-3</v>
      </c>
      <c r="F42" s="4">
        <v>1.83E-2</v>
      </c>
    </row>
    <row r="43" spans="1:6" x14ac:dyDescent="0.3">
      <c r="A43" s="1">
        <v>59261</v>
      </c>
      <c r="B43">
        <v>42</v>
      </c>
      <c r="C43">
        <v>1.97</v>
      </c>
      <c r="D43">
        <v>0.16800000000000001</v>
      </c>
      <c r="E43" s="4">
        <v>3.2000000000000002E-3</v>
      </c>
      <c r="F43" s="4">
        <v>1.8700000000000001E-2</v>
      </c>
    </row>
    <row r="44" spans="1:6" x14ac:dyDescent="0.3">
      <c r="A44" s="1">
        <v>59626</v>
      </c>
      <c r="B44">
        <v>43</v>
      </c>
      <c r="C44">
        <v>1.86</v>
      </c>
      <c r="D44">
        <v>0.16500000000000001</v>
      </c>
      <c r="E44" s="4">
        <v>3.2000000000000002E-3</v>
      </c>
      <c r="F44" s="4">
        <v>1.9E-2</v>
      </c>
    </row>
    <row r="45" spans="1:6" x14ac:dyDescent="0.3">
      <c r="A45" s="1">
        <v>59992</v>
      </c>
      <c r="B45">
        <v>44</v>
      </c>
      <c r="C45">
        <v>1.76</v>
      </c>
      <c r="D45">
        <v>0.16200000000000001</v>
      </c>
      <c r="E45" s="4">
        <v>3.0999999999999999E-3</v>
      </c>
      <c r="F45" s="4">
        <v>1.9300000000000001E-2</v>
      </c>
    </row>
    <row r="46" spans="1:6" x14ac:dyDescent="0.3">
      <c r="A46" s="1">
        <v>60357</v>
      </c>
      <c r="B46">
        <v>45</v>
      </c>
      <c r="C46">
        <v>1.66</v>
      </c>
      <c r="D46">
        <v>0.158</v>
      </c>
      <c r="E46" s="4">
        <v>3.0999999999999999E-3</v>
      </c>
      <c r="F46" s="4">
        <v>1.95E-2</v>
      </c>
    </row>
    <row r="47" spans="1:6" x14ac:dyDescent="0.3">
      <c r="A47" s="1">
        <v>60722</v>
      </c>
      <c r="B47">
        <v>46</v>
      </c>
      <c r="C47">
        <v>1.56</v>
      </c>
      <c r="D47">
        <v>0.154</v>
      </c>
      <c r="E47" s="4">
        <v>3.0000000000000001E-3</v>
      </c>
      <c r="F47" s="4">
        <v>1.9599999999999999E-2</v>
      </c>
    </row>
    <row r="48" spans="1:6" x14ac:dyDescent="0.3">
      <c r="A48" s="1">
        <v>61087</v>
      </c>
      <c r="B48">
        <v>47</v>
      </c>
      <c r="C48">
        <v>1.46</v>
      </c>
      <c r="D48">
        <v>0.15</v>
      </c>
      <c r="E48" s="4">
        <v>3.0000000000000001E-3</v>
      </c>
      <c r="F48" s="4">
        <v>1.9699999999999999E-2</v>
      </c>
    </row>
    <row r="49" spans="1:6" x14ac:dyDescent="0.3">
      <c r="A49" s="1">
        <v>61453</v>
      </c>
      <c r="B49">
        <v>48</v>
      </c>
      <c r="C49">
        <v>1.37</v>
      </c>
      <c r="D49">
        <v>0.14599999999999999</v>
      </c>
      <c r="E49" s="4">
        <v>2.8999999999999998E-3</v>
      </c>
      <c r="F49" s="4">
        <v>1.9800000000000002E-2</v>
      </c>
    </row>
    <row r="50" spans="1:6" x14ac:dyDescent="0.3">
      <c r="A50" s="1">
        <v>61818</v>
      </c>
      <c r="B50">
        <v>49</v>
      </c>
      <c r="C50">
        <v>1.27</v>
      </c>
      <c r="D50">
        <v>0.14099999999999999</v>
      </c>
      <c r="E50" s="4">
        <v>2.8E-3</v>
      </c>
      <c r="F50" s="4">
        <v>1.9800000000000002E-2</v>
      </c>
    </row>
    <row r="51" spans="1:6" x14ac:dyDescent="0.3">
      <c r="A51" s="1">
        <v>62183</v>
      </c>
      <c r="B51">
        <v>50</v>
      </c>
      <c r="C51">
        <v>1.18</v>
      </c>
      <c r="D51">
        <v>0.13600000000000001</v>
      </c>
      <c r="E51" s="4">
        <v>2.8E-3</v>
      </c>
      <c r="F51" s="4">
        <v>1.9800000000000002E-2</v>
      </c>
    </row>
    <row r="52" spans="1:6" x14ac:dyDescent="0.3">
      <c r="A52" s="1">
        <v>62548</v>
      </c>
      <c r="B52">
        <v>51</v>
      </c>
      <c r="C52">
        <v>1.0900000000000001</v>
      </c>
      <c r="D52">
        <v>0.13100000000000001</v>
      </c>
      <c r="E52" s="4">
        <v>2.8E-3</v>
      </c>
      <c r="F52" s="4">
        <v>1.9800000000000002E-2</v>
      </c>
    </row>
    <row r="53" spans="1:6" x14ac:dyDescent="0.3">
      <c r="A53" s="1">
        <v>62914</v>
      </c>
      <c r="B53">
        <v>52</v>
      </c>
      <c r="C53">
        <v>1</v>
      </c>
      <c r="D53">
        <v>0.126</v>
      </c>
      <c r="E53" s="4">
        <v>2.8E-3</v>
      </c>
      <c r="F53" s="4">
        <v>1.9800000000000002E-2</v>
      </c>
    </row>
    <row r="54" spans="1:6" x14ac:dyDescent="0.3">
      <c r="A54" s="1">
        <v>63279</v>
      </c>
      <c r="B54">
        <v>53</v>
      </c>
      <c r="C54">
        <v>0.91</v>
      </c>
      <c r="D54">
        <v>0.121</v>
      </c>
      <c r="E54" s="4">
        <v>2.8E-3</v>
      </c>
      <c r="F54" s="4">
        <v>1.9800000000000002E-2</v>
      </c>
    </row>
    <row r="55" spans="1:6" x14ac:dyDescent="0.3">
      <c r="A55" s="1">
        <v>63644</v>
      </c>
      <c r="B55">
        <v>54</v>
      </c>
      <c r="C55">
        <v>0.83</v>
      </c>
      <c r="D55">
        <v>0.115</v>
      </c>
      <c r="E55" s="4">
        <v>2.8E-3</v>
      </c>
      <c r="F55" s="4">
        <v>1.9800000000000002E-2</v>
      </c>
    </row>
    <row r="56" spans="1:6" x14ac:dyDescent="0.3">
      <c r="A56" s="1">
        <v>64009</v>
      </c>
      <c r="B56">
        <v>55</v>
      </c>
      <c r="C56">
        <v>0.75</v>
      </c>
      <c r="D56">
        <v>0.109</v>
      </c>
      <c r="E56" s="4">
        <v>2.8E-3</v>
      </c>
      <c r="F56" s="4">
        <v>1.9800000000000002E-2</v>
      </c>
    </row>
    <row r="57" spans="1:6" x14ac:dyDescent="0.3">
      <c r="A57" s="1">
        <v>64375</v>
      </c>
      <c r="B57">
        <v>56</v>
      </c>
      <c r="C57">
        <v>0.68</v>
      </c>
      <c r="D57">
        <v>0.10299999999999999</v>
      </c>
      <c r="E57" s="4">
        <v>2.8E-3</v>
      </c>
      <c r="F57" s="4">
        <v>1.9800000000000002E-2</v>
      </c>
    </row>
    <row r="58" spans="1:6" x14ac:dyDescent="0.3">
      <c r="A58" s="1">
        <v>64740</v>
      </c>
      <c r="B58">
        <v>57</v>
      </c>
      <c r="C58">
        <v>0.6</v>
      </c>
      <c r="D58">
        <v>9.6000000000000002E-2</v>
      </c>
      <c r="E58" s="4">
        <v>2.8E-3</v>
      </c>
      <c r="F58" s="4">
        <v>1.9800000000000002E-2</v>
      </c>
    </row>
    <row r="59" spans="1:6" x14ac:dyDescent="0.3">
      <c r="A59" s="1">
        <v>65105</v>
      </c>
      <c r="B59">
        <v>58</v>
      </c>
      <c r="C59">
        <v>0.54</v>
      </c>
      <c r="D59">
        <v>0.09</v>
      </c>
      <c r="E59" s="4">
        <v>2.8E-3</v>
      </c>
      <c r="F59" s="4">
        <v>1.9800000000000002E-2</v>
      </c>
    </row>
    <row r="60" spans="1:6" x14ac:dyDescent="0.3">
      <c r="A60" s="1">
        <v>65470</v>
      </c>
      <c r="B60">
        <v>59</v>
      </c>
      <c r="C60">
        <v>0.47</v>
      </c>
      <c r="D60">
        <v>8.3000000000000004E-2</v>
      </c>
      <c r="E60" s="4">
        <v>2.8E-3</v>
      </c>
      <c r="F60" s="4">
        <v>1.9800000000000002E-2</v>
      </c>
    </row>
    <row r="61" spans="1:6" x14ac:dyDescent="0.3">
      <c r="A61" s="1">
        <v>65836</v>
      </c>
      <c r="B61">
        <v>60</v>
      </c>
      <c r="C61">
        <v>0.41</v>
      </c>
      <c r="D61">
        <v>7.6999999999999999E-2</v>
      </c>
      <c r="E61" s="4">
        <v>2.8E-3</v>
      </c>
      <c r="F61" s="4">
        <v>1.9800000000000002E-2</v>
      </c>
    </row>
    <row r="62" spans="1:6" x14ac:dyDescent="0.3">
      <c r="A62" s="1">
        <v>66201</v>
      </c>
      <c r="B62">
        <v>61</v>
      </c>
      <c r="C62">
        <v>0.36</v>
      </c>
      <c r="D62">
        <v>7.0000000000000007E-2</v>
      </c>
      <c r="E62" s="4">
        <v>2.8E-3</v>
      </c>
      <c r="F62" s="4">
        <v>1.9800000000000002E-2</v>
      </c>
    </row>
    <row r="63" spans="1:6" x14ac:dyDescent="0.3">
      <c r="A63" s="1">
        <v>66566</v>
      </c>
      <c r="B63">
        <v>62</v>
      </c>
      <c r="C63">
        <v>0.31</v>
      </c>
      <c r="D63">
        <v>6.4000000000000001E-2</v>
      </c>
      <c r="E63" s="4">
        <v>2.8E-3</v>
      </c>
      <c r="F63" s="4">
        <v>1.9800000000000002E-2</v>
      </c>
    </row>
    <row r="64" spans="1:6" x14ac:dyDescent="0.3">
      <c r="A64" s="1">
        <v>66931</v>
      </c>
      <c r="B64">
        <v>63</v>
      </c>
      <c r="C64">
        <v>0.26</v>
      </c>
      <c r="D64">
        <v>5.7000000000000002E-2</v>
      </c>
      <c r="E64" s="4">
        <v>2.8E-3</v>
      </c>
      <c r="F64" s="4">
        <v>1.9800000000000002E-2</v>
      </c>
    </row>
    <row r="65" spans="1:6" x14ac:dyDescent="0.3">
      <c r="A65" s="1">
        <v>67297</v>
      </c>
      <c r="B65">
        <v>64</v>
      </c>
      <c r="C65">
        <v>0.22</v>
      </c>
      <c r="D65">
        <v>5.0999999999999997E-2</v>
      </c>
      <c r="E65" s="4">
        <v>2.8E-3</v>
      </c>
      <c r="F65" s="4">
        <v>1.9800000000000002E-2</v>
      </c>
    </row>
    <row r="66" spans="1:6" x14ac:dyDescent="0.3">
      <c r="A66" s="1">
        <v>67662</v>
      </c>
      <c r="B66">
        <v>65</v>
      </c>
      <c r="C66">
        <v>0.18</v>
      </c>
      <c r="D66">
        <v>4.4999999999999998E-2</v>
      </c>
      <c r="E66" s="4">
        <v>2.8E-3</v>
      </c>
      <c r="F66" s="4">
        <v>1.9800000000000002E-2</v>
      </c>
    </row>
    <row r="67" spans="1:6" x14ac:dyDescent="0.3">
      <c r="A67" s="1">
        <v>68027</v>
      </c>
      <c r="B67">
        <v>66</v>
      </c>
      <c r="C67">
        <v>0.15</v>
      </c>
      <c r="D67">
        <v>3.9E-2</v>
      </c>
      <c r="E67" s="4">
        <v>2.8E-3</v>
      </c>
      <c r="F67" s="4">
        <v>1.9800000000000002E-2</v>
      </c>
    </row>
    <row r="68" spans="1:6" x14ac:dyDescent="0.3">
      <c r="A68" s="1">
        <v>68392</v>
      </c>
      <c r="B68">
        <v>67</v>
      </c>
      <c r="C68">
        <v>0.12</v>
      </c>
      <c r="D68">
        <v>3.4000000000000002E-2</v>
      </c>
      <c r="E68" s="4">
        <v>2.8E-3</v>
      </c>
      <c r="F68" s="4">
        <v>1.9800000000000002E-2</v>
      </c>
    </row>
    <row r="69" spans="1:6" x14ac:dyDescent="0.3">
      <c r="A69" s="1">
        <v>68758</v>
      </c>
      <c r="B69">
        <v>68</v>
      </c>
      <c r="C69">
        <v>0.1</v>
      </c>
      <c r="D69">
        <v>2.9000000000000001E-2</v>
      </c>
      <c r="E69" s="4">
        <v>2.8E-3</v>
      </c>
      <c r="F69" s="4">
        <v>1.9800000000000002E-2</v>
      </c>
    </row>
    <row r="70" spans="1:6" x14ac:dyDescent="0.3">
      <c r="A70" s="1">
        <v>69123</v>
      </c>
      <c r="B70">
        <v>69</v>
      </c>
      <c r="C70">
        <v>0.08</v>
      </c>
      <c r="D70">
        <v>2.4E-2</v>
      </c>
      <c r="E70" s="4">
        <v>2.8E-3</v>
      </c>
      <c r="F70" s="4">
        <v>1.9800000000000002E-2</v>
      </c>
    </row>
    <row r="71" spans="1:6" x14ac:dyDescent="0.3">
      <c r="A71" s="1">
        <v>69488</v>
      </c>
      <c r="B71">
        <v>70</v>
      </c>
      <c r="C71">
        <v>0.06</v>
      </c>
      <c r="D71">
        <v>0.02</v>
      </c>
      <c r="E71" s="4">
        <v>2.8E-3</v>
      </c>
      <c r="F71" s="4">
        <v>1.9800000000000002E-2</v>
      </c>
    </row>
    <row r="72" spans="1:6" x14ac:dyDescent="0.3">
      <c r="A72" s="1">
        <v>69853</v>
      </c>
      <c r="B72">
        <v>71</v>
      </c>
      <c r="C72">
        <v>0.05</v>
      </c>
      <c r="D72">
        <v>1.7000000000000001E-2</v>
      </c>
      <c r="E72" s="4">
        <v>2.8E-3</v>
      </c>
      <c r="F72" s="4">
        <v>1.9800000000000002E-2</v>
      </c>
    </row>
    <row r="73" spans="1:6" x14ac:dyDescent="0.3">
      <c r="A73" s="1">
        <v>70219</v>
      </c>
      <c r="B73">
        <v>72</v>
      </c>
      <c r="C73">
        <v>0.04</v>
      </c>
      <c r="D73">
        <v>1.2999999999999999E-2</v>
      </c>
      <c r="E73" s="4">
        <v>2.8E-3</v>
      </c>
      <c r="F73" s="4">
        <v>1.9800000000000002E-2</v>
      </c>
    </row>
    <row r="74" spans="1:6" x14ac:dyDescent="0.3">
      <c r="A74" s="1">
        <v>70584</v>
      </c>
      <c r="B74">
        <v>73</v>
      </c>
      <c r="C74">
        <v>0.03</v>
      </c>
      <c r="D74">
        <v>1.0999999999999999E-2</v>
      </c>
      <c r="E74" s="4">
        <v>2.8E-3</v>
      </c>
      <c r="F74" s="4">
        <v>1.9800000000000002E-2</v>
      </c>
    </row>
    <row r="75" spans="1:6" x14ac:dyDescent="0.3">
      <c r="A75" s="1">
        <v>70949</v>
      </c>
      <c r="B75">
        <v>74</v>
      </c>
      <c r="C75">
        <v>0.02</v>
      </c>
      <c r="D75">
        <v>8.0000000000000002E-3</v>
      </c>
      <c r="E75" s="4">
        <v>2.8E-3</v>
      </c>
      <c r="F75" s="4">
        <v>1.9800000000000002E-2</v>
      </c>
    </row>
    <row r="76" spans="1:6" x14ac:dyDescent="0.3">
      <c r="A76" s="1">
        <v>71314</v>
      </c>
      <c r="B76">
        <v>75</v>
      </c>
      <c r="C76">
        <v>0.02</v>
      </c>
      <c r="D76">
        <v>6.0000000000000001E-3</v>
      </c>
      <c r="E76" s="4">
        <v>2.8E-3</v>
      </c>
      <c r="F76" s="4">
        <v>1.9800000000000002E-2</v>
      </c>
    </row>
    <row r="77" spans="1:6" x14ac:dyDescent="0.3">
      <c r="A77" s="1">
        <v>71680</v>
      </c>
      <c r="B77">
        <v>76</v>
      </c>
      <c r="C77">
        <v>0.01</v>
      </c>
      <c r="D77">
        <v>5.0000000000000001E-3</v>
      </c>
      <c r="E77" s="4">
        <v>2.8E-3</v>
      </c>
      <c r="F77" s="4">
        <v>1.9800000000000002E-2</v>
      </c>
    </row>
    <row r="78" spans="1:6" x14ac:dyDescent="0.3">
      <c r="A78" s="1">
        <v>72045</v>
      </c>
      <c r="B78">
        <v>77</v>
      </c>
      <c r="C78">
        <v>0.01</v>
      </c>
      <c r="D78">
        <v>3.0000000000000001E-3</v>
      </c>
      <c r="E78" s="4">
        <v>2.8E-3</v>
      </c>
      <c r="F78" s="4">
        <v>1.9800000000000002E-2</v>
      </c>
    </row>
    <row r="79" spans="1:6" x14ac:dyDescent="0.3">
      <c r="A79" s="1">
        <v>72410</v>
      </c>
      <c r="B79">
        <v>78</v>
      </c>
      <c r="C79">
        <v>0.01</v>
      </c>
      <c r="D79">
        <v>3.0000000000000001E-3</v>
      </c>
      <c r="E79" s="4">
        <v>2.8E-3</v>
      </c>
      <c r="F79" s="4">
        <v>1.9800000000000002E-2</v>
      </c>
    </row>
    <row r="80" spans="1:6" x14ac:dyDescent="0.3">
      <c r="A80" s="1">
        <v>72775</v>
      </c>
      <c r="B80">
        <v>79</v>
      </c>
      <c r="C80">
        <v>0</v>
      </c>
      <c r="D80">
        <v>2E-3</v>
      </c>
      <c r="E80" s="4">
        <v>2.8E-3</v>
      </c>
      <c r="F80" s="4">
        <v>1.9800000000000002E-2</v>
      </c>
    </row>
    <row r="81" spans="1:6" x14ac:dyDescent="0.3">
      <c r="A81" s="1">
        <v>73140</v>
      </c>
      <c r="B81">
        <v>80</v>
      </c>
      <c r="C81">
        <v>0</v>
      </c>
      <c r="D81">
        <v>1E-3</v>
      </c>
      <c r="E81" s="4">
        <v>2.8E-3</v>
      </c>
      <c r="F81" s="4">
        <v>1.9800000000000002E-2</v>
      </c>
    </row>
    <row r="82" spans="1:6" x14ac:dyDescent="0.3">
      <c r="A82" s="1">
        <v>73505</v>
      </c>
      <c r="B82">
        <v>81</v>
      </c>
      <c r="C82">
        <v>0</v>
      </c>
      <c r="D82">
        <v>1E-3</v>
      </c>
      <c r="E82" s="4">
        <v>2.8E-3</v>
      </c>
      <c r="F82" s="4">
        <v>1.9800000000000002E-2</v>
      </c>
    </row>
    <row r="83" spans="1:6" x14ac:dyDescent="0.3">
      <c r="A83" s="1">
        <v>73870</v>
      </c>
      <c r="B83">
        <v>82</v>
      </c>
      <c r="C83">
        <v>0</v>
      </c>
      <c r="D83">
        <v>1E-3</v>
      </c>
      <c r="E83" s="4">
        <v>2.8E-3</v>
      </c>
      <c r="F83" s="4">
        <v>1.9800000000000002E-2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4"/>
  <sheetViews>
    <sheetView tabSelected="1" workbookViewId="0">
      <selection activeCell="M1" sqref="M1"/>
    </sheetView>
  </sheetViews>
  <sheetFormatPr defaultRowHeight="14.4" x14ac:dyDescent="0.3"/>
  <cols>
    <col min="1" max="1" width="12.33203125" customWidth="1"/>
    <col min="3" max="3" width="24.109375" customWidth="1"/>
    <col min="4" max="4" width="24.5546875" customWidth="1"/>
    <col min="11" max="11" width="10.5546875" customWidth="1"/>
    <col min="12" max="13" width="11.33203125" customWidth="1"/>
    <col min="15" max="16" width="10.6640625" customWidth="1"/>
    <col min="20" max="20" width="15.109375" customWidth="1"/>
  </cols>
  <sheetData>
    <row r="1" spans="1:20" s="2" customFormat="1" ht="42.75" customHeight="1" x14ac:dyDescent="0.3">
      <c r="A1" s="3" t="s">
        <v>0</v>
      </c>
      <c r="B1" s="2" t="s">
        <v>4</v>
      </c>
      <c r="C1" s="3" t="s">
        <v>1</v>
      </c>
      <c r="D1" s="3" t="s">
        <v>2</v>
      </c>
      <c r="E1" s="2" t="s">
        <v>5</v>
      </c>
      <c r="F1" s="2" t="s">
        <v>6</v>
      </c>
      <c r="G1" s="2" t="s">
        <v>7</v>
      </c>
      <c r="H1" s="2" t="s">
        <v>11</v>
      </c>
      <c r="I1" s="2" t="s">
        <v>14</v>
      </c>
      <c r="J1" s="2" t="s">
        <v>8</v>
      </c>
      <c r="K1" s="2" t="s">
        <v>13</v>
      </c>
      <c r="L1" s="2" t="s">
        <v>15</v>
      </c>
      <c r="M1" s="2" t="s">
        <v>20</v>
      </c>
      <c r="N1" s="2" t="s">
        <v>21</v>
      </c>
      <c r="O1" s="2" t="s">
        <v>12</v>
      </c>
      <c r="P1" s="2" t="s">
        <v>16</v>
      </c>
      <c r="Q1" s="2" t="s">
        <v>9</v>
      </c>
      <c r="R1" s="2" t="s">
        <v>10</v>
      </c>
      <c r="T1" s="3" t="s">
        <v>3</v>
      </c>
    </row>
    <row r="2" spans="1:20" s="2" customFormat="1" ht="18.75" customHeight="1" x14ac:dyDescent="0.3">
      <c r="A2" s="1">
        <v>43921</v>
      </c>
      <c r="B2" s="2">
        <v>0</v>
      </c>
      <c r="C2" s="3">
        <f>-T2</f>
        <v>-66.5</v>
      </c>
      <c r="D2" s="3">
        <v>0</v>
      </c>
      <c r="G2" s="2">
        <v>1</v>
      </c>
      <c r="H2" s="2">
        <v>1</v>
      </c>
      <c r="I2" s="2">
        <v>1</v>
      </c>
      <c r="J2" s="3">
        <f>-T2</f>
        <v>-66.5</v>
      </c>
      <c r="K2" s="3">
        <f>C2/H2</f>
        <v>-66.5</v>
      </c>
      <c r="L2" s="3">
        <f>C2/I2</f>
        <v>-66.5</v>
      </c>
      <c r="M2" s="3">
        <v>0</v>
      </c>
      <c r="N2" s="3">
        <v>0</v>
      </c>
      <c r="O2" s="6">
        <f>SUM(K2:K84)</f>
        <v>47.745916465468483</v>
      </c>
      <c r="P2" s="6">
        <f>SUM(L2:L84)</f>
        <v>23.965098055478393</v>
      </c>
      <c r="Q2" s="5">
        <f>IRR(J2:J84)</f>
        <v>1.1367401278573164E-2</v>
      </c>
      <c r="R2" s="5">
        <f>IRR(C2:C84)</f>
        <v>3.2222141079275568E-2</v>
      </c>
      <c r="T2">
        <v>66.5</v>
      </c>
    </row>
    <row r="3" spans="1:20" x14ac:dyDescent="0.3">
      <c r="A3" s="1">
        <v>44286</v>
      </c>
      <c r="B3">
        <v>1</v>
      </c>
      <c r="C3">
        <v>2.2400000000000002</v>
      </c>
      <c r="D3">
        <v>4.2000000000000003E-2</v>
      </c>
      <c r="E3" s="4">
        <v>1.8E-3</v>
      </c>
      <c r="F3" s="4">
        <v>1.26E-2</v>
      </c>
      <c r="G3">
        <f>G2*(1+F3)</f>
        <v>1.0125999999999999</v>
      </c>
      <c r="H3">
        <f>H2*(1+E3)</f>
        <v>1.0018</v>
      </c>
      <c r="I3">
        <f>I2*(1+E3+0.01)</f>
        <v>1.0118</v>
      </c>
      <c r="J3">
        <f>C3/G3</f>
        <v>2.2121271973138459</v>
      </c>
      <c r="K3" s="3">
        <f>C3/H3</f>
        <v>2.2359752445597927</v>
      </c>
      <c r="L3" s="3">
        <f t="shared" ref="L3:L66" si="0">C3/I3</f>
        <v>2.2138762601304607</v>
      </c>
      <c r="M3" s="3">
        <v>-2.2000000000000002</v>
      </c>
      <c r="N3" s="3">
        <v>-2.200000000000002</v>
      </c>
      <c r="O3" s="3"/>
      <c r="P3" s="3"/>
    </row>
    <row r="4" spans="1:20" x14ac:dyDescent="0.3">
      <c r="A4" s="1">
        <v>44651</v>
      </c>
      <c r="B4">
        <v>2</v>
      </c>
      <c r="C4">
        <v>2.04</v>
      </c>
      <c r="D4">
        <v>6.0000000000000001E-3</v>
      </c>
      <c r="E4" s="4">
        <v>1.8E-3</v>
      </c>
      <c r="F4" s="4">
        <v>1.43E-2</v>
      </c>
      <c r="G4">
        <f t="shared" ref="G4:G67" si="1">G3*(1+F4)</f>
        <v>1.02708018</v>
      </c>
      <c r="H4">
        <f t="shared" ref="H4:H67" si="2">H3*(1+E4)</f>
        <v>1.0036032400000001</v>
      </c>
      <c r="I4">
        <f t="shared" ref="I4:I67" si="3">I3*(1+E4+0.01)</f>
        <v>1.0237392400000001</v>
      </c>
      <c r="J4">
        <f t="shared" ref="J4:J67" si="4">C4/G4</f>
        <v>1.9862129945882121</v>
      </c>
      <c r="K4" s="3">
        <f t="shared" ref="K4:K67" si="5">C4/H4</f>
        <v>2.0326757813177245</v>
      </c>
      <c r="L4" s="3">
        <f t="shared" si="0"/>
        <v>1.9926949366520326</v>
      </c>
      <c r="M4" s="3">
        <v>-2.4</v>
      </c>
      <c r="N4" s="3">
        <v>-2.5995910020449875</v>
      </c>
      <c r="O4" s="3"/>
      <c r="P4" s="3"/>
    </row>
    <row r="5" spans="1:20" x14ac:dyDescent="0.3">
      <c r="A5" s="1">
        <v>45016</v>
      </c>
      <c r="B5">
        <v>3</v>
      </c>
      <c r="C5">
        <v>2.11</v>
      </c>
      <c r="D5">
        <v>8.9999999999999993E-3</v>
      </c>
      <c r="E5" s="4">
        <v>1.9E-3</v>
      </c>
      <c r="F5" s="4">
        <v>1.5900000000000001E-2</v>
      </c>
      <c r="G5">
        <f t="shared" si="1"/>
        <v>1.043410754862</v>
      </c>
      <c r="H5">
        <f t="shared" si="2"/>
        <v>1.0055100861560002</v>
      </c>
      <c r="I5">
        <f t="shared" si="3"/>
        <v>1.0359217369560001</v>
      </c>
      <c r="J5">
        <f t="shared" si="4"/>
        <v>2.0222141569540035</v>
      </c>
      <c r="K5" s="3">
        <f t="shared" si="5"/>
        <v>2.0984374289733809</v>
      </c>
      <c r="L5" s="3">
        <f t="shared" si="0"/>
        <v>2.0368334061607016</v>
      </c>
      <c r="M5" s="3">
        <v>-2.5148382224644745</v>
      </c>
      <c r="N5" s="3">
        <v>-2.7441094631418861</v>
      </c>
      <c r="O5" s="3"/>
      <c r="P5" s="3"/>
    </row>
    <row r="6" spans="1:20" x14ac:dyDescent="0.3">
      <c r="A6" s="1">
        <v>45382</v>
      </c>
      <c r="B6">
        <v>4</v>
      </c>
      <c r="C6">
        <v>2.16</v>
      </c>
      <c r="D6">
        <v>1.0999999999999999E-2</v>
      </c>
      <c r="E6" s="4">
        <v>1.6999999999999999E-3</v>
      </c>
      <c r="F6" s="4">
        <v>1.7500000000000002E-2</v>
      </c>
      <c r="G6">
        <f t="shared" si="1"/>
        <v>1.0616704430720851</v>
      </c>
      <c r="H6">
        <f t="shared" si="2"/>
        <v>1.0072194533024654</v>
      </c>
      <c r="I6">
        <f t="shared" si="3"/>
        <v>1.0480420212783854</v>
      </c>
      <c r="J6">
        <f t="shared" si="4"/>
        <v>2.0345296547483716</v>
      </c>
      <c r="K6" s="3">
        <f t="shared" si="5"/>
        <v>2.1445177542171217</v>
      </c>
      <c r="L6" s="3">
        <f t="shared" si="0"/>
        <v>2.0609860636744943</v>
      </c>
      <c r="M6" s="3">
        <v>-2.5812888713968074</v>
      </c>
      <c r="N6" s="3">
        <v>-2.7803691656239526</v>
      </c>
      <c r="O6" s="3"/>
      <c r="P6" s="3"/>
    </row>
    <row r="7" spans="1:20" x14ac:dyDescent="0.3">
      <c r="A7" s="1">
        <v>45747</v>
      </c>
      <c r="B7">
        <v>5</v>
      </c>
      <c r="C7">
        <v>2.2400000000000002</v>
      </c>
      <c r="D7">
        <v>1.2999999999999999E-2</v>
      </c>
      <c r="E7" s="4">
        <v>1.6000000000000001E-3</v>
      </c>
      <c r="F7" s="4">
        <v>1.9E-2</v>
      </c>
      <c r="G7">
        <f t="shared" si="1"/>
        <v>1.0818421814904546</v>
      </c>
      <c r="H7">
        <f t="shared" si="2"/>
        <v>1.0088310044277493</v>
      </c>
      <c r="I7">
        <f t="shared" si="3"/>
        <v>1.0601993087252148</v>
      </c>
      <c r="J7">
        <f t="shared" si="4"/>
        <v>2.0705423012014106</v>
      </c>
      <c r="K7" s="3">
        <f t="shared" si="5"/>
        <v>2.2203917109690945</v>
      </c>
      <c r="L7" s="3">
        <f t="shared" si="0"/>
        <v>2.1128102815812806</v>
      </c>
      <c r="M7" s="3">
        <v>-2.6312784252936483</v>
      </c>
      <c r="N7" s="3">
        <v>-2.8309802554821628</v>
      </c>
      <c r="O7" s="3"/>
      <c r="P7" s="3"/>
    </row>
    <row r="8" spans="1:20" x14ac:dyDescent="0.3">
      <c r="A8" s="1">
        <v>46112</v>
      </c>
      <c r="B8">
        <v>6</v>
      </c>
      <c r="C8">
        <v>2.3199999999999998</v>
      </c>
      <c r="D8">
        <v>1.6E-2</v>
      </c>
      <c r="E8" s="4">
        <v>2E-3</v>
      </c>
      <c r="F8" s="4">
        <v>2.0299999999999999E-2</v>
      </c>
      <c r="G8">
        <f t="shared" si="1"/>
        <v>1.1038035777747108</v>
      </c>
      <c r="H8">
        <f t="shared" si="2"/>
        <v>1.0108486664366048</v>
      </c>
      <c r="I8">
        <f t="shared" si="3"/>
        <v>1.0729217004299174</v>
      </c>
      <c r="J8">
        <f t="shared" si="4"/>
        <v>2.1018232289817038</v>
      </c>
      <c r="K8" s="3">
        <f t="shared" si="5"/>
        <v>2.2951012125072614</v>
      </c>
      <c r="L8" s="3">
        <f t="shared" si="0"/>
        <v>2.1623199522112198</v>
      </c>
      <c r="M8" s="3">
        <v>-2.6607215237878274</v>
      </c>
      <c r="N8" s="3">
        <v>-2.8078035216524522</v>
      </c>
      <c r="O8" s="3"/>
      <c r="P8" s="3"/>
    </row>
    <row r="9" spans="1:20" x14ac:dyDescent="0.3">
      <c r="A9" s="1">
        <v>46477</v>
      </c>
      <c r="B9">
        <v>7</v>
      </c>
      <c r="C9">
        <v>2.39</v>
      </c>
      <c r="D9">
        <v>0.02</v>
      </c>
      <c r="E9" s="4">
        <v>3.3E-3</v>
      </c>
      <c r="F9" s="4">
        <v>2.1499999999999998E-2</v>
      </c>
      <c r="G9">
        <f t="shared" si="1"/>
        <v>1.1275353546968672</v>
      </c>
      <c r="H9">
        <f t="shared" si="2"/>
        <v>1.0141844670358455</v>
      </c>
      <c r="I9">
        <f t="shared" si="3"/>
        <v>1.0871915590456354</v>
      </c>
      <c r="J9">
        <f t="shared" si="4"/>
        <v>2.1196674588022484</v>
      </c>
      <c r="K9" s="3">
        <f t="shared" si="5"/>
        <v>2.3565732642161707</v>
      </c>
      <c r="L9" s="3">
        <f t="shared" si="0"/>
        <v>2.198324646760506</v>
      </c>
      <c r="M9" s="3">
        <v>-2.6708536051803313</v>
      </c>
      <c r="N9" s="3">
        <v>-2.7316239496833927</v>
      </c>
      <c r="O9" s="3"/>
      <c r="P9" s="3"/>
    </row>
    <row r="10" spans="1:20" x14ac:dyDescent="0.3">
      <c r="A10" s="1">
        <v>46843</v>
      </c>
      <c r="B10">
        <v>8</v>
      </c>
      <c r="C10">
        <v>2.48</v>
      </c>
      <c r="D10">
        <v>2.3E-2</v>
      </c>
      <c r="E10" s="4">
        <v>5.3E-3</v>
      </c>
      <c r="F10" s="4">
        <v>2.23E-2</v>
      </c>
      <c r="G10">
        <f t="shared" si="1"/>
        <v>1.1526793931066073</v>
      </c>
      <c r="H10">
        <f t="shared" si="2"/>
        <v>1.0195596447111357</v>
      </c>
      <c r="I10">
        <f t="shared" si="3"/>
        <v>1.1038255898990337</v>
      </c>
      <c r="J10">
        <f t="shared" si="4"/>
        <v>2.1515089233235156</v>
      </c>
      <c r="K10" s="3">
        <f t="shared" si="5"/>
        <v>2.4324226766572741</v>
      </c>
      <c r="L10" s="3">
        <f t="shared" si="0"/>
        <v>2.2467317506444511</v>
      </c>
      <c r="M10" s="3">
        <v>-2.6645018826515181</v>
      </c>
      <c r="N10" s="3">
        <v>-2.6200282170182443</v>
      </c>
      <c r="O10" s="3"/>
      <c r="P10" s="3"/>
    </row>
    <row r="11" spans="1:20" x14ac:dyDescent="0.3">
      <c r="A11" s="1">
        <v>47208</v>
      </c>
      <c r="B11">
        <v>9</v>
      </c>
      <c r="C11">
        <v>2.57</v>
      </c>
      <c r="D11">
        <v>2.7E-2</v>
      </c>
      <c r="E11" s="4">
        <v>7.7000000000000002E-3</v>
      </c>
      <c r="F11" s="4">
        <v>2.29E-2</v>
      </c>
      <c r="G11">
        <f t="shared" si="1"/>
        <v>1.1790757512087484</v>
      </c>
      <c r="H11">
        <f t="shared" si="2"/>
        <v>1.0274102539754115</v>
      </c>
      <c r="I11">
        <f t="shared" si="3"/>
        <v>1.1233633028402465</v>
      </c>
      <c r="J11">
        <f t="shared" si="4"/>
        <v>2.1796733563261927</v>
      </c>
      <c r="K11" s="3">
        <f t="shared" si="5"/>
        <v>2.5014350305107098</v>
      </c>
      <c r="L11" s="3">
        <f t="shared" si="0"/>
        <v>2.2877727922054789</v>
      </c>
      <c r="M11" s="3">
        <v>-2.6447933673113337</v>
      </c>
      <c r="N11" s="3">
        <v>-2.4869815156367769</v>
      </c>
      <c r="O11" s="3"/>
      <c r="P11" s="3"/>
    </row>
    <row r="12" spans="1:20" x14ac:dyDescent="0.3">
      <c r="A12" s="1">
        <v>47573</v>
      </c>
      <c r="B12">
        <v>10</v>
      </c>
      <c r="C12">
        <v>2.65</v>
      </c>
      <c r="D12">
        <v>3.2000000000000001E-2</v>
      </c>
      <c r="E12" s="4">
        <v>0.01</v>
      </c>
      <c r="F12" s="4">
        <v>2.3199999999999998E-2</v>
      </c>
      <c r="G12">
        <f t="shared" si="1"/>
        <v>1.2064303086367916</v>
      </c>
      <c r="H12">
        <f t="shared" si="2"/>
        <v>1.0376843565151657</v>
      </c>
      <c r="I12">
        <f t="shared" si="3"/>
        <v>1.1458305688970516</v>
      </c>
      <c r="J12">
        <f t="shared" si="4"/>
        <v>2.1965628524322907</v>
      </c>
      <c r="K12" s="3">
        <f t="shared" si="5"/>
        <v>2.5537630815785266</v>
      </c>
      <c r="L12" s="3">
        <f t="shared" si="0"/>
        <v>2.3127328524240935</v>
      </c>
      <c r="M12" s="3">
        <v>-2.6146137639706151</v>
      </c>
      <c r="N12" s="3">
        <v>-2.3425759873536123</v>
      </c>
      <c r="O12" s="3"/>
      <c r="P12" s="3"/>
    </row>
    <row r="13" spans="1:20" x14ac:dyDescent="0.3">
      <c r="A13" s="1">
        <v>47938</v>
      </c>
      <c r="B13">
        <v>11</v>
      </c>
      <c r="C13">
        <v>2.74</v>
      </c>
      <c r="D13">
        <v>3.5999999999999997E-2</v>
      </c>
      <c r="E13" s="4">
        <v>1.2E-2</v>
      </c>
      <c r="F13" s="4">
        <v>2.4199999999999999E-2</v>
      </c>
      <c r="G13">
        <f t="shared" si="1"/>
        <v>1.2356259221058019</v>
      </c>
      <c r="H13">
        <f t="shared" si="2"/>
        <v>1.0501365687933477</v>
      </c>
      <c r="I13">
        <f t="shared" si="3"/>
        <v>1.1710388414127868</v>
      </c>
      <c r="J13">
        <f t="shared" si="4"/>
        <v>2.2174996096961008</v>
      </c>
      <c r="K13" s="3">
        <f t="shared" si="5"/>
        <v>2.6091844445988377</v>
      </c>
      <c r="L13" s="3">
        <f t="shared" si="0"/>
        <v>2.3398028341180876</v>
      </c>
      <c r="M13" s="3">
        <v>-2.5765009482586176</v>
      </c>
      <c r="N13" s="3">
        <v>-2.1945514549369771</v>
      </c>
      <c r="O13" s="3"/>
      <c r="P13" s="3"/>
    </row>
    <row r="14" spans="1:20" x14ac:dyDescent="0.3">
      <c r="A14" s="1">
        <v>48304</v>
      </c>
      <c r="B14">
        <v>12</v>
      </c>
      <c r="C14">
        <v>2.81</v>
      </c>
      <c r="D14">
        <v>4.1000000000000002E-2</v>
      </c>
      <c r="E14" s="4">
        <v>1.35E-2</v>
      </c>
      <c r="F14" s="4">
        <v>2.4899999999999999E-2</v>
      </c>
      <c r="G14">
        <f t="shared" si="1"/>
        <v>1.2663930075662362</v>
      </c>
      <c r="H14">
        <f t="shared" si="2"/>
        <v>1.0643134124720579</v>
      </c>
      <c r="I14">
        <f t="shared" si="3"/>
        <v>1.1985582541859874</v>
      </c>
      <c r="J14">
        <f t="shared" si="4"/>
        <v>2.218900438656306</v>
      </c>
      <c r="K14" s="3">
        <f t="shared" si="5"/>
        <v>2.6401997448038106</v>
      </c>
      <c r="L14" s="3">
        <f t="shared" si="0"/>
        <v>2.3444834576759384</v>
      </c>
      <c r="M14" s="3">
        <v>-2.5325760994496194</v>
      </c>
      <c r="N14" s="3">
        <v>-2.0480937204081173</v>
      </c>
      <c r="O14" s="3"/>
      <c r="P14" s="3"/>
    </row>
    <row r="15" spans="1:20" x14ac:dyDescent="0.3">
      <c r="A15" s="1">
        <v>48669</v>
      </c>
      <c r="B15">
        <v>13</v>
      </c>
      <c r="C15">
        <v>2.88</v>
      </c>
      <c r="D15">
        <v>4.4999999999999998E-2</v>
      </c>
      <c r="E15" s="4">
        <v>1.43E-2</v>
      </c>
      <c r="F15" s="4">
        <v>2.53E-2</v>
      </c>
      <c r="G15">
        <f t="shared" si="1"/>
        <v>1.2984327506576621</v>
      </c>
      <c r="H15">
        <f t="shared" si="2"/>
        <v>1.0795330942704082</v>
      </c>
      <c r="I15">
        <f t="shared" si="3"/>
        <v>1.2276832197627068</v>
      </c>
      <c r="J15">
        <f t="shared" si="4"/>
        <v>2.2180586545905183</v>
      </c>
      <c r="K15" s="3">
        <f t="shared" si="5"/>
        <v>2.6678200189373715</v>
      </c>
      <c r="L15" s="3">
        <f t="shared" si="0"/>
        <v>2.3458820269260192</v>
      </c>
      <c r="M15" s="3">
        <v>-2.484626847505933</v>
      </c>
      <c r="N15" s="3">
        <v>-1.9073925818563486</v>
      </c>
      <c r="O15" s="3"/>
      <c r="P15" s="3"/>
    </row>
    <row r="16" spans="1:20" x14ac:dyDescent="0.3">
      <c r="A16" s="1">
        <v>49034</v>
      </c>
      <c r="B16">
        <v>14</v>
      </c>
      <c r="C16">
        <v>2.95</v>
      </c>
      <c r="D16">
        <v>0.05</v>
      </c>
      <c r="E16" s="4">
        <v>1.4800000000000001E-2</v>
      </c>
      <c r="F16" s="4">
        <v>2.5499999999999998E-2</v>
      </c>
      <c r="G16">
        <f t="shared" si="1"/>
        <v>1.3315427857994326</v>
      </c>
      <c r="H16">
        <f t="shared" si="2"/>
        <v>1.0955101840656103</v>
      </c>
      <c r="I16">
        <f t="shared" si="3"/>
        <v>1.2581297636128219</v>
      </c>
      <c r="J16">
        <f t="shared" si="4"/>
        <v>2.2154751852219881</v>
      </c>
      <c r="K16" s="3">
        <f t="shared" si="5"/>
        <v>2.6928092891405968</v>
      </c>
      <c r="L16" s="3">
        <f t="shared" si="0"/>
        <v>2.3447501881911093</v>
      </c>
      <c r="M16" s="3">
        <v>-2.4341819324442713</v>
      </c>
      <c r="N16" s="3">
        <v>-1.7760184468894713</v>
      </c>
      <c r="O16" s="3"/>
      <c r="P16" s="3"/>
    </row>
    <row r="17" spans="1:16" x14ac:dyDescent="0.3">
      <c r="A17" s="1">
        <v>49399</v>
      </c>
      <c r="B17">
        <v>15</v>
      </c>
      <c r="C17">
        <v>3.01</v>
      </c>
      <c r="D17">
        <v>5.6000000000000001E-2</v>
      </c>
      <c r="E17" s="4">
        <v>1.49E-2</v>
      </c>
      <c r="F17" s="4">
        <v>2.5499999999999998E-2</v>
      </c>
      <c r="G17">
        <f t="shared" si="1"/>
        <v>1.3654971268373182</v>
      </c>
      <c r="H17">
        <f t="shared" si="2"/>
        <v>1.1118332858081879</v>
      </c>
      <c r="I17">
        <f t="shared" si="3"/>
        <v>1.289457194726781</v>
      </c>
      <c r="J17">
        <f t="shared" si="4"/>
        <v>2.2043253997696648</v>
      </c>
      <c r="K17" s="3">
        <f t="shared" si="5"/>
        <v>2.7072404095296005</v>
      </c>
      <c r="L17" s="3">
        <f t="shared" si="0"/>
        <v>2.3343155649597032</v>
      </c>
      <c r="M17" s="3">
        <v>-2.3824996055480039</v>
      </c>
      <c r="N17" s="3">
        <v>-1.6560658312683829</v>
      </c>
      <c r="O17" s="3"/>
      <c r="P17" s="3"/>
    </row>
    <row r="18" spans="1:16" x14ac:dyDescent="0.3">
      <c r="A18" s="1">
        <v>49765</v>
      </c>
      <c r="B18">
        <v>16</v>
      </c>
      <c r="C18">
        <v>3.08</v>
      </c>
      <c r="D18">
        <v>6.0999999999999999E-2</v>
      </c>
      <c r="E18" s="4">
        <v>1.49E-2</v>
      </c>
      <c r="F18" s="4">
        <v>2.5399999999999999E-2</v>
      </c>
      <c r="G18">
        <f t="shared" si="1"/>
        <v>1.4001807538589861</v>
      </c>
      <c r="H18">
        <f t="shared" si="2"/>
        <v>1.1283996017667297</v>
      </c>
      <c r="I18">
        <f t="shared" si="3"/>
        <v>1.3215646788754778</v>
      </c>
      <c r="J18">
        <f t="shared" si="4"/>
        <v>2.1997159948894645</v>
      </c>
      <c r="K18" s="3">
        <f t="shared" si="5"/>
        <v>2.7295294992816901</v>
      </c>
      <c r="L18" s="3">
        <f t="shared" si="0"/>
        <v>2.3305707614861335</v>
      </c>
      <c r="M18" s="3">
        <v>-2.3306076617767228</v>
      </c>
      <c r="N18" s="3">
        <v>-1.5489100853617543</v>
      </c>
      <c r="O18" s="3"/>
      <c r="P18" s="3"/>
    </row>
    <row r="19" spans="1:16" x14ac:dyDescent="0.3">
      <c r="A19" s="1">
        <v>50130</v>
      </c>
      <c r="B19">
        <v>17</v>
      </c>
      <c r="C19">
        <v>3.14</v>
      </c>
      <c r="D19">
        <v>6.7000000000000004E-2</v>
      </c>
      <c r="E19" s="4">
        <v>1.47E-2</v>
      </c>
      <c r="F19" s="4">
        <v>2.5100000000000001E-2</v>
      </c>
      <c r="G19">
        <f t="shared" si="1"/>
        <v>1.4353252907808465</v>
      </c>
      <c r="H19">
        <f t="shared" si="2"/>
        <v>1.1449870759127005</v>
      </c>
      <c r="I19">
        <f t="shared" si="3"/>
        <v>1.354207326443702</v>
      </c>
      <c r="J19">
        <f t="shared" si="4"/>
        <v>2.1876574043308157</v>
      </c>
      <c r="K19" s="3">
        <f t="shared" si="5"/>
        <v>2.7423890330788407</v>
      </c>
      <c r="L19" s="3">
        <f t="shared" si="0"/>
        <v>2.3186996102332329</v>
      </c>
      <c r="M19" s="3">
        <v>-2.2793458028570801</v>
      </c>
      <c r="N19" s="3">
        <v>-1.4554873836080784</v>
      </c>
      <c r="O19" s="3"/>
      <c r="P19" s="3"/>
    </row>
    <row r="20" spans="1:16" x14ac:dyDescent="0.3">
      <c r="A20" s="1">
        <v>50495</v>
      </c>
      <c r="B20">
        <v>18</v>
      </c>
      <c r="C20">
        <v>3.18</v>
      </c>
      <c r="D20">
        <v>7.3999999999999996E-2</v>
      </c>
      <c r="E20" s="4">
        <v>1.44E-2</v>
      </c>
      <c r="F20" s="4">
        <v>2.4799999999999999E-2</v>
      </c>
      <c r="G20">
        <f t="shared" si="1"/>
        <v>1.4709213579922114</v>
      </c>
      <c r="H20">
        <f t="shared" si="2"/>
        <v>1.1614748898058433</v>
      </c>
      <c r="I20">
        <f t="shared" si="3"/>
        <v>1.3872499852089284</v>
      </c>
      <c r="J20">
        <f t="shared" si="4"/>
        <v>2.16191027665861</v>
      </c>
      <c r="K20" s="3">
        <f t="shared" si="5"/>
        <v>2.7378981912657459</v>
      </c>
      <c r="L20" s="3">
        <f t="shared" si="0"/>
        <v>2.2923049442462764</v>
      </c>
      <c r="M20" s="3">
        <v>-2.2294120481644888</v>
      </c>
      <c r="N20" s="3">
        <v>-1.3766237054892216</v>
      </c>
      <c r="O20" s="3"/>
      <c r="P20" s="3"/>
    </row>
    <row r="21" spans="1:16" x14ac:dyDescent="0.3">
      <c r="A21" s="1">
        <v>50860</v>
      </c>
      <c r="B21">
        <v>19</v>
      </c>
      <c r="C21">
        <v>3.22</v>
      </c>
      <c r="D21">
        <v>7.9000000000000001E-2</v>
      </c>
      <c r="E21" s="4">
        <v>1.3899999999999999E-2</v>
      </c>
      <c r="F21" s="4">
        <v>2.46E-2</v>
      </c>
      <c r="G21">
        <f t="shared" si="1"/>
        <v>1.5071060233988196</v>
      </c>
      <c r="H21">
        <f t="shared" si="2"/>
        <v>1.1776193907741446</v>
      </c>
      <c r="I21">
        <f t="shared" si="3"/>
        <v>1.4204052598554218</v>
      </c>
      <c r="J21">
        <f t="shared" si="4"/>
        <v>2.1365451069847552</v>
      </c>
      <c r="K21" s="3">
        <f t="shared" si="5"/>
        <v>2.7343299755647141</v>
      </c>
      <c r="L21" s="3">
        <f t="shared" si="0"/>
        <v>2.266958656804575</v>
      </c>
      <c r="M21" s="3">
        <v>-2.1813799415092783</v>
      </c>
      <c r="N21" s="3">
        <v>-1.3127556956966102</v>
      </c>
      <c r="O21" s="3"/>
      <c r="P21" s="3"/>
    </row>
    <row r="22" spans="1:16" x14ac:dyDescent="0.3">
      <c r="A22" s="1">
        <v>51226</v>
      </c>
      <c r="B22">
        <v>20</v>
      </c>
      <c r="C22">
        <v>3.25</v>
      </c>
      <c r="D22">
        <v>8.5000000000000006E-2</v>
      </c>
      <c r="E22" s="4">
        <v>1.3299999999999999E-2</v>
      </c>
      <c r="F22" s="4">
        <v>2.4400000000000002E-2</v>
      </c>
      <c r="G22">
        <f t="shared" si="1"/>
        <v>1.5438794103697508</v>
      </c>
      <c r="H22">
        <f t="shared" si="2"/>
        <v>1.1932817286714408</v>
      </c>
      <c r="I22">
        <f t="shared" si="3"/>
        <v>1.4535007024100532</v>
      </c>
      <c r="J22">
        <f t="shared" si="4"/>
        <v>2.1050866914674655</v>
      </c>
      <c r="K22" s="3">
        <f t="shared" si="5"/>
        <v>2.7235814660620332</v>
      </c>
      <c r="L22" s="3">
        <f t="shared" si="0"/>
        <v>2.2359810315957649</v>
      </c>
      <c r="M22" s="3">
        <v>-2.1356958558373096</v>
      </c>
      <c r="N22" s="3">
        <v>-1.2636330495547354</v>
      </c>
      <c r="O22" s="3"/>
      <c r="P22" s="3"/>
    </row>
    <row r="23" spans="1:16" x14ac:dyDescent="0.3">
      <c r="A23" s="1">
        <v>51591</v>
      </c>
      <c r="B23">
        <v>21</v>
      </c>
      <c r="C23">
        <v>3.27</v>
      </c>
      <c r="D23">
        <v>9.0999999999999998E-2</v>
      </c>
      <c r="E23" s="4">
        <v>1.2500000000000001E-2</v>
      </c>
      <c r="F23" s="4">
        <v>2.3300000000000001E-2</v>
      </c>
      <c r="G23">
        <f t="shared" si="1"/>
        <v>1.5798518006313662</v>
      </c>
      <c r="H23">
        <f t="shared" si="2"/>
        <v>1.2081977502798338</v>
      </c>
      <c r="I23">
        <f t="shared" si="3"/>
        <v>1.4862044682142794</v>
      </c>
      <c r="J23">
        <f t="shared" si="4"/>
        <v>2.0698143956877404</v>
      </c>
      <c r="K23" s="3">
        <f t="shared" si="5"/>
        <v>2.7065105850781688</v>
      </c>
      <c r="L23" s="3">
        <f t="shared" si="0"/>
        <v>2.2002356135619792</v>
      </c>
      <c r="M23" s="3">
        <v>-2.0926956787870372</v>
      </c>
      <c r="N23" s="3">
        <v>-1.2287134054576709</v>
      </c>
      <c r="O23" s="3"/>
      <c r="P23" s="3"/>
    </row>
    <row r="24" spans="1:16" x14ac:dyDescent="0.3">
      <c r="A24" s="1">
        <v>51956</v>
      </c>
      <c r="B24">
        <v>22</v>
      </c>
      <c r="C24">
        <v>3.3</v>
      </c>
      <c r="D24">
        <v>9.8000000000000004E-2</v>
      </c>
      <c r="E24" s="4">
        <v>1.14E-2</v>
      </c>
      <c r="F24" s="4">
        <v>2.23E-2</v>
      </c>
      <c r="G24">
        <f t="shared" si="1"/>
        <v>1.6150824957854457</v>
      </c>
      <c r="H24">
        <f t="shared" si="2"/>
        <v>1.221971204633024</v>
      </c>
      <c r="I24">
        <f t="shared" si="3"/>
        <v>1.5180092438340651</v>
      </c>
      <c r="J24">
        <f t="shared" si="4"/>
        <v>2.0432392825823711</v>
      </c>
      <c r="K24" s="3">
        <f t="shared" si="5"/>
        <v>2.7005546345840763</v>
      </c>
      <c r="L24" s="3">
        <f t="shared" si="0"/>
        <v>2.173899805553968</v>
      </c>
      <c r="M24" s="3">
        <v>-2.0526017289675811</v>
      </c>
      <c r="N24" s="3">
        <v>-1.2068256550413992</v>
      </c>
      <c r="O24" s="3"/>
      <c r="P24" s="3"/>
    </row>
    <row r="25" spans="1:16" x14ac:dyDescent="0.3">
      <c r="A25" s="1">
        <v>52321</v>
      </c>
      <c r="B25">
        <v>23</v>
      </c>
      <c r="C25">
        <v>3.3</v>
      </c>
      <c r="D25">
        <v>0.105</v>
      </c>
      <c r="E25" s="4">
        <v>1.03E-2</v>
      </c>
      <c r="F25" s="4">
        <v>2.1399999999999999E-2</v>
      </c>
      <c r="G25">
        <f t="shared" si="1"/>
        <v>1.6496452611952543</v>
      </c>
      <c r="H25">
        <f t="shared" si="2"/>
        <v>1.234557508040744</v>
      </c>
      <c r="I25">
        <f t="shared" si="3"/>
        <v>1.5488248314838966</v>
      </c>
      <c r="J25">
        <f t="shared" si="4"/>
        <v>2.0004300788940386</v>
      </c>
      <c r="K25" s="3">
        <f t="shared" si="5"/>
        <v>2.6730225028051833</v>
      </c>
      <c r="L25" s="3">
        <f t="shared" si="0"/>
        <v>2.1306476580946465</v>
      </c>
      <c r="M25" s="3">
        <v>-2.0155336185569972</v>
      </c>
      <c r="N25" s="3">
        <v>-1.1964765854276083</v>
      </c>
      <c r="O25" s="3"/>
      <c r="P25" s="3"/>
    </row>
    <row r="26" spans="1:16" x14ac:dyDescent="0.3">
      <c r="A26" s="1">
        <v>52687</v>
      </c>
      <c r="B26">
        <v>24</v>
      </c>
      <c r="C26">
        <v>3.31</v>
      </c>
      <c r="D26">
        <v>0.112</v>
      </c>
      <c r="E26" s="4">
        <v>9.1999999999999998E-3</v>
      </c>
      <c r="F26" s="4">
        <v>2.0500000000000001E-2</v>
      </c>
      <c r="G26">
        <f t="shared" si="1"/>
        <v>1.683462989049757</v>
      </c>
      <c r="H26">
        <f t="shared" si="2"/>
        <v>1.245915437114719</v>
      </c>
      <c r="I26">
        <f t="shared" si="3"/>
        <v>1.5785622682483875</v>
      </c>
      <c r="J26">
        <f t="shared" si="4"/>
        <v>1.9661851917922792</v>
      </c>
      <c r="K26" s="3">
        <f t="shared" si="5"/>
        <v>2.6566811048310561</v>
      </c>
      <c r="L26" s="3">
        <f t="shared" si="0"/>
        <v>2.0968447470069456</v>
      </c>
      <c r="M26" s="3">
        <v>-1.98152936849518</v>
      </c>
      <c r="N26" s="3">
        <v>-1.1961663093684405</v>
      </c>
      <c r="O26" s="3"/>
      <c r="P26" s="3"/>
    </row>
    <row r="27" spans="1:16" x14ac:dyDescent="0.3">
      <c r="A27" s="1">
        <v>53052</v>
      </c>
      <c r="B27">
        <v>25</v>
      </c>
      <c r="C27">
        <v>3.31</v>
      </c>
      <c r="D27">
        <v>0.12</v>
      </c>
      <c r="E27" s="4">
        <v>8.0000000000000002E-3</v>
      </c>
      <c r="F27" s="4">
        <v>1.9699999999999999E-2</v>
      </c>
      <c r="G27">
        <f t="shared" si="1"/>
        <v>1.7166272099340374</v>
      </c>
      <c r="H27">
        <f t="shared" si="2"/>
        <v>1.2558827606116367</v>
      </c>
      <c r="I27">
        <f t="shared" si="3"/>
        <v>1.6069763890768585</v>
      </c>
      <c r="J27">
        <f t="shared" si="4"/>
        <v>1.9281996585194459</v>
      </c>
      <c r="K27" s="3">
        <f t="shared" si="5"/>
        <v>2.6355963341577939</v>
      </c>
      <c r="L27" s="3">
        <f t="shared" si="0"/>
        <v>2.0597689066865867</v>
      </c>
      <c r="M27" s="3">
        <v>-1.9505584831606233</v>
      </c>
      <c r="N27" s="3">
        <v>-1.2043143509002263</v>
      </c>
      <c r="O27" s="3"/>
      <c r="P27" s="3"/>
    </row>
    <row r="28" spans="1:16" x14ac:dyDescent="0.3">
      <c r="A28" s="1">
        <v>53417</v>
      </c>
      <c r="B28">
        <v>26</v>
      </c>
      <c r="C28">
        <v>3.28</v>
      </c>
      <c r="D28">
        <v>0.128</v>
      </c>
      <c r="E28" s="4">
        <v>7.0000000000000001E-3</v>
      </c>
      <c r="F28" s="4">
        <v>1.9E-2</v>
      </c>
      <c r="G28">
        <f t="shared" si="1"/>
        <v>1.7492431269227839</v>
      </c>
      <c r="H28">
        <f t="shared" si="2"/>
        <v>1.2646739399359181</v>
      </c>
      <c r="I28">
        <f t="shared" si="3"/>
        <v>1.634294987691165</v>
      </c>
      <c r="J28">
        <f t="shared" si="4"/>
        <v>1.8750966915445753</v>
      </c>
      <c r="K28" s="3">
        <f t="shared" si="5"/>
        <v>2.5935538769512396</v>
      </c>
      <c r="L28" s="3">
        <f t="shared" si="0"/>
        <v>2.0069816188041973</v>
      </c>
      <c r="M28" s="3">
        <v>-1.9225341984497568</v>
      </c>
      <c r="N28" s="3">
        <v>-1.2193179199111892</v>
      </c>
      <c r="O28" s="3"/>
      <c r="P28" s="3"/>
    </row>
    <row r="29" spans="1:16" x14ac:dyDescent="0.3">
      <c r="A29" s="1">
        <v>53782</v>
      </c>
      <c r="B29">
        <v>27</v>
      </c>
      <c r="C29">
        <v>3.24</v>
      </c>
      <c r="D29">
        <v>0.13500000000000001</v>
      </c>
      <c r="E29" s="4">
        <v>6.0000000000000001E-3</v>
      </c>
      <c r="F29" s="4">
        <v>1.84E-2</v>
      </c>
      <c r="G29">
        <f t="shared" si="1"/>
        <v>1.7814292004581631</v>
      </c>
      <c r="H29">
        <f t="shared" si="2"/>
        <v>1.2722619835755336</v>
      </c>
      <c r="I29">
        <f t="shared" si="3"/>
        <v>1.6604437074942238</v>
      </c>
      <c r="J29">
        <f t="shared" si="4"/>
        <v>1.8187643938735873</v>
      </c>
      <c r="K29" s="3">
        <f t="shared" si="5"/>
        <v>2.5466452993387292</v>
      </c>
      <c r="L29" s="3">
        <f t="shared" si="0"/>
        <v>1.9512856626073072</v>
      </c>
      <c r="M29" s="3">
        <v>-1.8973247055300559</v>
      </c>
      <c r="N29" s="3">
        <v>-1.2395986143104221</v>
      </c>
      <c r="O29" s="3"/>
      <c r="P29" s="3"/>
    </row>
    <row r="30" spans="1:16" x14ac:dyDescent="0.3">
      <c r="A30" s="1">
        <v>54148</v>
      </c>
      <c r="B30">
        <v>28</v>
      </c>
      <c r="C30">
        <v>3.2</v>
      </c>
      <c r="D30">
        <v>0.14199999999999999</v>
      </c>
      <c r="E30" s="4">
        <v>5.1999999999999998E-3</v>
      </c>
      <c r="F30" s="4">
        <v>1.7899999999999999E-2</v>
      </c>
      <c r="G30">
        <f t="shared" si="1"/>
        <v>1.8133167831463644</v>
      </c>
      <c r="H30">
        <f t="shared" si="2"/>
        <v>1.2788777458901264</v>
      </c>
      <c r="I30">
        <f t="shared" si="3"/>
        <v>1.6856824518481361</v>
      </c>
      <c r="J30">
        <f t="shared" si="4"/>
        <v>1.7647219888670207</v>
      </c>
      <c r="K30" s="3">
        <f t="shared" si="5"/>
        <v>2.5021938260194929</v>
      </c>
      <c r="L30" s="3">
        <f t="shared" si="0"/>
        <v>1.8983409339591852</v>
      </c>
      <c r="M30" s="3">
        <v>-1.874765646661924</v>
      </c>
      <c r="N30" s="3">
        <v>-1.2637062551642764</v>
      </c>
      <c r="O30" s="3"/>
      <c r="P30" s="3"/>
    </row>
    <row r="31" spans="1:16" x14ac:dyDescent="0.3">
      <c r="A31" s="1">
        <v>54513</v>
      </c>
      <c r="B31">
        <v>29</v>
      </c>
      <c r="C31">
        <v>3.14</v>
      </c>
      <c r="D31">
        <v>0.14799999999999999</v>
      </c>
      <c r="E31" s="4">
        <v>4.4999999999999997E-3</v>
      </c>
      <c r="F31" s="4">
        <v>1.7500000000000002E-2</v>
      </c>
      <c r="G31">
        <f t="shared" si="1"/>
        <v>1.8450498268514259</v>
      </c>
      <c r="H31">
        <f t="shared" si="2"/>
        <v>1.2846326957466319</v>
      </c>
      <c r="I31">
        <f t="shared" si="3"/>
        <v>1.710124847399934</v>
      </c>
      <c r="J31">
        <f t="shared" si="4"/>
        <v>1.7018510580597188</v>
      </c>
      <c r="K31" s="3">
        <f t="shared" si="5"/>
        <v>2.4442784388069962</v>
      </c>
      <c r="L31" s="3">
        <f t="shared" si="0"/>
        <v>1.8361232542606709</v>
      </c>
      <c r="M31" s="3">
        <v>-1.854670428059461</v>
      </c>
      <c r="N31" s="3">
        <v>-1.2903303991980364</v>
      </c>
      <c r="O31" s="3"/>
      <c r="P31" s="3"/>
    </row>
    <row r="32" spans="1:16" x14ac:dyDescent="0.3">
      <c r="A32" s="1">
        <v>54878</v>
      </c>
      <c r="B32">
        <v>30</v>
      </c>
      <c r="C32">
        <v>3.08</v>
      </c>
      <c r="D32">
        <v>0.154</v>
      </c>
      <c r="E32" s="4">
        <v>4.0000000000000001E-3</v>
      </c>
      <c r="F32" s="4">
        <v>1.7299999999999999E-2</v>
      </c>
      <c r="G32">
        <f t="shared" si="1"/>
        <v>1.8769691888559559</v>
      </c>
      <c r="H32">
        <f t="shared" si="2"/>
        <v>1.2897712265296184</v>
      </c>
      <c r="I32">
        <f t="shared" si="3"/>
        <v>1.734066595263533</v>
      </c>
      <c r="J32">
        <f t="shared" si="4"/>
        <v>1.6409432921364637</v>
      </c>
      <c r="K32" s="3">
        <f t="shared" si="5"/>
        <v>2.388020399778449</v>
      </c>
      <c r="L32" s="3">
        <f t="shared" si="0"/>
        <v>1.7761716928362374</v>
      </c>
      <c r="M32" s="3">
        <v>-1.8368421014869614</v>
      </c>
      <c r="N32" s="3">
        <v>-1.3184094672650026</v>
      </c>
      <c r="O32" s="3"/>
      <c r="P32" s="3"/>
    </row>
    <row r="33" spans="1:16" x14ac:dyDescent="0.3">
      <c r="A33" s="1">
        <v>55243</v>
      </c>
      <c r="B33">
        <v>31</v>
      </c>
      <c r="C33">
        <v>3.01</v>
      </c>
      <c r="D33">
        <v>0.16</v>
      </c>
      <c r="E33" s="4">
        <v>3.5999999999999999E-3</v>
      </c>
      <c r="F33" s="4">
        <v>1.7100000000000001E-2</v>
      </c>
      <c r="G33">
        <f t="shared" si="1"/>
        <v>1.9090653619853926</v>
      </c>
      <c r="H33">
        <f t="shared" si="2"/>
        <v>1.294414402945125</v>
      </c>
      <c r="I33">
        <f t="shared" si="3"/>
        <v>1.7576499009591171</v>
      </c>
      <c r="J33">
        <f t="shared" si="4"/>
        <v>1.5766877656140885</v>
      </c>
      <c r="K33" s="3">
        <f t="shared" si="5"/>
        <v>2.3253758557935367</v>
      </c>
      <c r="L33" s="3">
        <f t="shared" si="0"/>
        <v>1.712513964446218</v>
      </c>
      <c r="M33" s="3">
        <v>-1.8210819270134337</v>
      </c>
      <c r="N33" s="3">
        <v>-1.3470982711123902</v>
      </c>
      <c r="O33" s="3"/>
      <c r="P33" s="3"/>
    </row>
    <row r="34" spans="1:16" x14ac:dyDescent="0.3">
      <c r="A34" s="1">
        <v>55609</v>
      </c>
      <c r="B34">
        <v>32</v>
      </c>
      <c r="C34">
        <v>2.94</v>
      </c>
      <c r="D34">
        <v>0.16500000000000001</v>
      </c>
      <c r="E34" s="4">
        <v>3.3E-3</v>
      </c>
      <c r="F34" s="4">
        <v>1.7000000000000001E-2</v>
      </c>
      <c r="G34">
        <f t="shared" si="1"/>
        <v>1.9415194731391441</v>
      </c>
      <c r="H34">
        <f t="shared" si="2"/>
        <v>1.2986859704748439</v>
      </c>
      <c r="I34">
        <f t="shared" si="3"/>
        <v>1.7810266446418734</v>
      </c>
      <c r="J34">
        <f t="shared" si="4"/>
        <v>1.5142778842421103</v>
      </c>
      <c r="K34" s="3">
        <f t="shared" si="5"/>
        <v>2.2638267193454285</v>
      </c>
      <c r="L34" s="3">
        <f t="shared" si="0"/>
        <v>1.6507333053353457</v>
      </c>
      <c r="M34" s="3">
        <v>-1.8071986705101</v>
      </c>
      <c r="N34" s="3">
        <v>-1.3758425935467389</v>
      </c>
      <c r="O34" s="3"/>
      <c r="P34" s="3"/>
    </row>
    <row r="35" spans="1:16" x14ac:dyDescent="0.3">
      <c r="A35" s="1">
        <v>55974</v>
      </c>
      <c r="B35">
        <v>33</v>
      </c>
      <c r="C35">
        <v>2.86</v>
      </c>
      <c r="D35">
        <v>0.16900000000000001</v>
      </c>
      <c r="E35" s="4">
        <v>3.2000000000000002E-3</v>
      </c>
      <c r="F35" s="4">
        <v>1.6899999999999998E-2</v>
      </c>
      <c r="G35">
        <f t="shared" si="1"/>
        <v>1.9743311522351954</v>
      </c>
      <c r="H35">
        <f t="shared" si="2"/>
        <v>1.3028417655803635</v>
      </c>
      <c r="I35">
        <f t="shared" si="3"/>
        <v>1.8045361963511464</v>
      </c>
      <c r="J35">
        <f t="shared" si="4"/>
        <v>1.4485918417293442</v>
      </c>
      <c r="K35" s="3">
        <f t="shared" si="5"/>
        <v>2.1952013479748902</v>
      </c>
      <c r="L35" s="3">
        <f t="shared" si="0"/>
        <v>1.5848947811537661</v>
      </c>
      <c r="M35" s="3">
        <v>-1.7950141265367527</v>
      </c>
      <c r="N35" s="3">
        <v>-1.4043093824864017</v>
      </c>
      <c r="O35" s="3"/>
      <c r="P35" s="3"/>
    </row>
    <row r="36" spans="1:16" x14ac:dyDescent="0.3">
      <c r="A36" s="1">
        <v>56339</v>
      </c>
      <c r="B36">
        <v>34</v>
      </c>
      <c r="C36">
        <v>2.77</v>
      </c>
      <c r="D36">
        <v>0.17399999999999999</v>
      </c>
      <c r="E36" s="4">
        <v>3.0999999999999999E-3</v>
      </c>
      <c r="F36" s="4">
        <v>1.6899999999999998E-2</v>
      </c>
      <c r="G36">
        <f t="shared" si="1"/>
        <v>2.0076973487079699</v>
      </c>
      <c r="H36">
        <f t="shared" si="2"/>
        <v>1.3068805750536627</v>
      </c>
      <c r="I36">
        <f t="shared" si="3"/>
        <v>1.8281756205233466</v>
      </c>
      <c r="J36">
        <f t="shared" si="4"/>
        <v>1.379690022394362</v>
      </c>
      <c r="K36" s="3">
        <f t="shared" si="5"/>
        <v>2.1195509772469143</v>
      </c>
      <c r="L36" s="3">
        <f t="shared" si="0"/>
        <v>1.5151717203224928</v>
      </c>
      <c r="M36" s="3">
        <v>-1.7843717023418888</v>
      </c>
      <c r="N36" s="3">
        <v>-1.4325239461806194</v>
      </c>
      <c r="O36" s="3"/>
      <c r="P36" s="3"/>
    </row>
    <row r="37" spans="1:16" x14ac:dyDescent="0.3">
      <c r="A37" s="1">
        <v>56704</v>
      </c>
      <c r="B37">
        <v>35</v>
      </c>
      <c r="C37">
        <v>2.68</v>
      </c>
      <c r="D37">
        <v>0.17599999999999999</v>
      </c>
      <c r="E37" s="4">
        <v>3.0000000000000001E-3</v>
      </c>
      <c r="F37" s="4">
        <v>1.7000000000000001E-2</v>
      </c>
      <c r="G37">
        <f t="shared" si="1"/>
        <v>2.0418282036360051</v>
      </c>
      <c r="H37">
        <f t="shared" si="2"/>
        <v>1.3108012167788237</v>
      </c>
      <c r="I37">
        <f t="shared" si="3"/>
        <v>1.8519419035901499</v>
      </c>
      <c r="J37">
        <f t="shared" si="4"/>
        <v>1.3125492121362436</v>
      </c>
      <c r="K37" s="3">
        <f t="shared" si="5"/>
        <v>2.0445510468672432</v>
      </c>
      <c r="L37" s="3">
        <f t="shared" si="0"/>
        <v>1.4471296290691344</v>
      </c>
      <c r="M37" s="3">
        <v>-1.7751390746977624</v>
      </c>
      <c r="N37" s="3">
        <v>-1.4607127994956337</v>
      </c>
      <c r="O37" s="3"/>
      <c r="P37" s="3"/>
    </row>
    <row r="38" spans="1:16" x14ac:dyDescent="0.3">
      <c r="A38" s="1">
        <v>57070</v>
      </c>
      <c r="B38">
        <v>36</v>
      </c>
      <c r="C38">
        <v>2.58</v>
      </c>
      <c r="D38">
        <v>0.17799999999999999</v>
      </c>
      <c r="E38" s="4">
        <v>3.0000000000000001E-3</v>
      </c>
      <c r="F38" s="4">
        <v>1.7100000000000001E-2</v>
      </c>
      <c r="G38">
        <f t="shared" si="1"/>
        <v>2.0767434659181805</v>
      </c>
      <c r="H38">
        <f t="shared" si="2"/>
        <v>1.31473362042916</v>
      </c>
      <c r="I38">
        <f t="shared" si="3"/>
        <v>1.8760171483368215</v>
      </c>
      <c r="J38">
        <f t="shared" si="4"/>
        <v>1.2423296581117771</v>
      </c>
      <c r="K38" s="3">
        <f t="shared" si="5"/>
        <v>1.9623747045867947</v>
      </c>
      <c r="L38" s="3">
        <f t="shared" si="0"/>
        <v>1.3752539534552191</v>
      </c>
      <c r="M38" s="3">
        <v>-1.7672050901683489</v>
      </c>
      <c r="N38" s="3">
        <v>-1.4891115217510076</v>
      </c>
      <c r="O38" s="3"/>
      <c r="P38" s="3"/>
    </row>
    <row r="39" spans="1:16" x14ac:dyDescent="0.3">
      <c r="A39" s="1">
        <v>57435</v>
      </c>
      <c r="B39">
        <v>37</v>
      </c>
      <c r="C39">
        <v>2.48</v>
      </c>
      <c r="D39">
        <v>0.17899999999999999</v>
      </c>
      <c r="E39" s="4">
        <v>3.0000000000000001E-3</v>
      </c>
      <c r="F39" s="4">
        <v>1.72E-2</v>
      </c>
      <c r="G39">
        <f t="shared" si="1"/>
        <v>2.1124634535319733</v>
      </c>
      <c r="H39">
        <f t="shared" si="2"/>
        <v>1.3186778212904473</v>
      </c>
      <c r="I39">
        <f t="shared" si="3"/>
        <v>1.9004053712652</v>
      </c>
      <c r="J39">
        <f t="shared" si="4"/>
        <v>1.1739848070997474</v>
      </c>
      <c r="K39" s="3">
        <f t="shared" si="5"/>
        <v>1.8806716545616065</v>
      </c>
      <c r="L39" s="3">
        <f t="shared" si="0"/>
        <v>1.3049847350983508</v>
      </c>
      <c r="M39" s="3">
        <v>-1.7604791875947305</v>
      </c>
      <c r="N39" s="3">
        <v>-1.5180397462062012</v>
      </c>
      <c r="O39" s="3"/>
      <c r="P39" s="3"/>
    </row>
    <row r="40" spans="1:16" x14ac:dyDescent="0.3">
      <c r="A40" s="1">
        <v>57800</v>
      </c>
      <c r="B40">
        <v>38</v>
      </c>
      <c r="C40">
        <v>2.38</v>
      </c>
      <c r="D40">
        <v>0.17799999999999999</v>
      </c>
      <c r="E40" s="4">
        <v>3.0999999999999999E-3</v>
      </c>
      <c r="F40" s="4">
        <v>1.7399999999999999E-2</v>
      </c>
      <c r="G40">
        <f t="shared" si="1"/>
        <v>2.1492203176234299</v>
      </c>
      <c r="H40">
        <f t="shared" si="2"/>
        <v>1.3227657225364478</v>
      </c>
      <c r="I40">
        <f t="shared" si="3"/>
        <v>1.9253006816287743</v>
      </c>
      <c r="J40">
        <f t="shared" si="4"/>
        <v>1.1073783271469173</v>
      </c>
      <c r="K40" s="3">
        <f t="shared" si="5"/>
        <v>1.7992604128237235</v>
      </c>
      <c r="L40" s="3">
        <f t="shared" si="0"/>
        <v>1.2361705486888195</v>
      </c>
      <c r="M40" s="3">
        <v>-1.7548940808177109</v>
      </c>
      <c r="N40" s="3">
        <v>-1.548021758248197</v>
      </c>
      <c r="O40" s="3"/>
      <c r="P40" s="3"/>
    </row>
    <row r="41" spans="1:16" x14ac:dyDescent="0.3">
      <c r="A41" s="1">
        <v>58165</v>
      </c>
      <c r="B41">
        <v>39</v>
      </c>
      <c r="C41">
        <v>2.27</v>
      </c>
      <c r="D41">
        <v>0.17699999999999999</v>
      </c>
      <c r="E41" s="4">
        <v>3.0999999999999999E-3</v>
      </c>
      <c r="F41" s="4">
        <v>1.77E-2</v>
      </c>
      <c r="G41">
        <f t="shared" si="1"/>
        <v>2.1872615172453647</v>
      </c>
      <c r="H41">
        <f t="shared" si="2"/>
        <v>1.3268662962763109</v>
      </c>
      <c r="I41">
        <f t="shared" si="3"/>
        <v>1.9505221205581116</v>
      </c>
      <c r="J41">
        <f t="shared" si="4"/>
        <v>1.0378274303745973</v>
      </c>
      <c r="K41" s="3">
        <f t="shared" si="5"/>
        <v>1.7107978447945202</v>
      </c>
      <c r="L41" s="3">
        <f t="shared" si="0"/>
        <v>1.1637909542653506</v>
      </c>
      <c r="M41" s="3">
        <v>-1.7504022710899527</v>
      </c>
      <c r="N41" s="3">
        <v>-1.579561238250371</v>
      </c>
      <c r="O41" s="3"/>
      <c r="P41" s="3"/>
    </row>
    <row r="42" spans="1:16" x14ac:dyDescent="0.3">
      <c r="A42" s="1">
        <v>58531</v>
      </c>
      <c r="B42">
        <v>40</v>
      </c>
      <c r="C42">
        <v>2.17</v>
      </c>
      <c r="D42">
        <v>0.17399999999999999</v>
      </c>
      <c r="E42" s="4">
        <v>3.2000000000000002E-3</v>
      </c>
      <c r="F42" s="4">
        <v>1.7999999999999999E-2</v>
      </c>
      <c r="G42">
        <f t="shared" si="1"/>
        <v>2.2266322245557815</v>
      </c>
      <c r="H42">
        <f t="shared" si="2"/>
        <v>1.3311122684243952</v>
      </c>
      <c r="I42">
        <f t="shared" si="3"/>
        <v>1.9762690125494788</v>
      </c>
      <c r="J42">
        <f t="shared" si="4"/>
        <v>0.97456597280357793</v>
      </c>
      <c r="K42" s="3">
        <f t="shared" si="5"/>
        <v>1.6302156110157224</v>
      </c>
      <c r="L42" s="3">
        <f t="shared" si="0"/>
        <v>1.0980286520814284</v>
      </c>
      <c r="M42" s="3">
        <v>-1.7469646609177598</v>
      </c>
      <c r="N42" s="3">
        <v>-1.612804006575419</v>
      </c>
      <c r="O42" s="3"/>
      <c r="P42" s="3"/>
    </row>
    <row r="43" spans="1:16" x14ac:dyDescent="0.3">
      <c r="A43" s="1">
        <v>58896</v>
      </c>
      <c r="B43">
        <v>41</v>
      </c>
      <c r="C43">
        <v>2.0699999999999998</v>
      </c>
      <c r="D43">
        <v>0.17100000000000001</v>
      </c>
      <c r="E43" s="4">
        <v>3.2000000000000002E-3</v>
      </c>
      <c r="F43" s="4">
        <v>1.83E-2</v>
      </c>
      <c r="G43">
        <f t="shared" si="1"/>
        <v>2.2673795942651522</v>
      </c>
      <c r="H43">
        <f t="shared" si="2"/>
        <v>1.3353718276833535</v>
      </c>
      <c r="I43">
        <f t="shared" si="3"/>
        <v>2.0023557635151321</v>
      </c>
      <c r="J43">
        <f t="shared" si="4"/>
        <v>0.91294814738371044</v>
      </c>
      <c r="K43" s="3">
        <f t="shared" si="5"/>
        <v>1.5501300514861867</v>
      </c>
      <c r="L43" s="3">
        <f t="shared" si="0"/>
        <v>1.0337823266561375</v>
      </c>
      <c r="M43" s="3">
        <v>-1.7436946274273835</v>
      </c>
      <c r="N43" s="3">
        <v>-1.612804006575419</v>
      </c>
      <c r="O43" s="3"/>
      <c r="P43" s="3"/>
    </row>
    <row r="44" spans="1:16" x14ac:dyDescent="0.3">
      <c r="A44" s="1">
        <v>59261</v>
      </c>
      <c r="B44">
        <v>42</v>
      </c>
      <c r="C44">
        <v>1.97</v>
      </c>
      <c r="D44">
        <v>0.16800000000000001</v>
      </c>
      <c r="E44" s="4">
        <v>3.2000000000000002E-3</v>
      </c>
      <c r="F44" s="4">
        <v>1.8700000000000001E-2</v>
      </c>
      <c r="G44">
        <f t="shared" si="1"/>
        <v>2.3097795926779106</v>
      </c>
      <c r="H44">
        <f t="shared" si="2"/>
        <v>1.3396450175319403</v>
      </c>
      <c r="I44">
        <f t="shared" si="3"/>
        <v>2.0287868595935321</v>
      </c>
      <c r="J44">
        <f t="shared" si="4"/>
        <v>0.85289523132206002</v>
      </c>
      <c r="K44" s="3">
        <f t="shared" si="5"/>
        <v>1.4705388175364378</v>
      </c>
      <c r="L44" s="3">
        <f t="shared" si="0"/>
        <v>0.97102363941507874</v>
      </c>
      <c r="M44" s="3">
        <v>-1.740580208635456</v>
      </c>
      <c r="N44" s="3">
        <v>-1.612804006575419</v>
      </c>
      <c r="O44" s="3"/>
      <c r="P44" s="3"/>
    </row>
    <row r="45" spans="1:16" x14ac:dyDescent="0.3">
      <c r="A45" s="1">
        <v>59626</v>
      </c>
      <c r="B45">
        <v>43</v>
      </c>
      <c r="C45">
        <v>1.86</v>
      </c>
      <c r="D45">
        <v>0.16500000000000001</v>
      </c>
      <c r="E45" s="4">
        <v>3.2000000000000002E-3</v>
      </c>
      <c r="F45" s="4">
        <v>1.9E-2</v>
      </c>
      <c r="G45">
        <f t="shared" si="1"/>
        <v>2.3536654049387908</v>
      </c>
      <c r="H45">
        <f t="shared" si="2"/>
        <v>1.3439318815880426</v>
      </c>
      <c r="I45">
        <f t="shared" si="3"/>
        <v>2.055566846140167</v>
      </c>
      <c r="J45">
        <f t="shared" si="4"/>
        <v>0.79025676126142963</v>
      </c>
      <c r="K45" s="3">
        <f t="shared" si="5"/>
        <v>1.383998717109197</v>
      </c>
      <c r="L45" s="3">
        <f t="shared" si="0"/>
        <v>0.90485989472568507</v>
      </c>
      <c r="M45" s="3">
        <v>-1.7376105545946818</v>
      </c>
      <c r="N45" s="3">
        <v>-1.612804006575419</v>
      </c>
      <c r="O45" s="3"/>
      <c r="P45" s="3"/>
    </row>
    <row r="46" spans="1:16" x14ac:dyDescent="0.3">
      <c r="A46" s="1">
        <v>59992</v>
      </c>
      <c r="B46">
        <v>44</v>
      </c>
      <c r="C46">
        <v>1.76</v>
      </c>
      <c r="D46">
        <v>0.16200000000000001</v>
      </c>
      <c r="E46" s="4">
        <v>3.0999999999999999E-3</v>
      </c>
      <c r="F46" s="4">
        <v>1.9300000000000001E-2</v>
      </c>
      <c r="G46">
        <f t="shared" si="1"/>
        <v>2.3990911472541097</v>
      </c>
      <c r="H46">
        <f t="shared" si="2"/>
        <v>1.3480980704209655</v>
      </c>
      <c r="I46">
        <f t="shared" si="3"/>
        <v>2.0824947718246034</v>
      </c>
      <c r="J46">
        <f t="shared" si="4"/>
        <v>0.73361114354259349</v>
      </c>
      <c r="K46" s="3">
        <f t="shared" si="5"/>
        <v>1.305543000629332</v>
      </c>
      <c r="L46" s="3">
        <f t="shared" si="0"/>
        <v>0.84514017697050658</v>
      </c>
      <c r="M46" s="3">
        <v>-1.7347758011045378</v>
      </c>
      <c r="N46" s="3">
        <v>-1.612804006575419</v>
      </c>
      <c r="O46" s="3"/>
      <c r="P46" s="3"/>
    </row>
    <row r="47" spans="1:16" x14ac:dyDescent="0.3">
      <c r="A47" s="1">
        <v>60357</v>
      </c>
      <c r="B47">
        <v>45</v>
      </c>
      <c r="C47">
        <v>1.66</v>
      </c>
      <c r="D47">
        <v>0.158</v>
      </c>
      <c r="E47" s="4">
        <v>3.0999999999999999E-3</v>
      </c>
      <c r="F47" s="4">
        <v>1.95E-2</v>
      </c>
      <c r="G47">
        <f t="shared" si="1"/>
        <v>2.4458734246255651</v>
      </c>
      <c r="H47">
        <f t="shared" si="2"/>
        <v>1.3522771744392708</v>
      </c>
      <c r="I47">
        <f t="shared" si="3"/>
        <v>2.109775453335506</v>
      </c>
      <c r="J47">
        <f t="shared" si="4"/>
        <v>0.67869415615982931</v>
      </c>
      <c r="K47" s="3">
        <f t="shared" si="5"/>
        <v>1.2275589881847471</v>
      </c>
      <c r="L47" s="3">
        <f t="shared" si="0"/>
        <v>0.78681359069543566</v>
      </c>
      <c r="M47" s="3">
        <v>-1.7320669602503336</v>
      </c>
      <c r="N47" s="3">
        <v>-1.612804006575419</v>
      </c>
      <c r="O47" s="3"/>
      <c r="P47" s="3"/>
    </row>
    <row r="48" spans="1:16" x14ac:dyDescent="0.3">
      <c r="A48" s="1">
        <v>60722</v>
      </c>
      <c r="B48">
        <v>46</v>
      </c>
      <c r="C48">
        <v>1.56</v>
      </c>
      <c r="D48">
        <v>0.154</v>
      </c>
      <c r="E48" s="4">
        <v>3.0000000000000001E-3</v>
      </c>
      <c r="F48" s="4">
        <v>1.9599999999999999E-2</v>
      </c>
      <c r="G48">
        <f t="shared" si="1"/>
        <v>2.4938125437482261</v>
      </c>
      <c r="H48">
        <f t="shared" si="2"/>
        <v>1.3563340059625884</v>
      </c>
      <c r="I48">
        <f t="shared" si="3"/>
        <v>2.1372025342288672</v>
      </c>
      <c r="J48">
        <f t="shared" si="4"/>
        <v>0.62554822090007767</v>
      </c>
      <c r="K48" s="3">
        <f t="shared" si="5"/>
        <v>1.150159174025037</v>
      </c>
      <c r="L48" s="3">
        <f t="shared" si="0"/>
        <v>0.72992614177433124</v>
      </c>
      <c r="M48" s="3">
        <v>-1.7294758252113018</v>
      </c>
      <c r="N48" s="3">
        <v>-1.612804006575419</v>
      </c>
      <c r="O48" s="3"/>
      <c r="P48" s="3"/>
    </row>
    <row r="49" spans="1:16" x14ac:dyDescent="0.3">
      <c r="A49" s="1">
        <v>61087</v>
      </c>
      <c r="B49">
        <v>47</v>
      </c>
      <c r="C49">
        <v>1.46</v>
      </c>
      <c r="D49">
        <v>0.15</v>
      </c>
      <c r="E49" s="4">
        <v>3.0000000000000001E-3</v>
      </c>
      <c r="F49" s="4">
        <v>1.9699999999999999E-2</v>
      </c>
      <c r="G49">
        <f t="shared" si="1"/>
        <v>2.5429406508600665</v>
      </c>
      <c r="H49">
        <f t="shared" si="2"/>
        <v>1.3604030079804759</v>
      </c>
      <c r="I49">
        <f t="shared" si="3"/>
        <v>2.1649861671738422</v>
      </c>
      <c r="J49">
        <f t="shared" si="4"/>
        <v>0.57413844853445661</v>
      </c>
      <c r="K49" s="3">
        <f t="shared" si="5"/>
        <v>1.0732113876809022</v>
      </c>
      <c r="L49" s="3">
        <f t="shared" si="0"/>
        <v>0.67436920481846485</v>
      </c>
      <c r="M49" s="3">
        <v>-1.726994887213773</v>
      </c>
      <c r="N49" s="3">
        <v>-1.612804006575419</v>
      </c>
      <c r="O49" s="3"/>
      <c r="P49" s="3"/>
    </row>
    <row r="50" spans="1:16" x14ac:dyDescent="0.3">
      <c r="A50" s="1">
        <v>61453</v>
      </c>
      <c r="B50">
        <v>48</v>
      </c>
      <c r="C50">
        <v>1.37</v>
      </c>
      <c r="D50">
        <v>0.14599999999999999</v>
      </c>
      <c r="E50" s="4">
        <v>2.8999999999999998E-3</v>
      </c>
      <c r="F50" s="4">
        <v>1.9800000000000002E-2</v>
      </c>
      <c r="G50">
        <f t="shared" si="1"/>
        <v>2.5932908757470958</v>
      </c>
      <c r="H50">
        <f t="shared" si="2"/>
        <v>1.3643481767036192</v>
      </c>
      <c r="I50">
        <f t="shared" si="3"/>
        <v>2.1929144887303846</v>
      </c>
      <c r="J50">
        <f t="shared" si="4"/>
        <v>0.52828628396932897</v>
      </c>
      <c r="K50" s="3">
        <f t="shared" si="5"/>
        <v>1.0041425080436843</v>
      </c>
      <c r="L50" s="3">
        <f t="shared" si="0"/>
        <v>0.62473936263387031</v>
      </c>
      <c r="M50" s="3">
        <v>-1.724617262859296</v>
      </c>
      <c r="N50" s="3">
        <v>-1.612804006575419</v>
      </c>
      <c r="O50" s="3"/>
      <c r="P50" s="3"/>
    </row>
    <row r="51" spans="1:16" x14ac:dyDescent="0.3">
      <c r="A51" s="1">
        <v>61818</v>
      </c>
      <c r="B51">
        <v>49</v>
      </c>
      <c r="C51">
        <v>1.27</v>
      </c>
      <c r="D51">
        <v>0.14099999999999999</v>
      </c>
      <c r="E51" s="4">
        <v>2.8E-3</v>
      </c>
      <c r="F51" s="4">
        <v>1.9800000000000002E-2</v>
      </c>
      <c r="G51">
        <f t="shared" si="1"/>
        <v>2.6446380350868886</v>
      </c>
      <c r="H51">
        <f t="shared" si="2"/>
        <v>1.3681683515983891</v>
      </c>
      <c r="I51">
        <f t="shared" si="3"/>
        <v>2.2209837941861332</v>
      </c>
      <c r="J51">
        <f t="shared" si="4"/>
        <v>0.48021694581666058</v>
      </c>
      <c r="K51" s="3">
        <f t="shared" si="5"/>
        <v>0.92824833911433335</v>
      </c>
      <c r="L51" s="3">
        <f t="shared" si="0"/>
        <v>0.57181867032279909</v>
      </c>
      <c r="M51" s="3">
        <v>-1.7223366303464216</v>
      </c>
      <c r="N51" s="3">
        <v>-1.612804006575419</v>
      </c>
      <c r="O51" s="3"/>
      <c r="P51" s="3"/>
    </row>
    <row r="52" spans="1:16" x14ac:dyDescent="0.3">
      <c r="A52" s="1">
        <v>62183</v>
      </c>
      <c r="B52">
        <v>50</v>
      </c>
      <c r="C52">
        <v>1.18</v>
      </c>
      <c r="D52">
        <v>0.13600000000000001</v>
      </c>
      <c r="E52" s="4">
        <v>2.8E-3</v>
      </c>
      <c r="F52" s="4">
        <v>1.9800000000000002E-2</v>
      </c>
      <c r="G52">
        <f t="shared" si="1"/>
        <v>2.697001868181609</v>
      </c>
      <c r="H52">
        <f t="shared" si="2"/>
        <v>1.3719992229828646</v>
      </c>
      <c r="I52">
        <f t="shared" si="3"/>
        <v>2.2494123867517155</v>
      </c>
      <c r="J52">
        <f t="shared" si="4"/>
        <v>0.43752287082974384</v>
      </c>
      <c r="K52" s="3">
        <f t="shared" si="5"/>
        <v>0.8600587961227566</v>
      </c>
      <c r="L52" s="3">
        <f t="shared" si="0"/>
        <v>0.52458144489192116</v>
      </c>
      <c r="M52" s="3">
        <v>-1.7201471733416684</v>
      </c>
      <c r="N52" s="3">
        <v>-1.612804006575419</v>
      </c>
      <c r="O52" s="3"/>
      <c r="P52" s="3"/>
    </row>
    <row r="53" spans="1:16" x14ac:dyDescent="0.3">
      <c r="A53" s="1">
        <v>62548</v>
      </c>
      <c r="B53">
        <v>51</v>
      </c>
      <c r="C53">
        <v>1.0900000000000001</v>
      </c>
      <c r="D53">
        <v>0.13100000000000001</v>
      </c>
      <c r="E53" s="4">
        <v>2.8E-3</v>
      </c>
      <c r="F53" s="4">
        <v>1.9800000000000002E-2</v>
      </c>
      <c r="G53">
        <f t="shared" si="1"/>
        <v>2.7504025051716048</v>
      </c>
      <c r="H53">
        <f t="shared" si="2"/>
        <v>1.3758408208072166</v>
      </c>
      <c r="I53">
        <f t="shared" si="3"/>
        <v>2.2782048653021372</v>
      </c>
      <c r="J53">
        <f t="shared" si="4"/>
        <v>0.39630563088510279</v>
      </c>
      <c r="K53" s="3">
        <f t="shared" si="5"/>
        <v>0.79224281146164022</v>
      </c>
      <c r="L53" s="3">
        <f t="shared" si="0"/>
        <v>0.47844687569633626</v>
      </c>
      <c r="M53" s="3">
        <v>-1.7180435314503528</v>
      </c>
      <c r="N53" s="3">
        <v>-1.612804006575419</v>
      </c>
      <c r="O53" s="3"/>
      <c r="P53" s="3"/>
    </row>
    <row r="54" spans="1:16" x14ac:dyDescent="0.3">
      <c r="A54" s="1">
        <v>62914</v>
      </c>
      <c r="B54">
        <v>52</v>
      </c>
      <c r="C54">
        <v>1</v>
      </c>
      <c r="D54">
        <v>0.126</v>
      </c>
      <c r="E54" s="4">
        <v>2.8E-3</v>
      </c>
      <c r="F54" s="4">
        <v>1.9800000000000002E-2</v>
      </c>
      <c r="G54">
        <f t="shared" si="1"/>
        <v>2.8048604747740025</v>
      </c>
      <c r="H54">
        <f t="shared" si="2"/>
        <v>1.3796931751054766</v>
      </c>
      <c r="I54">
        <f t="shared" si="3"/>
        <v>2.3073658875780043</v>
      </c>
      <c r="J54">
        <f t="shared" si="4"/>
        <v>0.35652397293686189</v>
      </c>
      <c r="K54" s="3">
        <f t="shared" si="5"/>
        <v>0.72479883067012396</v>
      </c>
      <c r="L54" s="3">
        <f t="shared" si="0"/>
        <v>0.43339463644826609</v>
      </c>
      <c r="M54" s="3">
        <v>-1.7160207563993723</v>
      </c>
      <c r="N54" s="3">
        <v>-1.612804006575419</v>
      </c>
      <c r="O54" s="3"/>
      <c r="P54" s="3"/>
    </row>
    <row r="55" spans="1:16" x14ac:dyDescent="0.3">
      <c r="A55" s="1">
        <v>63279</v>
      </c>
      <c r="B55">
        <v>53</v>
      </c>
      <c r="C55">
        <v>0.91</v>
      </c>
      <c r="D55">
        <v>0.121</v>
      </c>
      <c r="E55" s="4">
        <v>2.8E-3</v>
      </c>
      <c r="F55" s="4">
        <v>1.9800000000000002E-2</v>
      </c>
      <c r="G55">
        <f t="shared" si="1"/>
        <v>2.860396712174528</v>
      </c>
      <c r="H55">
        <f t="shared" si="2"/>
        <v>1.3835563159957718</v>
      </c>
      <c r="I55">
        <f t="shared" si="3"/>
        <v>2.3369001709390025</v>
      </c>
      <c r="J55">
        <f t="shared" si="4"/>
        <v>0.31813768912781359</v>
      </c>
      <c r="K55" s="3">
        <f t="shared" si="5"/>
        <v>0.65772530505565707</v>
      </c>
      <c r="L55" s="3">
        <f t="shared" si="0"/>
        <v>0.38940473851493107</v>
      </c>
      <c r="M55" s="3">
        <v>-1.7140742731778236</v>
      </c>
      <c r="N55" s="3">
        <v>-1.612804006575419</v>
      </c>
      <c r="O55" s="3"/>
      <c r="P55" s="3"/>
    </row>
    <row r="56" spans="1:16" x14ac:dyDescent="0.3">
      <c r="A56" s="1">
        <v>63644</v>
      </c>
      <c r="B56">
        <v>54</v>
      </c>
      <c r="C56">
        <v>0.83</v>
      </c>
      <c r="D56">
        <v>0.115</v>
      </c>
      <c r="E56" s="4">
        <v>2.8E-3</v>
      </c>
      <c r="F56" s="4">
        <v>1.9800000000000002E-2</v>
      </c>
      <c r="G56">
        <f t="shared" si="1"/>
        <v>2.9170325670755837</v>
      </c>
      <c r="H56">
        <f t="shared" si="2"/>
        <v>1.3874302736805597</v>
      </c>
      <c r="I56">
        <f t="shared" si="3"/>
        <v>2.3668124931270214</v>
      </c>
      <c r="J56">
        <f t="shared" si="4"/>
        <v>0.28453573311733743</v>
      </c>
      <c r="K56" s="3">
        <f t="shared" si="5"/>
        <v>0.59822826108456251</v>
      </c>
      <c r="L56" s="3">
        <f t="shared" si="0"/>
        <v>0.3506826174064207</v>
      </c>
      <c r="M56" s="3">
        <v>-1.7121998454931675</v>
      </c>
      <c r="N56" s="3">
        <v>-1.612804006575419</v>
      </c>
      <c r="O56" s="3"/>
      <c r="P56" s="3"/>
    </row>
    <row r="57" spans="1:16" x14ac:dyDescent="0.3">
      <c r="A57" s="1">
        <v>64009</v>
      </c>
      <c r="B57">
        <v>55</v>
      </c>
      <c r="C57">
        <v>0.75</v>
      </c>
      <c r="D57">
        <v>0.109</v>
      </c>
      <c r="E57" s="4">
        <v>2.8E-3</v>
      </c>
      <c r="F57" s="4">
        <v>1.9800000000000002E-2</v>
      </c>
      <c r="G57">
        <f t="shared" si="1"/>
        <v>2.9747898119036802</v>
      </c>
      <c r="H57">
        <f t="shared" si="2"/>
        <v>1.3913150784468651</v>
      </c>
      <c r="I57">
        <f t="shared" si="3"/>
        <v>2.3971076930390471</v>
      </c>
      <c r="J57">
        <f t="shared" si="4"/>
        <v>0.25211865288729313</v>
      </c>
      <c r="K57" s="3">
        <f t="shared" si="5"/>
        <v>0.53905834244047035</v>
      </c>
      <c r="L57" s="3">
        <f t="shared" si="0"/>
        <v>0.31287705687062889</v>
      </c>
      <c r="M57" s="3">
        <v>-1.7103935449939267</v>
      </c>
      <c r="N57" s="3">
        <v>-1.612804006575419</v>
      </c>
      <c r="O57" s="3"/>
      <c r="P57" s="3"/>
    </row>
    <row r="58" spans="1:16" x14ac:dyDescent="0.3">
      <c r="A58" s="1">
        <v>64375</v>
      </c>
      <c r="B58">
        <v>56</v>
      </c>
      <c r="C58">
        <v>0.68</v>
      </c>
      <c r="D58">
        <v>0.10299999999999999</v>
      </c>
      <c r="E58" s="4">
        <v>2.8E-3</v>
      </c>
      <c r="F58" s="4">
        <v>1.9800000000000002E-2</v>
      </c>
      <c r="G58">
        <f t="shared" si="1"/>
        <v>3.033690650179373</v>
      </c>
      <c r="H58">
        <f t="shared" si="2"/>
        <v>1.3952107606665163</v>
      </c>
      <c r="I58">
        <f t="shared" si="3"/>
        <v>2.4277906715099467</v>
      </c>
      <c r="J58">
        <f t="shared" si="4"/>
        <v>0.22414942009983571</v>
      </c>
      <c r="K58" s="3">
        <f t="shared" si="5"/>
        <v>0.48738156210546446</v>
      </c>
      <c r="L58" s="3">
        <f t="shared" si="0"/>
        <v>0.28009004564511281</v>
      </c>
      <c r="M58" s="3">
        <v>-1.7086517237883903</v>
      </c>
      <c r="N58" s="3">
        <v>-1.612804006575419</v>
      </c>
      <c r="O58" s="3"/>
      <c r="P58" s="3"/>
    </row>
    <row r="59" spans="1:16" x14ac:dyDescent="0.3">
      <c r="A59" s="1">
        <v>64740</v>
      </c>
      <c r="B59">
        <v>57</v>
      </c>
      <c r="C59">
        <v>0.6</v>
      </c>
      <c r="D59">
        <v>9.6000000000000002E-2</v>
      </c>
      <c r="E59" s="4">
        <v>2.8E-3</v>
      </c>
      <c r="F59" s="4">
        <v>1.9800000000000002E-2</v>
      </c>
      <c r="G59">
        <f t="shared" si="1"/>
        <v>3.0937577250529249</v>
      </c>
      <c r="H59">
        <f t="shared" si="2"/>
        <v>1.3991173507963823</v>
      </c>
      <c r="I59">
        <f t="shared" si="3"/>
        <v>2.4588663921052736</v>
      </c>
      <c r="J59">
        <f t="shared" si="4"/>
        <v>0.19393890967649569</v>
      </c>
      <c r="K59" s="3">
        <f t="shared" si="5"/>
        <v>0.42884179776519671</v>
      </c>
      <c r="L59" s="3">
        <f t="shared" si="0"/>
        <v>0.24401488504069629</v>
      </c>
      <c r="M59" s="3">
        <v>-1.706970989854617</v>
      </c>
      <c r="N59" s="3">
        <v>-1.612804006575419</v>
      </c>
      <c r="O59" s="3"/>
      <c r="P59" s="3"/>
    </row>
    <row r="60" spans="1:16" x14ac:dyDescent="0.3">
      <c r="A60" s="1">
        <v>65105</v>
      </c>
      <c r="B60">
        <v>58</v>
      </c>
      <c r="C60">
        <v>0.54</v>
      </c>
      <c r="D60">
        <v>0.09</v>
      </c>
      <c r="E60" s="4">
        <v>2.8E-3</v>
      </c>
      <c r="F60" s="4">
        <v>1.9800000000000002E-2</v>
      </c>
      <c r="G60">
        <f t="shared" si="1"/>
        <v>3.1550141280089727</v>
      </c>
      <c r="H60">
        <f t="shared" si="2"/>
        <v>1.403034879378612</v>
      </c>
      <c r="I60">
        <f t="shared" si="3"/>
        <v>2.4903398819242208</v>
      </c>
      <c r="J60">
        <f t="shared" si="4"/>
        <v>0.17115612738659164</v>
      </c>
      <c r="K60" s="3">
        <f t="shared" si="5"/>
        <v>0.38487995411714909</v>
      </c>
      <c r="L60" s="3">
        <f t="shared" si="0"/>
        <v>0.21683787177786998</v>
      </c>
      <c r="M60" s="3">
        <v>-1.7053481849931162</v>
      </c>
      <c r="N60" s="3">
        <v>-1.612804006575419</v>
      </c>
      <c r="O60" s="3"/>
      <c r="P60" s="3"/>
    </row>
    <row r="61" spans="1:16" x14ac:dyDescent="0.3">
      <c r="A61" s="1">
        <v>65470</v>
      </c>
      <c r="B61">
        <v>59</v>
      </c>
      <c r="C61">
        <v>0.47</v>
      </c>
      <c r="D61">
        <v>8.3000000000000004E-2</v>
      </c>
      <c r="E61" s="4">
        <v>2.8E-3</v>
      </c>
      <c r="F61" s="4">
        <v>1.9800000000000002E-2</v>
      </c>
      <c r="G61">
        <f t="shared" si="1"/>
        <v>3.2174834077435506</v>
      </c>
      <c r="H61">
        <f t="shared" si="2"/>
        <v>1.406963377040872</v>
      </c>
      <c r="I61">
        <f t="shared" si="3"/>
        <v>2.5222162324128505</v>
      </c>
      <c r="J61">
        <f t="shared" si="4"/>
        <v>0.14607689937696217</v>
      </c>
      <c r="K61" s="3">
        <f t="shared" si="5"/>
        <v>0.33405276048371979</v>
      </c>
      <c r="L61" s="3">
        <f t="shared" si="0"/>
        <v>0.1863440548673258</v>
      </c>
      <c r="M61" s="3">
        <v>-1.7037803650205463</v>
      </c>
      <c r="N61" s="3">
        <v>-1.612804006575419</v>
      </c>
      <c r="O61" s="3"/>
      <c r="P61" s="3"/>
    </row>
    <row r="62" spans="1:16" x14ac:dyDescent="0.3">
      <c r="A62" s="1">
        <v>65836</v>
      </c>
      <c r="B62">
        <v>60</v>
      </c>
      <c r="C62">
        <v>0.41</v>
      </c>
      <c r="D62">
        <v>7.6999999999999999E-2</v>
      </c>
      <c r="E62" s="4">
        <v>2.8E-3</v>
      </c>
      <c r="F62" s="4">
        <v>1.9800000000000002E-2</v>
      </c>
      <c r="G62">
        <f t="shared" si="1"/>
        <v>3.281189579216873</v>
      </c>
      <c r="H62">
        <f t="shared" si="2"/>
        <v>1.4109028744965864</v>
      </c>
      <c r="I62">
        <f t="shared" si="3"/>
        <v>2.5545006001877346</v>
      </c>
      <c r="J62">
        <f t="shared" si="4"/>
        <v>0.124954681862014</v>
      </c>
      <c r="K62" s="3">
        <f t="shared" si="5"/>
        <v>0.29059406385169423</v>
      </c>
      <c r="L62" s="3">
        <f t="shared" si="0"/>
        <v>0.16050103882139169</v>
      </c>
      <c r="M62" s="3">
        <v>-1.7022647819431302</v>
      </c>
      <c r="N62" s="3">
        <v>-1.612804006575419</v>
      </c>
      <c r="O62" s="3"/>
      <c r="P62" s="3"/>
    </row>
    <row r="63" spans="1:16" x14ac:dyDescent="0.3">
      <c r="A63" s="1">
        <v>66201</v>
      </c>
      <c r="B63">
        <v>61</v>
      </c>
      <c r="C63">
        <v>0.36</v>
      </c>
      <c r="D63">
        <v>7.0000000000000007E-2</v>
      </c>
      <c r="E63" s="4">
        <v>2.8E-3</v>
      </c>
      <c r="F63" s="4">
        <v>1.9800000000000002E-2</v>
      </c>
      <c r="G63">
        <f t="shared" si="1"/>
        <v>3.3461571328853674</v>
      </c>
      <c r="H63">
        <f t="shared" si="2"/>
        <v>1.4148534025451767</v>
      </c>
      <c r="I63">
        <f t="shared" si="3"/>
        <v>2.5871982078701374</v>
      </c>
      <c r="J63">
        <f t="shared" si="4"/>
        <v>0.10758610122100708</v>
      </c>
      <c r="K63" s="3">
        <f t="shared" si="5"/>
        <v>0.25444332208015102</v>
      </c>
      <c r="L63" s="3">
        <f t="shared" si="0"/>
        <v>0.13914666410362245</v>
      </c>
      <c r="M63" s="3">
        <v>-1.7007988678827912</v>
      </c>
      <c r="N63" s="3">
        <v>-1.612804006575419</v>
      </c>
      <c r="O63" s="3"/>
      <c r="P63" s="3"/>
    </row>
    <row r="64" spans="1:16" x14ac:dyDescent="0.3">
      <c r="A64" s="1">
        <v>66566</v>
      </c>
      <c r="B64">
        <v>62</v>
      </c>
      <c r="C64">
        <v>0.31</v>
      </c>
      <c r="D64">
        <v>6.4000000000000001E-2</v>
      </c>
      <c r="E64" s="4">
        <v>2.8E-3</v>
      </c>
      <c r="F64" s="4">
        <v>1.9800000000000002E-2</v>
      </c>
      <c r="G64">
        <f t="shared" si="1"/>
        <v>3.4124110441164976</v>
      </c>
      <c r="H64">
        <f t="shared" si="2"/>
        <v>1.418814992072303</v>
      </c>
      <c r="I64">
        <f t="shared" si="3"/>
        <v>2.620314344930875</v>
      </c>
      <c r="J64">
        <f t="shared" si="4"/>
        <v>9.0844858955220514E-2</v>
      </c>
      <c r="K64" s="3">
        <f t="shared" si="5"/>
        <v>0.21849219364902395</v>
      </c>
      <c r="L64" s="3">
        <f t="shared" si="0"/>
        <v>0.11830641640370744</v>
      </c>
      <c r="M64" s="3">
        <v>-1.6993802205580333</v>
      </c>
      <c r="N64" s="3">
        <v>-1.612804006575419</v>
      </c>
      <c r="O64" s="3"/>
      <c r="P64" s="3"/>
    </row>
    <row r="65" spans="1:16" x14ac:dyDescent="0.3">
      <c r="A65" s="1">
        <v>66931</v>
      </c>
      <c r="B65">
        <v>63</v>
      </c>
      <c r="C65">
        <v>0.26</v>
      </c>
      <c r="D65">
        <v>5.7000000000000002E-2</v>
      </c>
      <c r="E65" s="4">
        <v>2.8E-3</v>
      </c>
      <c r="F65" s="4">
        <v>1.9800000000000002E-2</v>
      </c>
      <c r="G65">
        <f t="shared" si="1"/>
        <v>3.4799767827900046</v>
      </c>
      <c r="H65">
        <f t="shared" si="2"/>
        <v>1.4227876740501053</v>
      </c>
      <c r="I65">
        <f t="shared" si="3"/>
        <v>2.6538543685459901</v>
      </c>
      <c r="J65">
        <f t="shared" si="4"/>
        <v>7.4713142135261604E-2</v>
      </c>
      <c r="K65" s="3">
        <f t="shared" si="5"/>
        <v>0.18273984568609902</v>
      </c>
      <c r="L65" s="3">
        <f t="shared" si="0"/>
        <v>9.7970711234788066E-2</v>
      </c>
      <c r="M65" s="3">
        <v>-1.6980065901470942</v>
      </c>
      <c r="N65" s="3">
        <v>-1.612804006575419</v>
      </c>
      <c r="O65" s="3"/>
      <c r="P65" s="3"/>
    </row>
    <row r="66" spans="1:16" x14ac:dyDescent="0.3">
      <c r="A66" s="1">
        <v>67297</v>
      </c>
      <c r="B66">
        <v>64</v>
      </c>
      <c r="C66">
        <v>0.22</v>
      </c>
      <c r="D66">
        <v>5.0999999999999997E-2</v>
      </c>
      <c r="E66" s="4">
        <v>2.8E-3</v>
      </c>
      <c r="F66" s="4">
        <v>1.9800000000000002E-2</v>
      </c>
      <c r="G66">
        <f t="shared" si="1"/>
        <v>3.5488803230892469</v>
      </c>
      <c r="H66">
        <f t="shared" si="2"/>
        <v>1.4267714795374455</v>
      </c>
      <c r="I66">
        <f t="shared" si="3"/>
        <v>2.6878237044633786</v>
      </c>
      <c r="J66">
        <f t="shared" si="4"/>
        <v>6.1991383188851328E-2</v>
      </c>
      <c r="K66" s="3">
        <f t="shared" si="5"/>
        <v>0.15419427929083868</v>
      </c>
      <c r="L66" s="3">
        <f t="shared" si="0"/>
        <v>8.1850606360331507E-2</v>
      </c>
      <c r="M66" s="3">
        <v>-1.6966758673820914</v>
      </c>
      <c r="N66" s="3">
        <v>-1.612804006575419</v>
      </c>
      <c r="O66" s="3"/>
      <c r="P66" s="3"/>
    </row>
    <row r="67" spans="1:16" x14ac:dyDescent="0.3">
      <c r="A67" s="1">
        <v>67662</v>
      </c>
      <c r="B67">
        <v>65</v>
      </c>
      <c r="C67">
        <v>0.18</v>
      </c>
      <c r="D67">
        <v>4.4999999999999998E-2</v>
      </c>
      <c r="E67" s="4">
        <v>2.8E-3</v>
      </c>
      <c r="F67" s="4">
        <v>1.9800000000000002E-2</v>
      </c>
      <c r="G67">
        <f t="shared" si="1"/>
        <v>3.6191481534864143</v>
      </c>
      <c r="H67">
        <f t="shared" si="2"/>
        <v>1.4307664396801503</v>
      </c>
      <c r="I67">
        <f t="shared" si="3"/>
        <v>2.7222278478805095</v>
      </c>
      <c r="J67">
        <f t="shared" si="4"/>
        <v>4.9735460491331797E-2</v>
      </c>
      <c r="K67" s="3">
        <f t="shared" si="5"/>
        <v>0.12580669703172465</v>
      </c>
      <c r="L67" s="3">
        <f t="shared" ref="L67:L84" si="6">C67/I67</f>
        <v>6.6122312333313907E-2</v>
      </c>
      <c r="M67" s="3">
        <v>-1.6953860727417114</v>
      </c>
      <c r="N67" s="3">
        <v>-1.612804006575419</v>
      </c>
      <c r="O67" s="3"/>
      <c r="P67" s="3"/>
    </row>
    <row r="68" spans="1:16" x14ac:dyDescent="0.3">
      <c r="A68" s="1">
        <v>68027</v>
      </c>
      <c r="B68">
        <v>66</v>
      </c>
      <c r="C68">
        <v>0.15</v>
      </c>
      <c r="D68">
        <v>3.9E-2</v>
      </c>
      <c r="E68" s="4">
        <v>2.8E-3</v>
      </c>
      <c r="F68" s="4">
        <v>1.9800000000000002E-2</v>
      </c>
      <c r="G68">
        <f t="shared" ref="G68:G84" si="7">G67*(1+F68)</f>
        <v>3.6908072869254456</v>
      </c>
      <c r="H68">
        <f t="shared" ref="H68:H84" si="8">H67*(1+E68)</f>
        <v>1.4347725857112545</v>
      </c>
      <c r="I68">
        <f t="shared" ref="I68:I84" si="9">I67*(1+E68+0.01)</f>
        <v>2.7570723643333799</v>
      </c>
      <c r="J68">
        <f t="shared" ref="J68:J84" si="10">C68/G68</f>
        <v>4.0641515077573867E-2</v>
      </c>
      <c r="K68" s="3">
        <f t="shared" ref="K68:K84" si="11">C68/H68</f>
        <v>0.10454618487545261</v>
      </c>
      <c r="L68" s="3">
        <f t="shared" si="6"/>
        <v>5.440553608257135E-2</v>
      </c>
      <c r="M68" s="3">
        <v>-1.6941353466260356</v>
      </c>
      <c r="N68" s="3">
        <v>-1.612804006575419</v>
      </c>
      <c r="O68" s="3"/>
      <c r="P68" s="3"/>
    </row>
    <row r="69" spans="1:16" x14ac:dyDescent="0.3">
      <c r="A69" s="1">
        <v>68392</v>
      </c>
      <c r="B69">
        <v>67</v>
      </c>
      <c r="C69">
        <v>0.12</v>
      </c>
      <c r="D69">
        <v>3.4000000000000002E-2</v>
      </c>
      <c r="E69" s="4">
        <v>2.8E-3</v>
      </c>
      <c r="F69" s="4">
        <v>1.9800000000000002E-2</v>
      </c>
      <c r="G69">
        <f t="shared" si="7"/>
        <v>3.7638852712065693</v>
      </c>
      <c r="H69">
        <f t="shared" si="8"/>
        <v>1.4387899489512459</v>
      </c>
      <c r="I69">
        <f t="shared" si="9"/>
        <v>2.7923628905968467</v>
      </c>
      <c r="J69">
        <f t="shared" si="10"/>
        <v>3.1881949462697678E-2</v>
      </c>
      <c r="K69" s="3">
        <f t="shared" si="11"/>
        <v>8.3403418329040788E-2</v>
      </c>
      <c r="L69" s="3">
        <f t="shared" si="6"/>
        <v>4.2974357095238037E-2</v>
      </c>
      <c r="M69" s="3">
        <v>-1.6929219404107743</v>
      </c>
      <c r="N69" s="3">
        <v>-1.612804006575419</v>
      </c>
      <c r="O69" s="3"/>
      <c r="P69" s="3"/>
    </row>
    <row r="70" spans="1:16" x14ac:dyDescent="0.3">
      <c r="A70" s="1">
        <v>68758</v>
      </c>
      <c r="B70">
        <v>68</v>
      </c>
      <c r="C70">
        <v>0.1</v>
      </c>
      <c r="D70">
        <v>2.9000000000000001E-2</v>
      </c>
      <c r="E70" s="4">
        <v>2.8E-3</v>
      </c>
      <c r="F70" s="4">
        <v>1.9800000000000002E-2</v>
      </c>
      <c r="G70">
        <f t="shared" si="7"/>
        <v>3.8384101995764595</v>
      </c>
      <c r="H70">
        <f t="shared" si="8"/>
        <v>1.4428185608083093</v>
      </c>
      <c r="I70">
        <f t="shared" si="9"/>
        <v>2.8281051355964864</v>
      </c>
      <c r="J70">
        <f t="shared" si="10"/>
        <v>2.6052452656319607E-2</v>
      </c>
      <c r="K70" s="3">
        <f t="shared" si="11"/>
        <v>6.9308784012299562E-2</v>
      </c>
      <c r="L70" s="3">
        <f t="shared" si="6"/>
        <v>3.5359364381942836E-2</v>
      </c>
      <c r="M70" s="3">
        <v>-1.6917442082906131</v>
      </c>
      <c r="N70" s="3">
        <v>-1.612804006575419</v>
      </c>
      <c r="O70" s="3"/>
      <c r="P70" s="3"/>
    </row>
    <row r="71" spans="1:16" x14ac:dyDescent="0.3">
      <c r="A71" s="1">
        <v>69123</v>
      </c>
      <c r="B71">
        <v>69</v>
      </c>
      <c r="C71">
        <v>0.08</v>
      </c>
      <c r="D71">
        <v>2.4E-2</v>
      </c>
      <c r="E71" s="4">
        <v>2.8E-3</v>
      </c>
      <c r="F71" s="4">
        <v>1.9800000000000002E-2</v>
      </c>
      <c r="G71">
        <f t="shared" si="7"/>
        <v>3.9144107215280735</v>
      </c>
      <c r="H71">
        <f t="shared" si="8"/>
        <v>1.4468584527785724</v>
      </c>
      <c r="I71">
        <f t="shared" si="9"/>
        <v>2.8643048813321212</v>
      </c>
      <c r="J71">
        <f t="shared" si="10"/>
        <v>2.043730351544978E-2</v>
      </c>
      <c r="K71" s="3">
        <f t="shared" si="11"/>
        <v>5.5292209024570854E-2</v>
      </c>
      <c r="L71" s="3">
        <f t="shared" si="6"/>
        <v>2.7929987663461955E-2</v>
      </c>
      <c r="M71" s="3">
        <v>-1.6906005998314932</v>
      </c>
      <c r="N71" s="3">
        <v>-1.612804006575419</v>
      </c>
      <c r="O71" s="3"/>
      <c r="P71" s="3"/>
    </row>
    <row r="72" spans="1:16" x14ac:dyDescent="0.3">
      <c r="A72" s="1">
        <v>69488</v>
      </c>
      <c r="B72">
        <v>70</v>
      </c>
      <c r="C72">
        <v>0.06</v>
      </c>
      <c r="D72">
        <v>0.02</v>
      </c>
      <c r="E72" s="4">
        <v>2.8E-3</v>
      </c>
      <c r="F72" s="4">
        <v>1.9800000000000002E-2</v>
      </c>
      <c r="G72">
        <f t="shared" si="7"/>
        <v>3.9919160538143297</v>
      </c>
      <c r="H72">
        <f t="shared" si="8"/>
        <v>1.4509096564463522</v>
      </c>
      <c r="I72">
        <f t="shared" si="9"/>
        <v>2.9009679838131723</v>
      </c>
      <c r="J72">
        <f t="shared" si="10"/>
        <v>1.5030376188063672E-2</v>
      </c>
      <c r="K72" s="3">
        <f t="shared" si="11"/>
        <v>4.135336733987649E-2</v>
      </c>
      <c r="L72" s="3">
        <f t="shared" si="6"/>
        <v>2.0682751528037585E-2</v>
      </c>
      <c r="M72" s="3">
        <v>-1.6894896531610359</v>
      </c>
      <c r="N72" s="3">
        <v>-1.612804006575419</v>
      </c>
      <c r="O72" s="3"/>
      <c r="P72" s="3"/>
    </row>
    <row r="73" spans="1:16" x14ac:dyDescent="0.3">
      <c r="A73" s="1">
        <v>69853</v>
      </c>
      <c r="B73">
        <v>71</v>
      </c>
      <c r="C73">
        <v>0.05</v>
      </c>
      <c r="D73">
        <v>1.7000000000000001E-2</v>
      </c>
      <c r="E73" s="4">
        <v>2.8E-3</v>
      </c>
      <c r="F73" s="4">
        <v>1.9800000000000002E-2</v>
      </c>
      <c r="G73">
        <f t="shared" si="7"/>
        <v>4.0709559916798534</v>
      </c>
      <c r="H73">
        <f t="shared" si="8"/>
        <v>1.4549722034844019</v>
      </c>
      <c r="I73">
        <f t="shared" si="9"/>
        <v>2.9381003740059808</v>
      </c>
      <c r="J73">
        <f t="shared" si="10"/>
        <v>1.2282127368163425E-2</v>
      </c>
      <c r="K73" s="3">
        <f t="shared" si="11"/>
        <v>3.4364917680391981E-2</v>
      </c>
      <c r="L73" s="3">
        <f t="shared" si="6"/>
        <v>1.7017798453164153E-2</v>
      </c>
      <c r="M73" s="3">
        <v>-1.6884099887341963</v>
      </c>
      <c r="N73" s="3">
        <v>-1.612804006575419</v>
      </c>
      <c r="O73" s="3"/>
      <c r="P73" s="3"/>
    </row>
    <row r="74" spans="1:16" x14ac:dyDescent="0.3">
      <c r="A74" s="1">
        <v>70219</v>
      </c>
      <c r="B74">
        <v>72</v>
      </c>
      <c r="C74">
        <v>0.04</v>
      </c>
      <c r="D74">
        <v>1.2999999999999999E-2</v>
      </c>
      <c r="E74" s="4">
        <v>2.8E-3</v>
      </c>
      <c r="F74" s="4">
        <v>1.9800000000000002E-2</v>
      </c>
      <c r="G74">
        <f t="shared" si="7"/>
        <v>4.1515609203151147</v>
      </c>
      <c r="H74">
        <f t="shared" si="8"/>
        <v>1.459046125654158</v>
      </c>
      <c r="I74">
        <f t="shared" si="9"/>
        <v>2.9757080587932569</v>
      </c>
      <c r="J74">
        <f t="shared" si="10"/>
        <v>9.6349302750840735E-3</v>
      </c>
      <c r="K74" s="3">
        <f t="shared" si="11"/>
        <v>2.7415171663655351E-2</v>
      </c>
      <c r="L74" s="3">
        <f t="shared" si="6"/>
        <v>1.3442178872957469E-2</v>
      </c>
      <c r="M74" s="3">
        <v>-1.6873603036182794</v>
      </c>
      <c r="N74" s="3">
        <v>-1.612804006575419</v>
      </c>
      <c r="O74" s="3"/>
      <c r="P74" s="3"/>
    </row>
    <row r="75" spans="1:16" x14ac:dyDescent="0.3">
      <c r="A75" s="1">
        <v>70584</v>
      </c>
      <c r="B75">
        <v>73</v>
      </c>
      <c r="C75">
        <v>0.03</v>
      </c>
      <c r="D75">
        <v>1.0999999999999999E-2</v>
      </c>
      <c r="E75" s="4">
        <v>2.8E-3</v>
      </c>
      <c r="F75" s="4">
        <v>1.9800000000000002E-2</v>
      </c>
      <c r="G75">
        <f t="shared" si="7"/>
        <v>4.2337618265373544</v>
      </c>
      <c r="H75">
        <f t="shared" si="8"/>
        <v>1.4631314548059895</v>
      </c>
      <c r="I75">
        <f t="shared" si="9"/>
        <v>3.0137971219458106</v>
      </c>
      <c r="J75">
        <f t="shared" si="10"/>
        <v>7.0858969467670662E-3</v>
      </c>
      <c r="K75" s="3">
        <f t="shared" si="11"/>
        <v>2.0503967638354124E-2</v>
      </c>
      <c r="L75" s="3">
        <f t="shared" si="6"/>
        <v>9.9542201369649495E-3</v>
      </c>
      <c r="M75" s="3">
        <v>-1.6863393662474468</v>
      </c>
      <c r="N75" s="3">
        <v>-1.612804006575419</v>
      </c>
      <c r="O75" s="3"/>
      <c r="P75" s="3"/>
    </row>
    <row r="76" spans="1:16" x14ac:dyDescent="0.3">
      <c r="A76" s="1">
        <v>70949</v>
      </c>
      <c r="B76">
        <v>74</v>
      </c>
      <c r="C76">
        <v>0.02</v>
      </c>
      <c r="D76">
        <v>8.0000000000000002E-3</v>
      </c>
      <c r="E76" s="4">
        <v>2.8E-3</v>
      </c>
      <c r="F76" s="4">
        <v>1.9800000000000002E-2</v>
      </c>
      <c r="G76">
        <f t="shared" si="7"/>
        <v>4.3175903107027942</v>
      </c>
      <c r="H76">
        <f t="shared" si="8"/>
        <v>1.4672282228794462</v>
      </c>
      <c r="I76">
        <f t="shared" si="9"/>
        <v>3.0523737251067167</v>
      </c>
      <c r="J76">
        <f t="shared" si="10"/>
        <v>4.6322134711166028E-3</v>
      </c>
      <c r="K76" s="3">
        <f t="shared" si="11"/>
        <v>1.3631144554151127E-2</v>
      </c>
      <c r="L76" s="3">
        <f t="shared" si="6"/>
        <v>6.5522776046372773E-3</v>
      </c>
      <c r="M76" s="3">
        <v>-1.6853460116024399</v>
      </c>
      <c r="N76" s="3">
        <v>-1.612804006575419</v>
      </c>
      <c r="O76" s="3"/>
      <c r="P76" s="3"/>
    </row>
    <row r="77" spans="1:16" x14ac:dyDescent="0.3">
      <c r="A77" s="1">
        <v>71314</v>
      </c>
      <c r="B77">
        <v>75</v>
      </c>
      <c r="C77">
        <v>0.02</v>
      </c>
      <c r="D77">
        <v>6.0000000000000001E-3</v>
      </c>
      <c r="E77" s="4">
        <v>2.8E-3</v>
      </c>
      <c r="F77" s="4">
        <v>1.9800000000000002E-2</v>
      </c>
      <c r="G77">
        <f t="shared" si="7"/>
        <v>4.4030785988547096</v>
      </c>
      <c r="H77">
        <f t="shared" si="8"/>
        <v>1.4713364619035085</v>
      </c>
      <c r="I77">
        <f t="shared" si="9"/>
        <v>3.0914441087880826</v>
      </c>
      <c r="J77">
        <f t="shared" si="10"/>
        <v>4.5422763984277331E-3</v>
      </c>
      <c r="K77" s="3">
        <f t="shared" si="11"/>
        <v>1.3593083919177433E-2</v>
      </c>
      <c r="L77" s="3">
        <f t="shared" si="6"/>
        <v>6.4694684090020509E-3</v>
      </c>
      <c r="M77" s="3">
        <v>-1.6843791367757488</v>
      </c>
      <c r="N77" s="3">
        <v>-1.612804006575419</v>
      </c>
      <c r="O77" s="3"/>
      <c r="P77" s="3"/>
    </row>
    <row r="78" spans="1:16" x14ac:dyDescent="0.3">
      <c r="A78" s="1">
        <v>71680</v>
      </c>
      <c r="B78">
        <v>76</v>
      </c>
      <c r="C78">
        <v>0.01</v>
      </c>
      <c r="D78">
        <v>5.0000000000000001E-3</v>
      </c>
      <c r="E78" s="4">
        <v>2.8E-3</v>
      </c>
      <c r="F78" s="4">
        <v>1.9800000000000002E-2</v>
      </c>
      <c r="G78">
        <f t="shared" si="7"/>
        <v>4.4902595551120328</v>
      </c>
      <c r="H78">
        <f t="shared" si="8"/>
        <v>1.4754562039968382</v>
      </c>
      <c r="I78">
        <f t="shared" si="9"/>
        <v>3.13101459338057</v>
      </c>
      <c r="J78">
        <f t="shared" si="10"/>
        <v>2.2270427527102048E-3</v>
      </c>
      <c r="K78" s="3">
        <f t="shared" si="11"/>
        <v>6.77756477820973E-3</v>
      </c>
      <c r="L78" s="3">
        <f t="shared" si="6"/>
        <v>3.1938528875405073E-3</v>
      </c>
      <c r="M78" s="3">
        <v>-1.6834376968867804</v>
      </c>
      <c r="N78" s="3">
        <v>-1.612804006575419</v>
      </c>
      <c r="O78" s="3"/>
      <c r="P78" s="3"/>
    </row>
    <row r="79" spans="1:16" x14ac:dyDescent="0.3">
      <c r="A79" s="1">
        <v>72045</v>
      </c>
      <c r="B79">
        <v>77</v>
      </c>
      <c r="C79">
        <v>0.01</v>
      </c>
      <c r="D79">
        <v>3.0000000000000001E-3</v>
      </c>
      <c r="E79" s="4">
        <v>2.8E-3</v>
      </c>
      <c r="F79" s="4">
        <v>1.9800000000000002E-2</v>
      </c>
      <c r="G79">
        <f t="shared" si="7"/>
        <v>4.5791666943032512</v>
      </c>
      <c r="H79">
        <f t="shared" si="8"/>
        <v>1.4795874813680292</v>
      </c>
      <c r="I79">
        <f t="shared" si="9"/>
        <v>3.1710915801758413</v>
      </c>
      <c r="J79">
        <f t="shared" si="10"/>
        <v>2.1838034445089277E-3</v>
      </c>
      <c r="K79" s="3">
        <f t="shared" si="11"/>
        <v>6.7586405845729263E-3</v>
      </c>
      <c r="L79" s="3">
        <f t="shared" si="6"/>
        <v>3.1534882380929176E-3</v>
      </c>
      <c r="M79" s="3">
        <v>-1.6825207013151933</v>
      </c>
      <c r="N79" s="3">
        <v>-1.612804006575419</v>
      </c>
      <c r="O79" s="3"/>
      <c r="P79" s="3"/>
    </row>
    <row r="80" spans="1:16" x14ac:dyDescent="0.3">
      <c r="A80" s="1">
        <v>72410</v>
      </c>
      <c r="B80">
        <v>78</v>
      </c>
      <c r="C80">
        <v>0.01</v>
      </c>
      <c r="D80">
        <v>3.0000000000000001E-3</v>
      </c>
      <c r="E80" s="4">
        <v>2.8E-3</v>
      </c>
      <c r="F80" s="4">
        <v>1.9800000000000002E-2</v>
      </c>
      <c r="G80">
        <f t="shared" si="7"/>
        <v>4.6698341948504556</v>
      </c>
      <c r="H80">
        <f t="shared" si="8"/>
        <v>1.4837303263158597</v>
      </c>
      <c r="I80">
        <f t="shared" si="9"/>
        <v>3.2116815524020916</v>
      </c>
      <c r="J80">
        <f t="shared" si="10"/>
        <v>2.1414036521954579E-3</v>
      </c>
      <c r="K80" s="3">
        <f t="shared" si="11"/>
        <v>6.7397692307268912E-3</v>
      </c>
      <c r="L80" s="3">
        <f t="shared" si="6"/>
        <v>3.1136337263950615E-3</v>
      </c>
      <c r="M80" s="3">
        <v>-1.6816272102239238</v>
      </c>
      <c r="N80" s="3">
        <v>-1.612804006575419</v>
      </c>
      <c r="O80" s="3"/>
      <c r="P80" s="3"/>
    </row>
    <row r="81" spans="1:16" x14ac:dyDescent="0.3">
      <c r="A81" s="1">
        <v>72775</v>
      </c>
      <c r="B81">
        <v>79</v>
      </c>
      <c r="C81">
        <v>0</v>
      </c>
      <c r="D81">
        <v>2E-3</v>
      </c>
      <c r="E81" s="4">
        <v>2.8E-3</v>
      </c>
      <c r="F81" s="4">
        <v>1.9800000000000002E-2</v>
      </c>
      <c r="G81">
        <f t="shared" si="7"/>
        <v>4.7622969119084946</v>
      </c>
      <c r="H81">
        <f t="shared" si="8"/>
        <v>1.487884771229544</v>
      </c>
      <c r="I81">
        <f t="shared" si="9"/>
        <v>3.252791076272838</v>
      </c>
      <c r="J81">
        <f t="shared" si="10"/>
        <v>0</v>
      </c>
      <c r="K81" s="3">
        <f t="shared" si="11"/>
        <v>0</v>
      </c>
      <c r="L81" s="3">
        <f t="shared" si="6"/>
        <v>0</v>
      </c>
      <c r="M81" s="3">
        <v>-1.6807563313461449</v>
      </c>
      <c r="N81" s="3">
        <v>-1.612804006575419</v>
      </c>
      <c r="O81" s="3"/>
      <c r="P81" s="3"/>
    </row>
    <row r="82" spans="1:16" x14ac:dyDescent="0.3">
      <c r="A82" s="1">
        <v>73140</v>
      </c>
      <c r="B82">
        <v>80</v>
      </c>
      <c r="C82">
        <v>0</v>
      </c>
      <c r="D82">
        <v>1E-3</v>
      </c>
      <c r="E82" s="4">
        <v>2.8E-3</v>
      </c>
      <c r="F82" s="4">
        <v>1.9800000000000002E-2</v>
      </c>
      <c r="G82">
        <f t="shared" si="7"/>
        <v>4.8565903907642829</v>
      </c>
      <c r="H82">
        <f t="shared" si="8"/>
        <v>1.4920508485889865</v>
      </c>
      <c r="I82">
        <f t="shared" si="9"/>
        <v>3.2944268020491303</v>
      </c>
      <c r="J82">
        <f t="shared" si="10"/>
        <v>0</v>
      </c>
      <c r="K82" s="3">
        <f t="shared" si="11"/>
        <v>0</v>
      </c>
      <c r="L82" s="3">
        <f t="shared" si="6"/>
        <v>0</v>
      </c>
      <c r="M82" s="3">
        <v>-1.6799072170131546</v>
      </c>
      <c r="N82" s="3">
        <v>-1.612804006575419</v>
      </c>
      <c r="O82" s="3"/>
      <c r="P82" s="3"/>
    </row>
    <row r="83" spans="1:16" x14ac:dyDescent="0.3">
      <c r="A83" s="1">
        <v>73505</v>
      </c>
      <c r="B83">
        <v>81</v>
      </c>
      <c r="C83">
        <v>0</v>
      </c>
      <c r="D83">
        <v>1E-3</v>
      </c>
      <c r="E83" s="4">
        <v>2.8E-3</v>
      </c>
      <c r="F83" s="4">
        <v>1.9800000000000002E-2</v>
      </c>
      <c r="G83">
        <f t="shared" si="7"/>
        <v>4.9527508805014158</v>
      </c>
      <c r="H83">
        <f t="shared" si="8"/>
        <v>1.4962285909650355</v>
      </c>
      <c r="I83">
        <f t="shared" si="9"/>
        <v>3.3365954651153591</v>
      </c>
      <c r="J83">
        <f t="shared" si="10"/>
        <v>0</v>
      </c>
      <c r="K83" s="3">
        <f t="shared" si="11"/>
        <v>0</v>
      </c>
      <c r="L83" s="3">
        <f t="shared" si="6"/>
        <v>0</v>
      </c>
      <c r="M83" s="3">
        <v>-1.6790790614023221</v>
      </c>
      <c r="N83" s="3">
        <v>-1.612804006575419</v>
      </c>
      <c r="O83" s="3"/>
      <c r="P83" s="3"/>
    </row>
    <row r="84" spans="1:16" x14ac:dyDescent="0.3">
      <c r="A84" s="1">
        <v>73870</v>
      </c>
      <c r="B84">
        <v>82</v>
      </c>
      <c r="C84">
        <v>0</v>
      </c>
      <c r="D84">
        <v>1E-3</v>
      </c>
      <c r="E84" s="4">
        <v>2.8E-3</v>
      </c>
      <c r="F84" s="4">
        <v>1.9800000000000002E-2</v>
      </c>
      <c r="G84">
        <f t="shared" si="7"/>
        <v>5.0508153479353437</v>
      </c>
      <c r="H84">
        <f t="shared" si="8"/>
        <v>1.5004180310197375</v>
      </c>
      <c r="I84">
        <f t="shared" si="9"/>
        <v>3.3793038870688354</v>
      </c>
      <c r="J84">
        <f t="shared" si="10"/>
        <v>0</v>
      </c>
      <c r="K84" s="3">
        <f t="shared" si="11"/>
        <v>0</v>
      </c>
      <c r="L84" s="3">
        <f t="shared" si="6"/>
        <v>0</v>
      </c>
      <c r="M84" s="3">
        <v>-1.6782710979863613</v>
      </c>
      <c r="N84" s="3">
        <v>-1.612804006575419</v>
      </c>
      <c r="O84" s="3"/>
      <c r="P8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DC10-C7D3-46B4-A181-A56F139C2CF4}">
  <dimension ref="A1:CU19"/>
  <sheetViews>
    <sheetView topLeftCell="CD7" zoomScale="115" zoomScaleNormal="115" workbookViewId="0">
      <selection activeCell="B16" sqref="B16:CU16"/>
    </sheetView>
  </sheetViews>
  <sheetFormatPr defaultColWidth="9.109375" defaultRowHeight="13.2" x14ac:dyDescent="0.25"/>
  <cols>
    <col min="1" max="1" width="9.109375" style="7" bestFit="1" customWidth="1"/>
    <col min="2" max="77" width="10.5546875" style="7" bestFit="1" customWidth="1"/>
    <col min="78" max="16384" width="9.109375" style="7"/>
  </cols>
  <sheetData>
    <row r="1" spans="1:99" x14ac:dyDescent="0.25">
      <c r="A1" s="9" t="s">
        <v>19</v>
      </c>
      <c r="B1" s="11">
        <v>2.5</v>
      </c>
      <c r="C1" s="11">
        <v>3</v>
      </c>
      <c r="D1" s="11">
        <v>3.5</v>
      </c>
      <c r="E1" s="11">
        <v>4</v>
      </c>
      <c r="F1" s="11">
        <v>4.5</v>
      </c>
      <c r="G1" s="11">
        <v>5</v>
      </c>
      <c r="H1" s="11">
        <v>5.5</v>
      </c>
      <c r="I1" s="11">
        <v>6</v>
      </c>
      <c r="J1" s="11">
        <v>6.5</v>
      </c>
      <c r="K1" s="11">
        <v>7</v>
      </c>
      <c r="L1" s="11">
        <v>7.5</v>
      </c>
      <c r="M1" s="11">
        <v>8</v>
      </c>
      <c r="N1" s="11">
        <v>8.5</v>
      </c>
      <c r="O1" s="11">
        <v>9</v>
      </c>
      <c r="P1" s="11">
        <v>9.5</v>
      </c>
      <c r="Q1" s="11">
        <v>10</v>
      </c>
      <c r="R1" s="11">
        <v>10.5</v>
      </c>
      <c r="S1" s="11">
        <v>11</v>
      </c>
      <c r="T1" s="11">
        <v>11.5</v>
      </c>
      <c r="U1" s="11">
        <v>12</v>
      </c>
      <c r="V1" s="11">
        <v>12.5</v>
      </c>
      <c r="W1" s="11">
        <v>13</v>
      </c>
      <c r="X1" s="11">
        <v>13.5</v>
      </c>
      <c r="Y1" s="11">
        <v>14</v>
      </c>
      <c r="Z1" s="11">
        <v>14.5</v>
      </c>
      <c r="AA1" s="11">
        <v>15</v>
      </c>
      <c r="AB1" s="11">
        <v>15.5</v>
      </c>
      <c r="AC1" s="11">
        <v>16</v>
      </c>
      <c r="AD1" s="11">
        <v>16.5</v>
      </c>
      <c r="AE1" s="11">
        <v>17</v>
      </c>
      <c r="AF1" s="11">
        <v>17.5</v>
      </c>
      <c r="AG1" s="11">
        <v>18</v>
      </c>
      <c r="AH1" s="11">
        <v>18.5</v>
      </c>
      <c r="AI1" s="11">
        <v>19</v>
      </c>
      <c r="AJ1" s="11">
        <v>19.5</v>
      </c>
      <c r="AK1" s="11">
        <v>20</v>
      </c>
      <c r="AL1" s="11">
        <v>20.5</v>
      </c>
      <c r="AM1" s="11">
        <v>21</v>
      </c>
      <c r="AN1" s="11">
        <v>21.5</v>
      </c>
      <c r="AO1" s="11">
        <v>22</v>
      </c>
      <c r="AP1" s="11">
        <v>22.5</v>
      </c>
      <c r="AQ1" s="11">
        <v>23</v>
      </c>
      <c r="AR1" s="11">
        <v>23.5</v>
      </c>
      <c r="AS1" s="11">
        <v>24</v>
      </c>
      <c r="AT1" s="11">
        <v>24.5</v>
      </c>
      <c r="AU1" s="11">
        <v>25</v>
      </c>
      <c r="AV1" s="11">
        <v>25.5</v>
      </c>
      <c r="AW1" s="11">
        <v>26</v>
      </c>
      <c r="AX1" s="11">
        <v>26.5</v>
      </c>
      <c r="AY1" s="11">
        <v>27</v>
      </c>
      <c r="AZ1" s="11">
        <v>27.5</v>
      </c>
      <c r="BA1" s="11">
        <v>28</v>
      </c>
      <c r="BB1" s="11">
        <v>28.5</v>
      </c>
      <c r="BC1" s="11">
        <v>29</v>
      </c>
      <c r="BD1" s="11">
        <v>29.5</v>
      </c>
      <c r="BE1" s="11">
        <v>30</v>
      </c>
      <c r="BF1" s="11">
        <v>30.5</v>
      </c>
      <c r="BG1" s="11">
        <v>31</v>
      </c>
      <c r="BH1" s="11">
        <v>31.5</v>
      </c>
      <c r="BI1" s="11">
        <v>32</v>
      </c>
      <c r="BJ1" s="11">
        <v>32.5</v>
      </c>
      <c r="BK1" s="11">
        <v>33</v>
      </c>
      <c r="BL1" s="11">
        <v>33.5</v>
      </c>
      <c r="BM1" s="11">
        <v>34</v>
      </c>
      <c r="BN1" s="11">
        <v>34.5</v>
      </c>
      <c r="BO1" s="11">
        <v>35</v>
      </c>
      <c r="BP1" s="11">
        <v>35.5</v>
      </c>
      <c r="BQ1" s="11">
        <v>36</v>
      </c>
      <c r="BR1" s="11">
        <v>36.5</v>
      </c>
      <c r="BS1" s="11">
        <v>37</v>
      </c>
      <c r="BT1" s="11">
        <v>37.5</v>
      </c>
      <c r="BU1" s="11">
        <v>38</v>
      </c>
      <c r="BV1" s="11">
        <v>38.5</v>
      </c>
      <c r="BW1" s="11">
        <v>39</v>
      </c>
      <c r="BX1" s="11">
        <v>39.5</v>
      </c>
      <c r="BY1" s="11">
        <v>40</v>
      </c>
    </row>
    <row r="2" spans="1:99" x14ac:dyDescent="0.25">
      <c r="A2" s="9" t="s">
        <v>18</v>
      </c>
      <c r="B2" s="8">
        <v>-2.6615857621364429</v>
      </c>
      <c r="C2" s="8">
        <v>-2.7286566233945009</v>
      </c>
      <c r="D2" s="8">
        <v>-2.7838850903203598</v>
      </c>
      <c r="E2" s="8">
        <v>-2.819816384803548</v>
      </c>
      <c r="F2" s="8">
        <v>-2.8343566079216225</v>
      </c>
      <c r="G2" s="8">
        <v>-2.8301770287960513</v>
      </c>
      <c r="H2" s="8">
        <v>-2.8101133975494936</v>
      </c>
      <c r="I2" s="8">
        <v>-2.7769769202143273</v>
      </c>
      <c r="J2" s="8">
        <v>-2.7331127227063865</v>
      </c>
      <c r="K2" s="8">
        <v>-2.6804487501722649</v>
      </c>
      <c r="L2" s="8">
        <v>-2.6208971906273395</v>
      </c>
      <c r="M2" s="8">
        <v>-2.5561794237626225</v>
      </c>
      <c r="N2" s="8">
        <v>-2.4875871268434069</v>
      </c>
      <c r="O2" s="8">
        <v>-2.4162230477716653</v>
      </c>
      <c r="P2" s="8">
        <v>-2.3431204137435055</v>
      </c>
      <c r="Q2" s="8">
        <v>-2.2692613442589877</v>
      </c>
      <c r="R2" s="8">
        <v>-2.1953029831900563</v>
      </c>
      <c r="S2" s="8">
        <v>-2.1217634698125947</v>
      </c>
      <c r="T2" s="8">
        <v>-2.0491604169832001</v>
      </c>
      <c r="U2" s="8">
        <v>-1.9780114375584683</v>
      </c>
      <c r="V2" s="8">
        <v>-1.9088337368826553</v>
      </c>
      <c r="W2" s="8">
        <v>-1.8420581276853805</v>
      </c>
      <c r="X2" s="8">
        <v>-1.7779226693626096</v>
      </c>
      <c r="Y2" s="8">
        <v>-1.7166395266564631</v>
      </c>
      <c r="Z2" s="8">
        <v>-1.6584143510103726</v>
      </c>
      <c r="AA2" s="8">
        <v>-1.6033851482751833</v>
      </c>
      <c r="AB2" s="8">
        <v>-1.5516598756467117</v>
      </c>
      <c r="AC2" s="8">
        <v>-1.5033463803830562</v>
      </c>
      <c r="AD2" s="8">
        <v>-1.4585524800044922</v>
      </c>
      <c r="AE2" s="8">
        <v>-1.4173792245620183</v>
      </c>
      <c r="AF2" s="8">
        <v>-1.3799121640089624</v>
      </c>
      <c r="AG2" s="8">
        <v>-1.3461967360141756</v>
      </c>
      <c r="AH2" s="8">
        <v>-1.3161922793782415</v>
      </c>
      <c r="AI2" s="8">
        <v>-1.2898462767658367</v>
      </c>
      <c r="AJ2" s="8">
        <v>-1.2671062108416391</v>
      </c>
      <c r="AK2" s="8">
        <v>-1.2479162286182552</v>
      </c>
      <c r="AL2" s="8">
        <v>-1.2321523788011532</v>
      </c>
      <c r="AM2" s="8">
        <v>-1.2196270828666504</v>
      </c>
      <c r="AN2" s="8">
        <v>-1.210151067848622</v>
      </c>
      <c r="AO2" s="8">
        <v>-1.203541361879116</v>
      </c>
      <c r="AP2" s="8">
        <v>-1.1996181385237232</v>
      </c>
      <c r="AQ2" s="8">
        <v>-1.1981965887240085</v>
      </c>
      <c r="AR2" s="8">
        <v>-1.1990803838649533</v>
      </c>
      <c r="AS2" s="8">
        <v>-1.2020715739038346</v>
      </c>
      <c r="AT2" s="8">
        <v>-1.2069720593967346</v>
      </c>
      <c r="AU2" s="8">
        <v>-1.2135835992968504</v>
      </c>
      <c r="AV2" s="8">
        <v>-1.2217079469783316</v>
      </c>
      <c r="AW2" s="8">
        <v>-1.2311474797919983</v>
      </c>
      <c r="AX2" s="8">
        <v>-1.2417179599011272</v>
      </c>
      <c r="AY2" s="8">
        <v>-1.2532480183104586</v>
      </c>
      <c r="AZ2" s="8">
        <v>-1.2655668387852994</v>
      </c>
      <c r="BA2" s="8">
        <v>-1.2785120623838102</v>
      </c>
      <c r="BB2" s="8">
        <v>-1.2919431998243218</v>
      </c>
      <c r="BC2" s="8">
        <v>-1.3057410468630459</v>
      </c>
      <c r="BD2" s="8">
        <v>-1.3197959615491146</v>
      </c>
      <c r="BE2" s="8">
        <v>-1.3339997161211647</v>
      </c>
      <c r="BF2" s="8">
        <v>-1.3482734161804646</v>
      </c>
      <c r="BG2" s="8">
        <v>-1.362566776002651</v>
      </c>
      <c r="BH2" s="8">
        <v>-1.3768306984401557</v>
      </c>
      <c r="BI2" s="8">
        <v>-1.3910178062456853</v>
      </c>
      <c r="BJ2" s="8">
        <v>-1.4051185540696776</v>
      </c>
      <c r="BK2" s="8">
        <v>-1.4191602938135202</v>
      </c>
      <c r="BL2" s="8">
        <v>-1.43317191031284</v>
      </c>
      <c r="BM2" s="8">
        <v>-1.4471822884032632</v>
      </c>
      <c r="BN2" s="8">
        <v>-1.4612203129204164</v>
      </c>
      <c r="BO2" s="8">
        <v>-1.4753148686999269</v>
      </c>
      <c r="BP2" s="8">
        <v>-1.489494878456938</v>
      </c>
      <c r="BQ2" s="8">
        <v>-1.5038009905967444</v>
      </c>
      <c r="BR2" s="8">
        <v>-1.5183021143283411</v>
      </c>
      <c r="BS2" s="8">
        <v>-1.5330706241335146</v>
      </c>
      <c r="BT2" s="8">
        <v>-1.5481771629208905</v>
      </c>
      <c r="BU2" s="8">
        <v>-1.5636904852674816</v>
      </c>
      <c r="BV2" s="8">
        <v>-1.5796416542313674</v>
      </c>
      <c r="BW2" s="8">
        <v>-1.5960239064179722</v>
      </c>
      <c r="BX2" s="8">
        <v>-1.6128288232056691</v>
      </c>
      <c r="BY2" s="8">
        <v>-1.630047985972833</v>
      </c>
    </row>
    <row r="3" spans="1:99" x14ac:dyDescent="0.25">
      <c r="A3" s="10" t="s">
        <v>17</v>
      </c>
      <c r="B3" s="8">
        <v>-2.4786487288416921</v>
      </c>
      <c r="C3" s="8">
        <v>-2.5148382224644745</v>
      </c>
      <c r="D3" s="8">
        <v>-2.5495156323171519</v>
      </c>
      <c r="E3" s="8">
        <v>-2.5812888713968074</v>
      </c>
      <c r="F3" s="8">
        <v>-2.6087861785902731</v>
      </c>
      <c r="G3" s="8">
        <v>-2.6312784252936483</v>
      </c>
      <c r="H3" s="8">
        <v>-2.6485577255331125</v>
      </c>
      <c r="I3" s="8">
        <v>-2.6607215237878274</v>
      </c>
      <c r="J3" s="8">
        <v>-2.6680397029955123</v>
      </c>
      <c r="K3" s="8">
        <v>-2.6708536051803313</v>
      </c>
      <c r="L3" s="8">
        <v>-2.6695412044083979</v>
      </c>
      <c r="M3" s="8">
        <v>-2.6645018826515181</v>
      </c>
      <c r="N3" s="8">
        <v>-2.6561286912888651</v>
      </c>
      <c r="O3" s="8">
        <v>-2.6447933673113337</v>
      </c>
      <c r="P3" s="8">
        <v>-2.6308449665119058</v>
      </c>
      <c r="Q3" s="8">
        <v>-2.6146137639706151</v>
      </c>
      <c r="R3" s="8">
        <v>-2.5964068622078522</v>
      </c>
      <c r="S3" s="8">
        <v>-2.5765009482586176</v>
      </c>
      <c r="T3" s="8">
        <v>-2.5551470956307005</v>
      </c>
      <c r="U3" s="8">
        <v>-2.5325760994496194</v>
      </c>
      <c r="V3" s="8">
        <v>-2.5090025313200472</v>
      </c>
      <c r="W3" s="8">
        <v>-2.484626847505933</v>
      </c>
      <c r="X3" s="8">
        <v>-2.4596318366171648</v>
      </c>
      <c r="Y3" s="8">
        <v>-2.4341819324442713</v>
      </c>
      <c r="Z3" s="8">
        <v>-2.4084261810576026</v>
      </c>
      <c r="AA3" s="8">
        <v>-2.3824996055480039</v>
      </c>
      <c r="AB3" s="8">
        <v>-2.3565235760405292</v>
      </c>
      <c r="AC3" s="8">
        <v>-2.3306076617767228</v>
      </c>
      <c r="AD3" s="8">
        <v>-2.3048514189328486</v>
      </c>
      <c r="AE3" s="8">
        <v>-2.2793458028570801</v>
      </c>
      <c r="AF3" s="8">
        <v>-2.2541740205641587</v>
      </c>
      <c r="AG3" s="8">
        <v>-2.2294120481644888</v>
      </c>
      <c r="AH3" s="8">
        <v>-2.2051275995196447</v>
      </c>
      <c r="AI3" s="8">
        <v>-2.1813799415092783</v>
      </c>
      <c r="AJ3" s="8">
        <v>-2.1582209157603742</v>
      </c>
      <c r="AK3" s="8">
        <v>-2.1356958558373096</v>
      </c>
      <c r="AL3" s="8">
        <v>-2.1138436765918884</v>
      </c>
      <c r="AM3" s="8">
        <v>-2.0926956787870372</v>
      </c>
      <c r="AN3" s="8">
        <v>-2.0722758424624357</v>
      </c>
      <c r="AO3" s="8">
        <v>-2.0526017289675811</v>
      </c>
      <c r="AP3" s="8">
        <v>-2.0336853211043855</v>
      </c>
      <c r="AQ3" s="8">
        <v>-2.0155336185569972</v>
      </c>
      <c r="AR3" s="8">
        <v>-1.9981489590523172</v>
      </c>
      <c r="AS3" s="8">
        <v>-1.98152936849518</v>
      </c>
      <c r="AT3" s="8">
        <v>-1.9656689929852156</v>
      </c>
      <c r="AU3" s="8">
        <v>-1.9505584831606233</v>
      </c>
      <c r="AV3" s="8">
        <v>-1.9361853357672494</v>
      </c>
      <c r="AW3" s="8">
        <v>-1.9225341984497568</v>
      </c>
      <c r="AX3" s="8">
        <v>-1.9095872444471309</v>
      </c>
      <c r="AY3" s="8">
        <v>-1.8973247055300559</v>
      </c>
      <c r="AZ3" s="8">
        <v>-1.8857251437054743</v>
      </c>
      <c r="BA3" s="8">
        <v>-1.874765646661924</v>
      </c>
      <c r="BB3" s="8">
        <v>-1.8644222577449709</v>
      </c>
      <c r="BC3" s="8">
        <v>-1.854670428059461</v>
      </c>
      <c r="BD3" s="8">
        <v>-1.8454853639729698</v>
      </c>
      <c r="BE3" s="8">
        <v>-1.8368421014869614</v>
      </c>
      <c r="BF3" s="8">
        <v>-1.8287157208416467</v>
      </c>
      <c r="BG3" s="8">
        <v>-1.8210819270134337</v>
      </c>
      <c r="BH3" s="8">
        <v>-1.8139171858870506</v>
      </c>
      <c r="BI3" s="8">
        <v>-1.8071986705101</v>
      </c>
      <c r="BJ3" s="8">
        <v>-1.8009044494412141</v>
      </c>
      <c r="BK3" s="8">
        <v>-1.7950141265367527</v>
      </c>
      <c r="BL3" s="8">
        <v>-1.789508951645141</v>
      </c>
      <c r="BM3" s="8">
        <v>-1.7843717023418888</v>
      </c>
      <c r="BN3" s="8">
        <v>-1.7795865732247325</v>
      </c>
      <c r="BO3" s="8">
        <v>-1.7751390746977624</v>
      </c>
      <c r="BP3" s="8">
        <v>-1.7710159403320223</v>
      </c>
      <c r="BQ3" s="8">
        <v>-1.7672050901683489</v>
      </c>
      <c r="BR3" s="8">
        <v>-1.7636958732773105</v>
      </c>
      <c r="BS3" s="8">
        <v>-1.7604791875947305</v>
      </c>
      <c r="BT3" s="8">
        <v>-1.757547368984508</v>
      </c>
      <c r="BU3" s="8">
        <v>-1.7548940808177109</v>
      </c>
      <c r="BV3" s="8">
        <v>-1.7525140251625666</v>
      </c>
      <c r="BW3" s="8">
        <v>-1.7504022710899527</v>
      </c>
      <c r="BX3" s="8">
        <v>-1.748554033399417</v>
      </c>
      <c r="BY3" s="8">
        <v>-1.7469646609177598</v>
      </c>
    </row>
    <row r="4" spans="1:99" x14ac:dyDescent="0.25">
      <c r="B4" s="8">
        <f>(1+B3/100)^B1</f>
        <v>0.93918095181138694</v>
      </c>
      <c r="C4" s="8">
        <f t="shared" ref="C4:AH4" si="0">(1+C2/200)</f>
        <v>0.98635671688302751</v>
      </c>
      <c r="D4" s="8">
        <f t="shared" si="0"/>
        <v>0.98608057454839815</v>
      </c>
      <c r="E4" s="8">
        <f t="shared" si="0"/>
        <v>0.98590091807598224</v>
      </c>
      <c r="F4" s="8">
        <f t="shared" si="0"/>
        <v>0.98582821696039191</v>
      </c>
      <c r="G4" s="8">
        <f t="shared" si="0"/>
        <v>0.98584911485601978</v>
      </c>
      <c r="H4" s="8">
        <f t="shared" si="0"/>
        <v>0.98594943301225257</v>
      </c>
      <c r="I4" s="8">
        <f t="shared" si="0"/>
        <v>0.98611511539892838</v>
      </c>
      <c r="J4" s="8">
        <f t="shared" si="0"/>
        <v>0.98633443638646812</v>
      </c>
      <c r="K4" s="8">
        <f t="shared" si="0"/>
        <v>0.9865977562491387</v>
      </c>
      <c r="L4" s="8">
        <f t="shared" si="0"/>
        <v>0.98689551404686326</v>
      </c>
      <c r="M4" s="8">
        <f t="shared" si="0"/>
        <v>0.98721910288118686</v>
      </c>
      <c r="N4" s="8">
        <f t="shared" si="0"/>
        <v>0.98756206436578298</v>
      </c>
      <c r="O4" s="8">
        <f t="shared" si="0"/>
        <v>0.98791888476114165</v>
      </c>
      <c r="P4" s="8">
        <f t="shared" si="0"/>
        <v>0.98828439793128242</v>
      </c>
      <c r="Q4" s="8">
        <f t="shared" si="0"/>
        <v>0.98865369327870511</v>
      </c>
      <c r="R4" s="8">
        <f t="shared" si="0"/>
        <v>0.98902348508404969</v>
      </c>
      <c r="S4" s="8">
        <f t="shared" si="0"/>
        <v>0.98939118265093706</v>
      </c>
      <c r="T4" s="8">
        <f t="shared" si="0"/>
        <v>0.98975419791508401</v>
      </c>
      <c r="U4" s="8">
        <f t="shared" si="0"/>
        <v>0.99010994281220766</v>
      </c>
      <c r="V4" s="8">
        <f t="shared" si="0"/>
        <v>0.99045583131558668</v>
      </c>
      <c r="W4" s="8">
        <f t="shared" si="0"/>
        <v>0.99078970936157307</v>
      </c>
      <c r="X4" s="8">
        <f t="shared" si="0"/>
        <v>0.99111038665318696</v>
      </c>
      <c r="Y4" s="8">
        <f t="shared" si="0"/>
        <v>0.9914168023667177</v>
      </c>
      <c r="Z4" s="8">
        <f t="shared" si="0"/>
        <v>0.99170792824494813</v>
      </c>
      <c r="AA4" s="8">
        <f t="shared" si="0"/>
        <v>0.99198307425862409</v>
      </c>
      <c r="AB4" s="8">
        <f t="shared" si="0"/>
        <v>0.99224170062176642</v>
      </c>
      <c r="AC4" s="8">
        <f t="shared" si="0"/>
        <v>0.99248326809808474</v>
      </c>
      <c r="AD4" s="8">
        <f t="shared" si="0"/>
        <v>0.99270723759997759</v>
      </c>
      <c r="AE4" s="8">
        <f t="shared" si="0"/>
        <v>0.9929131038771899</v>
      </c>
      <c r="AF4" s="8">
        <f t="shared" si="0"/>
        <v>0.99310043917995516</v>
      </c>
      <c r="AG4" s="8">
        <f t="shared" si="0"/>
        <v>0.99326901631992914</v>
      </c>
      <c r="AH4" s="8">
        <f t="shared" si="0"/>
        <v>0.99341903860310876</v>
      </c>
      <c r="AI4" s="8">
        <f t="shared" ref="AI4:BN4" si="1">(1+AI2/200)</f>
        <v>0.99355076861617087</v>
      </c>
      <c r="AJ4" s="8">
        <f t="shared" si="1"/>
        <v>0.99366446894579186</v>
      </c>
      <c r="AK4" s="8">
        <f t="shared" si="1"/>
        <v>0.99376041885690869</v>
      </c>
      <c r="AL4" s="8">
        <f t="shared" si="1"/>
        <v>0.99383923810599428</v>
      </c>
      <c r="AM4" s="8">
        <f t="shared" si="1"/>
        <v>0.99390186458566676</v>
      </c>
      <c r="AN4" s="8">
        <f t="shared" si="1"/>
        <v>0.99394924466075685</v>
      </c>
      <c r="AO4" s="8">
        <f t="shared" si="1"/>
        <v>0.99398229319060438</v>
      </c>
      <c r="AP4" s="8">
        <f t="shared" si="1"/>
        <v>0.99400190930738141</v>
      </c>
      <c r="AQ4" s="8">
        <f t="shared" si="1"/>
        <v>0.99400901705638001</v>
      </c>
      <c r="AR4" s="8">
        <f t="shared" si="1"/>
        <v>0.99400459808067521</v>
      </c>
      <c r="AS4" s="8">
        <f t="shared" si="1"/>
        <v>0.9939896421304808</v>
      </c>
      <c r="AT4" s="8">
        <f t="shared" si="1"/>
        <v>0.99396513970301636</v>
      </c>
      <c r="AU4" s="8">
        <f t="shared" si="1"/>
        <v>0.99393208200351579</v>
      </c>
      <c r="AV4" s="8">
        <f t="shared" si="1"/>
        <v>0.99389146026510833</v>
      </c>
      <c r="AW4" s="8">
        <f t="shared" si="1"/>
        <v>0.99384426260103997</v>
      </c>
      <c r="AX4" s="8">
        <f t="shared" si="1"/>
        <v>0.99379141020049433</v>
      </c>
      <c r="AY4" s="8">
        <f t="shared" si="1"/>
        <v>0.9937337599084477</v>
      </c>
      <c r="AZ4" s="8">
        <f t="shared" si="1"/>
        <v>0.99367216580607354</v>
      </c>
      <c r="BA4" s="8">
        <f t="shared" si="1"/>
        <v>0.99360743968808096</v>
      </c>
      <c r="BB4" s="8">
        <f t="shared" si="1"/>
        <v>0.99354028400087835</v>
      </c>
      <c r="BC4" s="8">
        <f t="shared" si="1"/>
        <v>0.99347129476568474</v>
      </c>
      <c r="BD4" s="8">
        <f t="shared" si="1"/>
        <v>0.9934010201922544</v>
      </c>
      <c r="BE4" s="8">
        <f t="shared" si="1"/>
        <v>0.9933300014193942</v>
      </c>
      <c r="BF4" s="8">
        <f t="shared" si="1"/>
        <v>0.99325863291909766</v>
      </c>
      <c r="BG4" s="8">
        <f t="shared" si="1"/>
        <v>0.9931871661199867</v>
      </c>
      <c r="BH4" s="8">
        <f t="shared" si="1"/>
        <v>0.99311584650779927</v>
      </c>
      <c r="BI4" s="8">
        <f t="shared" si="1"/>
        <v>0.99304491096877157</v>
      </c>
      <c r="BJ4" s="8">
        <f t="shared" si="1"/>
        <v>0.99297440722965158</v>
      </c>
      <c r="BK4" s="8">
        <f t="shared" si="1"/>
        <v>0.99290419853093237</v>
      </c>
      <c r="BL4" s="8">
        <f t="shared" si="1"/>
        <v>0.99283414044843576</v>
      </c>
      <c r="BM4" s="8">
        <f t="shared" si="1"/>
        <v>0.9927640885579837</v>
      </c>
      <c r="BN4" s="8">
        <f t="shared" si="1"/>
        <v>0.9926938984353979</v>
      </c>
      <c r="BO4" s="8">
        <f t="shared" ref="BO4:BY4" si="2">(1+BO2/200)</f>
        <v>0.99262342565650041</v>
      </c>
      <c r="BP4" s="8">
        <f t="shared" si="2"/>
        <v>0.99255252560771534</v>
      </c>
      <c r="BQ4" s="8">
        <f t="shared" si="2"/>
        <v>0.99248099504701626</v>
      </c>
      <c r="BR4" s="8">
        <f t="shared" si="2"/>
        <v>0.99240848942835824</v>
      </c>
      <c r="BS4" s="8">
        <f t="shared" si="2"/>
        <v>0.99233464687933237</v>
      </c>
      <c r="BT4" s="8">
        <f t="shared" si="2"/>
        <v>0.99225911418539559</v>
      </c>
      <c r="BU4" s="8">
        <f t="shared" si="2"/>
        <v>0.99218154757366261</v>
      </c>
      <c r="BV4" s="8">
        <f t="shared" si="2"/>
        <v>0.99210179172884316</v>
      </c>
      <c r="BW4" s="8">
        <f t="shared" si="2"/>
        <v>0.99201988046791012</v>
      </c>
      <c r="BX4" s="8">
        <f t="shared" si="2"/>
        <v>0.99193585588397171</v>
      </c>
      <c r="BY4" s="8">
        <f t="shared" si="2"/>
        <v>0.99184976007013581</v>
      </c>
    </row>
    <row r="5" spans="1:99" x14ac:dyDescent="0.25">
      <c r="B5" s="8">
        <f>(PRODUCT($B$4:B$4)^(1/B1)-1)*100</f>
        <v>-2.4786487288416925</v>
      </c>
      <c r="C5" s="8">
        <f>(PRODUCT($B$4:C$4)^(1/C1)-1)*100</f>
        <v>-2.5172525748893393</v>
      </c>
      <c r="D5" s="8">
        <f>(PRODUCT($B$4:D$4)^(1/D1)-1)*100</f>
        <v>-2.5526135286182305</v>
      </c>
      <c r="E5" s="8">
        <f>(PRODUCT($B$4:E$4)^(1/E1)-1)*100</f>
        <v>-2.5835634670795193</v>
      </c>
      <c r="F5" s="8">
        <f>(PRODUCT($B$4:F$4)^(1/F1)-1)*100</f>
        <v>-2.6092248445490851</v>
      </c>
      <c r="G5" s="8">
        <f>(PRODUCT($B$4:G$4)^(1/G1)-1)*100</f>
        <v>-2.6293362659311481</v>
      </c>
      <c r="H5" s="8">
        <f>(PRODUCT($B$4:H$4)^(1/H1)-1)*100</f>
        <v>-2.6439868544127942</v>
      </c>
      <c r="I5" s="8">
        <f>(PRODUCT($B$4:I$4)^(1/I1)-1)*100</f>
        <v>-2.6534678529246514</v>
      </c>
      <c r="J5" s="8">
        <f>(PRODUCT($B$4:J$4)^(1/J1)-1)*100</f>
        <v>-2.6581592174367286</v>
      </c>
      <c r="K5" s="8">
        <f>(PRODUCT($B$4:K$4)^(1/K1)-1)*100</f>
        <v>-2.6584683323156888</v>
      </c>
      <c r="L5" s="8">
        <f>(PRODUCT($B$4:L$4)^(1/L1)-1)*100</f>
        <v>-2.6548196966728832</v>
      </c>
      <c r="M5" s="8">
        <f>(PRODUCT($B$4:M$4)^(1/M1)-1)*100</f>
        <v>-2.6476377092401249</v>
      </c>
      <c r="N5" s="8">
        <f>(PRODUCT($B$4:N$4)^(1/N1)-1)*100</f>
        <v>-2.6373217056749221</v>
      </c>
      <c r="O5" s="8">
        <f>(PRODUCT($B$4:O$4)^(1/O1)-1)*100</f>
        <v>-2.6242425400444302</v>
      </c>
      <c r="P5" s="8">
        <f>(PRODUCT($B$4:P$4)^(1/P1)-1)*100</f>
        <v>-2.6087464562032814</v>
      </c>
      <c r="Q5" s="8">
        <f>(PRODUCT($B$4:Q$4)^(1/Q1)-1)*100</f>
        <v>-2.5911587133171876</v>
      </c>
      <c r="R5" s="8">
        <f>(PRODUCT($B$4:R$4)^(1/R1)-1)*100</f>
        <v>-2.5717733352913719</v>
      </c>
      <c r="S5" s="8">
        <f>(PRODUCT($B$4:S$4)^(1/S1)-1)*100</f>
        <v>-2.5508539945860886</v>
      </c>
      <c r="T5" s="8">
        <f>(PRODUCT($B$4:T$4)^(1/T1)-1)*100</f>
        <v>-2.5286405985627924</v>
      </c>
      <c r="U5" s="8">
        <f>(PRODUCT($B$4:U$4)^(1/U1)-1)*100</f>
        <v>-2.5053542509063664</v>
      </c>
      <c r="V5" s="8">
        <f>(PRODUCT($B$4:V$4)^(1/V1)-1)*100</f>
        <v>-2.4812010067490675</v>
      </c>
      <c r="W5" s="8">
        <f>(PRODUCT($B$4:W$4)^(1/W1)-1)*100</f>
        <v>-2.4563715061441393</v>
      </c>
      <c r="X5" s="8">
        <f>(PRODUCT($B$4:X$4)^(1/X1)-1)*100</f>
        <v>-2.4310368121472359</v>
      </c>
      <c r="Y5" s="8">
        <f>(PRODUCT($B$4:Y$4)^(1/Y1)-1)*100</f>
        <v>-2.405351007176082</v>
      </c>
      <c r="Z5" s="8">
        <f>(PRODUCT($B$4:Z$4)^(1/Z1)-1)*100</f>
        <v>-2.3794539092531375</v>
      </c>
      <c r="AA5" s="8">
        <f>(PRODUCT($B$4:AA$4)^(1/AA1)-1)*100</f>
        <v>-2.3534712384952083</v>
      </c>
      <c r="AB5" s="8">
        <f>(PRODUCT($B$4:AB$4)^(1/AB1)-1)*100</f>
        <v>-2.3275159441710547</v>
      </c>
      <c r="AC5" s="8">
        <f>(PRODUCT($B$4:AC$4)^(1/AC1)-1)*100</f>
        <v>-2.3016902029802555</v>
      </c>
      <c r="AD5" s="8">
        <f>(PRODUCT($B$4:AD$4)^(1/AD1)-1)*100</f>
        <v>-2.276087055846987</v>
      </c>
      <c r="AE5" s="8">
        <f>(PRODUCT($B$4:AE$4)^(1/AE1)-1)*100</f>
        <v>-2.2507915603654838</v>
      </c>
      <c r="AF5" s="8">
        <f>(PRODUCT($B$4:AF$4)^(1/AF1)-1)*100</f>
        <v>-2.2258814996222842</v>
      </c>
      <c r="AG5" s="8">
        <f>(PRODUCT($B$4:AG$4)^(1/AG1)-1)*100</f>
        <v>-2.2014272992056272</v>
      </c>
      <c r="AH5" s="8">
        <f>(PRODUCT($B$4:AH$4)^(1/AH1)-1)*100</f>
        <v>-2.1774907328072746</v>
      </c>
      <c r="AI5" s="8">
        <f>(PRODUCT($B$4:AI$4)^(1/AI1)-1)*100</f>
        <v>-2.154125754273728</v>
      </c>
      <c r="AJ5" s="8">
        <f>(PRODUCT($B$4:AJ$4)^(1/AJ1)-1)*100</f>
        <v>-2.1313795003980118</v>
      </c>
      <c r="AK5" s="8">
        <f>(PRODUCT($B$4:AK$4)^(1/AK1)-1)*100</f>
        <v>-2.1092930607841898</v>
      </c>
      <c r="AL5" s="8">
        <f>(PRODUCT($B$4:AL$4)^(1/AL1)-1)*100</f>
        <v>-2.0879005785004012</v>
      </c>
      <c r="AM5" s="8">
        <f>(PRODUCT($B$4:AM$4)^(1/AM1)-1)*100</f>
        <v>-2.067228582340086</v>
      </c>
      <c r="AN5" s="8">
        <f>(PRODUCT($B$4:AN$4)^(1/AN1)-1)*100</f>
        <v>-2.0472968299504291</v>
      </c>
      <c r="AO5" s="8">
        <f>(PRODUCT($B$4:AO$4)^(1/AO1)-1)*100</f>
        <v>-2.0281192148080218</v>
      </c>
      <c r="AP5" s="8">
        <f>(PRODUCT($B$4:AP$4)^(1/AP1)-1)*100</f>
        <v>-2.0097044831026256</v>
      </c>
      <c r="AQ5" s="8">
        <f>(PRODUCT($B$4:AQ$4)^(1/AQ1)-1)*100</f>
        <v>-1.9920566828574571</v>
      </c>
      <c r="AR5" s="8">
        <f>(PRODUCT($B$4:AR$4)^(1/AR1)-1)*100</f>
        <v>-1.9751754183894521</v>
      </c>
      <c r="AS5" s="8">
        <f>(PRODUCT($B$4:AS$4)^(1/AS1)-1)*100</f>
        <v>-1.9590562760890662</v>
      </c>
      <c r="AT5" s="8">
        <f>(PRODUCT($B$4:AT$4)^(1/AT1)-1)*100</f>
        <v>-1.9436912276886598</v>
      </c>
      <c r="AU5" s="8">
        <f>(PRODUCT($B$4:AU$4)^(1/AU1)-1)*100</f>
        <v>-1.9290689853454501</v>
      </c>
      <c r="AV5" s="8">
        <f>(PRODUCT($B$4:AV$4)^(1/AV1)-1)*100</f>
        <v>-1.9151753176619324</v>
      </c>
      <c r="AW5" s="8">
        <f>(PRODUCT($B$4:AW$4)^(1/AW1)-1)*100</f>
        <v>-1.9019933412976253</v>
      </c>
      <c r="AX5" s="8">
        <f>(PRODUCT($B$4:AX$4)^(1/AX1)-1)*100</f>
        <v>-1.8895040174008448</v>
      </c>
      <c r="AY5" s="8">
        <f>(PRODUCT($B$4:AY$4)^(1/AY1)-1)*100</f>
        <v>-1.877686583833027</v>
      </c>
      <c r="AZ5" s="8">
        <f>(PRODUCT($B$4:AZ$4)^(1/AZ1)-1)*100</f>
        <v>-1.8665187194594646</v>
      </c>
      <c r="BA5" s="8">
        <f>(PRODUCT($B$4:BA$4)^(1/BA1)-1)*100</f>
        <v>-1.8559768304018842</v>
      </c>
      <c r="BB5" s="8">
        <f>(PRODUCT($B$4:BB$4)^(1/BB1)-1)*100</f>
        <v>-1.846036538896767</v>
      </c>
      <c r="BC5" s="8">
        <f>(PRODUCT($B$4:BC$4)^(1/BC1)-1)*100</f>
        <v>-1.8366731120954771</v>
      </c>
      <c r="BD5" s="8">
        <f>(PRODUCT($B$4:BD$4)^(1/BD1)-1)*100</f>
        <v>-1.8278616513278889</v>
      </c>
      <c r="BE5" s="8">
        <f>(PRODUCT($B$4:BE$4)^(1/BE1)-1)*100</f>
        <v>-1.8195771284313822</v>
      </c>
      <c r="BF5" s="8">
        <f>(PRODUCT($B$4:BF$4)^(1/BF1)-1)*100</f>
        <v>-1.811794871045358</v>
      </c>
      <c r="BG5" s="8">
        <f>(PRODUCT($B$4:BG$4)^(1/BG1)-1)*100</f>
        <v>-1.8044909898308314</v>
      </c>
      <c r="BH5" s="8">
        <f>(PRODUCT($B$4:BH$4)^(1/BH1)-1)*100</f>
        <v>-1.7976423350072546</v>
      </c>
      <c r="BI5" s="8">
        <f>(PRODUCT($B$4:BI$4)^(1/BI1)-1)*100</f>
        <v>-1.7912264651910204</v>
      </c>
      <c r="BJ5" s="8">
        <f>(PRODUCT($B$4:BJ$4)^(1/BJ1)-1)*100</f>
        <v>-1.7852221686442293</v>
      </c>
      <c r="BK5" s="8">
        <f>(PRODUCT($B$4:BK$4)^(1/BK1)-1)*100</f>
        <v>-1.7796099235250384</v>
      </c>
      <c r="BL5" s="8">
        <f>(PRODUCT($B$4:BL$4)^(1/BL1)-1)*100</f>
        <v>-1.774371795053542</v>
      </c>
      <c r="BM5" s="8">
        <f>(PRODUCT($B$4:BM$4)^(1/BM1)-1)*100</f>
        <v>-1.7694913194011175</v>
      </c>
      <c r="BN5" s="8">
        <f>(PRODUCT($B$4:BN$4)^(1/BN1)-1)*100</f>
        <v>-1.7649533976236031</v>
      </c>
      <c r="BO5" s="8">
        <f>(PRODUCT($B$4:BO$4)^(1/BO1)-1)*100</f>
        <v>-1.7607441986395189</v>
      </c>
      <c r="BP5" s="8">
        <f>(PRODUCT($B$4:BP$4)^(1/BP1)-1)*100</f>
        <v>-1.7568510708947938</v>
      </c>
      <c r="BQ5" s="8">
        <f>(PRODUCT($B$4:BQ$4)^(1/BQ1)-1)*100</f>
        <v>-1.753262622046392</v>
      </c>
      <c r="BR5" s="8">
        <f>(PRODUCT($B$4:BR$4)^(1/BR1)-1)*100</f>
        <v>-1.7499690164020643</v>
      </c>
      <c r="BS5" s="8">
        <f>(PRODUCT($B$4:BS$4)^(1/BS1)-1)*100</f>
        <v>-1.746961916656431</v>
      </c>
      <c r="BT5" s="8">
        <f>(PRODUCT($B$4:BT$4)^(1/BT1)-1)*100</f>
        <v>-1.7442343616607792</v>
      </c>
      <c r="BU5" s="8">
        <f>(PRODUCT($B$4:BU$4)^(1/BU1)-1)*100</f>
        <v>-1.7417806517552981</v>
      </c>
      <c r="BV5" s="8">
        <f>(PRODUCT($B$4:BV$4)^(1/BV1)-1)*100</f>
        <v>-1.7395957824727915</v>
      </c>
      <c r="BW5" s="8">
        <f>(PRODUCT($B$4:BW$4)^(1/BW1)-1)*100</f>
        <v>-1.7376749198158681</v>
      </c>
      <c r="BX5" s="8">
        <f>(PRODUCT($B$4:BX$4)^(1/BX1)-1)*100</f>
        <v>-1.7360133687005952</v>
      </c>
      <c r="BY5" s="8">
        <f>(PRODUCT($B$4:BY$4)^(1/BY1)-1)*100</f>
        <v>-1.7346065642540154</v>
      </c>
    </row>
    <row r="7" spans="1:99" x14ac:dyDescent="0.25">
      <c r="A7" s="9" t="s">
        <v>19</v>
      </c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7">
        <v>11</v>
      </c>
      <c r="M7" s="7">
        <v>12</v>
      </c>
      <c r="N7" s="7">
        <v>13</v>
      </c>
      <c r="O7" s="7">
        <v>14</v>
      </c>
      <c r="P7" s="7">
        <v>15</v>
      </c>
      <c r="Q7" s="7">
        <v>16</v>
      </c>
      <c r="R7" s="7">
        <v>17</v>
      </c>
      <c r="S7" s="7">
        <v>18</v>
      </c>
      <c r="T7" s="7">
        <v>19</v>
      </c>
      <c r="U7" s="7">
        <v>20</v>
      </c>
      <c r="V7" s="7">
        <v>21</v>
      </c>
      <c r="W7" s="7">
        <v>22</v>
      </c>
      <c r="X7" s="7">
        <v>23</v>
      </c>
      <c r="Y7" s="7">
        <v>24</v>
      </c>
      <c r="Z7" s="7">
        <v>25</v>
      </c>
      <c r="AA7" s="7">
        <v>26</v>
      </c>
      <c r="AB7" s="7">
        <v>27</v>
      </c>
      <c r="AC7" s="7">
        <v>28</v>
      </c>
      <c r="AD7" s="7">
        <v>29</v>
      </c>
      <c r="AE7" s="7">
        <v>30</v>
      </c>
      <c r="AF7" s="7">
        <v>31</v>
      </c>
      <c r="AG7" s="7">
        <v>32</v>
      </c>
      <c r="AH7" s="7">
        <v>33</v>
      </c>
      <c r="AI7" s="7">
        <v>34</v>
      </c>
      <c r="AJ7" s="7">
        <v>35</v>
      </c>
      <c r="AK7" s="7">
        <v>36</v>
      </c>
      <c r="AL7" s="7">
        <v>37</v>
      </c>
      <c r="AM7" s="7">
        <v>38</v>
      </c>
      <c r="AN7" s="7">
        <v>39</v>
      </c>
      <c r="AO7" s="7">
        <v>40</v>
      </c>
    </row>
    <row r="8" spans="1:99" x14ac:dyDescent="0.25">
      <c r="A8" s="9" t="s">
        <v>18</v>
      </c>
      <c r="B8" s="7">
        <v>-2.2000000000000002</v>
      </c>
      <c r="C8" s="7">
        <v>-2.6</v>
      </c>
      <c r="D8" s="7">
        <f t="shared" ref="D8:AO8" si="3">HLOOKUP(D$7,$B$1:$BY$3,2,FALSE)</f>
        <v>-2.7286566233945009</v>
      </c>
      <c r="E8" s="7">
        <f t="shared" si="3"/>
        <v>-2.819816384803548</v>
      </c>
      <c r="F8" s="7">
        <f t="shared" si="3"/>
        <v>-2.8301770287960513</v>
      </c>
      <c r="G8" s="7">
        <f t="shared" si="3"/>
        <v>-2.7769769202143273</v>
      </c>
      <c r="H8" s="7">
        <f t="shared" si="3"/>
        <v>-2.6804487501722649</v>
      </c>
      <c r="I8" s="7">
        <f t="shared" si="3"/>
        <v>-2.5561794237626225</v>
      </c>
      <c r="J8" s="7">
        <f t="shared" si="3"/>
        <v>-2.4162230477716653</v>
      </c>
      <c r="K8" s="7">
        <f t="shared" si="3"/>
        <v>-2.2692613442589877</v>
      </c>
      <c r="L8" s="7">
        <f t="shared" si="3"/>
        <v>-2.1217634698125947</v>
      </c>
      <c r="M8" s="7">
        <f t="shared" si="3"/>
        <v>-1.9780114375584683</v>
      </c>
      <c r="N8" s="7">
        <f t="shared" si="3"/>
        <v>-1.8420581276853805</v>
      </c>
      <c r="O8" s="7">
        <f t="shared" si="3"/>
        <v>-1.7166395266564631</v>
      </c>
      <c r="P8" s="7">
        <f t="shared" si="3"/>
        <v>-1.6033851482751833</v>
      </c>
      <c r="Q8" s="7">
        <f t="shared" si="3"/>
        <v>-1.5033463803830562</v>
      </c>
      <c r="R8" s="7">
        <f t="shared" si="3"/>
        <v>-1.4173792245620183</v>
      </c>
      <c r="S8" s="7">
        <f t="shared" si="3"/>
        <v>-1.3461967360141756</v>
      </c>
      <c r="T8" s="7">
        <f t="shared" si="3"/>
        <v>-1.2898462767658367</v>
      </c>
      <c r="U8" s="7">
        <f t="shared" si="3"/>
        <v>-1.2479162286182552</v>
      </c>
      <c r="V8" s="7">
        <f t="shared" si="3"/>
        <v>-1.2196270828666504</v>
      </c>
      <c r="W8" s="7">
        <f t="shared" si="3"/>
        <v>-1.203541361879116</v>
      </c>
      <c r="X8" s="7">
        <f t="shared" si="3"/>
        <v>-1.1981965887240085</v>
      </c>
      <c r="Y8" s="7">
        <f t="shared" si="3"/>
        <v>-1.2020715739038346</v>
      </c>
      <c r="Z8" s="7">
        <f t="shared" si="3"/>
        <v>-1.2135835992968504</v>
      </c>
      <c r="AA8" s="7">
        <f t="shared" si="3"/>
        <v>-1.2311474797919983</v>
      </c>
      <c r="AB8" s="7">
        <f t="shared" si="3"/>
        <v>-1.2532480183104586</v>
      </c>
      <c r="AC8" s="7">
        <f t="shared" si="3"/>
        <v>-1.2785120623838102</v>
      </c>
      <c r="AD8" s="7">
        <f t="shared" si="3"/>
        <v>-1.3057410468630459</v>
      </c>
      <c r="AE8" s="7">
        <f t="shared" si="3"/>
        <v>-1.3339997161211647</v>
      </c>
      <c r="AF8" s="7">
        <f t="shared" si="3"/>
        <v>-1.362566776002651</v>
      </c>
      <c r="AG8" s="7">
        <f t="shared" si="3"/>
        <v>-1.3910178062456853</v>
      </c>
      <c r="AH8" s="7">
        <f t="shared" si="3"/>
        <v>-1.4191602938135202</v>
      </c>
      <c r="AI8" s="7">
        <f t="shared" si="3"/>
        <v>-1.4471822884032632</v>
      </c>
      <c r="AJ8" s="7">
        <f t="shared" si="3"/>
        <v>-1.4753148686999269</v>
      </c>
      <c r="AK8" s="7">
        <f t="shared" si="3"/>
        <v>-1.5038009905967444</v>
      </c>
      <c r="AL8" s="7">
        <f t="shared" si="3"/>
        <v>-1.5330706241335146</v>
      </c>
      <c r="AM8" s="7">
        <f t="shared" si="3"/>
        <v>-1.5636904852674816</v>
      </c>
      <c r="AN8" s="7">
        <f t="shared" si="3"/>
        <v>-1.5960239064179722</v>
      </c>
      <c r="AO8" s="7">
        <f t="shared" si="3"/>
        <v>-1.630047985972833</v>
      </c>
    </row>
    <row r="9" spans="1:99" x14ac:dyDescent="0.25">
      <c r="A9" s="10" t="s">
        <v>17</v>
      </c>
      <c r="B9" s="7">
        <v>-2.2000000000000002</v>
      </c>
      <c r="C9" s="7">
        <v>-2.4</v>
      </c>
      <c r="D9" s="7">
        <f t="shared" ref="D9:AO9" si="4">HLOOKUP(D$7,$B$1:$BY$3,3,FALSE)</f>
        <v>-2.5148382224644745</v>
      </c>
      <c r="E9" s="7">
        <f t="shared" si="4"/>
        <v>-2.5812888713968074</v>
      </c>
      <c r="F9" s="7">
        <f t="shared" si="4"/>
        <v>-2.6312784252936483</v>
      </c>
      <c r="G9" s="7">
        <f t="shared" si="4"/>
        <v>-2.6607215237878274</v>
      </c>
      <c r="H9" s="7">
        <f t="shared" si="4"/>
        <v>-2.6708536051803313</v>
      </c>
      <c r="I9" s="7">
        <f t="shared" si="4"/>
        <v>-2.6645018826515181</v>
      </c>
      <c r="J9" s="7">
        <f t="shared" si="4"/>
        <v>-2.6447933673113337</v>
      </c>
      <c r="K9" s="7">
        <f t="shared" si="4"/>
        <v>-2.6146137639706151</v>
      </c>
      <c r="L9" s="7">
        <f t="shared" si="4"/>
        <v>-2.5765009482586176</v>
      </c>
      <c r="M9" s="7">
        <f t="shared" si="4"/>
        <v>-2.5325760994496194</v>
      </c>
      <c r="N9" s="7">
        <f t="shared" si="4"/>
        <v>-2.484626847505933</v>
      </c>
      <c r="O9" s="7">
        <f t="shared" si="4"/>
        <v>-2.4341819324442713</v>
      </c>
      <c r="P9" s="7">
        <f t="shared" si="4"/>
        <v>-2.3824996055480039</v>
      </c>
      <c r="Q9" s="7">
        <f t="shared" si="4"/>
        <v>-2.3306076617767228</v>
      </c>
      <c r="R9" s="7">
        <f t="shared" si="4"/>
        <v>-2.2793458028570801</v>
      </c>
      <c r="S9" s="7">
        <f t="shared" si="4"/>
        <v>-2.2294120481644888</v>
      </c>
      <c r="T9" s="7">
        <f t="shared" si="4"/>
        <v>-2.1813799415092783</v>
      </c>
      <c r="U9" s="7">
        <f t="shared" si="4"/>
        <v>-2.1356958558373096</v>
      </c>
      <c r="V9" s="7">
        <f t="shared" si="4"/>
        <v>-2.0926956787870372</v>
      </c>
      <c r="W9" s="7">
        <f t="shared" si="4"/>
        <v>-2.0526017289675811</v>
      </c>
      <c r="X9" s="7">
        <f t="shared" si="4"/>
        <v>-2.0155336185569972</v>
      </c>
      <c r="Y9" s="7">
        <f t="shared" si="4"/>
        <v>-1.98152936849518</v>
      </c>
      <c r="Z9" s="7">
        <f t="shared" si="4"/>
        <v>-1.9505584831606233</v>
      </c>
      <c r="AA9" s="7">
        <f t="shared" si="4"/>
        <v>-1.9225341984497568</v>
      </c>
      <c r="AB9" s="7">
        <f t="shared" si="4"/>
        <v>-1.8973247055300559</v>
      </c>
      <c r="AC9" s="7">
        <f t="shared" si="4"/>
        <v>-1.874765646661924</v>
      </c>
      <c r="AD9" s="7">
        <f t="shared" si="4"/>
        <v>-1.854670428059461</v>
      </c>
      <c r="AE9" s="7">
        <f t="shared" si="4"/>
        <v>-1.8368421014869614</v>
      </c>
      <c r="AF9" s="7">
        <f t="shared" si="4"/>
        <v>-1.8210819270134337</v>
      </c>
      <c r="AG9" s="7">
        <f t="shared" si="4"/>
        <v>-1.8071986705101</v>
      </c>
      <c r="AH9" s="7">
        <f t="shared" si="4"/>
        <v>-1.7950141265367527</v>
      </c>
      <c r="AI9" s="7">
        <f t="shared" si="4"/>
        <v>-1.7843717023418888</v>
      </c>
      <c r="AJ9" s="7">
        <f t="shared" si="4"/>
        <v>-1.7751390746977624</v>
      </c>
      <c r="AK9" s="7">
        <f t="shared" si="4"/>
        <v>-1.7672050901683489</v>
      </c>
      <c r="AL9" s="7">
        <f t="shared" si="4"/>
        <v>-1.7604791875947305</v>
      </c>
      <c r="AM9" s="7">
        <f t="shared" si="4"/>
        <v>-1.7548940808177109</v>
      </c>
      <c r="AN9" s="7">
        <f t="shared" si="4"/>
        <v>-1.7504022710899527</v>
      </c>
      <c r="AO9" s="7">
        <f t="shared" si="4"/>
        <v>-1.7469646609177598</v>
      </c>
    </row>
    <row r="10" spans="1:99" x14ac:dyDescent="0.25">
      <c r="B10" s="8">
        <f>(1+B9/100)^B7</f>
        <v>0.97799999999999998</v>
      </c>
      <c r="C10" s="8">
        <f t="shared" ref="C10:AO10" si="5">(1+C8/100)</f>
        <v>0.97399999999999998</v>
      </c>
      <c r="D10" s="8">
        <f t="shared" si="5"/>
        <v>0.97271343376605501</v>
      </c>
      <c r="E10" s="8">
        <f t="shared" si="5"/>
        <v>0.97180183615196447</v>
      </c>
      <c r="F10" s="8">
        <f t="shared" si="5"/>
        <v>0.97169822971203945</v>
      </c>
      <c r="G10" s="8">
        <f t="shared" si="5"/>
        <v>0.97223023079785675</v>
      </c>
      <c r="H10" s="8">
        <f t="shared" si="5"/>
        <v>0.9731955124982774</v>
      </c>
      <c r="I10" s="8">
        <f t="shared" si="5"/>
        <v>0.97443820576237372</v>
      </c>
      <c r="J10" s="8">
        <f t="shared" si="5"/>
        <v>0.97583776952228329</v>
      </c>
      <c r="K10" s="8">
        <f t="shared" si="5"/>
        <v>0.97730738655741012</v>
      </c>
      <c r="L10" s="8">
        <f t="shared" si="5"/>
        <v>0.97878236530187401</v>
      </c>
      <c r="M10" s="8">
        <f t="shared" si="5"/>
        <v>0.98021988562441531</v>
      </c>
      <c r="N10" s="8">
        <f t="shared" si="5"/>
        <v>0.98157941872314625</v>
      </c>
      <c r="O10" s="8">
        <f t="shared" si="5"/>
        <v>0.9828336047334354</v>
      </c>
      <c r="P10" s="8">
        <f t="shared" si="5"/>
        <v>0.98396614851724817</v>
      </c>
      <c r="Q10" s="8">
        <f t="shared" si="5"/>
        <v>0.98496653619616947</v>
      </c>
      <c r="R10" s="8">
        <f t="shared" si="5"/>
        <v>0.98582620775437979</v>
      </c>
      <c r="S10" s="8">
        <f t="shared" si="5"/>
        <v>0.98653803263985829</v>
      </c>
      <c r="T10" s="8">
        <f t="shared" si="5"/>
        <v>0.98710153723234162</v>
      </c>
      <c r="U10" s="8">
        <f t="shared" si="5"/>
        <v>0.98752083771381749</v>
      </c>
      <c r="V10" s="8">
        <f t="shared" si="5"/>
        <v>0.98780372917133352</v>
      </c>
      <c r="W10" s="8">
        <f t="shared" si="5"/>
        <v>0.98796458638120888</v>
      </c>
      <c r="X10" s="8">
        <f t="shared" si="5"/>
        <v>0.9880180341127599</v>
      </c>
      <c r="Y10" s="8">
        <f t="shared" si="5"/>
        <v>0.9879792842609616</v>
      </c>
      <c r="Z10" s="8">
        <f t="shared" si="5"/>
        <v>0.98786416400703148</v>
      </c>
      <c r="AA10" s="8">
        <f t="shared" si="5"/>
        <v>0.98768852520208006</v>
      </c>
      <c r="AB10" s="8">
        <f t="shared" si="5"/>
        <v>0.9874675198168954</v>
      </c>
      <c r="AC10" s="8">
        <f t="shared" si="5"/>
        <v>0.98721487937616192</v>
      </c>
      <c r="AD10" s="8">
        <f t="shared" si="5"/>
        <v>0.98694258953136949</v>
      </c>
      <c r="AE10" s="8">
        <f t="shared" si="5"/>
        <v>0.98666000283878841</v>
      </c>
      <c r="AF10" s="8">
        <f t="shared" si="5"/>
        <v>0.98637433223997351</v>
      </c>
      <c r="AG10" s="8">
        <f t="shared" si="5"/>
        <v>0.98608982193754313</v>
      </c>
      <c r="AH10" s="8">
        <f t="shared" si="5"/>
        <v>0.98580839706186485</v>
      </c>
      <c r="AI10" s="8">
        <f t="shared" si="5"/>
        <v>0.98552817711596741</v>
      </c>
      <c r="AJ10" s="8">
        <f t="shared" si="5"/>
        <v>0.98524685131300072</v>
      </c>
      <c r="AK10" s="8">
        <f t="shared" si="5"/>
        <v>0.98496199009403251</v>
      </c>
      <c r="AL10" s="8">
        <f t="shared" si="5"/>
        <v>0.98466929375866485</v>
      </c>
      <c r="AM10" s="8">
        <f t="shared" si="5"/>
        <v>0.98436309514732523</v>
      </c>
      <c r="AN10" s="8">
        <f t="shared" si="5"/>
        <v>0.98403976093582024</v>
      </c>
      <c r="AO10" s="8">
        <f t="shared" si="5"/>
        <v>0.98369952014027162</v>
      </c>
    </row>
    <row r="11" spans="1:99" x14ac:dyDescent="0.25">
      <c r="A11" s="9"/>
      <c r="B11" s="8">
        <f>(PRODUCT($B$10:B$10)^(1/B7)-1)*100</f>
        <v>-2.200000000000002</v>
      </c>
      <c r="C11" s="8">
        <f>(PRODUCT($B$10:C$10)^(1/C7)-1)*100</f>
        <v>-2.4002049182479057</v>
      </c>
      <c r="D11" s="8">
        <f>(PRODUCT($B$10:D$10)^(1/D7)-1)*100</f>
        <v>-2.5098118651561196</v>
      </c>
      <c r="E11" s="8">
        <f>(PRODUCT($B$10:E$10)^(1/E7)-1)*100</f>
        <v>-2.5874055827079134</v>
      </c>
      <c r="F11" s="8">
        <f>(PRODUCT($B$10:F$10)^(1/F7)-1)*100</f>
        <v>-2.6360083471852258</v>
      </c>
      <c r="G11" s="8">
        <f>(PRODUCT($B$10:G$10)^(1/G7)-1)*100</f>
        <v>-2.6595172956270785</v>
      </c>
      <c r="H11" s="8">
        <f>(PRODUCT($B$10:H$10)^(1/H7)-1)*100</f>
        <v>-2.6625077790250251</v>
      </c>
      <c r="I11" s="8">
        <f>(PRODUCT($B$10:I$10)^(1/I7)-1)*100</f>
        <v>-2.6492230822199092</v>
      </c>
      <c r="J11" s="8">
        <f>(PRODUCT($B$10:J$10)^(1/J7)-1)*100</f>
        <v>-2.6233616870340315</v>
      </c>
      <c r="K11" s="8">
        <f>(PRODUCT($B$10:K$10)^(1/K7)-1)*100</f>
        <v>-2.5880094639199491</v>
      </c>
      <c r="L11" s="8">
        <f>(PRODUCT($B$10:L$10)^(1/L7)-1)*100</f>
        <v>-2.5457153997416326</v>
      </c>
      <c r="M11" s="8">
        <f>(PRODUCT($B$10:M$10)^(1/M7)-1)*100</f>
        <v>-2.4985325796783142</v>
      </c>
      <c r="N11" s="8">
        <f>(PRODUCT($B$10:N$10)^(1/N7)-1)*100</f>
        <v>-2.4481907948253667</v>
      </c>
      <c r="O11" s="8">
        <f>(PRODUCT($B$10:O$10)^(1/O7)-1)*100</f>
        <v>-2.3961181935329368</v>
      </c>
      <c r="P11" s="8">
        <f>(PRODUCT($B$10:P$10)^(1/P7)-1)*100</f>
        <v>-2.3434685914773379</v>
      </c>
      <c r="Q11" s="8">
        <f>(PRODUCT($B$10:Q$10)^(1/Q7)-1)*100</f>
        <v>-2.291171525223723</v>
      </c>
      <c r="R11" s="8">
        <f>(PRODUCT($B$10:R$10)^(1/R7)-1)*100</f>
        <v>-2.2399870437075697</v>
      </c>
      <c r="S11" s="8">
        <f>(PRODUCT($B$10:S$10)^(1/S7)-1)*100</f>
        <v>-2.1905451445670909</v>
      </c>
      <c r="T11" s="8">
        <f>(PRODUCT($B$10:T$10)^(1/T7)-1)*100</f>
        <v>-2.1433454957282549</v>
      </c>
      <c r="U11" s="8">
        <f>(PRODUCT($B$10:U$10)^(1/U7)-1)*100</f>
        <v>-2.0987674795662326</v>
      </c>
      <c r="V11" s="8">
        <f>(PRODUCT($B$10:V$10)^(1/V7)-1)*100</f>
        <v>-2.0570816269892545</v>
      </c>
      <c r="W11" s="8">
        <f>(PRODUCT($B$10:W$10)^(1/W7)-1)*100</f>
        <v>-2.0184448004202049</v>
      </c>
      <c r="X11" s="8">
        <f>(PRODUCT($B$10:X$10)^(1/X7)-1)*100</f>
        <v>-1.9829238451541498</v>
      </c>
      <c r="Y11" s="8">
        <f>(PRODUCT($B$10:Y$10)^(1/Y7)-1)*100</f>
        <v>-1.9505118888408779</v>
      </c>
      <c r="Z11" s="8">
        <f>(PRODUCT($B$10:Z$10)^(1/Z7)-1)*100</f>
        <v>-1.9211405803401971</v>
      </c>
      <c r="AA11" s="8">
        <f>(PRODUCT($B$10:AA$10)^(1/AA7)-1)*100</f>
        <v>-1.8946917323015677</v>
      </c>
      <c r="AB11" s="8">
        <f>(PRODUCT($B$10:AB$10)^(1/AB7)-1)*100</f>
        <v>-1.8710090287543446</v>
      </c>
      <c r="AC11" s="8">
        <f>(PRODUCT($B$10:AC$10)^(1/AC7)-1)*100</f>
        <v>-1.8499097820512511</v>
      </c>
      <c r="AD11" s="8">
        <f>(PRODUCT($B$10:AD$10)^(1/AD7)-1)*100</f>
        <v>-1.8311953848963336</v>
      </c>
      <c r="AE11" s="8">
        <f>(PRODUCT($B$10:AE$10)^(1/AE7)-1)*100</f>
        <v>-1.8146626318950476</v>
      </c>
      <c r="AF11" s="8">
        <f>(PRODUCT($B$10:AF$10)^(1/AF7)-1)*100</f>
        <v>-1.8001112892467863</v>
      </c>
      <c r="AG11" s="8">
        <f>(PRODUCT($B$10:AG$10)^(1/AG7)-1)*100</f>
        <v>-1.7873528443966169</v>
      </c>
      <c r="AH11" s="8">
        <f>(PRODUCT($B$10:AH$10)^(1/AH7)-1)*100</f>
        <v>-1.776215724913377</v>
      </c>
      <c r="AI11" s="8">
        <f>(PRODUCT($B$10:AI$10)^(1/AI7)-1)*100</f>
        <v>-1.7665539685694398</v>
      </c>
      <c r="AJ11" s="8">
        <f>(PRODUCT($B$10:AJ$10)^(1/AJ7)-1)*100</f>
        <v>-1.7582448107844373</v>
      </c>
      <c r="AK11" s="8">
        <f>(PRODUCT($B$10:AK$10)^(1/AK7)-1)*100</f>
        <v>-1.7511858103489097</v>
      </c>
      <c r="AL11" s="8">
        <f>(PRODUCT($B$10:AL$10)^(1/AL7)-1)*100</f>
        <v>-1.7452971627236025</v>
      </c>
      <c r="AM11" s="8">
        <f>(PRODUCT($B$10:AM$10)^(1/AM7)-1)*100</f>
        <v>-1.7405223348694765</v>
      </c>
      <c r="AN11" s="8">
        <f>(PRODUCT($B$10:AN$10)^(1/AN7)-1)*100</f>
        <v>-1.7368198988542249</v>
      </c>
      <c r="AO11" s="8">
        <f>(PRODUCT($B$10:AO$10)^(1/AO7)-1)*100</f>
        <v>-1.7341520139839472</v>
      </c>
    </row>
    <row r="12" spans="1:99" x14ac:dyDescent="0.25">
      <c r="A12" s="10" t="s">
        <v>18</v>
      </c>
      <c r="B12" s="8">
        <f>B11</f>
        <v>-2.200000000000002</v>
      </c>
      <c r="C12" s="8">
        <f t="shared" ref="C12:AO12" si="6">((1+C9/100)^C7/(1+B9/100)^B7-1)*100</f>
        <v>-2.5995910020449875</v>
      </c>
      <c r="D12" s="8">
        <f t="shared" si="6"/>
        <v>-2.7441094631418861</v>
      </c>
      <c r="E12" s="8">
        <f t="shared" si="6"/>
        <v>-2.7803691656239526</v>
      </c>
      <c r="F12" s="8">
        <f t="shared" si="6"/>
        <v>-2.8309802554821628</v>
      </c>
      <c r="G12" s="8">
        <f t="shared" si="6"/>
        <v>-2.8078035216524522</v>
      </c>
      <c r="H12" s="8">
        <f t="shared" si="6"/>
        <v>-2.7316239496833927</v>
      </c>
      <c r="I12" s="8">
        <f t="shared" si="6"/>
        <v>-2.6200282170182443</v>
      </c>
      <c r="J12" s="8">
        <f t="shared" si="6"/>
        <v>-2.4869815156367769</v>
      </c>
      <c r="K12" s="8">
        <f t="shared" si="6"/>
        <v>-2.3425759873536123</v>
      </c>
      <c r="L12" s="8">
        <f t="shared" si="6"/>
        <v>-2.1945514549369771</v>
      </c>
      <c r="M12" s="8">
        <f t="shared" si="6"/>
        <v>-2.0480937204081173</v>
      </c>
      <c r="N12" s="8">
        <f t="shared" si="6"/>
        <v>-1.9073925818563486</v>
      </c>
      <c r="O12" s="8">
        <f t="shared" si="6"/>
        <v>-1.7760184468894713</v>
      </c>
      <c r="P12" s="8">
        <f t="shared" si="6"/>
        <v>-1.6560658312683829</v>
      </c>
      <c r="Q12" s="8">
        <f t="shared" si="6"/>
        <v>-1.5489100853617543</v>
      </c>
      <c r="R12" s="8">
        <f t="shared" si="6"/>
        <v>-1.4554873836080784</v>
      </c>
      <c r="S12" s="8">
        <f t="shared" si="6"/>
        <v>-1.3766237054892216</v>
      </c>
      <c r="T12" s="8">
        <f t="shared" si="6"/>
        <v>-1.3127556956966102</v>
      </c>
      <c r="U12" s="8">
        <f t="shared" si="6"/>
        <v>-1.2636330495547354</v>
      </c>
      <c r="V12" s="8">
        <f t="shared" si="6"/>
        <v>-1.2287134054576709</v>
      </c>
      <c r="W12" s="8">
        <f t="shared" si="6"/>
        <v>-1.2068256550413992</v>
      </c>
      <c r="X12" s="8">
        <f t="shared" si="6"/>
        <v>-1.1964765854276083</v>
      </c>
      <c r="Y12" s="8">
        <f t="shared" si="6"/>
        <v>-1.1961663093684405</v>
      </c>
      <c r="Z12" s="8">
        <f t="shared" si="6"/>
        <v>-1.2043143509002263</v>
      </c>
      <c r="AA12" s="8">
        <f t="shared" si="6"/>
        <v>-1.2193179199111892</v>
      </c>
      <c r="AB12" s="8">
        <f t="shared" si="6"/>
        <v>-1.2395986143104221</v>
      </c>
      <c r="AC12" s="8">
        <f t="shared" si="6"/>
        <v>-1.2637062551642764</v>
      </c>
      <c r="AD12" s="8">
        <f t="shared" si="6"/>
        <v>-1.2903303991980364</v>
      </c>
      <c r="AE12" s="8">
        <f t="shared" si="6"/>
        <v>-1.3184094672650026</v>
      </c>
      <c r="AF12" s="8">
        <f t="shared" si="6"/>
        <v>-1.3470982711123902</v>
      </c>
      <c r="AG12" s="8">
        <f t="shared" si="6"/>
        <v>-1.3758425935467389</v>
      </c>
      <c r="AH12" s="8">
        <f t="shared" si="6"/>
        <v>-1.4043093824864017</v>
      </c>
      <c r="AI12" s="8">
        <f t="shared" si="6"/>
        <v>-1.4325239461806194</v>
      </c>
      <c r="AJ12" s="8">
        <f t="shared" si="6"/>
        <v>-1.4607127994956337</v>
      </c>
      <c r="AK12" s="8">
        <f t="shared" si="6"/>
        <v>-1.4891115217510076</v>
      </c>
      <c r="AL12" s="8">
        <f t="shared" si="6"/>
        <v>-1.5180397462062012</v>
      </c>
      <c r="AM12" s="8">
        <f t="shared" si="6"/>
        <v>-1.548021758248197</v>
      </c>
      <c r="AN12" s="8">
        <f t="shared" si="6"/>
        <v>-1.579561238250371</v>
      </c>
      <c r="AO12" s="8">
        <f t="shared" si="6"/>
        <v>-1.612804006575419</v>
      </c>
    </row>
    <row r="15" spans="1:99" x14ac:dyDescent="0.25">
      <c r="A15" s="9" t="s">
        <v>19</v>
      </c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6</v>
      </c>
      <c r="H15" s="7">
        <v>7</v>
      </c>
      <c r="I15" s="7">
        <v>8</v>
      </c>
      <c r="J15" s="7">
        <v>9</v>
      </c>
      <c r="K15" s="7">
        <v>10</v>
      </c>
      <c r="L15" s="7">
        <v>11</v>
      </c>
      <c r="M15" s="7">
        <v>12</v>
      </c>
      <c r="N15" s="7">
        <v>13</v>
      </c>
      <c r="O15" s="7">
        <v>14</v>
      </c>
      <c r="P15" s="7">
        <v>15</v>
      </c>
      <c r="Q15" s="7">
        <v>16</v>
      </c>
      <c r="R15" s="7">
        <v>17</v>
      </c>
      <c r="S15" s="7">
        <v>18</v>
      </c>
      <c r="T15" s="7">
        <v>19</v>
      </c>
      <c r="U15" s="7">
        <v>20</v>
      </c>
      <c r="V15" s="7">
        <v>21</v>
      </c>
      <c r="W15" s="7">
        <v>22</v>
      </c>
      <c r="X15" s="7">
        <v>23</v>
      </c>
      <c r="Y15" s="7">
        <v>24</v>
      </c>
      <c r="Z15" s="7">
        <v>25</v>
      </c>
      <c r="AA15" s="7">
        <v>26</v>
      </c>
      <c r="AB15" s="7">
        <v>27</v>
      </c>
      <c r="AC15" s="7">
        <v>28</v>
      </c>
      <c r="AD15" s="7">
        <v>29</v>
      </c>
      <c r="AE15" s="7">
        <v>30</v>
      </c>
      <c r="AF15" s="7">
        <v>31</v>
      </c>
      <c r="AG15" s="7">
        <v>32</v>
      </c>
      <c r="AH15" s="7">
        <v>33</v>
      </c>
      <c r="AI15" s="7">
        <v>34</v>
      </c>
      <c r="AJ15" s="7">
        <v>35</v>
      </c>
      <c r="AK15" s="7">
        <v>36</v>
      </c>
      <c r="AL15" s="7">
        <v>37</v>
      </c>
      <c r="AM15" s="7">
        <v>38</v>
      </c>
      <c r="AN15" s="7">
        <v>39</v>
      </c>
      <c r="AO15" s="7">
        <v>40</v>
      </c>
      <c r="AP15" s="7">
        <v>41</v>
      </c>
      <c r="AQ15" s="7">
        <v>42</v>
      </c>
      <c r="AR15" s="7">
        <v>43</v>
      </c>
      <c r="AS15" s="7">
        <v>44</v>
      </c>
      <c r="AT15" s="7">
        <v>45</v>
      </c>
      <c r="AU15" s="7">
        <v>46</v>
      </c>
      <c r="AV15" s="7">
        <v>47</v>
      </c>
      <c r="AW15" s="7">
        <v>48</v>
      </c>
      <c r="AX15" s="7">
        <v>49</v>
      </c>
      <c r="AY15" s="7">
        <v>50</v>
      </c>
      <c r="AZ15" s="7">
        <v>51</v>
      </c>
      <c r="BA15" s="7">
        <v>52</v>
      </c>
      <c r="BB15" s="7">
        <v>53</v>
      </c>
      <c r="BC15" s="7">
        <v>54</v>
      </c>
      <c r="BD15" s="7">
        <v>55</v>
      </c>
      <c r="BE15" s="7">
        <v>56</v>
      </c>
      <c r="BF15" s="7">
        <v>57</v>
      </c>
      <c r="BG15" s="7">
        <v>58</v>
      </c>
      <c r="BH15" s="7">
        <v>59</v>
      </c>
      <c r="BI15" s="7">
        <v>60</v>
      </c>
      <c r="BJ15" s="7">
        <v>61</v>
      </c>
      <c r="BK15" s="7">
        <v>62</v>
      </c>
      <c r="BL15" s="7">
        <v>63</v>
      </c>
      <c r="BM15" s="7">
        <v>64</v>
      </c>
      <c r="BN15" s="7">
        <v>65</v>
      </c>
      <c r="BO15" s="7">
        <v>66</v>
      </c>
      <c r="BP15" s="7">
        <v>67</v>
      </c>
      <c r="BQ15" s="7">
        <v>68</v>
      </c>
      <c r="BR15" s="7">
        <v>69</v>
      </c>
      <c r="BS15" s="7">
        <v>70</v>
      </c>
      <c r="BT15" s="7">
        <v>71</v>
      </c>
      <c r="BU15" s="7">
        <v>72</v>
      </c>
      <c r="BV15" s="7">
        <v>73</v>
      </c>
      <c r="BW15" s="7">
        <v>74</v>
      </c>
      <c r="BX15" s="7">
        <v>75</v>
      </c>
      <c r="BY15" s="7">
        <v>76</v>
      </c>
      <c r="BZ15" s="7">
        <v>77</v>
      </c>
      <c r="CA15" s="7">
        <v>78</v>
      </c>
      <c r="CB15" s="7">
        <v>79</v>
      </c>
      <c r="CC15" s="7">
        <v>80</v>
      </c>
      <c r="CD15" s="7">
        <v>81</v>
      </c>
      <c r="CE15" s="7">
        <v>82</v>
      </c>
      <c r="CF15" s="7">
        <v>83</v>
      </c>
      <c r="CG15" s="7">
        <v>84</v>
      </c>
      <c r="CH15" s="7">
        <v>85</v>
      </c>
      <c r="CI15" s="7">
        <v>86</v>
      </c>
      <c r="CJ15" s="7">
        <v>87</v>
      </c>
      <c r="CK15" s="7">
        <v>88</v>
      </c>
      <c r="CL15" s="7">
        <v>89</v>
      </c>
      <c r="CM15" s="7">
        <v>90</v>
      </c>
      <c r="CN15" s="7">
        <v>91</v>
      </c>
      <c r="CO15" s="7">
        <v>92</v>
      </c>
      <c r="CP15" s="7">
        <v>93</v>
      </c>
      <c r="CQ15" s="7">
        <v>94</v>
      </c>
      <c r="CR15" s="7">
        <v>95</v>
      </c>
      <c r="CS15" s="7">
        <v>96</v>
      </c>
      <c r="CT15" s="7">
        <v>97</v>
      </c>
      <c r="CU15" s="7">
        <v>98</v>
      </c>
    </row>
    <row r="16" spans="1:99" x14ac:dyDescent="0.25">
      <c r="A16" s="9" t="s">
        <v>18</v>
      </c>
      <c r="B16" s="7">
        <v>-2.200000000000002</v>
      </c>
      <c r="C16" s="7">
        <v>-2.5995910020449875</v>
      </c>
      <c r="D16" s="7">
        <v>-2.7441094631418861</v>
      </c>
      <c r="E16" s="7">
        <v>-2.7803691656239526</v>
      </c>
      <c r="F16" s="7">
        <v>-2.8309802554821628</v>
      </c>
      <c r="G16" s="7">
        <v>-2.8078035216524522</v>
      </c>
      <c r="H16" s="7">
        <v>-2.7316239496833927</v>
      </c>
      <c r="I16" s="7">
        <v>-2.6200282170182443</v>
      </c>
      <c r="J16" s="7">
        <v>-2.4869815156367769</v>
      </c>
      <c r="K16" s="7">
        <v>-2.3425759873536123</v>
      </c>
      <c r="L16" s="7">
        <v>-2.1945514549369771</v>
      </c>
      <c r="M16" s="7">
        <v>-2.0480937204081173</v>
      </c>
      <c r="N16" s="7">
        <v>-1.9073925818563486</v>
      </c>
      <c r="O16" s="7">
        <v>-1.7760184468894713</v>
      </c>
      <c r="P16" s="7">
        <v>-1.6560658312683829</v>
      </c>
      <c r="Q16" s="7">
        <v>-1.5489100853617543</v>
      </c>
      <c r="R16" s="7">
        <v>-1.4554873836080784</v>
      </c>
      <c r="S16" s="7">
        <v>-1.3766237054892216</v>
      </c>
      <c r="T16" s="7">
        <v>-1.3127556956966102</v>
      </c>
      <c r="U16" s="7">
        <v>-1.2636330495547354</v>
      </c>
      <c r="V16" s="7">
        <v>-1.2287134054576709</v>
      </c>
      <c r="W16" s="7">
        <v>-1.2068256550413992</v>
      </c>
      <c r="X16" s="7">
        <v>-1.1964765854276083</v>
      </c>
      <c r="Y16" s="7">
        <v>-1.1961663093684405</v>
      </c>
      <c r="Z16" s="7">
        <v>-1.2043143509002263</v>
      </c>
      <c r="AA16" s="7">
        <v>-1.2193179199111892</v>
      </c>
      <c r="AB16" s="7">
        <v>-1.2395986143104221</v>
      </c>
      <c r="AC16" s="7">
        <v>-1.2637062551642764</v>
      </c>
      <c r="AD16" s="7">
        <v>-1.2903303991980364</v>
      </c>
      <c r="AE16" s="7">
        <v>-1.3184094672650026</v>
      </c>
      <c r="AF16" s="7">
        <v>-1.3470982711123902</v>
      </c>
      <c r="AG16" s="7">
        <v>-1.3758425935467389</v>
      </c>
      <c r="AH16" s="7">
        <v>-1.4043093824864017</v>
      </c>
      <c r="AI16" s="7">
        <v>-1.4325239461806194</v>
      </c>
      <c r="AJ16" s="7">
        <v>-1.4607127994956337</v>
      </c>
      <c r="AK16" s="7">
        <v>-1.4891115217510076</v>
      </c>
      <c r="AL16" s="7">
        <v>-1.5180397462062012</v>
      </c>
      <c r="AM16" s="7">
        <v>-1.548021758248197</v>
      </c>
      <c r="AN16" s="7">
        <v>-1.579561238250371</v>
      </c>
      <c r="AO16" s="7">
        <v>-1.612804006575419</v>
      </c>
      <c r="AP16" s="7">
        <v>-1.612804006575419</v>
      </c>
      <c r="AQ16" s="7">
        <v>-1.612804006575419</v>
      </c>
      <c r="AR16" s="7">
        <v>-1.612804006575419</v>
      </c>
      <c r="AS16" s="7">
        <v>-1.612804006575419</v>
      </c>
      <c r="AT16" s="7">
        <v>-1.612804006575419</v>
      </c>
      <c r="AU16" s="7">
        <v>-1.612804006575419</v>
      </c>
      <c r="AV16" s="7">
        <v>-1.612804006575419</v>
      </c>
      <c r="AW16" s="7">
        <v>-1.612804006575419</v>
      </c>
      <c r="AX16" s="7">
        <v>-1.612804006575419</v>
      </c>
      <c r="AY16" s="7">
        <v>-1.612804006575419</v>
      </c>
      <c r="AZ16" s="7">
        <v>-1.612804006575419</v>
      </c>
      <c r="BA16" s="7">
        <v>-1.612804006575419</v>
      </c>
      <c r="BB16" s="7">
        <v>-1.612804006575419</v>
      </c>
      <c r="BC16" s="7">
        <v>-1.612804006575419</v>
      </c>
      <c r="BD16" s="7">
        <v>-1.612804006575419</v>
      </c>
      <c r="BE16" s="7">
        <v>-1.612804006575419</v>
      </c>
      <c r="BF16" s="7">
        <v>-1.612804006575419</v>
      </c>
      <c r="BG16" s="7">
        <v>-1.612804006575419</v>
      </c>
      <c r="BH16" s="7">
        <v>-1.612804006575419</v>
      </c>
      <c r="BI16" s="7">
        <v>-1.612804006575419</v>
      </c>
      <c r="BJ16" s="7">
        <v>-1.612804006575419</v>
      </c>
      <c r="BK16" s="7">
        <v>-1.612804006575419</v>
      </c>
      <c r="BL16" s="7">
        <v>-1.612804006575419</v>
      </c>
      <c r="BM16" s="7">
        <v>-1.612804006575419</v>
      </c>
      <c r="BN16" s="7">
        <v>-1.612804006575419</v>
      </c>
      <c r="BO16" s="7">
        <v>-1.612804006575419</v>
      </c>
      <c r="BP16" s="7">
        <v>-1.612804006575419</v>
      </c>
      <c r="BQ16" s="7">
        <v>-1.612804006575419</v>
      </c>
      <c r="BR16" s="7">
        <v>-1.612804006575419</v>
      </c>
      <c r="BS16" s="7">
        <v>-1.612804006575419</v>
      </c>
      <c r="BT16" s="7">
        <v>-1.612804006575419</v>
      </c>
      <c r="BU16" s="7">
        <v>-1.612804006575419</v>
      </c>
      <c r="BV16" s="7">
        <v>-1.612804006575419</v>
      </c>
      <c r="BW16" s="7">
        <v>-1.612804006575419</v>
      </c>
      <c r="BX16" s="7">
        <v>-1.612804006575419</v>
      </c>
      <c r="BY16" s="7">
        <v>-1.612804006575419</v>
      </c>
      <c r="BZ16" s="7">
        <v>-1.612804006575419</v>
      </c>
      <c r="CA16" s="7">
        <v>-1.612804006575419</v>
      </c>
      <c r="CB16" s="7">
        <v>-1.612804006575419</v>
      </c>
      <c r="CC16" s="7">
        <v>-1.612804006575419</v>
      </c>
      <c r="CD16" s="7">
        <v>-1.612804006575419</v>
      </c>
      <c r="CE16" s="7">
        <v>-1.612804006575419</v>
      </c>
      <c r="CF16" s="7">
        <v>-1.612804006575419</v>
      </c>
      <c r="CG16" s="7">
        <v>-1.612804006575419</v>
      </c>
      <c r="CH16" s="7">
        <v>-1.612804006575419</v>
      </c>
      <c r="CI16" s="7">
        <v>-1.612804006575419</v>
      </c>
      <c r="CJ16" s="7">
        <v>-1.612804006575419</v>
      </c>
      <c r="CK16" s="7">
        <v>-1.612804006575419</v>
      </c>
      <c r="CL16" s="7">
        <v>-1.612804006575419</v>
      </c>
      <c r="CM16" s="7">
        <v>-1.612804006575419</v>
      </c>
      <c r="CN16" s="7">
        <v>-1.612804006575419</v>
      </c>
      <c r="CO16" s="7">
        <v>-1.612804006575419</v>
      </c>
      <c r="CP16" s="7">
        <v>-1.612804006575419</v>
      </c>
      <c r="CQ16" s="7">
        <v>-1.612804006575419</v>
      </c>
      <c r="CR16" s="7">
        <v>-1.612804006575419</v>
      </c>
      <c r="CS16" s="7">
        <v>-1.612804006575419</v>
      </c>
      <c r="CT16" s="7">
        <v>-1.612804006575419</v>
      </c>
      <c r="CU16" s="7">
        <v>-1.612804006575419</v>
      </c>
    </row>
    <row r="17" spans="1:99" x14ac:dyDescent="0.25">
      <c r="A17" s="10" t="s">
        <v>17</v>
      </c>
      <c r="B17" s="7">
        <v>-2.2000000000000002</v>
      </c>
      <c r="C17" s="7">
        <v>-2.4</v>
      </c>
      <c r="D17" s="7">
        <v>-2.5148382224644745</v>
      </c>
      <c r="E17" s="7">
        <v>-2.5812888713968074</v>
      </c>
      <c r="F17" s="7">
        <v>-2.6312784252936483</v>
      </c>
      <c r="G17" s="7">
        <v>-2.6607215237878274</v>
      </c>
      <c r="H17" s="7">
        <v>-2.6708536051803313</v>
      </c>
      <c r="I17" s="7">
        <v>-2.6645018826515181</v>
      </c>
      <c r="J17" s="7">
        <v>-2.6447933673113337</v>
      </c>
      <c r="K17" s="7">
        <v>-2.6146137639706151</v>
      </c>
      <c r="L17" s="7">
        <v>-2.5765009482586176</v>
      </c>
      <c r="M17" s="7">
        <v>-2.5325760994496194</v>
      </c>
      <c r="N17" s="7">
        <v>-2.484626847505933</v>
      </c>
      <c r="O17" s="7">
        <v>-2.4341819324442713</v>
      </c>
      <c r="P17" s="7">
        <v>-2.3824996055480039</v>
      </c>
      <c r="Q17" s="7">
        <v>-2.3306076617767228</v>
      </c>
      <c r="R17" s="7">
        <v>-2.2793458028570801</v>
      </c>
      <c r="S17" s="7">
        <v>-2.2294120481644888</v>
      </c>
      <c r="T17" s="7">
        <v>-2.1813799415092783</v>
      </c>
      <c r="U17" s="7">
        <v>-2.1356958558373096</v>
      </c>
      <c r="V17" s="7">
        <v>-2.0926956787870372</v>
      </c>
      <c r="W17" s="7">
        <v>-2.0526017289675811</v>
      </c>
      <c r="X17" s="7">
        <v>-2.0155336185569972</v>
      </c>
      <c r="Y17" s="7">
        <v>-1.98152936849518</v>
      </c>
      <c r="Z17" s="7">
        <v>-1.9505584831606233</v>
      </c>
      <c r="AA17" s="7">
        <v>-1.9225341984497568</v>
      </c>
      <c r="AB17" s="7">
        <v>-1.8973247055300559</v>
      </c>
      <c r="AC17" s="7">
        <v>-1.874765646661924</v>
      </c>
      <c r="AD17" s="7">
        <v>-1.854670428059461</v>
      </c>
      <c r="AE17" s="7">
        <v>-1.8368421014869614</v>
      </c>
      <c r="AF17" s="7">
        <v>-1.8210819270134337</v>
      </c>
      <c r="AG17" s="7">
        <v>-1.8071986705101</v>
      </c>
      <c r="AH17" s="7">
        <v>-1.7950141265367527</v>
      </c>
      <c r="AI17" s="7">
        <v>-1.7843717023418888</v>
      </c>
      <c r="AJ17" s="7">
        <v>-1.7751390746977624</v>
      </c>
      <c r="AK17" s="7">
        <v>-1.7672050901683489</v>
      </c>
      <c r="AL17" s="7">
        <v>-1.7604791875947305</v>
      </c>
      <c r="AM17" s="7">
        <v>-1.7548940808177109</v>
      </c>
      <c r="AN17" s="7">
        <v>-1.7504022710899527</v>
      </c>
      <c r="AO17" s="7">
        <v>-1.7469646609177598</v>
      </c>
      <c r="AP17" s="7">
        <f t="shared" ref="AP17:BU17" si="7">(((1+AO17/100)^AO15*(1+AP16/100))^(1/AP15)-1)*100</f>
        <v>-1.7436946274273835</v>
      </c>
      <c r="AQ17" s="7">
        <f t="shared" si="7"/>
        <v>-1.740580208635456</v>
      </c>
      <c r="AR17" s="7">
        <f t="shared" si="7"/>
        <v>-1.7376105545946818</v>
      </c>
      <c r="AS17" s="7">
        <f t="shared" si="7"/>
        <v>-1.7347758011045378</v>
      </c>
      <c r="AT17" s="7">
        <f t="shared" si="7"/>
        <v>-1.7320669602503336</v>
      </c>
      <c r="AU17" s="7">
        <f t="shared" si="7"/>
        <v>-1.7294758252113018</v>
      </c>
      <c r="AV17" s="7">
        <f t="shared" si="7"/>
        <v>-1.726994887213773</v>
      </c>
      <c r="AW17" s="7">
        <f t="shared" si="7"/>
        <v>-1.724617262859296</v>
      </c>
      <c r="AX17" s="7">
        <f t="shared" si="7"/>
        <v>-1.7223366303464216</v>
      </c>
      <c r="AY17" s="7">
        <f t="shared" si="7"/>
        <v>-1.7201471733416684</v>
      </c>
      <c r="AZ17" s="7">
        <f t="shared" si="7"/>
        <v>-1.7180435314503528</v>
      </c>
      <c r="BA17" s="7">
        <f t="shared" si="7"/>
        <v>-1.7160207563993723</v>
      </c>
      <c r="BB17" s="7">
        <f t="shared" si="7"/>
        <v>-1.7140742731778236</v>
      </c>
      <c r="BC17" s="7">
        <f t="shared" si="7"/>
        <v>-1.7121998454931675</v>
      </c>
      <c r="BD17" s="7">
        <f t="shared" si="7"/>
        <v>-1.7103935449939267</v>
      </c>
      <c r="BE17" s="7">
        <f t="shared" si="7"/>
        <v>-1.7086517237883903</v>
      </c>
      <c r="BF17" s="7">
        <f t="shared" si="7"/>
        <v>-1.706970989854617</v>
      </c>
      <c r="BG17" s="7">
        <f t="shared" si="7"/>
        <v>-1.7053481849931162</v>
      </c>
      <c r="BH17" s="7">
        <f t="shared" si="7"/>
        <v>-1.7037803650205463</v>
      </c>
      <c r="BI17" s="7">
        <f t="shared" si="7"/>
        <v>-1.7022647819431302</v>
      </c>
      <c r="BJ17" s="7">
        <f t="shared" si="7"/>
        <v>-1.7007988678827912</v>
      </c>
      <c r="BK17" s="7">
        <f t="shared" si="7"/>
        <v>-1.6993802205580333</v>
      </c>
      <c r="BL17" s="7">
        <f t="shared" si="7"/>
        <v>-1.6980065901470942</v>
      </c>
      <c r="BM17" s="7">
        <f t="shared" si="7"/>
        <v>-1.6966758673820914</v>
      </c>
      <c r="BN17" s="7">
        <f t="shared" si="7"/>
        <v>-1.6953860727417114</v>
      </c>
      <c r="BO17" s="7">
        <f t="shared" si="7"/>
        <v>-1.6941353466260356</v>
      </c>
      <c r="BP17" s="7">
        <f t="shared" si="7"/>
        <v>-1.6929219404107743</v>
      </c>
      <c r="BQ17" s="7">
        <f t="shared" si="7"/>
        <v>-1.6917442082906131</v>
      </c>
      <c r="BR17" s="7">
        <f t="shared" si="7"/>
        <v>-1.6906005998314932</v>
      </c>
      <c r="BS17" s="7">
        <f t="shared" si="7"/>
        <v>-1.6894896531610359</v>
      </c>
      <c r="BT17" s="7">
        <f t="shared" si="7"/>
        <v>-1.6884099887341963</v>
      </c>
      <c r="BU17" s="7">
        <f t="shared" si="7"/>
        <v>-1.6873603036182794</v>
      </c>
      <c r="BV17" s="7">
        <f t="shared" ref="BV17:CU17" si="8">(((1+BU17/100)^BU15*(1+BV16/100))^(1/BV15)-1)*100</f>
        <v>-1.6863393662474468</v>
      </c>
      <c r="BW17" s="7">
        <f t="shared" si="8"/>
        <v>-1.6853460116024399</v>
      </c>
      <c r="BX17" s="7">
        <f t="shared" si="8"/>
        <v>-1.6843791367757488</v>
      </c>
      <c r="BY17" s="7">
        <f t="shared" si="8"/>
        <v>-1.6834376968867804</v>
      </c>
      <c r="BZ17" s="7">
        <f t="shared" si="8"/>
        <v>-1.6825207013151933</v>
      </c>
      <c r="CA17" s="7">
        <f t="shared" si="8"/>
        <v>-1.6816272102239238</v>
      </c>
      <c r="CB17" s="7">
        <f t="shared" si="8"/>
        <v>-1.6807563313461449</v>
      </c>
      <c r="CC17" s="7">
        <f t="shared" si="8"/>
        <v>-1.6799072170131546</v>
      </c>
      <c r="CD17" s="7">
        <f t="shared" si="8"/>
        <v>-1.6790790614023221</v>
      </c>
      <c r="CE17" s="7">
        <f t="shared" si="8"/>
        <v>-1.6782710979863613</v>
      </c>
      <c r="CF17" s="7">
        <f t="shared" si="8"/>
        <v>-1.6774825971669016</v>
      </c>
      <c r="CG17" s="7">
        <f t="shared" si="8"/>
        <v>-1.6767128640770568</v>
      </c>
      <c r="CH17" s="7">
        <f t="shared" si="8"/>
        <v>-1.6759612365390697</v>
      </c>
      <c r="CI17" s="7">
        <f t="shared" si="8"/>
        <v>-1.6752270831643767</v>
      </c>
      <c r="CJ17" s="7">
        <f t="shared" si="8"/>
        <v>-1.6745098015846449</v>
      </c>
      <c r="CK17" s="7">
        <f t="shared" si="8"/>
        <v>-1.673808816803446</v>
      </c>
      <c r="CL17" s="7">
        <f t="shared" si="8"/>
        <v>-1.6731235796589528</v>
      </c>
      <c r="CM17" s="7">
        <f t="shared" si="8"/>
        <v>-1.6724535653891315</v>
      </c>
      <c r="CN17" s="7">
        <f t="shared" si="8"/>
        <v>-1.6717982722914804</v>
      </c>
      <c r="CO17" s="7">
        <f t="shared" si="8"/>
        <v>-1.6711572204702096</v>
      </c>
      <c r="CP17" s="7">
        <f t="shared" si="8"/>
        <v>-1.6705299506641125</v>
      </c>
      <c r="CQ17" s="7">
        <f t="shared" si="8"/>
        <v>-1.6699160231493537</v>
      </c>
      <c r="CR17" s="7">
        <f t="shared" si="8"/>
        <v>-1.6693150167114812</v>
      </c>
      <c r="CS17" s="7">
        <f t="shared" si="8"/>
        <v>-1.6687265276816299</v>
      </c>
      <c r="CT17" s="7">
        <f t="shared" si="8"/>
        <v>-1.6681501690324008</v>
      </c>
      <c r="CU17" s="7">
        <f t="shared" si="8"/>
        <v>-1.6675855695290287</v>
      </c>
    </row>
    <row r="18" spans="1:99" x14ac:dyDescent="0.25">
      <c r="B18" s="8">
        <f>(1+B17/100)</f>
        <v>0.97799999999999998</v>
      </c>
      <c r="C18" s="8">
        <f t="shared" ref="C18:AH18" si="9">(1+C16/100)</f>
        <v>0.97400408997955013</v>
      </c>
      <c r="D18" s="8">
        <f t="shared" si="9"/>
        <v>0.97255890536858114</v>
      </c>
      <c r="E18" s="8">
        <f t="shared" si="9"/>
        <v>0.97219630834376047</v>
      </c>
      <c r="F18" s="8">
        <f t="shared" si="9"/>
        <v>0.97169019744517837</v>
      </c>
      <c r="G18" s="8">
        <f t="shared" si="9"/>
        <v>0.97192196478347548</v>
      </c>
      <c r="H18" s="8">
        <f t="shared" si="9"/>
        <v>0.97268376050316607</v>
      </c>
      <c r="I18" s="8">
        <f t="shared" si="9"/>
        <v>0.97379971782981756</v>
      </c>
      <c r="J18" s="8">
        <f t="shared" si="9"/>
        <v>0.97513018484363223</v>
      </c>
      <c r="K18" s="8">
        <f t="shared" si="9"/>
        <v>0.97657424012646388</v>
      </c>
      <c r="L18" s="8">
        <f t="shared" si="9"/>
        <v>0.97805448545063023</v>
      </c>
      <c r="M18" s="8">
        <f t="shared" si="9"/>
        <v>0.97951906279591883</v>
      </c>
      <c r="N18" s="8">
        <f t="shared" si="9"/>
        <v>0.98092607418143651</v>
      </c>
      <c r="O18" s="8">
        <f t="shared" si="9"/>
        <v>0.98223981553110529</v>
      </c>
      <c r="P18" s="8">
        <f t="shared" si="9"/>
        <v>0.98343934168731617</v>
      </c>
      <c r="Q18" s="8">
        <f t="shared" si="9"/>
        <v>0.98451089914638246</v>
      </c>
      <c r="R18" s="8">
        <f t="shared" si="9"/>
        <v>0.98544512616391922</v>
      </c>
      <c r="S18" s="8">
        <f t="shared" si="9"/>
        <v>0.98623376294510778</v>
      </c>
      <c r="T18" s="8">
        <f t="shared" si="9"/>
        <v>0.9868724430430339</v>
      </c>
      <c r="U18" s="8">
        <f t="shared" si="9"/>
        <v>0.98736366950445265</v>
      </c>
      <c r="V18" s="8">
        <f t="shared" si="9"/>
        <v>0.98771286594542329</v>
      </c>
      <c r="W18" s="8">
        <f t="shared" si="9"/>
        <v>0.98793174344958601</v>
      </c>
      <c r="X18" s="8">
        <f t="shared" si="9"/>
        <v>0.98803523414572392</v>
      </c>
      <c r="Y18" s="8">
        <f t="shared" si="9"/>
        <v>0.9880383369063156</v>
      </c>
      <c r="Z18" s="8">
        <f t="shared" si="9"/>
        <v>0.98795685649099774</v>
      </c>
      <c r="AA18" s="8">
        <f t="shared" si="9"/>
        <v>0.98780682080088811</v>
      </c>
      <c r="AB18" s="8">
        <f t="shared" si="9"/>
        <v>0.98760401385689578</v>
      </c>
      <c r="AC18" s="8">
        <f t="shared" si="9"/>
        <v>0.98736293744835724</v>
      </c>
      <c r="AD18" s="8">
        <f t="shared" si="9"/>
        <v>0.98709669600801964</v>
      </c>
      <c r="AE18" s="8">
        <f t="shared" si="9"/>
        <v>0.98681590532734997</v>
      </c>
      <c r="AF18" s="8">
        <f t="shared" si="9"/>
        <v>0.9865290172888761</v>
      </c>
      <c r="AG18" s="8">
        <f t="shared" si="9"/>
        <v>0.98624157406453261</v>
      </c>
      <c r="AH18" s="8">
        <f t="shared" si="9"/>
        <v>0.98595690617513598</v>
      </c>
      <c r="AI18" s="8">
        <f t="shared" ref="AI18:BN18" si="10">(1+AI16/100)</f>
        <v>0.98567476053819381</v>
      </c>
      <c r="AJ18" s="8">
        <f t="shared" si="10"/>
        <v>0.98539287200504366</v>
      </c>
      <c r="AK18" s="8">
        <f t="shared" si="10"/>
        <v>0.98510888478248992</v>
      </c>
      <c r="AL18" s="8">
        <f t="shared" si="10"/>
        <v>0.98481960253793799</v>
      </c>
      <c r="AM18" s="8">
        <f t="shared" si="10"/>
        <v>0.98451978241751803</v>
      </c>
      <c r="AN18" s="8">
        <f t="shared" si="10"/>
        <v>0.98420438761749629</v>
      </c>
      <c r="AO18" s="8">
        <f t="shared" si="10"/>
        <v>0.98387195993424581</v>
      </c>
      <c r="AP18" s="8">
        <f t="shared" si="10"/>
        <v>0.98387195993424581</v>
      </c>
      <c r="AQ18" s="8">
        <f t="shared" si="10"/>
        <v>0.98387195993424581</v>
      </c>
      <c r="AR18" s="8">
        <f t="shared" si="10"/>
        <v>0.98387195993424581</v>
      </c>
      <c r="AS18" s="8">
        <f t="shared" si="10"/>
        <v>0.98387195993424581</v>
      </c>
      <c r="AT18" s="8">
        <f t="shared" si="10"/>
        <v>0.98387195993424581</v>
      </c>
      <c r="AU18" s="8">
        <f t="shared" si="10"/>
        <v>0.98387195993424581</v>
      </c>
      <c r="AV18" s="8">
        <f t="shared" si="10"/>
        <v>0.98387195993424581</v>
      </c>
      <c r="AW18" s="8">
        <f t="shared" si="10"/>
        <v>0.98387195993424581</v>
      </c>
      <c r="AX18" s="8">
        <f t="shared" si="10"/>
        <v>0.98387195993424581</v>
      </c>
      <c r="AY18" s="8">
        <f t="shared" si="10"/>
        <v>0.98387195993424581</v>
      </c>
      <c r="AZ18" s="8">
        <f t="shared" si="10"/>
        <v>0.98387195993424581</v>
      </c>
      <c r="BA18" s="8">
        <f t="shared" si="10"/>
        <v>0.98387195993424581</v>
      </c>
      <c r="BB18" s="8">
        <f t="shared" si="10"/>
        <v>0.98387195993424581</v>
      </c>
      <c r="BC18" s="8">
        <f t="shared" si="10"/>
        <v>0.98387195993424581</v>
      </c>
      <c r="BD18" s="8">
        <f t="shared" si="10"/>
        <v>0.98387195993424581</v>
      </c>
      <c r="BE18" s="8">
        <f t="shared" si="10"/>
        <v>0.98387195993424581</v>
      </c>
      <c r="BF18" s="8">
        <f t="shared" si="10"/>
        <v>0.98387195993424581</v>
      </c>
      <c r="BG18" s="8">
        <f t="shared" si="10"/>
        <v>0.98387195993424581</v>
      </c>
      <c r="BH18" s="8">
        <f t="shared" si="10"/>
        <v>0.98387195993424581</v>
      </c>
      <c r="BI18" s="8">
        <f t="shared" si="10"/>
        <v>0.98387195993424581</v>
      </c>
      <c r="BJ18" s="8">
        <f t="shared" si="10"/>
        <v>0.98387195993424581</v>
      </c>
      <c r="BK18" s="8">
        <f t="shared" si="10"/>
        <v>0.98387195993424581</v>
      </c>
      <c r="BL18" s="8">
        <f t="shared" si="10"/>
        <v>0.98387195993424581</v>
      </c>
      <c r="BM18" s="8">
        <f t="shared" si="10"/>
        <v>0.98387195993424581</v>
      </c>
      <c r="BN18" s="8">
        <f t="shared" si="10"/>
        <v>0.98387195993424581</v>
      </c>
      <c r="BO18" s="8">
        <f t="shared" ref="BO18:CU18" si="11">(1+BO16/100)</f>
        <v>0.98387195993424581</v>
      </c>
      <c r="BP18" s="8">
        <f t="shared" si="11"/>
        <v>0.98387195993424581</v>
      </c>
      <c r="BQ18" s="8">
        <f t="shared" si="11"/>
        <v>0.98387195993424581</v>
      </c>
      <c r="BR18" s="8">
        <f t="shared" si="11"/>
        <v>0.98387195993424581</v>
      </c>
      <c r="BS18" s="8">
        <f t="shared" si="11"/>
        <v>0.98387195993424581</v>
      </c>
      <c r="BT18" s="8">
        <f t="shared" si="11"/>
        <v>0.98387195993424581</v>
      </c>
      <c r="BU18" s="8">
        <f t="shared" si="11"/>
        <v>0.98387195993424581</v>
      </c>
      <c r="BV18" s="8">
        <f t="shared" si="11"/>
        <v>0.98387195993424581</v>
      </c>
      <c r="BW18" s="8">
        <f t="shared" si="11"/>
        <v>0.98387195993424581</v>
      </c>
      <c r="BX18" s="8">
        <f t="shared" si="11"/>
        <v>0.98387195993424581</v>
      </c>
      <c r="BY18" s="8">
        <f t="shared" si="11"/>
        <v>0.98387195993424581</v>
      </c>
      <c r="BZ18" s="8">
        <f t="shared" si="11"/>
        <v>0.98387195993424581</v>
      </c>
      <c r="CA18" s="8">
        <f t="shared" si="11"/>
        <v>0.98387195993424581</v>
      </c>
      <c r="CB18" s="8">
        <f t="shared" si="11"/>
        <v>0.98387195993424581</v>
      </c>
      <c r="CC18" s="8">
        <f t="shared" si="11"/>
        <v>0.98387195993424581</v>
      </c>
      <c r="CD18" s="8">
        <f t="shared" si="11"/>
        <v>0.98387195993424581</v>
      </c>
      <c r="CE18" s="8">
        <f t="shared" si="11"/>
        <v>0.98387195993424581</v>
      </c>
      <c r="CF18" s="8">
        <f t="shared" si="11"/>
        <v>0.98387195993424581</v>
      </c>
      <c r="CG18" s="8">
        <f t="shared" si="11"/>
        <v>0.98387195993424581</v>
      </c>
      <c r="CH18" s="8">
        <f t="shared" si="11"/>
        <v>0.98387195993424581</v>
      </c>
      <c r="CI18" s="8">
        <f t="shared" si="11"/>
        <v>0.98387195993424581</v>
      </c>
      <c r="CJ18" s="8">
        <f t="shared" si="11"/>
        <v>0.98387195993424581</v>
      </c>
      <c r="CK18" s="8">
        <f t="shared" si="11"/>
        <v>0.98387195993424581</v>
      </c>
      <c r="CL18" s="8">
        <f t="shared" si="11"/>
        <v>0.98387195993424581</v>
      </c>
      <c r="CM18" s="8">
        <f t="shared" si="11"/>
        <v>0.98387195993424581</v>
      </c>
      <c r="CN18" s="8">
        <f t="shared" si="11"/>
        <v>0.98387195993424581</v>
      </c>
      <c r="CO18" s="8">
        <f t="shared" si="11"/>
        <v>0.98387195993424581</v>
      </c>
      <c r="CP18" s="8">
        <f t="shared" si="11"/>
        <v>0.98387195993424581</v>
      </c>
      <c r="CQ18" s="8">
        <f t="shared" si="11"/>
        <v>0.98387195993424581</v>
      </c>
      <c r="CR18" s="8">
        <f t="shared" si="11"/>
        <v>0.98387195993424581</v>
      </c>
      <c r="CS18" s="8">
        <f t="shared" si="11"/>
        <v>0.98387195993424581</v>
      </c>
      <c r="CT18" s="8">
        <f t="shared" si="11"/>
        <v>0.98387195993424581</v>
      </c>
      <c r="CU18" s="8">
        <f t="shared" si="11"/>
        <v>0.98387195993424581</v>
      </c>
    </row>
    <row r="19" spans="1:99" x14ac:dyDescent="0.25">
      <c r="A19" s="9"/>
      <c r="B19" s="8">
        <f>(PRODUCT($B$18:B$18)^(1/B15)-1)*100</f>
        <v>-2.200000000000002</v>
      </c>
      <c r="C19" s="8">
        <f>(PRODUCT($B$18:C$18)^(1/C15)-1)*100</f>
        <v>-2.4000000000000021</v>
      </c>
      <c r="D19" s="8">
        <f>(PRODUCT($B$18:D$18)^(1/D15)-1)*100</f>
        <v>-2.5148382224644772</v>
      </c>
      <c r="E19" s="8">
        <f>(PRODUCT($B$18:E$18)^(1/E15)-1)*100</f>
        <v>-2.581288871396803</v>
      </c>
      <c r="F19" s="8">
        <f>(PRODUCT($B$18:F$18)^(1/F15)-1)*100</f>
        <v>-2.6312784252936483</v>
      </c>
      <c r="G19" s="8">
        <f>(PRODUCT($B$18:G$18)^(1/G15)-1)*100</f>
        <v>-2.6607215237878235</v>
      </c>
      <c r="H19" s="8">
        <f>(PRODUCT($B$18:H$18)^(1/H15)-1)*100</f>
        <v>-2.6708536051803344</v>
      </c>
      <c r="I19" s="8">
        <f>(PRODUCT($B$18:I$18)^(1/I15)-1)*100</f>
        <v>-2.6645018826515154</v>
      </c>
      <c r="J19" s="8">
        <f>(PRODUCT($B$18:J$18)^(1/J15)-1)*100</f>
        <v>-2.6447933673113377</v>
      </c>
      <c r="K19" s="8">
        <f>(PRODUCT($B$18:K$18)^(1/K15)-1)*100</f>
        <v>-2.6146137639706191</v>
      </c>
      <c r="L19" s="8">
        <f>(PRODUCT($B$18:L$18)^(1/L15)-1)*100</f>
        <v>-2.5765009482586199</v>
      </c>
      <c r="M19" s="8">
        <f>(PRODUCT($B$18:M$18)^(1/M15)-1)*100</f>
        <v>-2.5325760994496238</v>
      </c>
      <c r="N19" s="8">
        <f>(PRODUCT($B$18:N$18)^(1/N15)-1)*100</f>
        <v>-2.484626847505933</v>
      </c>
      <c r="O19" s="8">
        <f>(PRODUCT($B$18:O$18)^(1/O15)-1)*100</f>
        <v>-2.4341819324442682</v>
      </c>
      <c r="P19" s="8">
        <f>(PRODUCT($B$18:P$18)^(1/P15)-1)*100</f>
        <v>-2.3824996055480052</v>
      </c>
      <c r="Q19" s="8">
        <f>(PRODUCT($B$18:Q$18)^(1/Q15)-1)*100</f>
        <v>-2.330607661776718</v>
      </c>
      <c r="R19" s="8">
        <f>(PRODUCT($B$18:R$18)^(1/R15)-1)*100</f>
        <v>-2.2793458028570801</v>
      </c>
      <c r="S19" s="8">
        <f>(PRODUCT($B$18:S$18)^(1/S15)-1)*100</f>
        <v>-2.2294120481644919</v>
      </c>
      <c r="T19" s="8">
        <f>(PRODUCT($B$18:T$18)^(1/T15)-1)*100</f>
        <v>-2.1813799415092761</v>
      </c>
      <c r="U19" s="8">
        <f>(PRODUCT($B$18:U$18)^(1/U15)-1)*100</f>
        <v>-2.1356958558373051</v>
      </c>
      <c r="V19" s="8">
        <f>(PRODUCT($B$18:V$18)^(1/V15)-1)*100</f>
        <v>-2.0926956787870377</v>
      </c>
      <c r="W19" s="8">
        <f>(PRODUCT($B$18:W$18)^(1/W15)-1)*100</f>
        <v>-2.0526017289675846</v>
      </c>
      <c r="X19" s="8">
        <f>(PRODUCT($B$18:X$18)^(1/X15)-1)*100</f>
        <v>-2.0155336185569972</v>
      </c>
      <c r="Y19" s="8">
        <f>(PRODUCT($B$18:Y$18)^(1/Y15)-1)*100</f>
        <v>-1.9815293684951829</v>
      </c>
      <c r="Z19" s="8">
        <f>(PRODUCT($B$18:Z$18)^(1/Z15)-1)*100</f>
        <v>-1.9505584831606249</v>
      </c>
      <c r="AA19" s="8">
        <f>(PRODUCT($B$18:AA$18)^(1/AA15)-1)*100</f>
        <v>-1.9225341984497546</v>
      </c>
      <c r="AB19" s="8">
        <f>(PRODUCT($B$18:AB$18)^(1/AB15)-1)*100</f>
        <v>-1.8973247055300568</v>
      </c>
      <c r="AC19" s="8">
        <f>(PRODUCT($B$18:AC$18)^(1/AC15)-1)*100</f>
        <v>-1.8747656466619245</v>
      </c>
      <c r="AD19" s="8">
        <f>(PRODUCT($B$18:AD$18)^(1/AD15)-1)*100</f>
        <v>-1.8546704280594573</v>
      </c>
      <c r="AE19" s="8">
        <f>(PRODUCT($B$18:AE$18)^(1/AE15)-1)*100</f>
        <v>-1.8368421014869574</v>
      </c>
      <c r="AF19" s="8">
        <f>(PRODUCT($B$18:AF$18)^(1/AF15)-1)*100</f>
        <v>-1.8210819270134349</v>
      </c>
      <c r="AG19" s="8">
        <f>(PRODUCT($B$18:AG$18)^(1/AG15)-1)*100</f>
        <v>-1.8071986705101017</v>
      </c>
      <c r="AH19" s="8">
        <f>(PRODUCT($B$18:AH$18)^(1/AH15)-1)*100</f>
        <v>-1.7950141265367536</v>
      </c>
      <c r="AI19" s="8">
        <f>(PRODUCT($B$18:AI$18)^(1/AI15)-1)*100</f>
        <v>-1.7843717023418915</v>
      </c>
      <c r="AJ19" s="8">
        <f>(PRODUCT($B$18:AJ$18)^(1/AJ15)-1)*100</f>
        <v>-1.7751390746977624</v>
      </c>
      <c r="AK19" s="8">
        <f>(PRODUCT($B$18:AK$18)^(1/AK15)-1)*100</f>
        <v>-1.7672050901683445</v>
      </c>
      <c r="AL19" s="8">
        <f>(PRODUCT($B$18:AL$18)^(1/AL15)-1)*100</f>
        <v>-1.7604791875947323</v>
      </c>
      <c r="AM19" s="8">
        <f>(PRODUCT($B$18:AM$18)^(1/AM15)-1)*100</f>
        <v>-1.7548940808177149</v>
      </c>
      <c r="AN19" s="8">
        <f>(PRODUCT($B$18:AN$18)^(1/AN15)-1)*100</f>
        <v>-1.7504022710899569</v>
      </c>
      <c r="AO19" s="8">
        <f>(PRODUCT($B$18:AO$18)^(1/AO15)-1)*100</f>
        <v>-1.7469646609177603</v>
      </c>
      <c r="AP19" s="8">
        <f>(PRODUCT($B$18:AP$18)^(1/AP15)-1)*100</f>
        <v>-1.7436946274273835</v>
      </c>
      <c r="AQ19" s="8">
        <f>(PRODUCT($B$18:AQ$18)^(1/AQ15)-1)*100</f>
        <v>-1.740580208635456</v>
      </c>
      <c r="AR19" s="8">
        <f>(PRODUCT($B$18:AR$18)^(1/AR15)-1)*100</f>
        <v>-1.7376105545946818</v>
      </c>
      <c r="AS19" s="8">
        <f>(PRODUCT($B$18:AS$18)^(1/AS15)-1)*100</f>
        <v>-1.7347758011045378</v>
      </c>
      <c r="AT19" s="8">
        <f>(PRODUCT($B$18:AT$18)^(1/AT15)-1)*100</f>
        <v>-1.7320669602503336</v>
      </c>
      <c r="AU19" s="8">
        <f>(PRODUCT($B$18:AU$18)^(1/AU15)-1)*100</f>
        <v>-1.7294758252113018</v>
      </c>
      <c r="AV19" s="8">
        <f>(PRODUCT($B$18:AV$18)^(1/AV15)-1)*100</f>
        <v>-1.7269948872137619</v>
      </c>
      <c r="AW19" s="8">
        <f>(PRODUCT($B$18:AW$18)^(1/AW15)-1)*100</f>
        <v>-1.7246172628592848</v>
      </c>
      <c r="AX19" s="8">
        <f>(PRODUCT($B$18:AX$18)^(1/AX15)-1)*100</f>
        <v>-1.7223366303464105</v>
      </c>
      <c r="AY19" s="8">
        <f>(PRODUCT($B$18:AY$18)^(1/AY15)-1)*100</f>
        <v>-1.7201471733416573</v>
      </c>
      <c r="AZ19" s="8">
        <f>(PRODUCT($B$18:AZ$18)^(1/AZ15)-1)*100</f>
        <v>-1.7180435314503417</v>
      </c>
      <c r="BA19" s="8">
        <f>(PRODUCT($B$18:BA$18)^(1/BA15)-1)*100</f>
        <v>-1.7160207563993612</v>
      </c>
      <c r="BB19" s="8">
        <f>(PRODUCT($B$18:BB$18)^(1/BB15)-1)*100</f>
        <v>-1.7140742731778125</v>
      </c>
      <c r="BC19" s="8">
        <f>(PRODUCT($B$18:BC$18)^(1/BC15)-1)*100</f>
        <v>-1.7121998454931453</v>
      </c>
      <c r="BD19" s="8">
        <f>(PRODUCT($B$18:BD$18)^(1/BD15)-1)*100</f>
        <v>-1.7103935449939045</v>
      </c>
      <c r="BE19" s="8">
        <f>(PRODUCT($B$18:BE$18)^(1/BE15)-1)*100</f>
        <v>-1.7086517237883569</v>
      </c>
      <c r="BF19" s="8">
        <f>(PRODUCT($B$18:BF$18)^(1/BF15)-1)*100</f>
        <v>-1.7069709898545837</v>
      </c>
      <c r="BG19" s="8">
        <f>(PRODUCT($B$18:BG$18)^(1/BG15)-1)*100</f>
        <v>-1.7053481849930829</v>
      </c>
      <c r="BH19" s="8">
        <f>(PRODUCT($B$18:BH$18)^(1/BH15)-1)*100</f>
        <v>-1.7037803650205019</v>
      </c>
      <c r="BI19" s="8">
        <f>(PRODUCT($B$18:BI$18)^(1/BI15)-1)*100</f>
        <v>-1.7022647819430858</v>
      </c>
      <c r="BJ19" s="8">
        <f>(PRODUCT($B$18:BJ$18)^(1/BJ15)-1)*100</f>
        <v>-1.7007988678827468</v>
      </c>
      <c r="BK19" s="8">
        <f>(PRODUCT($B$18:BK$18)^(1/BK15)-1)*100</f>
        <v>-1.6993802205579889</v>
      </c>
      <c r="BL19" s="8">
        <f>(PRODUCT($B$18:BL$18)^(1/BL15)-1)*100</f>
        <v>-1.6980065901470609</v>
      </c>
      <c r="BM19" s="8">
        <f>(PRODUCT($B$18:BM$18)^(1/BM15)-1)*100</f>
        <v>-1.696675867382047</v>
      </c>
      <c r="BN19" s="8">
        <f>(PRODUCT($B$18:BN$18)^(1/BN15)-1)*100</f>
        <v>-1.695386072741667</v>
      </c>
      <c r="BO19" s="8">
        <f>(PRODUCT($B$18:BO$18)^(1/BO15)-1)*100</f>
        <v>-1.6941353466259912</v>
      </c>
      <c r="BP19" s="8">
        <f>(PRODUCT($B$18:BP$18)^(1/BP15)-1)*100</f>
        <v>-1.6929219404107299</v>
      </c>
      <c r="BQ19" s="8">
        <f>(PRODUCT($B$18:BQ$18)^(1/BQ15)-1)*100</f>
        <v>-1.6917442082905687</v>
      </c>
      <c r="BR19" s="8">
        <f>(PRODUCT($B$18:BR$18)^(1/BR15)-1)*100</f>
        <v>-1.6906005998314377</v>
      </c>
      <c r="BS19" s="8">
        <f>(PRODUCT($B$18:BS$18)^(1/BS15)-1)*100</f>
        <v>-1.6894896531609804</v>
      </c>
      <c r="BT19" s="8">
        <f>(PRODUCT($B$18:BT$18)^(1/BT15)-1)*100</f>
        <v>-1.6884099887341408</v>
      </c>
      <c r="BU19" s="8">
        <f>(PRODUCT($B$18:BU$18)^(1/BU15)-1)*100</f>
        <v>-1.6873603036182128</v>
      </c>
      <c r="BV19" s="8">
        <f>(PRODUCT($B$18:BV$18)^(1/BV15)-1)*100</f>
        <v>-1.6863393662473802</v>
      </c>
      <c r="BW19" s="8">
        <f>(PRODUCT($B$18:BW$18)^(1/BW15)-1)*100</f>
        <v>-1.6853460116023733</v>
      </c>
      <c r="BX19" s="8">
        <f>(PRODUCT($B$18:BX$18)^(1/BX15)-1)*100</f>
        <v>-1.6843791367756933</v>
      </c>
      <c r="BY19" s="8">
        <f>(PRODUCT($B$18:BY$18)^(1/BY15)-1)*100</f>
        <v>-1.6834376968867137</v>
      </c>
      <c r="BZ19" s="8">
        <f>(PRODUCT($B$18:BZ$18)^(1/BZ15)-1)*100</f>
        <v>-1.6825207013151267</v>
      </c>
      <c r="CA19" s="8">
        <f>(PRODUCT($B$18:CA$18)^(1/CA15)-1)*100</f>
        <v>-1.6816272102238572</v>
      </c>
      <c r="CB19" s="8">
        <f>(PRODUCT($B$18:CB$18)^(1/CB15)-1)*100</f>
        <v>-1.6807563313460672</v>
      </c>
      <c r="CC19" s="8">
        <f>(PRODUCT($B$18:CC$18)^(1/CC15)-1)*100</f>
        <v>-1.6799072170130769</v>
      </c>
      <c r="CD19" s="8">
        <f>(PRODUCT($B$18:CD$18)^(1/CD15)-1)*100</f>
        <v>-1.6790790614022555</v>
      </c>
      <c r="CE19" s="8">
        <f>(PRODUCT($B$18:CE$18)^(1/CE15)-1)*100</f>
        <v>-1.6782710979862836</v>
      </c>
      <c r="CF19" s="8">
        <f>(PRODUCT($B$18:CF$18)^(1/CF15)-1)*100</f>
        <v>-1.6774825971668239</v>
      </c>
      <c r="CG19" s="8">
        <f>(PRODUCT($B$18:CG$18)^(1/CG15)-1)*100</f>
        <v>-1.6767128640769791</v>
      </c>
      <c r="CH19" s="8">
        <f>(PRODUCT($B$18:CH$18)^(1/CH15)-1)*100</f>
        <v>-1.675961236538992</v>
      </c>
      <c r="CI19" s="8">
        <f>(PRODUCT($B$18:CI$18)^(1/CI15)-1)*100</f>
        <v>-1.675227083164299</v>
      </c>
      <c r="CJ19" s="8">
        <f>(PRODUCT($B$18:CJ$18)^(1/CJ15)-1)*100</f>
        <v>-1.6745098015845672</v>
      </c>
      <c r="CK19" s="8">
        <f>(PRODUCT($B$18:CK$18)^(1/CK15)-1)*100</f>
        <v>-1.6738088168033682</v>
      </c>
      <c r="CL19" s="8">
        <f>(PRODUCT($B$18:CL$18)^(1/CL15)-1)*100</f>
        <v>-1.6731235796588639</v>
      </c>
      <c r="CM19" s="8">
        <f>(PRODUCT($B$18:CM$18)^(1/CM15)-1)*100</f>
        <v>-1.6724535653890427</v>
      </c>
      <c r="CN19" s="8">
        <f>(PRODUCT($B$18:CN$18)^(1/CN15)-1)*100</f>
        <v>-1.6717982722914027</v>
      </c>
      <c r="CO19" s="8">
        <f>(PRODUCT($B$18:CO$18)^(1/CO15)-1)*100</f>
        <v>-1.6711572204701208</v>
      </c>
      <c r="CP19" s="8">
        <f>(PRODUCT($B$18:CP$18)^(1/CP15)-1)*100</f>
        <v>-1.6705299506640237</v>
      </c>
      <c r="CQ19" s="8">
        <f>(PRODUCT($B$18:CQ$18)^(1/CQ15)-1)*100</f>
        <v>-1.669916023149276</v>
      </c>
      <c r="CR19" s="8">
        <f>(PRODUCT($B$18:CR$18)^(1/CR15)-1)*100</f>
        <v>-1.6693150167114035</v>
      </c>
      <c r="CS19" s="8">
        <f>(PRODUCT($B$18:CS$18)^(1/CS15)-1)*100</f>
        <v>-1.6687265276815522</v>
      </c>
      <c r="CT19" s="8">
        <f>(PRODUCT($B$18:CT$18)^(1/CT15)-1)*100</f>
        <v>-1.668150169032323</v>
      </c>
      <c r="CU19" s="8">
        <f>(PRODUCT($B$18:CU$18)^(1/CU15)-1)*100</f>
        <v>-1.667585569528951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CashFlows Data</vt:lpstr>
      <vt:lpstr>QuickCalcs</vt:lpstr>
      <vt:lpstr>Real 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Sefton, James A</dc:creator>
  <cp:lastModifiedBy>Chin Yang Shapland</cp:lastModifiedBy>
  <dcterms:created xsi:type="dcterms:W3CDTF">2021-07-24T08:13:17Z</dcterms:created>
  <dcterms:modified xsi:type="dcterms:W3CDTF">2021-10-04T16:32:54Z</dcterms:modified>
</cp:coreProperties>
</file>