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ottawa.sharepoint.com/sites/1100_365_T_Telfer_Investment_Club/Shared Documents/Technology, Media, Telecom, and Healthcare/2024-2025/Addus Homecare Corporation - Fall 2024/"/>
    </mc:Choice>
  </mc:AlternateContent>
  <xr:revisionPtr revIDLastSave="3253" documentId="8_{61780BC4-BC8C-4DC1-BF7A-1F32933F121C}" xr6:coauthVersionLast="47" xr6:coauthVersionMax="47" xr10:uidLastSave="{CEC1BD6A-7B10-4B95-B8BD-CF1335B8B7D2}"/>
  <bookViews>
    <workbookView xWindow="-110" yWindow="-110" windowWidth="22620" windowHeight="13500" tabRatio="884" activeTab="4" xr2:uid="{00000000-000D-0000-FFFF-FFFF00000000}"/>
  </bookViews>
  <sheets>
    <sheet name="Cover" sheetId="13" r:id="rId1"/>
    <sheet name="Control Sheet" sheetId="12" r:id="rId2"/>
    <sheet name="Assumptions" sheetId="11" r:id="rId3"/>
    <sheet name="DCF" sheetId="4" r:id="rId4"/>
    <sheet name="WACC" sheetId="5" r:id="rId5"/>
    <sheet name="Borrowing Spread" sheetId="24" r:id="rId6"/>
    <sheet name="RV" sheetId="15" r:id="rId7"/>
    <sheet name="Trading Output" sheetId="30" r:id="rId8"/>
    <sheet name="Net Income" sheetId="21" r:id="rId9"/>
    <sheet name="EBITDA" sheetId="22" r:id="rId10"/>
    <sheet name="Street Estimates" sheetId="31" r:id="rId11"/>
    <sheet name="5YR EV-EBITDA" sheetId="26" r:id="rId12"/>
    <sheet name="5YR EV-REV" sheetId="28" r:id="rId1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"10/29/2024 17:16:16"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5" l="1"/>
  <c r="E8" i="5"/>
  <c r="G8" i="5"/>
  <c r="H6" i="5"/>
  <c r="E12" i="31"/>
  <c r="E13" i="31"/>
  <c r="E14" i="31"/>
  <c r="E5" i="21"/>
  <c r="E23" i="21" s="1"/>
  <c r="F5" i="21"/>
  <c r="F23" i="21" s="1"/>
  <c r="G5" i="21"/>
  <c r="H5" i="21"/>
  <c r="H18" i="21" s="1"/>
  <c r="I5" i="21"/>
  <c r="I18" i="21" s="1"/>
  <c r="F6" i="21"/>
  <c r="G6" i="21"/>
  <c r="R6" i="21"/>
  <c r="S6" i="21"/>
  <c r="E8" i="21"/>
  <c r="F8" i="21"/>
  <c r="G8" i="21"/>
  <c r="H8" i="21"/>
  <c r="I8" i="21"/>
  <c r="H9" i="21"/>
  <c r="I9" i="21"/>
  <c r="O9" i="21"/>
  <c r="E14" i="21"/>
  <c r="F14" i="21"/>
  <c r="G14" i="21"/>
  <c r="H14" i="21"/>
  <c r="I14" i="21"/>
  <c r="E18" i="21"/>
  <c r="F18" i="21"/>
  <c r="G18" i="21"/>
  <c r="G23" i="21"/>
  <c r="H23" i="21"/>
  <c r="E25" i="21"/>
  <c r="F25" i="21"/>
  <c r="G25" i="21"/>
  <c r="H25" i="21"/>
  <c r="I25" i="21"/>
  <c r="J26" i="21"/>
  <c r="K26" i="21"/>
  <c r="L26" i="21"/>
  <c r="M26" i="21"/>
  <c r="N26" i="21"/>
  <c r="O26" i="21"/>
  <c r="P26" i="21"/>
  <c r="Q26" i="21"/>
  <c r="R26" i="21"/>
  <c r="S26" i="21"/>
  <c r="I7" i="30"/>
  <c r="G9" i="30"/>
  <c r="I9" i="30"/>
  <c r="R9" i="30"/>
  <c r="U9" i="30"/>
  <c r="G10" i="30"/>
  <c r="I10" i="30" s="1"/>
  <c r="R10" i="30" s="1"/>
  <c r="S10" i="30"/>
  <c r="T10" i="30"/>
  <c r="U10" i="30"/>
  <c r="V10" i="30"/>
  <c r="W10" i="30"/>
  <c r="G11" i="30"/>
  <c r="I11" i="30"/>
  <c r="D13" i="15"/>
  <c r="H13" i="15"/>
  <c r="L13" i="15"/>
  <c r="F7" i="5"/>
  <c r="E7" i="5" s="1"/>
  <c r="G7" i="5" s="1"/>
  <c r="F8" i="5"/>
  <c r="H8" i="5"/>
  <c r="F10" i="5"/>
  <c r="H10" i="5"/>
  <c r="C12" i="5"/>
  <c r="D12" i="5"/>
  <c r="F15" i="5"/>
  <c r="F17" i="5" s="1"/>
  <c r="F18" i="5" s="1"/>
  <c r="F16" i="5"/>
  <c r="E5" i="4" a="1"/>
  <c r="G6" i="4" s="1"/>
  <c r="E5" i="4"/>
  <c r="F6" i="4"/>
  <c r="I6" i="4"/>
  <c r="E8" i="4" a="1"/>
  <c r="F9" i="4" s="1"/>
  <c r="E8" i="4"/>
  <c r="E9" i="4" s="1"/>
  <c r="F11" i="4"/>
  <c r="I11" i="4"/>
  <c r="E14" i="4" a="1"/>
  <c r="F15" i="4" s="1"/>
  <c r="E27" i="4" a="1"/>
  <c r="E27" i="4"/>
  <c r="E28" i="4"/>
  <c r="F28" i="4"/>
  <c r="G28" i="4"/>
  <c r="H28" i="4"/>
  <c r="I28" i="4"/>
  <c r="E29" i="4" a="1"/>
  <c r="G30" i="4" s="1"/>
  <c r="E31" i="4" a="1"/>
  <c r="E31" i="4"/>
  <c r="E32" i="4"/>
  <c r="F32" i="4"/>
  <c r="G32" i="4"/>
  <c r="D44" i="4"/>
  <c r="D57" i="4"/>
  <c r="H57" i="4"/>
  <c r="J8" i="11" a="1"/>
  <c r="O8" i="11"/>
  <c r="O6" i="21" s="1"/>
  <c r="P8" i="11"/>
  <c r="P6" i="21" s="1"/>
  <c r="Q8" i="11"/>
  <c r="Q6" i="21" s="1"/>
  <c r="R8" i="11"/>
  <c r="S8" i="11"/>
  <c r="F8" i="11"/>
  <c r="G8" i="11"/>
  <c r="H8" i="11"/>
  <c r="H6" i="21" s="1"/>
  <c r="I8" i="11"/>
  <c r="I6" i="21" s="1"/>
  <c r="J10" i="11"/>
  <c r="K10" i="11"/>
  <c r="L10" i="11"/>
  <c r="M10" i="11"/>
  <c r="N10" i="11"/>
  <c r="O10" i="11"/>
  <c r="P10" i="11"/>
  <c r="Q10" i="11"/>
  <c r="R10" i="11"/>
  <c r="S10" i="11"/>
  <c r="J11" i="11"/>
  <c r="K11" i="11"/>
  <c r="L11" i="11"/>
  <c r="M11" i="11"/>
  <c r="N11" i="11"/>
  <c r="O11" i="11"/>
  <c r="P11" i="11"/>
  <c r="Q11" i="11"/>
  <c r="R11" i="11"/>
  <c r="S11" i="11"/>
  <c r="J14" i="11" a="1"/>
  <c r="K9" i="21" s="1"/>
  <c r="J14" i="11"/>
  <c r="J9" i="21" s="1"/>
  <c r="O14" i="11"/>
  <c r="P14" i="11"/>
  <c r="P9" i="21" s="1"/>
  <c r="Q14" i="11"/>
  <c r="Q9" i="21" s="1"/>
  <c r="R14" i="11"/>
  <c r="R9" i="21" s="1"/>
  <c r="S14" i="11"/>
  <c r="S9" i="21" s="1"/>
  <c r="E14" i="11"/>
  <c r="E9" i="21" s="1"/>
  <c r="F14" i="11"/>
  <c r="F9" i="21" s="1"/>
  <c r="G14" i="11"/>
  <c r="G9" i="21" s="1"/>
  <c r="H14" i="11"/>
  <c r="I14" i="11"/>
  <c r="J16" i="11"/>
  <c r="K16" i="11"/>
  <c r="L16" i="11"/>
  <c r="M16" i="11"/>
  <c r="N16" i="11"/>
  <c r="O16" i="11"/>
  <c r="P16" i="11"/>
  <c r="Q16" i="11"/>
  <c r="R16" i="11"/>
  <c r="S16" i="11"/>
  <c r="J17" i="11"/>
  <c r="K17" i="11"/>
  <c r="L17" i="11"/>
  <c r="M17" i="11"/>
  <c r="N17" i="11"/>
  <c r="O17" i="11"/>
  <c r="P17" i="11"/>
  <c r="Q17" i="11"/>
  <c r="R17" i="11"/>
  <c r="S17" i="11"/>
  <c r="E20" i="11"/>
  <c r="E15" i="21" s="1"/>
  <c r="F20" i="11"/>
  <c r="F15" i="21" s="1"/>
  <c r="G20" i="11"/>
  <c r="H20" i="11"/>
  <c r="H15" i="21" s="1"/>
  <c r="I20" i="11"/>
  <c r="I15" i="21" s="1"/>
  <c r="E26" i="11"/>
  <c r="F26" i="11"/>
  <c r="G26" i="11"/>
  <c r="H26" i="11"/>
  <c r="I26" i="11"/>
  <c r="J27" i="11"/>
  <c r="K27" i="11"/>
  <c r="K28" i="11" s="1"/>
  <c r="L27" i="11"/>
  <c r="L28" i="11" s="1"/>
  <c r="J32" i="11" a="1"/>
  <c r="J32" i="11"/>
  <c r="O32" i="11"/>
  <c r="P32" i="11"/>
  <c r="Q32" i="11"/>
  <c r="R32" i="11"/>
  <c r="S32" i="11"/>
  <c r="E32" i="11"/>
  <c r="F32" i="11"/>
  <c r="G32" i="11"/>
  <c r="H32" i="11"/>
  <c r="I32" i="11"/>
  <c r="J34" i="11"/>
  <c r="K34" i="11"/>
  <c r="L34" i="11"/>
  <c r="M34" i="11"/>
  <c r="N34" i="11"/>
  <c r="O34" i="11"/>
  <c r="P34" i="11"/>
  <c r="Q34" i="11"/>
  <c r="R34" i="11"/>
  <c r="S34" i="11"/>
  <c r="J35" i="11"/>
  <c r="K35" i="11"/>
  <c r="L35" i="11"/>
  <c r="M35" i="11"/>
  <c r="N35" i="11"/>
  <c r="O35" i="11"/>
  <c r="P35" i="11"/>
  <c r="Q35" i="11"/>
  <c r="R35" i="11"/>
  <c r="S35" i="11"/>
  <c r="E38" i="11"/>
  <c r="F38" i="11"/>
  <c r="G38" i="11"/>
  <c r="H38" i="11"/>
  <c r="M39" i="11" s="1"/>
  <c r="I38" i="11"/>
  <c r="J39" i="11"/>
  <c r="K39" i="11"/>
  <c r="K40" i="11" s="1"/>
  <c r="L39" i="11"/>
  <c r="K41" i="11"/>
  <c r="C8" i="12"/>
  <c r="J5" i="5" s="1"/>
  <c r="H7" i="5" s="1"/>
  <c r="D20" i="12"/>
  <c r="K24" i="13"/>
  <c r="M40" i="11" l="1"/>
  <c r="M41" i="11"/>
  <c r="N39" i="11"/>
  <c r="L41" i="11"/>
  <c r="L40" i="11"/>
  <c r="J29" i="11"/>
  <c r="J28" i="11"/>
  <c r="L29" i="11"/>
  <c r="K29" i="11"/>
  <c r="M27" i="11"/>
  <c r="I17" i="4"/>
  <c r="I11" i="21"/>
  <c r="I20" i="21" s="1"/>
  <c r="I28" i="21" s="1"/>
  <c r="I12" i="4"/>
  <c r="I12" i="21" s="1"/>
  <c r="C15" i="5"/>
  <c r="N6" i="21"/>
  <c r="J8" i="11"/>
  <c r="K6" i="21"/>
  <c r="L6" i="21"/>
  <c r="M6" i="21"/>
  <c r="F12" i="4"/>
  <c r="F12" i="21" s="1"/>
  <c r="F11" i="21"/>
  <c r="F20" i="21" s="1"/>
  <c r="F28" i="21" s="1"/>
  <c r="F17" i="4"/>
  <c r="E10" i="5"/>
  <c r="R11" i="30"/>
  <c r="S11" i="30"/>
  <c r="T11" i="30"/>
  <c r="U11" i="30"/>
  <c r="U13" i="30" s="1"/>
  <c r="N9" i="21"/>
  <c r="G15" i="4"/>
  <c r="M9" i="21"/>
  <c r="L9" i="21"/>
  <c r="J21" i="11"/>
  <c r="J38" i="11" a="1"/>
  <c r="J41" i="11"/>
  <c r="J40" i="11"/>
  <c r="E14" i="4"/>
  <c r="E15" i="4" s="1"/>
  <c r="I15" i="4"/>
  <c r="H15" i="4"/>
  <c r="J23" i="21"/>
  <c r="R13" i="30"/>
  <c r="D6" i="15" s="1"/>
  <c r="G15" i="21"/>
  <c r="H9" i="4"/>
  <c r="S9" i="30"/>
  <c r="T9" i="30"/>
  <c r="W9" i="30"/>
  <c r="V9" i="30"/>
  <c r="F6" i="5"/>
  <c r="F12" i="5" s="1"/>
  <c r="H32" i="4"/>
  <c r="I32" i="4"/>
  <c r="I23" i="21"/>
  <c r="K23" i="21" s="1"/>
  <c r="W11" i="30"/>
  <c r="V11" i="30"/>
  <c r="F30" i="4"/>
  <c r="H30" i="4"/>
  <c r="I30" i="4"/>
  <c r="E29" i="4"/>
  <c r="E30" i="4" s="1"/>
  <c r="G9" i="4"/>
  <c r="I9" i="4"/>
  <c r="G11" i="4"/>
  <c r="H11" i="4"/>
  <c r="H6" i="4"/>
  <c r="E11" i="4"/>
  <c r="M28" i="11" l="1"/>
  <c r="M29" i="11"/>
  <c r="G10" i="5"/>
  <c r="J38" i="11"/>
  <c r="O39" i="11" s="1"/>
  <c r="P39" i="11"/>
  <c r="Q39" i="11"/>
  <c r="J26" i="11" a="1"/>
  <c r="T13" i="30"/>
  <c r="H6" i="15" s="1"/>
  <c r="K21" i="11"/>
  <c r="S13" i="30"/>
  <c r="I18" i="4"/>
  <c r="I21" i="4"/>
  <c r="I26" i="21" s="1"/>
  <c r="I23" i="4"/>
  <c r="N27" i="11"/>
  <c r="F21" i="4"/>
  <c r="F26" i="21" s="1"/>
  <c r="F23" i="4"/>
  <c r="F18" i="4"/>
  <c r="G11" i="21"/>
  <c r="G20" i="21" s="1"/>
  <c r="G28" i="21" s="1"/>
  <c r="G17" i="4"/>
  <c r="G12" i="4"/>
  <c r="G12" i="21" s="1"/>
  <c r="J7" i="11"/>
  <c r="J6" i="21"/>
  <c r="N40" i="11"/>
  <c r="N41" i="11"/>
  <c r="I30" i="21"/>
  <c r="E12" i="4"/>
  <c r="E12" i="21" s="1"/>
  <c r="E17" i="4"/>
  <c r="E11" i="21"/>
  <c r="E20" i="21" s="1"/>
  <c r="E28" i="21" s="1"/>
  <c r="V13" i="30"/>
  <c r="L6" i="15" s="1"/>
  <c r="H11" i="21"/>
  <c r="H20" i="21" s="1"/>
  <c r="H28" i="21" s="1"/>
  <c r="H17" i="4"/>
  <c r="H12" i="4"/>
  <c r="H12" i="21" s="1"/>
  <c r="L23" i="21"/>
  <c r="H12" i="5"/>
  <c r="G6" i="5"/>
  <c r="W13" i="30"/>
  <c r="J22" i="11"/>
  <c r="J23" i="11"/>
  <c r="K22" i="11" l="1"/>
  <c r="K23" i="11"/>
  <c r="E12" i="5"/>
  <c r="C16" i="5" s="1"/>
  <c r="J37" i="11"/>
  <c r="J13" i="11"/>
  <c r="J5" i="21"/>
  <c r="J22" i="21" s="1"/>
  <c r="J31" i="11"/>
  <c r="K7" i="11"/>
  <c r="J26" i="11"/>
  <c r="O27" i="11" s="1"/>
  <c r="P27" i="11"/>
  <c r="R27" i="11" s="1"/>
  <c r="Q27" i="11"/>
  <c r="G21" i="4"/>
  <c r="G26" i="21" s="1"/>
  <c r="G23" i="4"/>
  <c r="G18" i="4"/>
  <c r="Q41" i="11"/>
  <c r="Q40" i="11"/>
  <c r="Q38" i="11"/>
  <c r="P40" i="11"/>
  <c r="P41" i="11"/>
  <c r="P38" i="11"/>
  <c r="O40" i="11"/>
  <c r="O38" i="11"/>
  <c r="O41" i="11"/>
  <c r="H18" i="4"/>
  <c r="H21" i="4"/>
  <c r="H26" i="21" s="1"/>
  <c r="R39" i="11"/>
  <c r="H30" i="21"/>
  <c r="N28" i="11"/>
  <c r="N29" i="11"/>
  <c r="G12" i="5"/>
  <c r="C17" i="5" s="1"/>
  <c r="M23" i="21"/>
  <c r="L21" i="11"/>
  <c r="E21" i="4"/>
  <c r="E26" i="21" s="1"/>
  <c r="E23" i="4"/>
  <c r="E18" i="4"/>
  <c r="M21" i="11"/>
  <c r="R28" i="11" l="1"/>
  <c r="R26" i="11"/>
  <c r="R29" i="11"/>
  <c r="J8" i="21"/>
  <c r="Q26" i="11"/>
  <c r="Q28" i="11"/>
  <c r="Q29" i="11"/>
  <c r="L23" i="11"/>
  <c r="L22" i="11"/>
  <c r="N21" i="11"/>
  <c r="J20" i="11" a="1"/>
  <c r="K31" i="11"/>
  <c r="K37" i="11"/>
  <c r="K13" i="11"/>
  <c r="K8" i="21" s="1"/>
  <c r="K5" i="21"/>
  <c r="K22" i="21" s="1"/>
  <c r="K25" i="11"/>
  <c r="L7" i="11"/>
  <c r="N23" i="21"/>
  <c r="P28" i="11"/>
  <c r="P29" i="11"/>
  <c r="P26" i="11"/>
  <c r="O26" i="11"/>
  <c r="O28" i="11"/>
  <c r="O29" i="11"/>
  <c r="M23" i="11"/>
  <c r="M22" i="11"/>
  <c r="E26" i="4" a="1"/>
  <c r="E26" i="4" s="1"/>
  <c r="J25" i="11"/>
  <c r="R41" i="11"/>
  <c r="R38" i="11"/>
  <c r="R40" i="11"/>
  <c r="S39" i="11"/>
  <c r="C18" i="5"/>
  <c r="I16" i="5" s="1"/>
  <c r="I17" i="5" s="1"/>
  <c r="I18" i="5" s="1"/>
  <c r="C35" i="4" s="1"/>
  <c r="H23" i="4"/>
  <c r="S27" i="11"/>
  <c r="P38" i="4" l="1"/>
  <c r="R38" i="4"/>
  <c r="S38" i="4"/>
  <c r="Q38" i="4"/>
  <c r="J38" i="4"/>
  <c r="K38" i="4"/>
  <c r="L38" i="4"/>
  <c r="M38" i="4"/>
  <c r="N38" i="4"/>
  <c r="O38" i="4"/>
  <c r="S41" i="11"/>
  <c r="S38" i="11"/>
  <c r="S40" i="11"/>
  <c r="O23" i="21"/>
  <c r="J20" i="11"/>
  <c r="K15" i="21"/>
  <c r="L15" i="21"/>
  <c r="M15" i="21"/>
  <c r="N15" i="21"/>
  <c r="N23" i="11"/>
  <c r="N22" i="11"/>
  <c r="S29" i="11"/>
  <c r="S26" i="11"/>
  <c r="S28" i="11"/>
  <c r="L5" i="21"/>
  <c r="L22" i="21" s="1"/>
  <c r="L31" i="11"/>
  <c r="L19" i="11"/>
  <c r="L14" i="21" s="1"/>
  <c r="L37" i="11"/>
  <c r="L25" i="11"/>
  <c r="M7" i="11"/>
  <c r="L13" i="11"/>
  <c r="L8" i="21" s="1"/>
  <c r="K19" i="11"/>
  <c r="K14" i="21" s="1"/>
  <c r="M5" i="21" l="1"/>
  <c r="M22" i="21" s="1"/>
  <c r="M19" i="11"/>
  <c r="M14" i="21" s="1"/>
  <c r="M31" i="11"/>
  <c r="M13" i="11"/>
  <c r="M8" i="21" s="1"/>
  <c r="M37" i="11"/>
  <c r="M25" i="11"/>
  <c r="N7" i="11"/>
  <c r="J5" i="4" a="1"/>
  <c r="J15" i="21"/>
  <c r="O21" i="11"/>
  <c r="J19" i="11"/>
  <c r="Q23" i="21"/>
  <c r="H47" i="4"/>
  <c r="D47" i="4"/>
  <c r="P23" i="21"/>
  <c r="J14" i="4" l="1" a="1"/>
  <c r="J14" i="4" s="1"/>
  <c r="J14" i="21"/>
  <c r="O23" i="11"/>
  <c r="O22" i="11"/>
  <c r="O20" i="11"/>
  <c r="O15" i="21" s="1"/>
  <c r="P21" i="11"/>
  <c r="Q21" i="11"/>
  <c r="R21" i="11"/>
  <c r="S21" i="11"/>
  <c r="J5" i="4"/>
  <c r="L7" i="30"/>
  <c r="S7" i="30" s="1"/>
  <c r="D7" i="15"/>
  <c r="D8" i="15" s="1"/>
  <c r="D10" i="15" s="1"/>
  <c r="D12" i="15" s="1"/>
  <c r="D14" i="15" s="1"/>
  <c r="C17" i="12" s="1"/>
  <c r="N13" i="11"/>
  <c r="N5" i="21"/>
  <c r="N22" i="21" s="1"/>
  <c r="N31" i="11"/>
  <c r="O7" i="11"/>
  <c r="N37" i="11"/>
  <c r="N25" i="11"/>
  <c r="N19" i="11"/>
  <c r="N14" i="21" s="1"/>
  <c r="J31" i="4" a="1"/>
  <c r="J31" i="4" s="1"/>
  <c r="J27" i="4" a="1"/>
  <c r="J27" i="4" s="1"/>
  <c r="R23" i="21"/>
  <c r="S23" i="21" s="1"/>
  <c r="N8" i="21" l="1"/>
  <c r="J8" i="4" a="1"/>
  <c r="K7" i="30"/>
  <c r="R7" i="30" s="1"/>
  <c r="S20" i="11"/>
  <c r="S15" i="21" s="1"/>
  <c r="S23" i="11"/>
  <c r="S22" i="11"/>
  <c r="R22" i="11"/>
  <c r="R23" i="11"/>
  <c r="R20" i="11"/>
  <c r="R15" i="21" s="1"/>
  <c r="Q20" i="11"/>
  <c r="Q15" i="21" s="1"/>
  <c r="Q22" i="11"/>
  <c r="Q23" i="11"/>
  <c r="E8" i="22" a="1"/>
  <c r="J29" i="4" a="1"/>
  <c r="J29" i="4" s="1"/>
  <c r="J17" i="21" a="1"/>
  <c r="P20" i="11"/>
  <c r="P15" i="21" s="1"/>
  <c r="P23" i="11"/>
  <c r="P22" i="11"/>
  <c r="O13" i="11"/>
  <c r="O5" i="21"/>
  <c r="O22" i="21" s="1"/>
  <c r="O25" i="11"/>
  <c r="O19" i="11"/>
  <c r="O31" i="11"/>
  <c r="O37" i="11"/>
  <c r="P7" i="11"/>
  <c r="E8" i="22" l="1"/>
  <c r="Q7" i="11"/>
  <c r="P5" i="21"/>
  <c r="P22" i="21" s="1"/>
  <c r="P13" i="11"/>
  <c r="P8" i="21" s="1"/>
  <c r="P19" i="11"/>
  <c r="P14" i="21" s="1"/>
  <c r="P25" i="11"/>
  <c r="P37" i="11"/>
  <c r="P31" i="11"/>
  <c r="O14" i="21"/>
  <c r="O8" i="21"/>
  <c r="J17" i="21"/>
  <c r="J18" i="21" s="1"/>
  <c r="K18" i="21"/>
  <c r="L18" i="21"/>
  <c r="M18" i="21"/>
  <c r="N18" i="21"/>
  <c r="J8" i="4"/>
  <c r="J11" i="4" s="1"/>
  <c r="K11" i="4"/>
  <c r="L11" i="4"/>
  <c r="M11" i="4"/>
  <c r="N11" i="4"/>
  <c r="K17" i="4" l="1"/>
  <c r="K12" i="4"/>
  <c r="K12" i="21" s="1"/>
  <c r="K11" i="21"/>
  <c r="K20" i="21" s="1"/>
  <c r="Q5" i="21"/>
  <c r="Q22" i="21" s="1"/>
  <c r="R7" i="11"/>
  <c r="Q13" i="11"/>
  <c r="Q8" i="21" s="1"/>
  <c r="Q25" i="11"/>
  <c r="Q37" i="11"/>
  <c r="Q31" i="11"/>
  <c r="Q19" i="11"/>
  <c r="Q14" i="21" s="1"/>
  <c r="N12" i="4"/>
  <c r="N12" i="21" s="1"/>
  <c r="N11" i="21"/>
  <c r="N20" i="21" s="1"/>
  <c r="N17" i="4"/>
  <c r="J11" i="21"/>
  <c r="J20" i="21" s="1"/>
  <c r="J12" i="4"/>
  <c r="J12" i="21" s="1"/>
  <c r="J17" i="4"/>
  <c r="M11" i="21"/>
  <c r="M20" i="21" s="1"/>
  <c r="M17" i="4"/>
  <c r="M12" i="4"/>
  <c r="M12" i="21" s="1"/>
  <c r="L17" i="4"/>
  <c r="L12" i="4"/>
  <c r="L12" i="21" s="1"/>
  <c r="L11" i="21"/>
  <c r="L20" i="21" s="1"/>
  <c r="M18" i="4" l="1"/>
  <c r="M23" i="4"/>
  <c r="M20" i="4"/>
  <c r="M25" i="21" s="1"/>
  <c r="M28" i="21"/>
  <c r="J18" i="4"/>
  <c r="J20" i="4"/>
  <c r="J25" i="21" s="1"/>
  <c r="J23" i="4"/>
  <c r="R19" i="11"/>
  <c r="R14" i="21" s="1"/>
  <c r="R37" i="11"/>
  <c r="R5" i="21"/>
  <c r="R22" i="21" s="1"/>
  <c r="S7" i="11"/>
  <c r="R13" i="11"/>
  <c r="R25" i="11"/>
  <c r="R31" i="11"/>
  <c r="J28" i="21"/>
  <c r="L23" i="4"/>
  <c r="L18" i="4"/>
  <c r="L20" i="4"/>
  <c r="L25" i="21" s="1"/>
  <c r="L28" i="21" s="1"/>
  <c r="K23" i="4"/>
  <c r="K20" i="4"/>
  <c r="K25" i="21" s="1"/>
  <c r="K28" i="21" s="1"/>
  <c r="K18" i="4"/>
  <c r="E5" i="22" s="1" a="1"/>
  <c r="N23" i="4"/>
  <c r="N18" i="4"/>
  <c r="N20" i="4"/>
  <c r="N25" i="21" s="1"/>
  <c r="N28" i="21" s="1"/>
  <c r="E5" i="22" l="1"/>
  <c r="E11" i="22" s="1"/>
  <c r="H7" i="15"/>
  <c r="H8" i="15" s="1"/>
  <c r="H10" i="15" s="1"/>
  <c r="H12" i="15" s="1"/>
  <c r="H14" i="15" s="1"/>
  <c r="C18" i="12" s="1"/>
  <c r="M11" i="22"/>
  <c r="N11" i="22"/>
  <c r="K11" i="22"/>
  <c r="N7" i="30" s="1"/>
  <c r="U7" i="30" s="1"/>
  <c r="F11" i="22"/>
  <c r="G11" i="22"/>
  <c r="H11" i="22"/>
  <c r="I11" i="22"/>
  <c r="J11" i="22"/>
  <c r="M7" i="30" s="1"/>
  <c r="T7" i="30" s="1"/>
  <c r="L11" i="22"/>
  <c r="O31" i="4" a="1"/>
  <c r="O31" i="4" s="1"/>
  <c r="P7" i="30"/>
  <c r="W7" i="30" s="1"/>
  <c r="K30" i="21"/>
  <c r="L7" i="15"/>
  <c r="L8" i="15" s="1"/>
  <c r="L10" i="15" s="1"/>
  <c r="L12" i="15" s="1"/>
  <c r="L14" i="15" s="1"/>
  <c r="C19" i="12" s="1"/>
  <c r="O8" i="22" a="1"/>
  <c r="O29" i="4" a="1"/>
  <c r="O29" i="4" s="1"/>
  <c r="R8" i="21"/>
  <c r="O14" i="4" a="1"/>
  <c r="O14" i="4" s="1"/>
  <c r="J26" i="4" a="1"/>
  <c r="S19" i="11"/>
  <c r="S14" i="21" s="1"/>
  <c r="S37" i="11"/>
  <c r="S5" i="21"/>
  <c r="S22" i="21" s="1"/>
  <c r="S13" i="11"/>
  <c r="S8" i="21" s="1"/>
  <c r="S25" i="11"/>
  <c r="O17" i="21" s="1" a="1"/>
  <c r="S31" i="11"/>
  <c r="O27" i="4" s="1" a="1"/>
  <c r="O27" i="4" s="1"/>
  <c r="O7" i="30"/>
  <c r="V7" i="30" s="1"/>
  <c r="J30" i="21"/>
  <c r="O5" i="4" a="1"/>
  <c r="K34" i="4" l="1"/>
  <c r="K40" i="4" s="1"/>
  <c r="M34" i="4"/>
  <c r="M40" i="4" s="1"/>
  <c r="N34" i="4"/>
  <c r="N40" i="4" s="1"/>
  <c r="L34" i="4"/>
  <c r="L40" i="4" s="1"/>
  <c r="J26" i="4"/>
  <c r="J34" i="4" s="1"/>
  <c r="J40" i="4" s="1"/>
  <c r="O8" i="22"/>
  <c r="Q18" i="21"/>
  <c r="R18" i="21"/>
  <c r="S18" i="21"/>
  <c r="O17" i="21"/>
  <c r="O18" i="21" s="1"/>
  <c r="P18" i="21"/>
  <c r="O8" i="4" a="1"/>
  <c r="O8" i="4" s="1"/>
  <c r="O5" i="4"/>
  <c r="Q11" i="4" l="1"/>
  <c r="P11" i="4"/>
  <c r="S11" i="4"/>
  <c r="O11" i="4"/>
  <c r="R11" i="4"/>
  <c r="R11" i="21" l="1"/>
  <c r="R20" i="21" s="1"/>
  <c r="R12" i="4"/>
  <c r="R12" i="21" s="1"/>
  <c r="R17" i="4"/>
  <c r="O12" i="4"/>
  <c r="O12" i="21" s="1"/>
  <c r="O11" i="21"/>
  <c r="O20" i="21" s="1"/>
  <c r="O17" i="4"/>
  <c r="S12" i="4"/>
  <c r="S12" i="21" s="1"/>
  <c r="S11" i="21"/>
  <c r="S20" i="21" s="1"/>
  <c r="S17" i="4"/>
  <c r="Q11" i="21"/>
  <c r="Q20" i="21" s="1"/>
  <c r="Q12" i="4"/>
  <c r="Q12" i="21" s="1"/>
  <c r="Q17" i="4"/>
  <c r="P11" i="21"/>
  <c r="P20" i="21" s="1"/>
  <c r="P12" i="4"/>
  <c r="P12" i="21" s="1"/>
  <c r="P17" i="4"/>
  <c r="S20" i="4" l="1"/>
  <c r="S25" i="21" s="1"/>
  <c r="S28" i="21" s="1"/>
  <c r="S23" i="4"/>
  <c r="S18" i="4"/>
  <c r="P20" i="4"/>
  <c r="P25" i="21" s="1"/>
  <c r="P28" i="21" s="1"/>
  <c r="P23" i="4"/>
  <c r="P18" i="4"/>
  <c r="Q23" i="4"/>
  <c r="Q20" i="4"/>
  <c r="Q25" i="21" s="1"/>
  <c r="Q18" i="4"/>
  <c r="Q28" i="21"/>
  <c r="O23" i="4"/>
  <c r="O26" i="4" s="1" a="1"/>
  <c r="O18" i="4"/>
  <c r="O5" i="22" s="1" a="1"/>
  <c r="O20" i="4"/>
  <c r="O25" i="21" s="1"/>
  <c r="O28" i="21" s="1"/>
  <c r="R20" i="4"/>
  <c r="R25" i="21" s="1"/>
  <c r="R28" i="21" s="1"/>
  <c r="R18" i="4"/>
  <c r="R23" i="4"/>
  <c r="O5" i="22" l="1"/>
  <c r="O11" i="22" s="1"/>
  <c r="Q11" i="22"/>
  <c r="S11" i="22"/>
  <c r="H46" i="4" s="1"/>
  <c r="H50" i="4" s="1"/>
  <c r="R11" i="22"/>
  <c r="P11" i="22"/>
  <c r="R34" i="4"/>
  <c r="R40" i="4" s="1"/>
  <c r="S34" i="4"/>
  <c r="O26" i="4"/>
  <c r="O34" i="4" s="1"/>
  <c r="O40" i="4" s="1"/>
  <c r="P34" i="4"/>
  <c r="P40" i="4" s="1"/>
  <c r="Q34" i="4"/>
  <c r="Q40" i="4" s="1"/>
  <c r="D49" i="4" l="1"/>
  <c r="D51" i="4" s="1"/>
  <c r="D54" i="4" s="1"/>
  <c r="D56" i="4" s="1"/>
  <c r="D58" i="4" s="1"/>
  <c r="C15" i="12" s="1"/>
  <c r="C20" i="12" s="1"/>
  <c r="K22" i="13" s="1"/>
  <c r="K23" i="13" s="1"/>
  <c r="H49" i="4"/>
  <c r="H51" i="4" s="1"/>
  <c r="H54" i="4" s="1"/>
  <c r="H56" i="4" s="1"/>
  <c r="H58" i="4" s="1"/>
  <c r="C16" i="12" s="1"/>
  <c r="D46" i="4"/>
  <c r="D50" i="4" s="1"/>
  <c r="S4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<sst xmlns="http://schemas.openxmlformats.org/spreadsheetml/2006/main" count="337" uniqueCount="200">
  <si>
    <t>Addus Homecare Corporation</t>
  </si>
  <si>
    <t>Equity Valuation</t>
  </si>
  <si>
    <t>Prepared By:</t>
  </si>
  <si>
    <t>Liam Morden</t>
  </si>
  <si>
    <t>Current Share Price</t>
  </si>
  <si>
    <t>Implied Up/Downside</t>
  </si>
  <si>
    <t>Implied Share Price</t>
  </si>
  <si>
    <t>Legend</t>
  </si>
  <si>
    <t>Black</t>
  </si>
  <si>
    <t>Data / Calculation</t>
  </si>
  <si>
    <t>Blue</t>
  </si>
  <si>
    <t>Hardcode</t>
  </si>
  <si>
    <t>Control</t>
  </si>
  <si>
    <t>Ticker</t>
  </si>
  <si>
    <t>ADUS</t>
  </si>
  <si>
    <t>Base = 1</t>
  </si>
  <si>
    <t>Case</t>
  </si>
  <si>
    <t>Bull = 2</t>
  </si>
  <si>
    <t>Bear = 3</t>
  </si>
  <si>
    <t>Tax Rate</t>
  </si>
  <si>
    <t>Terminal Growth Rate</t>
  </si>
  <si>
    <t>Risk Free Rate</t>
  </si>
  <si>
    <t>Valuation</t>
  </si>
  <si>
    <t>Weight</t>
  </si>
  <si>
    <t>DCF TGR</t>
  </si>
  <si>
    <t>DCF Exit Multiple</t>
  </si>
  <si>
    <t>EV/Revenue</t>
  </si>
  <si>
    <t>EV/EBITDA</t>
  </si>
  <si>
    <t>P/E</t>
  </si>
  <si>
    <t>Implied Upside</t>
  </si>
  <si>
    <t>Assumptions</t>
  </si>
  <si>
    <t>DCF Assumptions</t>
  </si>
  <si>
    <t>2019H</t>
  </si>
  <si>
    <t>2020H</t>
  </si>
  <si>
    <t>2021H</t>
  </si>
  <si>
    <t>2022H</t>
  </si>
  <si>
    <t>2023H</t>
  </si>
  <si>
    <t>2024F</t>
  </si>
  <si>
    <t>2025F</t>
  </si>
  <si>
    <t>2026F</t>
  </si>
  <si>
    <t>2027F</t>
  </si>
  <si>
    <t>2028F</t>
  </si>
  <si>
    <t>Revenue</t>
  </si>
  <si>
    <t xml:space="preserve">   Revenue growth (%)</t>
  </si>
  <si>
    <t>Base</t>
  </si>
  <si>
    <t>Bull</t>
  </si>
  <si>
    <t>Bear</t>
  </si>
  <si>
    <t>Cost of Goods Sold</t>
  </si>
  <si>
    <t xml:space="preserve">   COGS as % of revenue</t>
  </si>
  <si>
    <t>Selling General &amp; Admin Expenses</t>
  </si>
  <si>
    <t xml:space="preserve">   SG&amp;A as % of revenue</t>
  </si>
  <si>
    <t>D&amp;A</t>
  </si>
  <si>
    <t xml:space="preserve">   D&amp;A margin</t>
  </si>
  <si>
    <t>CapEx</t>
  </si>
  <si>
    <t xml:space="preserve">   CapEx as % of revenue</t>
  </si>
  <si>
    <t>Change in NWC</t>
  </si>
  <si>
    <t xml:space="preserve">   Change in NWC as % of revenue</t>
  </si>
  <si>
    <t>Discounted Cash Flow Model</t>
  </si>
  <si>
    <t>Fiscal Year</t>
  </si>
  <si>
    <t>Gross Profit</t>
  </si>
  <si>
    <t xml:space="preserve">   Gross margin</t>
  </si>
  <si>
    <t>EBIT</t>
  </si>
  <si>
    <t xml:space="preserve">   EBIT margin</t>
  </si>
  <si>
    <t>Tax Expenses</t>
  </si>
  <si>
    <t xml:space="preserve">   Tax rate</t>
  </si>
  <si>
    <t>NOPAT</t>
  </si>
  <si>
    <t>FFCF Calculations</t>
  </si>
  <si>
    <t>(-) CapEX</t>
  </si>
  <si>
    <t>CapEx as % of revenue</t>
  </si>
  <si>
    <t>(+) D&amp;A</t>
  </si>
  <si>
    <t>D&amp;A as % of revenue</t>
  </si>
  <si>
    <t>(-) Change in NWC</t>
  </si>
  <si>
    <t>Change in NWC as % of revenue</t>
  </si>
  <si>
    <t>FCFF</t>
  </si>
  <si>
    <t>WACC</t>
  </si>
  <si>
    <t>Discount Period</t>
  </si>
  <si>
    <t>PV of FCFF</t>
  </si>
  <si>
    <t>Exit Multiple EV/EBITDA</t>
  </si>
  <si>
    <t>Terminal Value</t>
  </si>
  <si>
    <t>Discount Factor</t>
  </si>
  <si>
    <t>PV of FFCF</t>
  </si>
  <si>
    <t>PV of Terminal Value</t>
  </si>
  <si>
    <t>Implied Enterprise Value</t>
  </si>
  <si>
    <t>(+) Cash &amp; Cash Equivalents</t>
  </si>
  <si>
    <t>(-) Total Debt</t>
  </si>
  <si>
    <t>Implied Equity Value</t>
  </si>
  <si>
    <t>FDSO</t>
  </si>
  <si>
    <t>Implied Change</t>
  </si>
  <si>
    <t>Weighted Average Cost of Capital</t>
  </si>
  <si>
    <t>Company Name</t>
  </si>
  <si>
    <t>Levered Beta</t>
  </si>
  <si>
    <t>Total Debt</t>
  </si>
  <si>
    <t>Debt %</t>
  </si>
  <si>
    <t>Equity</t>
  </si>
  <si>
    <t>Equity %</t>
  </si>
  <si>
    <t>Unlevered Beta</t>
  </si>
  <si>
    <t>Amedisys, Inc (NASDAQ: AMED)</t>
  </si>
  <si>
    <t>Chemed Corporation (NYSE: CHE)</t>
  </si>
  <si>
    <t>Addus Homecare (NASDAQ: ADUS)</t>
  </si>
  <si>
    <t>Average</t>
  </si>
  <si>
    <t>Beta</t>
  </si>
  <si>
    <t>Debt</t>
  </si>
  <si>
    <t>Equity Risk Premium</t>
  </si>
  <si>
    <t>Optimal Debt Structure</t>
  </si>
  <si>
    <t>Borrowing Spread</t>
  </si>
  <si>
    <t>Re-Levered Beta</t>
  </si>
  <si>
    <t>Opitmal Equity Structure</t>
  </si>
  <si>
    <t>Cost of Debt</t>
  </si>
  <si>
    <t>Cost of Equity</t>
  </si>
  <si>
    <t>After-Tax Cost of Debt</t>
  </si>
  <si>
    <t>Sources</t>
  </si>
  <si>
    <t>Bloomberg</t>
  </si>
  <si>
    <t>10 Year US Treasury Bond</t>
  </si>
  <si>
    <t>Damadaran November ERP Report</t>
  </si>
  <si>
    <t>If interest coverage ratio is</t>
  </si>
  <si>
    <t>&gt;</t>
  </si>
  <si>
    <t>≤ to</t>
  </si>
  <si>
    <t>Rating is</t>
  </si>
  <si>
    <t>Spread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</si>
  <si>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</si>
  <si>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</si>
  <si>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</si>
  <si>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</si>
  <si>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</si>
  <si>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</si>
  <si>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</si>
  <si>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</si>
  <si>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</si>
  <si>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</si>
  <si>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</si>
  <si>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</si>
  <si>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</si>
  <si>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</si>
  <si>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</si>
  <si>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Relative Valuation</t>
  </si>
  <si>
    <t>EV/Revenue Valuation</t>
  </si>
  <si>
    <t>EV/EBITDA Valuation</t>
  </si>
  <si>
    <t>P/E Valuation</t>
  </si>
  <si>
    <t>EV / 2025F Revenue</t>
  </si>
  <si>
    <t>EV / 2025F EBITDA</t>
  </si>
  <si>
    <t>EV / 2025F Net Income</t>
  </si>
  <si>
    <t>2025F Revenue</t>
  </si>
  <si>
    <t>2025F EBITDA</t>
  </si>
  <si>
    <t>2025F Net Income</t>
  </si>
  <si>
    <t>Implied EV</t>
  </si>
  <si>
    <t>(-) Net Debt</t>
  </si>
  <si>
    <t>Premium/Discount</t>
  </si>
  <si>
    <t>Trading Output</t>
  </si>
  <si>
    <t>Market Data</t>
  </si>
  <si>
    <t>Company</t>
  </si>
  <si>
    <t>Share Price</t>
  </si>
  <si>
    <t>Shares Out.</t>
  </si>
  <si>
    <t>Equtiy Value</t>
  </si>
  <si>
    <t>Net Debt</t>
  </si>
  <si>
    <t>Enterprise Value</t>
  </si>
  <si>
    <t>Revenue 2024F</t>
  </si>
  <si>
    <t>Revenue 2025F</t>
  </si>
  <si>
    <t>EBITDA 2024F</t>
  </si>
  <si>
    <t>EBITDA 2025F</t>
  </si>
  <si>
    <t>Net Income 2024F</t>
  </si>
  <si>
    <t>Net Income 2025F</t>
  </si>
  <si>
    <t>EV/Revenue 2024F</t>
  </si>
  <si>
    <t>EV/Revenue 2025F</t>
  </si>
  <si>
    <t>EV/EBITDA 2024F</t>
  </si>
  <si>
    <t>EV/EBITDA 2025F</t>
  </si>
  <si>
    <t>P/E 2024F</t>
  </si>
  <si>
    <t>P/E 2025F</t>
  </si>
  <si>
    <t>*Comp Forecasts from FactSet</t>
  </si>
  <si>
    <t>Net Income</t>
  </si>
  <si>
    <t>Operating Income</t>
  </si>
  <si>
    <t>Interst Expenses</t>
  </si>
  <si>
    <t xml:space="preserve">   Interest expenses as % of revenue</t>
  </si>
  <si>
    <t>EBITDA</t>
  </si>
  <si>
    <t xml:space="preserve">   D&amp;A as % of Revenue</t>
  </si>
  <si>
    <t>5YR Average - 18.06x</t>
  </si>
  <si>
    <t>Dates</t>
  </si>
  <si>
    <r>
      <rPr>
        <sz val="11"/>
        <color theme="1"/>
        <rFont val="Aptos Narrow"/>
        <family val="2"/>
        <scheme val="minor"/>
      </rPr>
      <t>Addus HomeCare Corporation (NasdaqGS:ADUS) - TEV/EBITDA</t>
    </r>
  </si>
  <si>
    <r>
      <rPr>
        <sz val="10"/>
        <rFont val="Arial"/>
        <family val="2"/>
      </rPr>
      <t>Addus HomeCare Corporation (NasdaqGS:ADUS) - TEV/Total Revenues</t>
    </r>
  </si>
  <si>
    <t>Comp. Median</t>
  </si>
  <si>
    <t>Encompass Health Corporation (NYSE: EHC)</t>
  </si>
  <si>
    <t>*Addus 3 year EV/EBITDA</t>
  </si>
  <si>
    <t>RBC Capital Markets</t>
  </si>
  <si>
    <t>TD</t>
  </si>
  <si>
    <t>Raymond James</t>
  </si>
  <si>
    <t>Oppenheimer</t>
  </si>
  <si>
    <t>KeyBanc Capital Markets</t>
  </si>
  <si>
    <t>Stephans INC</t>
  </si>
  <si>
    <t>Jefferies</t>
  </si>
  <si>
    <t>Max</t>
  </si>
  <si>
    <t>Min</t>
  </si>
  <si>
    <t>November reports</t>
  </si>
  <si>
    <t>Street Estimate</t>
  </si>
  <si>
    <t>2029F</t>
  </si>
  <si>
    <t>2030F</t>
  </si>
  <si>
    <t>2031F</t>
  </si>
  <si>
    <t>2032F</t>
  </si>
  <si>
    <t>2033F</t>
  </si>
  <si>
    <t>As of Nov 29th</t>
  </si>
  <si>
    <t>Terminal Growth Rate Method</t>
  </si>
  <si>
    <t>EV/EBITDA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</si>
</sst>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\x"/>
    <numFmt numFmtId="166" formatCode="0.000"/>
    <numFmt numFmtId="167" formatCode="[$-409]mmm\-dd\-yyyy;@"/>
    <numFmt numFmtId="168" formatCode="0.00\x"/>
    <numFmt numFmtId="169" formatCode="0.0%"/>
  </numFmts>
  <fonts count="21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36"/>
      <color theme="1"/>
      <name val="Arial"/>
      <family val="2"/>
    </font>
    <font>
      <sz val="9"/>
      <color rgb="FF0070C0"/>
      <name val="Arial"/>
      <family val="2"/>
    </font>
    <font>
      <sz val="9"/>
      <color rgb="FF00B050"/>
      <name val="Arial"/>
      <family val="2"/>
    </font>
    <font>
      <b/>
      <sz val="9"/>
      <color rgb="FF0070C0"/>
      <name val="Arial"/>
      <family val="2"/>
    </font>
    <font>
      <b/>
      <sz val="8"/>
      <color theme="0"/>
      <name val="Arial"/>
      <family val="2"/>
    </font>
    <font>
      <sz val="9"/>
      <color rgb="FF000000"/>
      <name val="Arial"/>
      <family val="2"/>
    </font>
    <font>
      <b/>
      <sz val="72"/>
      <color theme="1"/>
      <name val="Arial"/>
      <family val="2"/>
    </font>
    <font>
      <b/>
      <sz val="9"/>
      <color rgb="FF000000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ptos Narrow"/>
      <family val="2"/>
      <scheme val="minor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4B8BC"/>
        <bgColor indexed="64"/>
      </patternFill>
    </fill>
    <fill>
      <patternFill patternType="solid">
        <fgColor rgb="FF0F355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1DB954"/>
        <bgColor indexed="64"/>
      </patternFill>
    </fill>
    <fill>
      <patternFill patternType="solid">
        <fgColor rgb="FFD4193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5" fillId="0" borderId="0">
      <alignment vertical="center"/>
    </xf>
    <xf numFmtId="9" fontId="19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1" fillId="3" borderId="0" xfId="0" applyFont="1" applyFill="1"/>
    <xf numFmtId="164" fontId="1" fillId="0" borderId="1" xfId="0" applyNumberFormat="1" applyFont="1" applyBorder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vertical="center"/>
    </xf>
    <xf numFmtId="1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0" fontId="4" fillId="0" borderId="0" xfId="0" applyNumberFormat="1" applyFont="1"/>
    <xf numFmtId="10" fontId="1" fillId="3" borderId="0" xfId="0" applyNumberFormat="1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10" fontId="1" fillId="2" borderId="0" xfId="0" applyNumberFormat="1" applyFont="1" applyFill="1"/>
    <xf numFmtId="0" fontId="1" fillId="0" borderId="1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164" fontId="1" fillId="2" borderId="0" xfId="0" applyNumberFormat="1" applyFont="1" applyFill="1"/>
    <xf numFmtId="10" fontId="6" fillId="2" borderId="0" xfId="0" applyNumberFormat="1" applyFont="1" applyFill="1"/>
    <xf numFmtId="0" fontId="7" fillId="2" borderId="0" xfId="0" applyFont="1" applyFill="1"/>
    <xf numFmtId="0" fontId="8" fillId="4" borderId="0" xfId="0" applyFont="1" applyFill="1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3" fillId="0" borderId="0" xfId="0" applyNumberFormat="1" applyFont="1"/>
    <xf numFmtId="2" fontId="1" fillId="0" borderId="0" xfId="0" applyNumberFormat="1" applyFont="1" applyAlignment="1">
      <alignment horizontal="center"/>
    </xf>
    <xf numFmtId="10" fontId="1" fillId="0" borderId="4" xfId="0" applyNumberFormat="1" applyFont="1" applyBorder="1"/>
    <xf numFmtId="0" fontId="1" fillId="0" borderId="6" xfId="0" applyFont="1" applyBorder="1"/>
    <xf numFmtId="10" fontId="8" fillId="4" borderId="0" xfId="0" applyNumberFormat="1" applyFont="1" applyFill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11" fillId="2" borderId="0" xfId="0" applyFont="1" applyFill="1" applyAlignment="1">
      <alignment vertical="center"/>
    </xf>
    <xf numFmtId="10" fontId="11" fillId="2" borderId="0" xfId="0" applyNumberFormat="1" applyFont="1" applyFill="1" applyAlignment="1">
      <alignment vertical="center"/>
    </xf>
    <xf numFmtId="1" fontId="1" fillId="0" borderId="3" xfId="0" applyNumberFormat="1" applyFont="1" applyBorder="1" applyAlignment="1">
      <alignment horizontal="center"/>
    </xf>
    <xf numFmtId="2" fontId="1" fillId="0" borderId="0" xfId="0" applyNumberFormat="1" applyFont="1"/>
    <xf numFmtId="0" fontId="10" fillId="0" borderId="0" xfId="0" applyFont="1"/>
    <xf numFmtId="10" fontId="10" fillId="0" borderId="0" xfId="0" applyNumberFormat="1" applyFont="1"/>
    <xf numFmtId="164" fontId="10" fillId="0" borderId="0" xfId="0" applyNumberFormat="1" applyFont="1"/>
    <xf numFmtId="0" fontId="12" fillId="0" borderId="0" xfId="0" applyFont="1"/>
    <xf numFmtId="10" fontId="10" fillId="3" borderId="0" xfId="0" applyNumberFormat="1" applyFont="1" applyFill="1"/>
    <xf numFmtId="1" fontId="10" fillId="0" borderId="0" xfId="0" applyNumberFormat="1" applyFont="1"/>
    <xf numFmtId="0" fontId="3" fillId="0" borderId="6" xfId="0" applyFont="1" applyBorder="1"/>
    <xf numFmtId="164" fontId="1" fillId="0" borderId="6" xfId="0" applyNumberFormat="1" applyFont="1" applyBorder="1"/>
    <xf numFmtId="164" fontId="10" fillId="0" borderId="6" xfId="0" applyNumberFormat="1" applyFont="1" applyBorder="1"/>
    <xf numFmtId="166" fontId="1" fillId="0" borderId="0" xfId="0" applyNumberFormat="1" applyFont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10" fontId="1" fillId="0" borderId="15" xfId="0" applyNumberFormat="1" applyFont="1" applyBorder="1"/>
    <xf numFmtId="0" fontId="1" fillId="0" borderId="16" xfId="0" applyFont="1" applyBorder="1"/>
    <xf numFmtId="0" fontId="1" fillId="0" borderId="17" xfId="0" applyFont="1" applyBorder="1"/>
    <xf numFmtId="0" fontId="13" fillId="0" borderId="21" xfId="0" applyFont="1" applyBorder="1"/>
    <xf numFmtId="0" fontId="14" fillId="0" borderId="14" xfId="0" applyFont="1" applyBorder="1"/>
    <xf numFmtId="0" fontId="14" fillId="0" borderId="4" xfId="0" applyFont="1" applyBorder="1"/>
    <xf numFmtId="0" fontId="14" fillId="0" borderId="15" xfId="0" applyFont="1" applyBorder="1"/>
    <xf numFmtId="10" fontId="1" fillId="0" borderId="18" xfId="0" applyNumberFormat="1" applyFont="1" applyBorder="1"/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/>
    <xf numFmtId="0" fontId="2" fillId="5" borderId="1" xfId="0" applyFont="1" applyFill="1" applyBorder="1" applyAlignment="1">
      <alignment horizontal="right"/>
    </xf>
    <xf numFmtId="10" fontId="2" fillId="5" borderId="0" xfId="0" applyNumberFormat="1" applyFont="1" applyFill="1"/>
    <xf numFmtId="165" fontId="2" fillId="5" borderId="0" xfId="0" applyNumberFormat="1" applyFont="1" applyFill="1"/>
    <xf numFmtId="0" fontId="3" fillId="5" borderId="0" xfId="0" applyFont="1" applyFill="1"/>
    <xf numFmtId="164" fontId="9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10" fontId="10" fillId="0" borderId="1" xfId="0" applyNumberFormat="1" applyFont="1" applyBorder="1"/>
    <xf numFmtId="10" fontId="12" fillId="0" borderId="11" xfId="0" applyNumberFormat="1" applyFont="1" applyBorder="1" applyAlignment="1">
      <alignment horizontal="center" vertical="center"/>
    </xf>
    <xf numFmtId="0" fontId="14" fillId="2" borderId="0" xfId="0" applyFont="1" applyFill="1"/>
    <xf numFmtId="9" fontId="1" fillId="0" borderId="0" xfId="0" applyNumberFormat="1" applyFont="1"/>
    <xf numFmtId="10" fontId="1" fillId="0" borderId="22" xfId="0" applyNumberFormat="1" applyFont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0" fontId="15" fillId="0" borderId="0" xfId="1">
      <alignment vertical="center"/>
    </xf>
    <xf numFmtId="167" fontId="15" fillId="0" borderId="0" xfId="1" applyNumberFormat="1">
      <alignment vertical="center"/>
    </xf>
    <xf numFmtId="168" fontId="15" fillId="0" borderId="0" xfId="1" applyNumberFormat="1">
      <alignment vertical="center"/>
    </xf>
    <xf numFmtId="10" fontId="1" fillId="7" borderId="4" xfId="0" applyNumberFormat="1" applyFont="1" applyFill="1" applyBorder="1"/>
    <xf numFmtId="10" fontId="6" fillId="0" borderId="0" xfId="0" applyNumberFormat="1" applyFont="1"/>
    <xf numFmtId="164" fontId="6" fillId="0" borderId="0" xfId="0" applyNumberFormat="1" applyFont="1"/>
    <xf numFmtId="0" fontId="1" fillId="0" borderId="26" xfId="0" applyFont="1" applyBorder="1"/>
    <xf numFmtId="0" fontId="1" fillId="0" borderId="28" xfId="0" applyFont="1" applyBorder="1"/>
    <xf numFmtId="0" fontId="1" fillId="0" borderId="24" xfId="0" applyFont="1" applyBorder="1"/>
    <xf numFmtId="0" fontId="1" fillId="0" borderId="27" xfId="0" applyFont="1" applyBorder="1"/>
    <xf numFmtId="0" fontId="3" fillId="0" borderId="25" xfId="0" applyFont="1" applyBorder="1" applyAlignment="1">
      <alignment horizontal="center"/>
    </xf>
    <xf numFmtId="10" fontId="1" fillId="0" borderId="29" xfId="0" applyNumberFormat="1" applyFont="1" applyBorder="1"/>
    <xf numFmtId="10" fontId="1" fillId="0" borderId="31" xfId="0" applyNumberFormat="1" applyFont="1" applyBorder="1" applyAlignment="1">
      <alignment horizontal="center"/>
    </xf>
    <xf numFmtId="0" fontId="1" fillId="2" borderId="0" xfId="0" applyFont="1" applyFill="1" applyAlignment="1">
      <alignment horizontal="left"/>
    </xf>
    <xf numFmtId="10" fontId="1" fillId="0" borderId="28" xfId="0" applyNumberFormat="1" applyFont="1" applyBorder="1"/>
    <xf numFmtId="10" fontId="1" fillId="0" borderId="24" xfId="0" applyNumberFormat="1" applyFont="1" applyBorder="1"/>
    <xf numFmtId="2" fontId="1" fillId="0" borderId="24" xfId="0" applyNumberFormat="1" applyFont="1" applyBorder="1"/>
    <xf numFmtId="164" fontId="1" fillId="0" borderId="24" xfId="0" applyNumberFormat="1" applyFont="1" applyBorder="1"/>
    <xf numFmtId="2" fontId="1" fillId="0" borderId="29" xfId="0" applyNumberFormat="1" applyFont="1" applyBorder="1"/>
    <xf numFmtId="2" fontId="1" fillId="0" borderId="28" xfId="0" applyNumberFormat="1" applyFont="1" applyBorder="1"/>
    <xf numFmtId="2" fontId="1" fillId="0" borderId="30" xfId="0" applyNumberFormat="1" applyFont="1" applyBorder="1"/>
    <xf numFmtId="0" fontId="1" fillId="0" borderId="23" xfId="0" applyFont="1" applyBorder="1"/>
    <xf numFmtId="0" fontId="14" fillId="0" borderId="0" xfId="0" applyFont="1"/>
    <xf numFmtId="10" fontId="2" fillId="5" borderId="15" xfId="0" applyNumberFormat="1" applyFont="1" applyFill="1" applyBorder="1"/>
    <xf numFmtId="2" fontId="3" fillId="0" borderId="4" xfId="0" applyNumberFormat="1" applyFont="1" applyBorder="1" applyAlignment="1">
      <alignment horizontal="center"/>
    </xf>
    <xf numFmtId="0" fontId="16" fillId="5" borderId="0" xfId="0" applyFont="1" applyFill="1"/>
    <xf numFmtId="0" fontId="16" fillId="0" borderId="0" xfId="0" applyFont="1"/>
    <xf numFmtId="0" fontId="17" fillId="0" borderId="0" xfId="0" applyFont="1"/>
    <xf numFmtId="164" fontId="18" fillId="0" borderId="0" xfId="0" applyNumberFormat="1" applyFont="1"/>
    <xf numFmtId="165" fontId="1" fillId="0" borderId="32" xfId="0" applyNumberFormat="1" applyFont="1" applyBorder="1" applyAlignment="1">
      <alignment horizontal="center"/>
    </xf>
    <xf numFmtId="168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8" fontId="1" fillId="0" borderId="0" xfId="0" applyNumberFormat="1" applyFont="1"/>
    <xf numFmtId="9" fontId="1" fillId="2" borderId="0" xfId="0" applyNumberFormat="1" applyFont="1" applyFill="1"/>
    <xf numFmtId="2" fontId="0" fillId="0" borderId="0" xfId="0" applyNumberFormat="1"/>
    <xf numFmtId="0" fontId="0" fillId="0" borderId="23" xfId="0" applyBorder="1"/>
    <xf numFmtId="2" fontId="12" fillId="0" borderId="33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10" fontId="1" fillId="8" borderId="4" xfId="0" applyNumberFormat="1" applyFont="1" applyFill="1" applyBorder="1"/>
    <xf numFmtId="0" fontId="2" fillId="5" borderId="25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10" fontId="20" fillId="3" borderId="0" xfId="0" applyNumberFormat="1" applyFont="1" applyFill="1"/>
    <xf numFmtId="169" fontId="1" fillId="0" borderId="0" xfId="2" applyNumberFormat="1" applyFont="1"/>
    <xf numFmtId="0" fontId="2" fillId="5" borderId="24" xfId="0" applyFont="1" applyFill="1" applyBorder="1" applyAlignment="1">
      <alignment horizontal="center"/>
    </xf>
    <xf numFmtId="165" fontId="3" fillId="0" borderId="0" xfId="0" applyNumberFormat="1" applyFont="1"/>
    <xf numFmtId="0" fontId="2" fillId="5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10" fontId="2" fillId="5" borderId="25" xfId="0" applyNumberFormat="1" applyFont="1" applyFill="1" applyBorder="1" applyAlignment="1">
      <alignment horizontal="center"/>
    </xf>
    <xf numFmtId="10" fontId="2" fillId="5" borderId="30" xfId="0" applyNumberFormat="1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</cellXfs>
  <cellStyles count="3">
    <cellStyle name="Normal" xfId="0" builtinId="0"/>
    <cellStyle name="Normal 2" xfId="1" xr:uid="{D98D4CE9-712B-4956-859F-A5F7850F995A}"/>
    <cellStyle name="Percent" xfId="2" builtinId="5"/>
  </cellStyles>
  <dxfs count="0"/>
  <tableStyles count="0" defaultTableStyle="TableStyleMedium2" defaultPivotStyle="PivotStyleMedium9"/>
  <colors>
    <mruColors>
      <color rgb="FF0F3557"/>
      <color rgb="FFD41935"/>
      <color rgb="FF1DB954"/>
      <color rgb="FFFF6363"/>
      <color rgb="FF4BB37A"/>
      <color rgb="FFD4B8BC"/>
      <color rgb="FFCF959D"/>
      <color rgb="FFCF5F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'5YR EV-EBITDA'!$B$6</c:f>
              <c:strCache>
                <c:ptCount val="1"/>
                <c:pt idx="0">
                  <c:v>Addus HomeCare Corporation (NasdaqGS:ADUS) - TEV/EBITDA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'5YR EV-EBITDA'!$A$7:$A$1264</c:f>
              <c:numCache>
                <c:formatCode>[$-409]mmm\-dd\-yyyy;@</c:formatCode>
                <c:ptCount val="1258"/>
                <c:pt idx="0">
                  <c:v>43782</c:v>
                </c:pt>
                <c:pt idx="1">
                  <c:v>43783</c:v>
                </c:pt>
                <c:pt idx="2">
                  <c:v>43784</c:v>
                </c:pt>
                <c:pt idx="3">
                  <c:v>43787</c:v>
                </c:pt>
                <c:pt idx="4">
                  <c:v>43788</c:v>
                </c:pt>
                <c:pt idx="5">
                  <c:v>43789</c:v>
                </c:pt>
                <c:pt idx="6">
                  <c:v>43790</c:v>
                </c:pt>
                <c:pt idx="7">
                  <c:v>43791</c:v>
                </c:pt>
                <c:pt idx="8">
                  <c:v>43794</c:v>
                </c:pt>
                <c:pt idx="9">
                  <c:v>43795</c:v>
                </c:pt>
                <c:pt idx="10">
                  <c:v>43796</c:v>
                </c:pt>
                <c:pt idx="11">
                  <c:v>43798</c:v>
                </c:pt>
                <c:pt idx="12">
                  <c:v>43801</c:v>
                </c:pt>
                <c:pt idx="13">
                  <c:v>43802</c:v>
                </c:pt>
                <c:pt idx="14">
                  <c:v>43803</c:v>
                </c:pt>
                <c:pt idx="15">
                  <c:v>43804</c:v>
                </c:pt>
                <c:pt idx="16">
                  <c:v>43805</c:v>
                </c:pt>
                <c:pt idx="17">
                  <c:v>43808</c:v>
                </c:pt>
                <c:pt idx="18">
                  <c:v>43809</c:v>
                </c:pt>
                <c:pt idx="19">
                  <c:v>43810</c:v>
                </c:pt>
                <c:pt idx="20">
                  <c:v>43811</c:v>
                </c:pt>
                <c:pt idx="21">
                  <c:v>43812</c:v>
                </c:pt>
                <c:pt idx="22">
                  <c:v>43815</c:v>
                </c:pt>
                <c:pt idx="23">
                  <c:v>43816</c:v>
                </c:pt>
                <c:pt idx="24">
                  <c:v>43817</c:v>
                </c:pt>
                <c:pt idx="25">
                  <c:v>43818</c:v>
                </c:pt>
                <c:pt idx="26">
                  <c:v>43819</c:v>
                </c:pt>
                <c:pt idx="27">
                  <c:v>43822</c:v>
                </c:pt>
                <c:pt idx="28">
                  <c:v>43823</c:v>
                </c:pt>
                <c:pt idx="29">
                  <c:v>43825</c:v>
                </c:pt>
                <c:pt idx="30">
                  <c:v>43826</c:v>
                </c:pt>
                <c:pt idx="31">
                  <c:v>43829</c:v>
                </c:pt>
                <c:pt idx="32">
                  <c:v>43830</c:v>
                </c:pt>
                <c:pt idx="33">
                  <c:v>43832</c:v>
                </c:pt>
                <c:pt idx="34">
                  <c:v>43833</c:v>
                </c:pt>
                <c:pt idx="35">
                  <c:v>43836</c:v>
                </c:pt>
                <c:pt idx="36">
                  <c:v>43837</c:v>
                </c:pt>
                <c:pt idx="37">
                  <c:v>43838</c:v>
                </c:pt>
                <c:pt idx="38">
                  <c:v>43839</c:v>
                </c:pt>
                <c:pt idx="39">
                  <c:v>43840</c:v>
                </c:pt>
                <c:pt idx="40">
                  <c:v>43843</c:v>
                </c:pt>
                <c:pt idx="41">
                  <c:v>43844</c:v>
                </c:pt>
                <c:pt idx="42">
                  <c:v>43845</c:v>
                </c:pt>
                <c:pt idx="43">
                  <c:v>43846</c:v>
                </c:pt>
                <c:pt idx="44">
                  <c:v>43847</c:v>
                </c:pt>
                <c:pt idx="45">
                  <c:v>43851</c:v>
                </c:pt>
                <c:pt idx="46">
                  <c:v>43852</c:v>
                </c:pt>
                <c:pt idx="47">
                  <c:v>43853</c:v>
                </c:pt>
                <c:pt idx="48">
                  <c:v>43854</c:v>
                </c:pt>
                <c:pt idx="49">
                  <c:v>43857</c:v>
                </c:pt>
                <c:pt idx="50">
                  <c:v>43858</c:v>
                </c:pt>
                <c:pt idx="51">
                  <c:v>43859</c:v>
                </c:pt>
                <c:pt idx="52">
                  <c:v>43860</c:v>
                </c:pt>
                <c:pt idx="53">
                  <c:v>43861</c:v>
                </c:pt>
                <c:pt idx="54">
                  <c:v>43864</c:v>
                </c:pt>
                <c:pt idx="55">
                  <c:v>43865</c:v>
                </c:pt>
                <c:pt idx="56">
                  <c:v>43866</c:v>
                </c:pt>
                <c:pt idx="57">
                  <c:v>43867</c:v>
                </c:pt>
                <c:pt idx="58">
                  <c:v>43868</c:v>
                </c:pt>
                <c:pt idx="59">
                  <c:v>43871</c:v>
                </c:pt>
                <c:pt idx="60">
                  <c:v>43872</c:v>
                </c:pt>
                <c:pt idx="61">
                  <c:v>43873</c:v>
                </c:pt>
                <c:pt idx="62">
                  <c:v>43874</c:v>
                </c:pt>
                <c:pt idx="63">
                  <c:v>43875</c:v>
                </c:pt>
                <c:pt idx="64">
                  <c:v>43879</c:v>
                </c:pt>
                <c:pt idx="65">
                  <c:v>43880</c:v>
                </c:pt>
                <c:pt idx="66">
                  <c:v>43881</c:v>
                </c:pt>
                <c:pt idx="67">
                  <c:v>43882</c:v>
                </c:pt>
                <c:pt idx="68">
                  <c:v>43885</c:v>
                </c:pt>
                <c:pt idx="69">
                  <c:v>43886</c:v>
                </c:pt>
                <c:pt idx="70">
                  <c:v>43887</c:v>
                </c:pt>
                <c:pt idx="71">
                  <c:v>43888</c:v>
                </c:pt>
                <c:pt idx="72">
                  <c:v>43889</c:v>
                </c:pt>
                <c:pt idx="73">
                  <c:v>43892</c:v>
                </c:pt>
                <c:pt idx="74">
                  <c:v>43893</c:v>
                </c:pt>
                <c:pt idx="75">
                  <c:v>43894</c:v>
                </c:pt>
                <c:pt idx="76">
                  <c:v>43895</c:v>
                </c:pt>
                <c:pt idx="77">
                  <c:v>43896</c:v>
                </c:pt>
                <c:pt idx="78">
                  <c:v>43899</c:v>
                </c:pt>
                <c:pt idx="79">
                  <c:v>43900</c:v>
                </c:pt>
                <c:pt idx="80">
                  <c:v>43901</c:v>
                </c:pt>
                <c:pt idx="81">
                  <c:v>43902</c:v>
                </c:pt>
                <c:pt idx="82">
                  <c:v>43903</c:v>
                </c:pt>
                <c:pt idx="83">
                  <c:v>43906</c:v>
                </c:pt>
                <c:pt idx="84">
                  <c:v>43907</c:v>
                </c:pt>
                <c:pt idx="85">
                  <c:v>43908</c:v>
                </c:pt>
                <c:pt idx="86">
                  <c:v>43909</c:v>
                </c:pt>
                <c:pt idx="87">
                  <c:v>43910</c:v>
                </c:pt>
                <c:pt idx="88">
                  <c:v>43913</c:v>
                </c:pt>
                <c:pt idx="89">
                  <c:v>43914</c:v>
                </c:pt>
                <c:pt idx="90">
                  <c:v>43915</c:v>
                </c:pt>
                <c:pt idx="91">
                  <c:v>43916</c:v>
                </c:pt>
                <c:pt idx="92">
                  <c:v>43917</c:v>
                </c:pt>
                <c:pt idx="93">
                  <c:v>43920</c:v>
                </c:pt>
                <c:pt idx="94">
                  <c:v>43921</c:v>
                </c:pt>
                <c:pt idx="95">
                  <c:v>43922</c:v>
                </c:pt>
                <c:pt idx="96">
                  <c:v>43923</c:v>
                </c:pt>
                <c:pt idx="97">
                  <c:v>43924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43941</c:v>
                </c:pt>
                <c:pt idx="108">
                  <c:v>43942</c:v>
                </c:pt>
                <c:pt idx="109">
                  <c:v>43943</c:v>
                </c:pt>
                <c:pt idx="110">
                  <c:v>43944</c:v>
                </c:pt>
                <c:pt idx="111">
                  <c:v>43945</c:v>
                </c:pt>
                <c:pt idx="112">
                  <c:v>43948</c:v>
                </c:pt>
                <c:pt idx="113">
                  <c:v>43949</c:v>
                </c:pt>
                <c:pt idx="114">
                  <c:v>43950</c:v>
                </c:pt>
                <c:pt idx="115">
                  <c:v>43951</c:v>
                </c:pt>
                <c:pt idx="116">
                  <c:v>43952</c:v>
                </c:pt>
                <c:pt idx="117">
                  <c:v>43955</c:v>
                </c:pt>
                <c:pt idx="118">
                  <c:v>43956</c:v>
                </c:pt>
                <c:pt idx="119">
                  <c:v>43957</c:v>
                </c:pt>
                <c:pt idx="120">
                  <c:v>43958</c:v>
                </c:pt>
                <c:pt idx="121">
                  <c:v>43959</c:v>
                </c:pt>
                <c:pt idx="122">
                  <c:v>43962</c:v>
                </c:pt>
                <c:pt idx="123">
                  <c:v>43963</c:v>
                </c:pt>
                <c:pt idx="124">
                  <c:v>43964</c:v>
                </c:pt>
                <c:pt idx="125">
                  <c:v>43965</c:v>
                </c:pt>
                <c:pt idx="126">
                  <c:v>43966</c:v>
                </c:pt>
                <c:pt idx="127">
                  <c:v>43969</c:v>
                </c:pt>
                <c:pt idx="128">
                  <c:v>43970</c:v>
                </c:pt>
                <c:pt idx="129">
                  <c:v>43971</c:v>
                </c:pt>
                <c:pt idx="130">
                  <c:v>43972</c:v>
                </c:pt>
                <c:pt idx="131">
                  <c:v>43973</c:v>
                </c:pt>
                <c:pt idx="132">
                  <c:v>43977</c:v>
                </c:pt>
                <c:pt idx="133">
                  <c:v>43978</c:v>
                </c:pt>
                <c:pt idx="134">
                  <c:v>43979</c:v>
                </c:pt>
                <c:pt idx="135">
                  <c:v>43980</c:v>
                </c:pt>
                <c:pt idx="136">
                  <c:v>43983</c:v>
                </c:pt>
                <c:pt idx="137">
                  <c:v>43984</c:v>
                </c:pt>
                <c:pt idx="138">
                  <c:v>43985</c:v>
                </c:pt>
                <c:pt idx="139">
                  <c:v>43986</c:v>
                </c:pt>
                <c:pt idx="140">
                  <c:v>43987</c:v>
                </c:pt>
                <c:pt idx="141">
                  <c:v>43990</c:v>
                </c:pt>
                <c:pt idx="142">
                  <c:v>43991</c:v>
                </c:pt>
                <c:pt idx="143">
                  <c:v>43992</c:v>
                </c:pt>
                <c:pt idx="144">
                  <c:v>43993</c:v>
                </c:pt>
                <c:pt idx="145">
                  <c:v>43994</c:v>
                </c:pt>
                <c:pt idx="146">
                  <c:v>43997</c:v>
                </c:pt>
                <c:pt idx="147">
                  <c:v>43998</c:v>
                </c:pt>
                <c:pt idx="148">
                  <c:v>43999</c:v>
                </c:pt>
                <c:pt idx="149">
                  <c:v>44000</c:v>
                </c:pt>
                <c:pt idx="150">
                  <c:v>44001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44018</c:v>
                </c:pt>
                <c:pt idx="161">
                  <c:v>44019</c:v>
                </c:pt>
                <c:pt idx="162">
                  <c:v>44020</c:v>
                </c:pt>
                <c:pt idx="163">
                  <c:v>44021</c:v>
                </c:pt>
                <c:pt idx="164">
                  <c:v>44022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44039</c:v>
                </c:pt>
                <c:pt idx="176">
                  <c:v>44040</c:v>
                </c:pt>
                <c:pt idx="177">
                  <c:v>44041</c:v>
                </c:pt>
                <c:pt idx="178">
                  <c:v>44042</c:v>
                </c:pt>
                <c:pt idx="179">
                  <c:v>44043</c:v>
                </c:pt>
                <c:pt idx="180">
                  <c:v>44046</c:v>
                </c:pt>
                <c:pt idx="181">
                  <c:v>44047</c:v>
                </c:pt>
                <c:pt idx="182">
                  <c:v>44048</c:v>
                </c:pt>
                <c:pt idx="183">
                  <c:v>44049</c:v>
                </c:pt>
                <c:pt idx="184">
                  <c:v>44050</c:v>
                </c:pt>
                <c:pt idx="185">
                  <c:v>44053</c:v>
                </c:pt>
                <c:pt idx="186">
                  <c:v>44054</c:v>
                </c:pt>
                <c:pt idx="187">
                  <c:v>44055</c:v>
                </c:pt>
                <c:pt idx="188">
                  <c:v>44056</c:v>
                </c:pt>
                <c:pt idx="189">
                  <c:v>44057</c:v>
                </c:pt>
                <c:pt idx="190">
                  <c:v>44060</c:v>
                </c:pt>
                <c:pt idx="191">
                  <c:v>44061</c:v>
                </c:pt>
                <c:pt idx="192">
                  <c:v>44062</c:v>
                </c:pt>
                <c:pt idx="193">
                  <c:v>44063</c:v>
                </c:pt>
                <c:pt idx="194">
                  <c:v>44064</c:v>
                </c:pt>
                <c:pt idx="195">
                  <c:v>44067</c:v>
                </c:pt>
                <c:pt idx="196">
                  <c:v>44068</c:v>
                </c:pt>
                <c:pt idx="197">
                  <c:v>44069</c:v>
                </c:pt>
                <c:pt idx="198">
                  <c:v>44070</c:v>
                </c:pt>
                <c:pt idx="199">
                  <c:v>44071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44102</c:v>
                </c:pt>
                <c:pt idx="220">
                  <c:v>44103</c:v>
                </c:pt>
                <c:pt idx="221">
                  <c:v>44104</c:v>
                </c:pt>
                <c:pt idx="222">
                  <c:v>44105</c:v>
                </c:pt>
                <c:pt idx="223">
                  <c:v>44106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44123</c:v>
                </c:pt>
                <c:pt idx="235">
                  <c:v>44124</c:v>
                </c:pt>
                <c:pt idx="236">
                  <c:v>44125</c:v>
                </c:pt>
                <c:pt idx="237">
                  <c:v>44126</c:v>
                </c:pt>
                <c:pt idx="238">
                  <c:v>44127</c:v>
                </c:pt>
                <c:pt idx="239">
                  <c:v>44130</c:v>
                </c:pt>
                <c:pt idx="240">
                  <c:v>44131</c:v>
                </c:pt>
                <c:pt idx="241">
                  <c:v>44132</c:v>
                </c:pt>
                <c:pt idx="242">
                  <c:v>44133</c:v>
                </c:pt>
                <c:pt idx="243">
                  <c:v>44134</c:v>
                </c:pt>
                <c:pt idx="244">
                  <c:v>44137</c:v>
                </c:pt>
                <c:pt idx="245">
                  <c:v>44138</c:v>
                </c:pt>
                <c:pt idx="246">
                  <c:v>44139</c:v>
                </c:pt>
                <c:pt idx="247">
                  <c:v>44140</c:v>
                </c:pt>
                <c:pt idx="248">
                  <c:v>44141</c:v>
                </c:pt>
                <c:pt idx="249">
                  <c:v>44144</c:v>
                </c:pt>
                <c:pt idx="250">
                  <c:v>44145</c:v>
                </c:pt>
                <c:pt idx="251">
                  <c:v>44146</c:v>
                </c:pt>
                <c:pt idx="252">
                  <c:v>44147</c:v>
                </c:pt>
                <c:pt idx="253">
                  <c:v>44148</c:v>
                </c:pt>
                <c:pt idx="254">
                  <c:v>44151</c:v>
                </c:pt>
                <c:pt idx="255">
                  <c:v>44152</c:v>
                </c:pt>
                <c:pt idx="256">
                  <c:v>44153</c:v>
                </c:pt>
                <c:pt idx="257">
                  <c:v>44154</c:v>
                </c:pt>
                <c:pt idx="258">
                  <c:v>44155</c:v>
                </c:pt>
                <c:pt idx="259">
                  <c:v>44158</c:v>
                </c:pt>
                <c:pt idx="260">
                  <c:v>44159</c:v>
                </c:pt>
                <c:pt idx="261">
                  <c:v>44160</c:v>
                </c:pt>
                <c:pt idx="262">
                  <c:v>44162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44172</c:v>
                </c:pt>
                <c:pt idx="269">
                  <c:v>44173</c:v>
                </c:pt>
                <c:pt idx="270">
                  <c:v>44174</c:v>
                </c:pt>
                <c:pt idx="271">
                  <c:v>44175</c:v>
                </c:pt>
                <c:pt idx="272">
                  <c:v>44176</c:v>
                </c:pt>
                <c:pt idx="273">
                  <c:v>44179</c:v>
                </c:pt>
                <c:pt idx="274">
                  <c:v>44180</c:v>
                </c:pt>
                <c:pt idx="275">
                  <c:v>44181</c:v>
                </c:pt>
                <c:pt idx="276">
                  <c:v>44182</c:v>
                </c:pt>
                <c:pt idx="277">
                  <c:v>44183</c:v>
                </c:pt>
                <c:pt idx="278">
                  <c:v>44186</c:v>
                </c:pt>
                <c:pt idx="279">
                  <c:v>44187</c:v>
                </c:pt>
                <c:pt idx="280">
                  <c:v>44188</c:v>
                </c:pt>
                <c:pt idx="281">
                  <c:v>44189</c:v>
                </c:pt>
                <c:pt idx="282">
                  <c:v>44193</c:v>
                </c:pt>
                <c:pt idx="283">
                  <c:v>44194</c:v>
                </c:pt>
                <c:pt idx="284">
                  <c:v>44195</c:v>
                </c:pt>
                <c:pt idx="285">
                  <c:v>44196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44215</c:v>
                </c:pt>
                <c:pt idx="297">
                  <c:v>44216</c:v>
                </c:pt>
                <c:pt idx="298">
                  <c:v>44217</c:v>
                </c:pt>
                <c:pt idx="299">
                  <c:v>44218</c:v>
                </c:pt>
                <c:pt idx="300">
                  <c:v>44221</c:v>
                </c:pt>
                <c:pt idx="301">
                  <c:v>44222</c:v>
                </c:pt>
                <c:pt idx="302">
                  <c:v>44223</c:v>
                </c:pt>
                <c:pt idx="303">
                  <c:v>44224</c:v>
                </c:pt>
                <c:pt idx="304">
                  <c:v>44225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44235</c:v>
                </c:pt>
                <c:pt idx="311">
                  <c:v>44236</c:v>
                </c:pt>
                <c:pt idx="312">
                  <c:v>44237</c:v>
                </c:pt>
                <c:pt idx="313">
                  <c:v>44238</c:v>
                </c:pt>
                <c:pt idx="314">
                  <c:v>44239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44249</c:v>
                </c:pt>
                <c:pt idx="320">
                  <c:v>44250</c:v>
                </c:pt>
                <c:pt idx="321">
                  <c:v>44251</c:v>
                </c:pt>
                <c:pt idx="322">
                  <c:v>44252</c:v>
                </c:pt>
                <c:pt idx="323">
                  <c:v>44253</c:v>
                </c:pt>
                <c:pt idx="324">
                  <c:v>44256</c:v>
                </c:pt>
                <c:pt idx="325">
                  <c:v>44257</c:v>
                </c:pt>
                <c:pt idx="326">
                  <c:v>44258</c:v>
                </c:pt>
                <c:pt idx="327">
                  <c:v>44259</c:v>
                </c:pt>
                <c:pt idx="328">
                  <c:v>44260</c:v>
                </c:pt>
                <c:pt idx="329">
                  <c:v>44263</c:v>
                </c:pt>
                <c:pt idx="330">
                  <c:v>44264</c:v>
                </c:pt>
                <c:pt idx="331">
                  <c:v>44265</c:v>
                </c:pt>
                <c:pt idx="332">
                  <c:v>44266</c:v>
                </c:pt>
                <c:pt idx="333">
                  <c:v>44267</c:v>
                </c:pt>
                <c:pt idx="334">
                  <c:v>44270</c:v>
                </c:pt>
                <c:pt idx="335">
                  <c:v>44271</c:v>
                </c:pt>
                <c:pt idx="336">
                  <c:v>44272</c:v>
                </c:pt>
                <c:pt idx="337">
                  <c:v>44273</c:v>
                </c:pt>
                <c:pt idx="338">
                  <c:v>44274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44284</c:v>
                </c:pt>
                <c:pt idx="345">
                  <c:v>44285</c:v>
                </c:pt>
                <c:pt idx="346">
                  <c:v>44286</c:v>
                </c:pt>
                <c:pt idx="347">
                  <c:v>44287</c:v>
                </c:pt>
                <c:pt idx="348">
                  <c:v>44291</c:v>
                </c:pt>
                <c:pt idx="349">
                  <c:v>44292</c:v>
                </c:pt>
                <c:pt idx="350">
                  <c:v>44293</c:v>
                </c:pt>
                <c:pt idx="351">
                  <c:v>44294</c:v>
                </c:pt>
                <c:pt idx="352">
                  <c:v>44295</c:v>
                </c:pt>
                <c:pt idx="353">
                  <c:v>44298</c:v>
                </c:pt>
                <c:pt idx="354">
                  <c:v>44299</c:v>
                </c:pt>
                <c:pt idx="355">
                  <c:v>44300</c:v>
                </c:pt>
                <c:pt idx="356">
                  <c:v>44301</c:v>
                </c:pt>
                <c:pt idx="357">
                  <c:v>44302</c:v>
                </c:pt>
                <c:pt idx="358">
                  <c:v>44305</c:v>
                </c:pt>
                <c:pt idx="359">
                  <c:v>44306</c:v>
                </c:pt>
                <c:pt idx="360">
                  <c:v>44307</c:v>
                </c:pt>
                <c:pt idx="361">
                  <c:v>44308</c:v>
                </c:pt>
                <c:pt idx="362">
                  <c:v>44309</c:v>
                </c:pt>
                <c:pt idx="363">
                  <c:v>44312</c:v>
                </c:pt>
                <c:pt idx="364">
                  <c:v>44313</c:v>
                </c:pt>
                <c:pt idx="365">
                  <c:v>44314</c:v>
                </c:pt>
                <c:pt idx="366">
                  <c:v>44315</c:v>
                </c:pt>
                <c:pt idx="367">
                  <c:v>44316</c:v>
                </c:pt>
                <c:pt idx="368">
                  <c:v>44319</c:v>
                </c:pt>
                <c:pt idx="369">
                  <c:v>44320</c:v>
                </c:pt>
                <c:pt idx="370">
                  <c:v>44321</c:v>
                </c:pt>
                <c:pt idx="371">
                  <c:v>44322</c:v>
                </c:pt>
                <c:pt idx="372">
                  <c:v>44323</c:v>
                </c:pt>
                <c:pt idx="373">
                  <c:v>44326</c:v>
                </c:pt>
                <c:pt idx="374">
                  <c:v>44327</c:v>
                </c:pt>
                <c:pt idx="375">
                  <c:v>44328</c:v>
                </c:pt>
                <c:pt idx="376">
                  <c:v>44329</c:v>
                </c:pt>
                <c:pt idx="377">
                  <c:v>44330</c:v>
                </c:pt>
                <c:pt idx="378">
                  <c:v>44333</c:v>
                </c:pt>
                <c:pt idx="379">
                  <c:v>44334</c:v>
                </c:pt>
                <c:pt idx="380">
                  <c:v>44335</c:v>
                </c:pt>
                <c:pt idx="381">
                  <c:v>44336</c:v>
                </c:pt>
                <c:pt idx="382">
                  <c:v>44337</c:v>
                </c:pt>
                <c:pt idx="383">
                  <c:v>44340</c:v>
                </c:pt>
                <c:pt idx="384">
                  <c:v>44341</c:v>
                </c:pt>
                <c:pt idx="385">
                  <c:v>44342</c:v>
                </c:pt>
                <c:pt idx="386">
                  <c:v>44343</c:v>
                </c:pt>
                <c:pt idx="387">
                  <c:v>44344</c:v>
                </c:pt>
                <c:pt idx="388">
                  <c:v>44348</c:v>
                </c:pt>
                <c:pt idx="389">
                  <c:v>44349</c:v>
                </c:pt>
                <c:pt idx="390">
                  <c:v>44350</c:v>
                </c:pt>
                <c:pt idx="391">
                  <c:v>44351</c:v>
                </c:pt>
                <c:pt idx="392">
                  <c:v>44354</c:v>
                </c:pt>
                <c:pt idx="393">
                  <c:v>44355</c:v>
                </c:pt>
                <c:pt idx="394">
                  <c:v>44356</c:v>
                </c:pt>
                <c:pt idx="395">
                  <c:v>44357</c:v>
                </c:pt>
                <c:pt idx="396">
                  <c:v>44358</c:v>
                </c:pt>
                <c:pt idx="397">
                  <c:v>44361</c:v>
                </c:pt>
                <c:pt idx="398">
                  <c:v>44362</c:v>
                </c:pt>
                <c:pt idx="399">
                  <c:v>44363</c:v>
                </c:pt>
                <c:pt idx="400">
                  <c:v>44364</c:v>
                </c:pt>
                <c:pt idx="401">
                  <c:v>44365</c:v>
                </c:pt>
                <c:pt idx="402">
                  <c:v>44368</c:v>
                </c:pt>
                <c:pt idx="403">
                  <c:v>44369</c:v>
                </c:pt>
                <c:pt idx="404">
                  <c:v>44370</c:v>
                </c:pt>
                <c:pt idx="405">
                  <c:v>44371</c:v>
                </c:pt>
                <c:pt idx="406">
                  <c:v>44372</c:v>
                </c:pt>
                <c:pt idx="407">
                  <c:v>44375</c:v>
                </c:pt>
                <c:pt idx="408">
                  <c:v>44376</c:v>
                </c:pt>
                <c:pt idx="409">
                  <c:v>44377</c:v>
                </c:pt>
                <c:pt idx="410">
                  <c:v>44378</c:v>
                </c:pt>
                <c:pt idx="411">
                  <c:v>44379</c:v>
                </c:pt>
                <c:pt idx="412">
                  <c:v>44383</c:v>
                </c:pt>
                <c:pt idx="413">
                  <c:v>44384</c:v>
                </c:pt>
                <c:pt idx="414">
                  <c:v>44385</c:v>
                </c:pt>
                <c:pt idx="415">
                  <c:v>44386</c:v>
                </c:pt>
                <c:pt idx="416">
                  <c:v>44389</c:v>
                </c:pt>
                <c:pt idx="417">
                  <c:v>44390</c:v>
                </c:pt>
                <c:pt idx="418">
                  <c:v>44391</c:v>
                </c:pt>
                <c:pt idx="419">
                  <c:v>44392</c:v>
                </c:pt>
                <c:pt idx="420">
                  <c:v>44393</c:v>
                </c:pt>
                <c:pt idx="421">
                  <c:v>44396</c:v>
                </c:pt>
                <c:pt idx="422">
                  <c:v>44397</c:v>
                </c:pt>
                <c:pt idx="423">
                  <c:v>44398</c:v>
                </c:pt>
                <c:pt idx="424">
                  <c:v>44399</c:v>
                </c:pt>
                <c:pt idx="425">
                  <c:v>44400</c:v>
                </c:pt>
                <c:pt idx="426">
                  <c:v>44403</c:v>
                </c:pt>
                <c:pt idx="427">
                  <c:v>44404</c:v>
                </c:pt>
                <c:pt idx="428">
                  <c:v>44405</c:v>
                </c:pt>
                <c:pt idx="429">
                  <c:v>44406</c:v>
                </c:pt>
                <c:pt idx="430">
                  <c:v>44407</c:v>
                </c:pt>
                <c:pt idx="431">
                  <c:v>44410</c:v>
                </c:pt>
                <c:pt idx="432">
                  <c:v>44411</c:v>
                </c:pt>
                <c:pt idx="433">
                  <c:v>44412</c:v>
                </c:pt>
                <c:pt idx="434">
                  <c:v>44413</c:v>
                </c:pt>
                <c:pt idx="435">
                  <c:v>44414</c:v>
                </c:pt>
                <c:pt idx="436">
                  <c:v>44417</c:v>
                </c:pt>
                <c:pt idx="437">
                  <c:v>44418</c:v>
                </c:pt>
                <c:pt idx="438">
                  <c:v>44419</c:v>
                </c:pt>
                <c:pt idx="439">
                  <c:v>44420</c:v>
                </c:pt>
                <c:pt idx="440">
                  <c:v>44421</c:v>
                </c:pt>
                <c:pt idx="441">
                  <c:v>44424</c:v>
                </c:pt>
                <c:pt idx="442">
                  <c:v>44425</c:v>
                </c:pt>
                <c:pt idx="443">
                  <c:v>44426</c:v>
                </c:pt>
                <c:pt idx="444">
                  <c:v>44427</c:v>
                </c:pt>
                <c:pt idx="445">
                  <c:v>44428</c:v>
                </c:pt>
                <c:pt idx="446">
                  <c:v>44431</c:v>
                </c:pt>
                <c:pt idx="447">
                  <c:v>44432</c:v>
                </c:pt>
                <c:pt idx="448">
                  <c:v>44433</c:v>
                </c:pt>
                <c:pt idx="449">
                  <c:v>44434</c:v>
                </c:pt>
                <c:pt idx="450">
                  <c:v>44435</c:v>
                </c:pt>
                <c:pt idx="451">
                  <c:v>44438</c:v>
                </c:pt>
                <c:pt idx="452">
                  <c:v>44439</c:v>
                </c:pt>
                <c:pt idx="453">
                  <c:v>44440</c:v>
                </c:pt>
                <c:pt idx="454">
                  <c:v>44441</c:v>
                </c:pt>
                <c:pt idx="455">
                  <c:v>44442</c:v>
                </c:pt>
                <c:pt idx="456">
                  <c:v>44446</c:v>
                </c:pt>
                <c:pt idx="457">
                  <c:v>44447</c:v>
                </c:pt>
                <c:pt idx="458">
                  <c:v>44448</c:v>
                </c:pt>
                <c:pt idx="459">
                  <c:v>44449</c:v>
                </c:pt>
                <c:pt idx="460">
                  <c:v>44452</c:v>
                </c:pt>
                <c:pt idx="461">
                  <c:v>44453</c:v>
                </c:pt>
                <c:pt idx="462">
                  <c:v>44454</c:v>
                </c:pt>
                <c:pt idx="463">
                  <c:v>44455</c:v>
                </c:pt>
                <c:pt idx="464">
                  <c:v>44456</c:v>
                </c:pt>
                <c:pt idx="465">
                  <c:v>44459</c:v>
                </c:pt>
                <c:pt idx="466">
                  <c:v>44460</c:v>
                </c:pt>
                <c:pt idx="467">
                  <c:v>44461</c:v>
                </c:pt>
                <c:pt idx="468">
                  <c:v>44462</c:v>
                </c:pt>
                <c:pt idx="469">
                  <c:v>44463</c:v>
                </c:pt>
                <c:pt idx="470">
                  <c:v>44466</c:v>
                </c:pt>
                <c:pt idx="471">
                  <c:v>44467</c:v>
                </c:pt>
                <c:pt idx="472">
                  <c:v>44468</c:v>
                </c:pt>
                <c:pt idx="473">
                  <c:v>44469</c:v>
                </c:pt>
                <c:pt idx="474">
                  <c:v>44470</c:v>
                </c:pt>
                <c:pt idx="475">
                  <c:v>44473</c:v>
                </c:pt>
                <c:pt idx="476">
                  <c:v>44474</c:v>
                </c:pt>
                <c:pt idx="477">
                  <c:v>44475</c:v>
                </c:pt>
                <c:pt idx="478">
                  <c:v>44476</c:v>
                </c:pt>
                <c:pt idx="479">
                  <c:v>44477</c:v>
                </c:pt>
                <c:pt idx="480">
                  <c:v>44480</c:v>
                </c:pt>
                <c:pt idx="481">
                  <c:v>44481</c:v>
                </c:pt>
                <c:pt idx="482">
                  <c:v>44482</c:v>
                </c:pt>
                <c:pt idx="483">
                  <c:v>44483</c:v>
                </c:pt>
                <c:pt idx="484">
                  <c:v>44484</c:v>
                </c:pt>
                <c:pt idx="485">
                  <c:v>44487</c:v>
                </c:pt>
                <c:pt idx="486">
                  <c:v>44488</c:v>
                </c:pt>
                <c:pt idx="487">
                  <c:v>44489</c:v>
                </c:pt>
                <c:pt idx="488">
                  <c:v>44490</c:v>
                </c:pt>
                <c:pt idx="489">
                  <c:v>44491</c:v>
                </c:pt>
                <c:pt idx="490">
                  <c:v>44494</c:v>
                </c:pt>
                <c:pt idx="491">
                  <c:v>44495</c:v>
                </c:pt>
                <c:pt idx="492">
                  <c:v>44496</c:v>
                </c:pt>
                <c:pt idx="493">
                  <c:v>44497</c:v>
                </c:pt>
                <c:pt idx="494">
                  <c:v>44498</c:v>
                </c:pt>
                <c:pt idx="495">
                  <c:v>44501</c:v>
                </c:pt>
                <c:pt idx="496">
                  <c:v>44502</c:v>
                </c:pt>
                <c:pt idx="497">
                  <c:v>44503</c:v>
                </c:pt>
                <c:pt idx="498">
                  <c:v>44504</c:v>
                </c:pt>
                <c:pt idx="499">
                  <c:v>44505</c:v>
                </c:pt>
                <c:pt idx="500">
                  <c:v>44508</c:v>
                </c:pt>
                <c:pt idx="501">
                  <c:v>44509</c:v>
                </c:pt>
                <c:pt idx="502">
                  <c:v>44510</c:v>
                </c:pt>
                <c:pt idx="503">
                  <c:v>44511</c:v>
                </c:pt>
                <c:pt idx="504">
                  <c:v>44512</c:v>
                </c:pt>
                <c:pt idx="505">
                  <c:v>44515</c:v>
                </c:pt>
                <c:pt idx="506">
                  <c:v>44516</c:v>
                </c:pt>
                <c:pt idx="507">
                  <c:v>44517</c:v>
                </c:pt>
                <c:pt idx="508">
                  <c:v>44518</c:v>
                </c:pt>
                <c:pt idx="509">
                  <c:v>44519</c:v>
                </c:pt>
                <c:pt idx="510">
                  <c:v>44522</c:v>
                </c:pt>
                <c:pt idx="511">
                  <c:v>44523</c:v>
                </c:pt>
                <c:pt idx="512">
                  <c:v>44524</c:v>
                </c:pt>
                <c:pt idx="513">
                  <c:v>44526</c:v>
                </c:pt>
                <c:pt idx="514">
                  <c:v>44529</c:v>
                </c:pt>
                <c:pt idx="515">
                  <c:v>44530</c:v>
                </c:pt>
                <c:pt idx="516">
                  <c:v>44531</c:v>
                </c:pt>
                <c:pt idx="517">
                  <c:v>44532</c:v>
                </c:pt>
                <c:pt idx="518">
                  <c:v>44533</c:v>
                </c:pt>
                <c:pt idx="519">
                  <c:v>44536</c:v>
                </c:pt>
                <c:pt idx="520">
                  <c:v>44537</c:v>
                </c:pt>
                <c:pt idx="521">
                  <c:v>44538</c:v>
                </c:pt>
                <c:pt idx="522">
                  <c:v>44539</c:v>
                </c:pt>
                <c:pt idx="523">
                  <c:v>44540</c:v>
                </c:pt>
                <c:pt idx="524">
                  <c:v>44543</c:v>
                </c:pt>
                <c:pt idx="525">
                  <c:v>44544</c:v>
                </c:pt>
                <c:pt idx="526">
                  <c:v>44545</c:v>
                </c:pt>
                <c:pt idx="527">
                  <c:v>44546</c:v>
                </c:pt>
                <c:pt idx="528">
                  <c:v>44547</c:v>
                </c:pt>
                <c:pt idx="529">
                  <c:v>44550</c:v>
                </c:pt>
                <c:pt idx="530">
                  <c:v>44551</c:v>
                </c:pt>
                <c:pt idx="531">
                  <c:v>44552</c:v>
                </c:pt>
                <c:pt idx="532">
                  <c:v>44553</c:v>
                </c:pt>
                <c:pt idx="533">
                  <c:v>44557</c:v>
                </c:pt>
                <c:pt idx="534">
                  <c:v>44558</c:v>
                </c:pt>
                <c:pt idx="535">
                  <c:v>44559</c:v>
                </c:pt>
                <c:pt idx="536">
                  <c:v>44560</c:v>
                </c:pt>
                <c:pt idx="537">
                  <c:v>44561</c:v>
                </c:pt>
                <c:pt idx="538">
                  <c:v>44564</c:v>
                </c:pt>
                <c:pt idx="539">
                  <c:v>44565</c:v>
                </c:pt>
                <c:pt idx="540">
                  <c:v>44566</c:v>
                </c:pt>
                <c:pt idx="541">
                  <c:v>44567</c:v>
                </c:pt>
                <c:pt idx="542">
                  <c:v>44568</c:v>
                </c:pt>
                <c:pt idx="543">
                  <c:v>44571</c:v>
                </c:pt>
                <c:pt idx="544">
                  <c:v>44572</c:v>
                </c:pt>
                <c:pt idx="545">
                  <c:v>44573</c:v>
                </c:pt>
                <c:pt idx="546">
                  <c:v>44574</c:v>
                </c:pt>
                <c:pt idx="547">
                  <c:v>44575</c:v>
                </c:pt>
                <c:pt idx="548">
                  <c:v>44579</c:v>
                </c:pt>
                <c:pt idx="549">
                  <c:v>44580</c:v>
                </c:pt>
                <c:pt idx="550">
                  <c:v>44581</c:v>
                </c:pt>
                <c:pt idx="551">
                  <c:v>44582</c:v>
                </c:pt>
                <c:pt idx="552">
                  <c:v>44585</c:v>
                </c:pt>
                <c:pt idx="553">
                  <c:v>44586</c:v>
                </c:pt>
                <c:pt idx="554">
                  <c:v>44587</c:v>
                </c:pt>
                <c:pt idx="555">
                  <c:v>44588</c:v>
                </c:pt>
                <c:pt idx="556">
                  <c:v>44589</c:v>
                </c:pt>
                <c:pt idx="557">
                  <c:v>44592</c:v>
                </c:pt>
                <c:pt idx="558">
                  <c:v>44593</c:v>
                </c:pt>
                <c:pt idx="559">
                  <c:v>44594</c:v>
                </c:pt>
                <c:pt idx="560">
                  <c:v>44595</c:v>
                </c:pt>
                <c:pt idx="561">
                  <c:v>44596</c:v>
                </c:pt>
                <c:pt idx="562">
                  <c:v>44599</c:v>
                </c:pt>
                <c:pt idx="563">
                  <c:v>44600</c:v>
                </c:pt>
                <c:pt idx="564">
                  <c:v>44601</c:v>
                </c:pt>
                <c:pt idx="565">
                  <c:v>44602</c:v>
                </c:pt>
                <c:pt idx="566">
                  <c:v>44603</c:v>
                </c:pt>
                <c:pt idx="567">
                  <c:v>44606</c:v>
                </c:pt>
                <c:pt idx="568">
                  <c:v>44607</c:v>
                </c:pt>
                <c:pt idx="569">
                  <c:v>44608</c:v>
                </c:pt>
                <c:pt idx="570">
                  <c:v>44609</c:v>
                </c:pt>
                <c:pt idx="571">
                  <c:v>44610</c:v>
                </c:pt>
                <c:pt idx="572">
                  <c:v>44614</c:v>
                </c:pt>
                <c:pt idx="573">
                  <c:v>44615</c:v>
                </c:pt>
                <c:pt idx="574">
                  <c:v>44616</c:v>
                </c:pt>
                <c:pt idx="575">
                  <c:v>44617</c:v>
                </c:pt>
                <c:pt idx="576">
                  <c:v>44620</c:v>
                </c:pt>
                <c:pt idx="577">
                  <c:v>44621</c:v>
                </c:pt>
                <c:pt idx="578">
                  <c:v>44622</c:v>
                </c:pt>
                <c:pt idx="579">
                  <c:v>44623</c:v>
                </c:pt>
                <c:pt idx="580">
                  <c:v>44624</c:v>
                </c:pt>
                <c:pt idx="581">
                  <c:v>44627</c:v>
                </c:pt>
                <c:pt idx="582">
                  <c:v>44628</c:v>
                </c:pt>
                <c:pt idx="583">
                  <c:v>44629</c:v>
                </c:pt>
                <c:pt idx="584">
                  <c:v>44630</c:v>
                </c:pt>
                <c:pt idx="585">
                  <c:v>44631</c:v>
                </c:pt>
                <c:pt idx="586">
                  <c:v>44634</c:v>
                </c:pt>
                <c:pt idx="587">
                  <c:v>44635</c:v>
                </c:pt>
                <c:pt idx="588">
                  <c:v>44636</c:v>
                </c:pt>
                <c:pt idx="589">
                  <c:v>44637</c:v>
                </c:pt>
                <c:pt idx="590">
                  <c:v>44638</c:v>
                </c:pt>
                <c:pt idx="591">
                  <c:v>44641</c:v>
                </c:pt>
                <c:pt idx="592">
                  <c:v>44642</c:v>
                </c:pt>
                <c:pt idx="593">
                  <c:v>44643</c:v>
                </c:pt>
                <c:pt idx="594">
                  <c:v>44644</c:v>
                </c:pt>
                <c:pt idx="595">
                  <c:v>44645</c:v>
                </c:pt>
                <c:pt idx="596">
                  <c:v>44648</c:v>
                </c:pt>
                <c:pt idx="597">
                  <c:v>44649</c:v>
                </c:pt>
                <c:pt idx="598">
                  <c:v>44650</c:v>
                </c:pt>
                <c:pt idx="599">
                  <c:v>44651</c:v>
                </c:pt>
                <c:pt idx="600">
                  <c:v>44652</c:v>
                </c:pt>
                <c:pt idx="601">
                  <c:v>44655</c:v>
                </c:pt>
                <c:pt idx="602">
                  <c:v>44656</c:v>
                </c:pt>
                <c:pt idx="603">
                  <c:v>44657</c:v>
                </c:pt>
                <c:pt idx="604">
                  <c:v>44658</c:v>
                </c:pt>
                <c:pt idx="605">
                  <c:v>44659</c:v>
                </c:pt>
                <c:pt idx="606">
                  <c:v>44662</c:v>
                </c:pt>
                <c:pt idx="607">
                  <c:v>44663</c:v>
                </c:pt>
                <c:pt idx="608">
                  <c:v>44664</c:v>
                </c:pt>
                <c:pt idx="609">
                  <c:v>44665</c:v>
                </c:pt>
                <c:pt idx="610">
                  <c:v>44669</c:v>
                </c:pt>
                <c:pt idx="611">
                  <c:v>44670</c:v>
                </c:pt>
                <c:pt idx="612">
                  <c:v>44671</c:v>
                </c:pt>
                <c:pt idx="613">
                  <c:v>44672</c:v>
                </c:pt>
                <c:pt idx="614">
                  <c:v>44673</c:v>
                </c:pt>
                <c:pt idx="615">
                  <c:v>44676</c:v>
                </c:pt>
                <c:pt idx="616">
                  <c:v>44677</c:v>
                </c:pt>
                <c:pt idx="617">
                  <c:v>44678</c:v>
                </c:pt>
                <c:pt idx="618">
                  <c:v>44679</c:v>
                </c:pt>
                <c:pt idx="619">
                  <c:v>44680</c:v>
                </c:pt>
                <c:pt idx="620">
                  <c:v>44683</c:v>
                </c:pt>
                <c:pt idx="621">
                  <c:v>44684</c:v>
                </c:pt>
                <c:pt idx="622">
                  <c:v>44685</c:v>
                </c:pt>
                <c:pt idx="623">
                  <c:v>44686</c:v>
                </c:pt>
                <c:pt idx="624">
                  <c:v>44687</c:v>
                </c:pt>
                <c:pt idx="625">
                  <c:v>44690</c:v>
                </c:pt>
                <c:pt idx="626">
                  <c:v>44691</c:v>
                </c:pt>
                <c:pt idx="627">
                  <c:v>44692</c:v>
                </c:pt>
                <c:pt idx="628">
                  <c:v>44693</c:v>
                </c:pt>
                <c:pt idx="629">
                  <c:v>44694</c:v>
                </c:pt>
                <c:pt idx="630">
                  <c:v>44697</c:v>
                </c:pt>
                <c:pt idx="631">
                  <c:v>44698</c:v>
                </c:pt>
                <c:pt idx="632">
                  <c:v>44699</c:v>
                </c:pt>
                <c:pt idx="633">
                  <c:v>44700</c:v>
                </c:pt>
                <c:pt idx="634">
                  <c:v>44701</c:v>
                </c:pt>
                <c:pt idx="635">
                  <c:v>44704</c:v>
                </c:pt>
                <c:pt idx="636">
                  <c:v>44705</c:v>
                </c:pt>
                <c:pt idx="637">
                  <c:v>44706</c:v>
                </c:pt>
                <c:pt idx="638">
                  <c:v>44707</c:v>
                </c:pt>
                <c:pt idx="639">
                  <c:v>44708</c:v>
                </c:pt>
                <c:pt idx="640">
                  <c:v>44712</c:v>
                </c:pt>
                <c:pt idx="641">
                  <c:v>44713</c:v>
                </c:pt>
                <c:pt idx="642">
                  <c:v>44714</c:v>
                </c:pt>
                <c:pt idx="643">
                  <c:v>44715</c:v>
                </c:pt>
                <c:pt idx="644">
                  <c:v>44718</c:v>
                </c:pt>
                <c:pt idx="645">
                  <c:v>44719</c:v>
                </c:pt>
                <c:pt idx="646">
                  <c:v>44720</c:v>
                </c:pt>
                <c:pt idx="647">
                  <c:v>44721</c:v>
                </c:pt>
                <c:pt idx="648">
                  <c:v>44722</c:v>
                </c:pt>
                <c:pt idx="649">
                  <c:v>44725</c:v>
                </c:pt>
                <c:pt idx="650">
                  <c:v>44726</c:v>
                </c:pt>
                <c:pt idx="651">
                  <c:v>44727</c:v>
                </c:pt>
                <c:pt idx="652">
                  <c:v>44728</c:v>
                </c:pt>
                <c:pt idx="653">
                  <c:v>44729</c:v>
                </c:pt>
                <c:pt idx="654">
                  <c:v>44733</c:v>
                </c:pt>
                <c:pt idx="655">
                  <c:v>44734</c:v>
                </c:pt>
                <c:pt idx="656">
                  <c:v>44735</c:v>
                </c:pt>
                <c:pt idx="657">
                  <c:v>44736</c:v>
                </c:pt>
                <c:pt idx="658">
                  <c:v>44739</c:v>
                </c:pt>
                <c:pt idx="659">
                  <c:v>44740</c:v>
                </c:pt>
                <c:pt idx="660">
                  <c:v>44741</c:v>
                </c:pt>
                <c:pt idx="661">
                  <c:v>44742</c:v>
                </c:pt>
                <c:pt idx="662">
                  <c:v>44743</c:v>
                </c:pt>
                <c:pt idx="663">
                  <c:v>44747</c:v>
                </c:pt>
                <c:pt idx="664">
                  <c:v>44748</c:v>
                </c:pt>
                <c:pt idx="665">
                  <c:v>44749</c:v>
                </c:pt>
                <c:pt idx="666">
                  <c:v>44750</c:v>
                </c:pt>
                <c:pt idx="667">
                  <c:v>44753</c:v>
                </c:pt>
                <c:pt idx="668">
                  <c:v>44754</c:v>
                </c:pt>
                <c:pt idx="669">
                  <c:v>44755</c:v>
                </c:pt>
                <c:pt idx="670">
                  <c:v>44756</c:v>
                </c:pt>
                <c:pt idx="671">
                  <c:v>44757</c:v>
                </c:pt>
                <c:pt idx="672">
                  <c:v>44760</c:v>
                </c:pt>
                <c:pt idx="673">
                  <c:v>44761</c:v>
                </c:pt>
                <c:pt idx="674">
                  <c:v>44762</c:v>
                </c:pt>
                <c:pt idx="675">
                  <c:v>44763</c:v>
                </c:pt>
                <c:pt idx="676">
                  <c:v>44764</c:v>
                </c:pt>
                <c:pt idx="677">
                  <c:v>44767</c:v>
                </c:pt>
                <c:pt idx="678">
                  <c:v>44768</c:v>
                </c:pt>
                <c:pt idx="679">
                  <c:v>44769</c:v>
                </c:pt>
                <c:pt idx="680">
                  <c:v>44770</c:v>
                </c:pt>
                <c:pt idx="681">
                  <c:v>44771</c:v>
                </c:pt>
                <c:pt idx="682">
                  <c:v>44774</c:v>
                </c:pt>
                <c:pt idx="683">
                  <c:v>44775</c:v>
                </c:pt>
                <c:pt idx="684">
                  <c:v>44776</c:v>
                </c:pt>
                <c:pt idx="685">
                  <c:v>44777</c:v>
                </c:pt>
                <c:pt idx="686">
                  <c:v>44778</c:v>
                </c:pt>
                <c:pt idx="687">
                  <c:v>44781</c:v>
                </c:pt>
                <c:pt idx="688">
                  <c:v>44782</c:v>
                </c:pt>
                <c:pt idx="689">
                  <c:v>44783</c:v>
                </c:pt>
                <c:pt idx="690">
                  <c:v>44784</c:v>
                </c:pt>
                <c:pt idx="691">
                  <c:v>44785</c:v>
                </c:pt>
                <c:pt idx="692">
                  <c:v>44788</c:v>
                </c:pt>
                <c:pt idx="693">
                  <c:v>44789</c:v>
                </c:pt>
                <c:pt idx="694">
                  <c:v>44790</c:v>
                </c:pt>
                <c:pt idx="695">
                  <c:v>44791</c:v>
                </c:pt>
                <c:pt idx="696">
                  <c:v>44792</c:v>
                </c:pt>
                <c:pt idx="697">
                  <c:v>44795</c:v>
                </c:pt>
                <c:pt idx="698">
                  <c:v>44796</c:v>
                </c:pt>
                <c:pt idx="699">
                  <c:v>44797</c:v>
                </c:pt>
                <c:pt idx="700">
                  <c:v>44798</c:v>
                </c:pt>
                <c:pt idx="701">
                  <c:v>44799</c:v>
                </c:pt>
                <c:pt idx="702">
                  <c:v>44802</c:v>
                </c:pt>
                <c:pt idx="703">
                  <c:v>44803</c:v>
                </c:pt>
                <c:pt idx="704">
                  <c:v>44804</c:v>
                </c:pt>
                <c:pt idx="705">
                  <c:v>44805</c:v>
                </c:pt>
                <c:pt idx="706">
                  <c:v>44806</c:v>
                </c:pt>
                <c:pt idx="707">
                  <c:v>44810</c:v>
                </c:pt>
                <c:pt idx="708">
                  <c:v>44811</c:v>
                </c:pt>
                <c:pt idx="709">
                  <c:v>44812</c:v>
                </c:pt>
                <c:pt idx="710">
                  <c:v>44813</c:v>
                </c:pt>
                <c:pt idx="711">
                  <c:v>44816</c:v>
                </c:pt>
                <c:pt idx="712">
                  <c:v>44817</c:v>
                </c:pt>
                <c:pt idx="713">
                  <c:v>44818</c:v>
                </c:pt>
                <c:pt idx="714">
                  <c:v>44819</c:v>
                </c:pt>
                <c:pt idx="715">
                  <c:v>44820</c:v>
                </c:pt>
                <c:pt idx="716">
                  <c:v>44823</c:v>
                </c:pt>
                <c:pt idx="717">
                  <c:v>44824</c:v>
                </c:pt>
                <c:pt idx="718">
                  <c:v>44825</c:v>
                </c:pt>
                <c:pt idx="719">
                  <c:v>44826</c:v>
                </c:pt>
                <c:pt idx="720">
                  <c:v>44827</c:v>
                </c:pt>
                <c:pt idx="721">
                  <c:v>44830</c:v>
                </c:pt>
                <c:pt idx="722">
                  <c:v>44831</c:v>
                </c:pt>
                <c:pt idx="723">
                  <c:v>44832</c:v>
                </c:pt>
                <c:pt idx="724">
                  <c:v>44833</c:v>
                </c:pt>
                <c:pt idx="725">
                  <c:v>44834</c:v>
                </c:pt>
                <c:pt idx="726">
                  <c:v>44837</c:v>
                </c:pt>
                <c:pt idx="727">
                  <c:v>44838</c:v>
                </c:pt>
                <c:pt idx="728">
                  <c:v>44839</c:v>
                </c:pt>
                <c:pt idx="729">
                  <c:v>44840</c:v>
                </c:pt>
                <c:pt idx="730">
                  <c:v>44841</c:v>
                </c:pt>
                <c:pt idx="731">
                  <c:v>44844</c:v>
                </c:pt>
                <c:pt idx="732">
                  <c:v>44845</c:v>
                </c:pt>
                <c:pt idx="733">
                  <c:v>44846</c:v>
                </c:pt>
                <c:pt idx="734">
                  <c:v>44847</c:v>
                </c:pt>
                <c:pt idx="735">
                  <c:v>44848</c:v>
                </c:pt>
                <c:pt idx="736">
                  <c:v>44851</c:v>
                </c:pt>
                <c:pt idx="737">
                  <c:v>44852</c:v>
                </c:pt>
                <c:pt idx="738">
                  <c:v>44853</c:v>
                </c:pt>
                <c:pt idx="739">
                  <c:v>44854</c:v>
                </c:pt>
                <c:pt idx="740">
                  <c:v>44855</c:v>
                </c:pt>
                <c:pt idx="741">
                  <c:v>44858</c:v>
                </c:pt>
                <c:pt idx="742">
                  <c:v>44859</c:v>
                </c:pt>
                <c:pt idx="743">
                  <c:v>44860</c:v>
                </c:pt>
                <c:pt idx="744">
                  <c:v>44861</c:v>
                </c:pt>
                <c:pt idx="745">
                  <c:v>44862</c:v>
                </c:pt>
                <c:pt idx="746">
                  <c:v>44865</c:v>
                </c:pt>
                <c:pt idx="747">
                  <c:v>44866</c:v>
                </c:pt>
                <c:pt idx="748">
                  <c:v>44867</c:v>
                </c:pt>
                <c:pt idx="749">
                  <c:v>44868</c:v>
                </c:pt>
                <c:pt idx="750">
                  <c:v>44869</c:v>
                </c:pt>
                <c:pt idx="751">
                  <c:v>44872</c:v>
                </c:pt>
                <c:pt idx="752">
                  <c:v>44873</c:v>
                </c:pt>
                <c:pt idx="753">
                  <c:v>44874</c:v>
                </c:pt>
                <c:pt idx="754">
                  <c:v>44875</c:v>
                </c:pt>
                <c:pt idx="755">
                  <c:v>44876</c:v>
                </c:pt>
                <c:pt idx="756">
                  <c:v>44879</c:v>
                </c:pt>
                <c:pt idx="757">
                  <c:v>44880</c:v>
                </c:pt>
                <c:pt idx="758">
                  <c:v>44881</c:v>
                </c:pt>
                <c:pt idx="759">
                  <c:v>44882</c:v>
                </c:pt>
                <c:pt idx="760">
                  <c:v>44883</c:v>
                </c:pt>
                <c:pt idx="761">
                  <c:v>44886</c:v>
                </c:pt>
                <c:pt idx="762">
                  <c:v>44887</c:v>
                </c:pt>
                <c:pt idx="763">
                  <c:v>44888</c:v>
                </c:pt>
                <c:pt idx="764">
                  <c:v>44890</c:v>
                </c:pt>
                <c:pt idx="765">
                  <c:v>44893</c:v>
                </c:pt>
                <c:pt idx="766">
                  <c:v>44894</c:v>
                </c:pt>
                <c:pt idx="767">
                  <c:v>44895</c:v>
                </c:pt>
                <c:pt idx="768">
                  <c:v>44896</c:v>
                </c:pt>
                <c:pt idx="769">
                  <c:v>44897</c:v>
                </c:pt>
                <c:pt idx="770">
                  <c:v>44900</c:v>
                </c:pt>
                <c:pt idx="771">
                  <c:v>44901</c:v>
                </c:pt>
                <c:pt idx="772">
                  <c:v>44902</c:v>
                </c:pt>
                <c:pt idx="773">
                  <c:v>44903</c:v>
                </c:pt>
                <c:pt idx="774">
                  <c:v>44904</c:v>
                </c:pt>
                <c:pt idx="775">
                  <c:v>44907</c:v>
                </c:pt>
                <c:pt idx="776">
                  <c:v>44908</c:v>
                </c:pt>
                <c:pt idx="777">
                  <c:v>44909</c:v>
                </c:pt>
                <c:pt idx="778">
                  <c:v>44910</c:v>
                </c:pt>
                <c:pt idx="779">
                  <c:v>44911</c:v>
                </c:pt>
                <c:pt idx="780">
                  <c:v>44914</c:v>
                </c:pt>
                <c:pt idx="781">
                  <c:v>44915</c:v>
                </c:pt>
                <c:pt idx="782">
                  <c:v>44916</c:v>
                </c:pt>
                <c:pt idx="783">
                  <c:v>44917</c:v>
                </c:pt>
                <c:pt idx="784">
                  <c:v>44918</c:v>
                </c:pt>
                <c:pt idx="785">
                  <c:v>44922</c:v>
                </c:pt>
                <c:pt idx="786">
                  <c:v>44923</c:v>
                </c:pt>
                <c:pt idx="787">
                  <c:v>44924</c:v>
                </c:pt>
                <c:pt idx="788">
                  <c:v>44925</c:v>
                </c:pt>
                <c:pt idx="789">
                  <c:v>44929</c:v>
                </c:pt>
                <c:pt idx="790">
                  <c:v>44930</c:v>
                </c:pt>
                <c:pt idx="791">
                  <c:v>44931</c:v>
                </c:pt>
                <c:pt idx="792">
                  <c:v>44932</c:v>
                </c:pt>
                <c:pt idx="793">
                  <c:v>44935</c:v>
                </c:pt>
                <c:pt idx="794">
                  <c:v>44936</c:v>
                </c:pt>
                <c:pt idx="795">
                  <c:v>44937</c:v>
                </c:pt>
                <c:pt idx="796">
                  <c:v>44938</c:v>
                </c:pt>
                <c:pt idx="797">
                  <c:v>44939</c:v>
                </c:pt>
                <c:pt idx="798">
                  <c:v>44943</c:v>
                </c:pt>
                <c:pt idx="799">
                  <c:v>44944</c:v>
                </c:pt>
                <c:pt idx="800">
                  <c:v>44945</c:v>
                </c:pt>
                <c:pt idx="801">
                  <c:v>44946</c:v>
                </c:pt>
                <c:pt idx="802">
                  <c:v>44949</c:v>
                </c:pt>
                <c:pt idx="803">
                  <c:v>44950</c:v>
                </c:pt>
                <c:pt idx="804">
                  <c:v>44951</c:v>
                </c:pt>
                <c:pt idx="805">
                  <c:v>44952</c:v>
                </c:pt>
                <c:pt idx="806">
                  <c:v>44953</c:v>
                </c:pt>
                <c:pt idx="807">
                  <c:v>44956</c:v>
                </c:pt>
                <c:pt idx="808">
                  <c:v>44957</c:v>
                </c:pt>
                <c:pt idx="809">
                  <c:v>44958</c:v>
                </c:pt>
                <c:pt idx="810">
                  <c:v>44959</c:v>
                </c:pt>
                <c:pt idx="811">
                  <c:v>44960</c:v>
                </c:pt>
                <c:pt idx="812">
                  <c:v>44963</c:v>
                </c:pt>
                <c:pt idx="813">
                  <c:v>44964</c:v>
                </c:pt>
                <c:pt idx="814">
                  <c:v>44965</c:v>
                </c:pt>
                <c:pt idx="815">
                  <c:v>44966</c:v>
                </c:pt>
                <c:pt idx="816">
                  <c:v>44967</c:v>
                </c:pt>
                <c:pt idx="817">
                  <c:v>44970</c:v>
                </c:pt>
                <c:pt idx="818">
                  <c:v>44971</c:v>
                </c:pt>
                <c:pt idx="819">
                  <c:v>44972</c:v>
                </c:pt>
                <c:pt idx="820">
                  <c:v>44973</c:v>
                </c:pt>
                <c:pt idx="821">
                  <c:v>44974</c:v>
                </c:pt>
                <c:pt idx="822">
                  <c:v>44978</c:v>
                </c:pt>
                <c:pt idx="823">
                  <c:v>44979</c:v>
                </c:pt>
                <c:pt idx="824">
                  <c:v>44980</c:v>
                </c:pt>
                <c:pt idx="825">
                  <c:v>44981</c:v>
                </c:pt>
                <c:pt idx="826">
                  <c:v>44984</c:v>
                </c:pt>
                <c:pt idx="827">
                  <c:v>44985</c:v>
                </c:pt>
                <c:pt idx="828">
                  <c:v>44986</c:v>
                </c:pt>
                <c:pt idx="829">
                  <c:v>44987</c:v>
                </c:pt>
                <c:pt idx="830">
                  <c:v>44988</c:v>
                </c:pt>
                <c:pt idx="831">
                  <c:v>44991</c:v>
                </c:pt>
                <c:pt idx="832">
                  <c:v>44992</c:v>
                </c:pt>
                <c:pt idx="833">
                  <c:v>44993</c:v>
                </c:pt>
                <c:pt idx="834">
                  <c:v>44994</c:v>
                </c:pt>
                <c:pt idx="835">
                  <c:v>44995</c:v>
                </c:pt>
                <c:pt idx="836">
                  <c:v>44998</c:v>
                </c:pt>
                <c:pt idx="837">
                  <c:v>44999</c:v>
                </c:pt>
                <c:pt idx="838">
                  <c:v>45000</c:v>
                </c:pt>
                <c:pt idx="839">
                  <c:v>45001</c:v>
                </c:pt>
                <c:pt idx="840">
                  <c:v>45002</c:v>
                </c:pt>
                <c:pt idx="841">
                  <c:v>45005</c:v>
                </c:pt>
                <c:pt idx="842">
                  <c:v>45006</c:v>
                </c:pt>
                <c:pt idx="843">
                  <c:v>45007</c:v>
                </c:pt>
                <c:pt idx="844">
                  <c:v>45008</c:v>
                </c:pt>
                <c:pt idx="845">
                  <c:v>45009</c:v>
                </c:pt>
                <c:pt idx="846">
                  <c:v>45012</c:v>
                </c:pt>
                <c:pt idx="847">
                  <c:v>45013</c:v>
                </c:pt>
                <c:pt idx="848">
                  <c:v>45014</c:v>
                </c:pt>
                <c:pt idx="849">
                  <c:v>45015</c:v>
                </c:pt>
                <c:pt idx="850">
                  <c:v>45016</c:v>
                </c:pt>
                <c:pt idx="851">
                  <c:v>45019</c:v>
                </c:pt>
                <c:pt idx="852">
                  <c:v>45020</c:v>
                </c:pt>
                <c:pt idx="853">
                  <c:v>45021</c:v>
                </c:pt>
                <c:pt idx="854">
                  <c:v>45022</c:v>
                </c:pt>
                <c:pt idx="855">
                  <c:v>45026</c:v>
                </c:pt>
                <c:pt idx="856">
                  <c:v>45027</c:v>
                </c:pt>
                <c:pt idx="857">
                  <c:v>45028</c:v>
                </c:pt>
                <c:pt idx="858">
                  <c:v>45029</c:v>
                </c:pt>
                <c:pt idx="859">
                  <c:v>45030</c:v>
                </c:pt>
                <c:pt idx="860">
                  <c:v>45033</c:v>
                </c:pt>
                <c:pt idx="861">
                  <c:v>45034</c:v>
                </c:pt>
                <c:pt idx="862">
                  <c:v>45035</c:v>
                </c:pt>
                <c:pt idx="863">
                  <c:v>45036</c:v>
                </c:pt>
                <c:pt idx="864">
                  <c:v>45037</c:v>
                </c:pt>
                <c:pt idx="865">
                  <c:v>45040</c:v>
                </c:pt>
                <c:pt idx="866">
                  <c:v>45041</c:v>
                </c:pt>
                <c:pt idx="867">
                  <c:v>45042</c:v>
                </c:pt>
                <c:pt idx="868">
                  <c:v>45043</c:v>
                </c:pt>
                <c:pt idx="869">
                  <c:v>45044</c:v>
                </c:pt>
                <c:pt idx="870">
                  <c:v>45047</c:v>
                </c:pt>
                <c:pt idx="871">
                  <c:v>45048</c:v>
                </c:pt>
                <c:pt idx="872">
                  <c:v>45049</c:v>
                </c:pt>
                <c:pt idx="873">
                  <c:v>45050</c:v>
                </c:pt>
                <c:pt idx="874">
                  <c:v>45051</c:v>
                </c:pt>
                <c:pt idx="875">
                  <c:v>45054</c:v>
                </c:pt>
                <c:pt idx="876">
                  <c:v>45055</c:v>
                </c:pt>
                <c:pt idx="877">
                  <c:v>45056</c:v>
                </c:pt>
                <c:pt idx="878">
                  <c:v>45057</c:v>
                </c:pt>
                <c:pt idx="879">
                  <c:v>45058</c:v>
                </c:pt>
                <c:pt idx="880">
                  <c:v>45061</c:v>
                </c:pt>
                <c:pt idx="881">
                  <c:v>45062</c:v>
                </c:pt>
                <c:pt idx="882">
                  <c:v>45063</c:v>
                </c:pt>
                <c:pt idx="883">
                  <c:v>45064</c:v>
                </c:pt>
                <c:pt idx="884">
                  <c:v>45065</c:v>
                </c:pt>
                <c:pt idx="885">
                  <c:v>45068</c:v>
                </c:pt>
                <c:pt idx="886">
                  <c:v>45069</c:v>
                </c:pt>
                <c:pt idx="887">
                  <c:v>45070</c:v>
                </c:pt>
                <c:pt idx="888">
                  <c:v>45071</c:v>
                </c:pt>
                <c:pt idx="889">
                  <c:v>45072</c:v>
                </c:pt>
                <c:pt idx="890">
                  <c:v>45076</c:v>
                </c:pt>
                <c:pt idx="891">
                  <c:v>45077</c:v>
                </c:pt>
                <c:pt idx="892">
                  <c:v>45078</c:v>
                </c:pt>
                <c:pt idx="893">
                  <c:v>45079</c:v>
                </c:pt>
                <c:pt idx="894">
                  <c:v>45082</c:v>
                </c:pt>
                <c:pt idx="895">
                  <c:v>45083</c:v>
                </c:pt>
                <c:pt idx="896">
                  <c:v>45084</c:v>
                </c:pt>
                <c:pt idx="897">
                  <c:v>45085</c:v>
                </c:pt>
                <c:pt idx="898">
                  <c:v>45086</c:v>
                </c:pt>
                <c:pt idx="899">
                  <c:v>45089</c:v>
                </c:pt>
                <c:pt idx="900">
                  <c:v>45090</c:v>
                </c:pt>
                <c:pt idx="901">
                  <c:v>45091</c:v>
                </c:pt>
                <c:pt idx="902">
                  <c:v>45092</c:v>
                </c:pt>
                <c:pt idx="903">
                  <c:v>45093</c:v>
                </c:pt>
                <c:pt idx="904">
                  <c:v>45097</c:v>
                </c:pt>
                <c:pt idx="905">
                  <c:v>45098</c:v>
                </c:pt>
                <c:pt idx="906">
                  <c:v>45099</c:v>
                </c:pt>
                <c:pt idx="907">
                  <c:v>45100</c:v>
                </c:pt>
                <c:pt idx="908">
                  <c:v>45103</c:v>
                </c:pt>
                <c:pt idx="909">
                  <c:v>45104</c:v>
                </c:pt>
                <c:pt idx="910">
                  <c:v>45105</c:v>
                </c:pt>
                <c:pt idx="911">
                  <c:v>45106</c:v>
                </c:pt>
                <c:pt idx="912">
                  <c:v>45107</c:v>
                </c:pt>
                <c:pt idx="913">
                  <c:v>45110</c:v>
                </c:pt>
                <c:pt idx="914">
                  <c:v>45112</c:v>
                </c:pt>
                <c:pt idx="915">
                  <c:v>45113</c:v>
                </c:pt>
                <c:pt idx="916">
                  <c:v>45114</c:v>
                </c:pt>
                <c:pt idx="917">
                  <c:v>45117</c:v>
                </c:pt>
                <c:pt idx="918">
                  <c:v>45118</c:v>
                </c:pt>
                <c:pt idx="919">
                  <c:v>45119</c:v>
                </c:pt>
                <c:pt idx="920">
                  <c:v>45120</c:v>
                </c:pt>
                <c:pt idx="921">
                  <c:v>45121</c:v>
                </c:pt>
                <c:pt idx="922">
                  <c:v>45124</c:v>
                </c:pt>
                <c:pt idx="923">
                  <c:v>45125</c:v>
                </c:pt>
                <c:pt idx="924">
                  <c:v>45126</c:v>
                </c:pt>
                <c:pt idx="925">
                  <c:v>45127</c:v>
                </c:pt>
                <c:pt idx="926">
                  <c:v>45128</c:v>
                </c:pt>
                <c:pt idx="927">
                  <c:v>45131</c:v>
                </c:pt>
                <c:pt idx="928">
                  <c:v>45132</c:v>
                </c:pt>
                <c:pt idx="929">
                  <c:v>45133</c:v>
                </c:pt>
                <c:pt idx="930">
                  <c:v>45134</c:v>
                </c:pt>
                <c:pt idx="931">
                  <c:v>45135</c:v>
                </c:pt>
                <c:pt idx="932">
                  <c:v>45138</c:v>
                </c:pt>
                <c:pt idx="933">
                  <c:v>45139</c:v>
                </c:pt>
                <c:pt idx="934">
                  <c:v>45140</c:v>
                </c:pt>
                <c:pt idx="935">
                  <c:v>45141</c:v>
                </c:pt>
                <c:pt idx="936">
                  <c:v>45142</c:v>
                </c:pt>
                <c:pt idx="937">
                  <c:v>45145</c:v>
                </c:pt>
                <c:pt idx="938">
                  <c:v>45146</c:v>
                </c:pt>
                <c:pt idx="939">
                  <c:v>45147</c:v>
                </c:pt>
                <c:pt idx="940">
                  <c:v>45148</c:v>
                </c:pt>
                <c:pt idx="941">
                  <c:v>45149</c:v>
                </c:pt>
                <c:pt idx="942">
                  <c:v>45152</c:v>
                </c:pt>
                <c:pt idx="943">
                  <c:v>45153</c:v>
                </c:pt>
                <c:pt idx="944">
                  <c:v>45154</c:v>
                </c:pt>
                <c:pt idx="945">
                  <c:v>45155</c:v>
                </c:pt>
                <c:pt idx="946">
                  <c:v>45156</c:v>
                </c:pt>
                <c:pt idx="947">
                  <c:v>45159</c:v>
                </c:pt>
                <c:pt idx="948">
                  <c:v>45160</c:v>
                </c:pt>
                <c:pt idx="949">
                  <c:v>45161</c:v>
                </c:pt>
                <c:pt idx="950">
                  <c:v>45162</c:v>
                </c:pt>
                <c:pt idx="951">
                  <c:v>45163</c:v>
                </c:pt>
                <c:pt idx="952">
                  <c:v>45166</c:v>
                </c:pt>
                <c:pt idx="953">
                  <c:v>45167</c:v>
                </c:pt>
                <c:pt idx="954">
                  <c:v>45168</c:v>
                </c:pt>
                <c:pt idx="955">
                  <c:v>45169</c:v>
                </c:pt>
                <c:pt idx="956">
                  <c:v>45170</c:v>
                </c:pt>
                <c:pt idx="957">
                  <c:v>45174</c:v>
                </c:pt>
                <c:pt idx="958">
                  <c:v>45175</c:v>
                </c:pt>
                <c:pt idx="959">
                  <c:v>45176</c:v>
                </c:pt>
                <c:pt idx="960">
                  <c:v>45177</c:v>
                </c:pt>
                <c:pt idx="961">
                  <c:v>45180</c:v>
                </c:pt>
                <c:pt idx="962">
                  <c:v>45181</c:v>
                </c:pt>
                <c:pt idx="963">
                  <c:v>45182</c:v>
                </c:pt>
                <c:pt idx="964">
                  <c:v>45183</c:v>
                </c:pt>
                <c:pt idx="965">
                  <c:v>45184</c:v>
                </c:pt>
                <c:pt idx="966">
                  <c:v>45187</c:v>
                </c:pt>
                <c:pt idx="967">
                  <c:v>45188</c:v>
                </c:pt>
                <c:pt idx="968">
                  <c:v>45189</c:v>
                </c:pt>
                <c:pt idx="969">
                  <c:v>45190</c:v>
                </c:pt>
                <c:pt idx="970">
                  <c:v>45191</c:v>
                </c:pt>
                <c:pt idx="971">
                  <c:v>45194</c:v>
                </c:pt>
                <c:pt idx="972">
                  <c:v>45195</c:v>
                </c:pt>
                <c:pt idx="973">
                  <c:v>45196</c:v>
                </c:pt>
                <c:pt idx="974">
                  <c:v>45197</c:v>
                </c:pt>
                <c:pt idx="975">
                  <c:v>45198</c:v>
                </c:pt>
                <c:pt idx="976">
                  <c:v>45201</c:v>
                </c:pt>
                <c:pt idx="977">
                  <c:v>45202</c:v>
                </c:pt>
                <c:pt idx="978">
                  <c:v>45203</c:v>
                </c:pt>
                <c:pt idx="979">
                  <c:v>45204</c:v>
                </c:pt>
                <c:pt idx="980">
                  <c:v>45205</c:v>
                </c:pt>
                <c:pt idx="981">
                  <c:v>45208</c:v>
                </c:pt>
                <c:pt idx="982">
                  <c:v>45209</c:v>
                </c:pt>
                <c:pt idx="983">
                  <c:v>45210</c:v>
                </c:pt>
                <c:pt idx="984">
                  <c:v>45211</c:v>
                </c:pt>
                <c:pt idx="985">
                  <c:v>45212</c:v>
                </c:pt>
                <c:pt idx="986">
                  <c:v>45215</c:v>
                </c:pt>
                <c:pt idx="987">
                  <c:v>45216</c:v>
                </c:pt>
                <c:pt idx="988">
                  <c:v>45217</c:v>
                </c:pt>
                <c:pt idx="989">
                  <c:v>45218</c:v>
                </c:pt>
                <c:pt idx="990">
                  <c:v>45219</c:v>
                </c:pt>
                <c:pt idx="991">
                  <c:v>45222</c:v>
                </c:pt>
                <c:pt idx="992">
                  <c:v>45223</c:v>
                </c:pt>
                <c:pt idx="993">
                  <c:v>45224</c:v>
                </c:pt>
                <c:pt idx="994">
                  <c:v>45225</c:v>
                </c:pt>
                <c:pt idx="995">
                  <c:v>45226</c:v>
                </c:pt>
                <c:pt idx="996">
                  <c:v>45229</c:v>
                </c:pt>
                <c:pt idx="997">
                  <c:v>45230</c:v>
                </c:pt>
                <c:pt idx="998">
                  <c:v>45231</c:v>
                </c:pt>
                <c:pt idx="999">
                  <c:v>45232</c:v>
                </c:pt>
                <c:pt idx="1000">
                  <c:v>45233</c:v>
                </c:pt>
                <c:pt idx="1001">
                  <c:v>45236</c:v>
                </c:pt>
                <c:pt idx="1002">
                  <c:v>45237</c:v>
                </c:pt>
                <c:pt idx="1003">
                  <c:v>45238</c:v>
                </c:pt>
                <c:pt idx="1004">
                  <c:v>45239</c:v>
                </c:pt>
                <c:pt idx="1005">
                  <c:v>45240</c:v>
                </c:pt>
                <c:pt idx="1006">
                  <c:v>45243</c:v>
                </c:pt>
                <c:pt idx="1007">
                  <c:v>45244</c:v>
                </c:pt>
                <c:pt idx="1008">
                  <c:v>45245</c:v>
                </c:pt>
                <c:pt idx="1009">
                  <c:v>45246</c:v>
                </c:pt>
                <c:pt idx="1010">
                  <c:v>45247</c:v>
                </c:pt>
                <c:pt idx="1011">
                  <c:v>45250</c:v>
                </c:pt>
                <c:pt idx="1012">
                  <c:v>45251</c:v>
                </c:pt>
                <c:pt idx="1013">
                  <c:v>45252</c:v>
                </c:pt>
                <c:pt idx="1014">
                  <c:v>45254</c:v>
                </c:pt>
                <c:pt idx="1015">
                  <c:v>45257</c:v>
                </c:pt>
                <c:pt idx="1016">
                  <c:v>45258</c:v>
                </c:pt>
                <c:pt idx="1017">
                  <c:v>45259</c:v>
                </c:pt>
                <c:pt idx="1018">
                  <c:v>45260</c:v>
                </c:pt>
                <c:pt idx="1019">
                  <c:v>45261</c:v>
                </c:pt>
                <c:pt idx="1020">
                  <c:v>45264</c:v>
                </c:pt>
                <c:pt idx="1021">
                  <c:v>45265</c:v>
                </c:pt>
                <c:pt idx="1022">
                  <c:v>45266</c:v>
                </c:pt>
                <c:pt idx="1023">
                  <c:v>45267</c:v>
                </c:pt>
                <c:pt idx="1024">
                  <c:v>45268</c:v>
                </c:pt>
                <c:pt idx="1025">
                  <c:v>45271</c:v>
                </c:pt>
                <c:pt idx="1026">
                  <c:v>45272</c:v>
                </c:pt>
                <c:pt idx="1027">
                  <c:v>45273</c:v>
                </c:pt>
                <c:pt idx="1028">
                  <c:v>45274</c:v>
                </c:pt>
                <c:pt idx="1029">
                  <c:v>45275</c:v>
                </c:pt>
                <c:pt idx="1030">
                  <c:v>45278</c:v>
                </c:pt>
                <c:pt idx="1031">
                  <c:v>45279</c:v>
                </c:pt>
                <c:pt idx="1032">
                  <c:v>45280</c:v>
                </c:pt>
                <c:pt idx="1033">
                  <c:v>45281</c:v>
                </c:pt>
                <c:pt idx="1034">
                  <c:v>45282</c:v>
                </c:pt>
                <c:pt idx="1035">
                  <c:v>45286</c:v>
                </c:pt>
                <c:pt idx="1036">
                  <c:v>45287</c:v>
                </c:pt>
                <c:pt idx="1037">
                  <c:v>45288</c:v>
                </c:pt>
                <c:pt idx="1038">
                  <c:v>45289</c:v>
                </c:pt>
                <c:pt idx="1039">
                  <c:v>45293</c:v>
                </c:pt>
                <c:pt idx="1040">
                  <c:v>45294</c:v>
                </c:pt>
                <c:pt idx="1041">
                  <c:v>45295</c:v>
                </c:pt>
                <c:pt idx="1042">
                  <c:v>45296</c:v>
                </c:pt>
                <c:pt idx="1043">
                  <c:v>45299</c:v>
                </c:pt>
                <c:pt idx="1044">
                  <c:v>45300</c:v>
                </c:pt>
                <c:pt idx="1045">
                  <c:v>45301</c:v>
                </c:pt>
                <c:pt idx="1046">
                  <c:v>45302</c:v>
                </c:pt>
                <c:pt idx="1047">
                  <c:v>45303</c:v>
                </c:pt>
                <c:pt idx="1048">
                  <c:v>45307</c:v>
                </c:pt>
                <c:pt idx="1049">
                  <c:v>45308</c:v>
                </c:pt>
                <c:pt idx="1050">
                  <c:v>45309</c:v>
                </c:pt>
                <c:pt idx="1051">
                  <c:v>45310</c:v>
                </c:pt>
                <c:pt idx="1052">
                  <c:v>45313</c:v>
                </c:pt>
                <c:pt idx="1053">
                  <c:v>45314</c:v>
                </c:pt>
                <c:pt idx="1054">
                  <c:v>45315</c:v>
                </c:pt>
                <c:pt idx="1055">
                  <c:v>45316</c:v>
                </c:pt>
                <c:pt idx="1056">
                  <c:v>45317</c:v>
                </c:pt>
                <c:pt idx="1057">
                  <c:v>45320</c:v>
                </c:pt>
                <c:pt idx="1058">
                  <c:v>45321</c:v>
                </c:pt>
                <c:pt idx="1059">
                  <c:v>45322</c:v>
                </c:pt>
                <c:pt idx="1060">
                  <c:v>45323</c:v>
                </c:pt>
                <c:pt idx="1061">
                  <c:v>45324</c:v>
                </c:pt>
                <c:pt idx="1062">
                  <c:v>45327</c:v>
                </c:pt>
                <c:pt idx="1063">
                  <c:v>45328</c:v>
                </c:pt>
                <c:pt idx="1064">
                  <c:v>45329</c:v>
                </c:pt>
                <c:pt idx="1065">
                  <c:v>45330</c:v>
                </c:pt>
                <c:pt idx="1066">
                  <c:v>45331</c:v>
                </c:pt>
                <c:pt idx="1067">
                  <c:v>45334</c:v>
                </c:pt>
                <c:pt idx="1068">
                  <c:v>45335</c:v>
                </c:pt>
                <c:pt idx="1069">
                  <c:v>45336</c:v>
                </c:pt>
                <c:pt idx="1070">
                  <c:v>45337</c:v>
                </c:pt>
                <c:pt idx="1071">
                  <c:v>45338</c:v>
                </c:pt>
                <c:pt idx="1072">
                  <c:v>45342</c:v>
                </c:pt>
                <c:pt idx="1073">
                  <c:v>45343</c:v>
                </c:pt>
                <c:pt idx="1074">
                  <c:v>45344</c:v>
                </c:pt>
                <c:pt idx="1075">
                  <c:v>45345</c:v>
                </c:pt>
                <c:pt idx="1076">
                  <c:v>45348</c:v>
                </c:pt>
                <c:pt idx="1077">
                  <c:v>45349</c:v>
                </c:pt>
                <c:pt idx="1078">
                  <c:v>45350</c:v>
                </c:pt>
                <c:pt idx="1079">
                  <c:v>45351</c:v>
                </c:pt>
                <c:pt idx="1080">
                  <c:v>45352</c:v>
                </c:pt>
                <c:pt idx="1081">
                  <c:v>45355</c:v>
                </c:pt>
                <c:pt idx="1082">
                  <c:v>45356</c:v>
                </c:pt>
                <c:pt idx="1083">
                  <c:v>45357</c:v>
                </c:pt>
                <c:pt idx="1084">
                  <c:v>45358</c:v>
                </c:pt>
                <c:pt idx="1085">
                  <c:v>45359</c:v>
                </c:pt>
                <c:pt idx="1086">
                  <c:v>45362</c:v>
                </c:pt>
                <c:pt idx="1087">
                  <c:v>45363</c:v>
                </c:pt>
                <c:pt idx="1088">
                  <c:v>45364</c:v>
                </c:pt>
                <c:pt idx="1089">
                  <c:v>45365</c:v>
                </c:pt>
                <c:pt idx="1090">
                  <c:v>45366</c:v>
                </c:pt>
                <c:pt idx="1091">
                  <c:v>45369</c:v>
                </c:pt>
                <c:pt idx="1092">
                  <c:v>45370</c:v>
                </c:pt>
                <c:pt idx="1093">
                  <c:v>45371</c:v>
                </c:pt>
                <c:pt idx="1094">
                  <c:v>45372</c:v>
                </c:pt>
                <c:pt idx="1095">
                  <c:v>45373</c:v>
                </c:pt>
                <c:pt idx="1096">
                  <c:v>45376</c:v>
                </c:pt>
                <c:pt idx="1097">
                  <c:v>45377</c:v>
                </c:pt>
                <c:pt idx="1098">
                  <c:v>45378</c:v>
                </c:pt>
                <c:pt idx="1099">
                  <c:v>45379</c:v>
                </c:pt>
                <c:pt idx="1100">
                  <c:v>45383</c:v>
                </c:pt>
                <c:pt idx="1101">
                  <c:v>45384</c:v>
                </c:pt>
                <c:pt idx="1102">
                  <c:v>45385</c:v>
                </c:pt>
                <c:pt idx="1103">
                  <c:v>45386</c:v>
                </c:pt>
                <c:pt idx="1104">
                  <c:v>45387</c:v>
                </c:pt>
                <c:pt idx="1105">
                  <c:v>45390</c:v>
                </c:pt>
                <c:pt idx="1106">
                  <c:v>45391</c:v>
                </c:pt>
                <c:pt idx="1107">
                  <c:v>45392</c:v>
                </c:pt>
                <c:pt idx="1108">
                  <c:v>45393</c:v>
                </c:pt>
                <c:pt idx="1109">
                  <c:v>45394</c:v>
                </c:pt>
                <c:pt idx="1110">
                  <c:v>45397</c:v>
                </c:pt>
                <c:pt idx="1111">
                  <c:v>45398</c:v>
                </c:pt>
                <c:pt idx="1112">
                  <c:v>45399</c:v>
                </c:pt>
                <c:pt idx="1113">
                  <c:v>45400</c:v>
                </c:pt>
                <c:pt idx="1114">
                  <c:v>45401</c:v>
                </c:pt>
                <c:pt idx="1115">
                  <c:v>45404</c:v>
                </c:pt>
                <c:pt idx="1116">
                  <c:v>45405</c:v>
                </c:pt>
                <c:pt idx="1117">
                  <c:v>45406</c:v>
                </c:pt>
                <c:pt idx="1118">
                  <c:v>45407</c:v>
                </c:pt>
                <c:pt idx="1119">
                  <c:v>45408</c:v>
                </c:pt>
                <c:pt idx="1120">
                  <c:v>45411</c:v>
                </c:pt>
                <c:pt idx="1121">
                  <c:v>45412</c:v>
                </c:pt>
                <c:pt idx="1122">
                  <c:v>45413</c:v>
                </c:pt>
                <c:pt idx="1123">
                  <c:v>45414</c:v>
                </c:pt>
                <c:pt idx="1124">
                  <c:v>45415</c:v>
                </c:pt>
                <c:pt idx="1125">
                  <c:v>45418</c:v>
                </c:pt>
                <c:pt idx="1126">
                  <c:v>45419</c:v>
                </c:pt>
                <c:pt idx="1127">
                  <c:v>45420</c:v>
                </c:pt>
                <c:pt idx="1128">
                  <c:v>45421</c:v>
                </c:pt>
                <c:pt idx="1129">
                  <c:v>45422</c:v>
                </c:pt>
                <c:pt idx="1130">
                  <c:v>45425</c:v>
                </c:pt>
                <c:pt idx="1131">
                  <c:v>45426</c:v>
                </c:pt>
                <c:pt idx="1132">
                  <c:v>45427</c:v>
                </c:pt>
                <c:pt idx="1133">
                  <c:v>45428</c:v>
                </c:pt>
                <c:pt idx="1134">
                  <c:v>45429</c:v>
                </c:pt>
                <c:pt idx="1135">
                  <c:v>45432</c:v>
                </c:pt>
                <c:pt idx="1136">
                  <c:v>45433</c:v>
                </c:pt>
                <c:pt idx="1137">
                  <c:v>45434</c:v>
                </c:pt>
                <c:pt idx="1138">
                  <c:v>45435</c:v>
                </c:pt>
                <c:pt idx="1139">
                  <c:v>45436</c:v>
                </c:pt>
                <c:pt idx="1140">
                  <c:v>45440</c:v>
                </c:pt>
                <c:pt idx="1141">
                  <c:v>45441</c:v>
                </c:pt>
                <c:pt idx="1142">
                  <c:v>45442</c:v>
                </c:pt>
                <c:pt idx="1143">
                  <c:v>45443</c:v>
                </c:pt>
                <c:pt idx="1144">
                  <c:v>45446</c:v>
                </c:pt>
                <c:pt idx="1145">
                  <c:v>45447</c:v>
                </c:pt>
                <c:pt idx="1146">
                  <c:v>45448</c:v>
                </c:pt>
                <c:pt idx="1147">
                  <c:v>45449</c:v>
                </c:pt>
                <c:pt idx="1148">
                  <c:v>45450</c:v>
                </c:pt>
                <c:pt idx="1149">
                  <c:v>45453</c:v>
                </c:pt>
                <c:pt idx="1150">
                  <c:v>45454</c:v>
                </c:pt>
                <c:pt idx="1151">
                  <c:v>45455</c:v>
                </c:pt>
                <c:pt idx="1152">
                  <c:v>45456</c:v>
                </c:pt>
                <c:pt idx="1153">
                  <c:v>45457</c:v>
                </c:pt>
                <c:pt idx="1154">
                  <c:v>45460</c:v>
                </c:pt>
                <c:pt idx="1155">
                  <c:v>45461</c:v>
                </c:pt>
                <c:pt idx="1156">
                  <c:v>45463</c:v>
                </c:pt>
                <c:pt idx="1157">
                  <c:v>45464</c:v>
                </c:pt>
                <c:pt idx="1158">
                  <c:v>45467</c:v>
                </c:pt>
                <c:pt idx="1159">
                  <c:v>45468</c:v>
                </c:pt>
                <c:pt idx="1160">
                  <c:v>45469</c:v>
                </c:pt>
                <c:pt idx="1161">
                  <c:v>45470</c:v>
                </c:pt>
                <c:pt idx="1162">
                  <c:v>45471</c:v>
                </c:pt>
                <c:pt idx="1163">
                  <c:v>45474</c:v>
                </c:pt>
                <c:pt idx="1164">
                  <c:v>45475</c:v>
                </c:pt>
                <c:pt idx="1165">
                  <c:v>45476</c:v>
                </c:pt>
                <c:pt idx="1166">
                  <c:v>45478</c:v>
                </c:pt>
                <c:pt idx="1167">
                  <c:v>45481</c:v>
                </c:pt>
                <c:pt idx="1168">
                  <c:v>45482</c:v>
                </c:pt>
                <c:pt idx="1169">
                  <c:v>45483</c:v>
                </c:pt>
                <c:pt idx="1170">
                  <c:v>45484</c:v>
                </c:pt>
                <c:pt idx="1171">
                  <c:v>45485</c:v>
                </c:pt>
                <c:pt idx="1172">
                  <c:v>45488</c:v>
                </c:pt>
                <c:pt idx="1173">
                  <c:v>45489</c:v>
                </c:pt>
                <c:pt idx="1174">
                  <c:v>45490</c:v>
                </c:pt>
                <c:pt idx="1175">
                  <c:v>45491</c:v>
                </c:pt>
                <c:pt idx="1176">
                  <c:v>45492</c:v>
                </c:pt>
                <c:pt idx="1177">
                  <c:v>45495</c:v>
                </c:pt>
                <c:pt idx="1178">
                  <c:v>45496</c:v>
                </c:pt>
                <c:pt idx="1179">
                  <c:v>45497</c:v>
                </c:pt>
                <c:pt idx="1180">
                  <c:v>45498</c:v>
                </c:pt>
                <c:pt idx="1181">
                  <c:v>45499</c:v>
                </c:pt>
                <c:pt idx="1182">
                  <c:v>45502</c:v>
                </c:pt>
                <c:pt idx="1183">
                  <c:v>45503</c:v>
                </c:pt>
                <c:pt idx="1184">
                  <c:v>45504</c:v>
                </c:pt>
                <c:pt idx="1185">
                  <c:v>45505</c:v>
                </c:pt>
                <c:pt idx="1186">
                  <c:v>45506</c:v>
                </c:pt>
                <c:pt idx="1187">
                  <c:v>45509</c:v>
                </c:pt>
                <c:pt idx="1188">
                  <c:v>45510</c:v>
                </c:pt>
                <c:pt idx="1189">
                  <c:v>45511</c:v>
                </c:pt>
                <c:pt idx="1190">
                  <c:v>45512</c:v>
                </c:pt>
                <c:pt idx="1191">
                  <c:v>45513</c:v>
                </c:pt>
                <c:pt idx="1192">
                  <c:v>45516</c:v>
                </c:pt>
                <c:pt idx="1193">
                  <c:v>45517</c:v>
                </c:pt>
                <c:pt idx="1194">
                  <c:v>45518</c:v>
                </c:pt>
                <c:pt idx="1195">
                  <c:v>45519</c:v>
                </c:pt>
                <c:pt idx="1196">
                  <c:v>45520</c:v>
                </c:pt>
                <c:pt idx="1197">
                  <c:v>45523</c:v>
                </c:pt>
                <c:pt idx="1198">
                  <c:v>45524</c:v>
                </c:pt>
                <c:pt idx="1199">
                  <c:v>45525</c:v>
                </c:pt>
                <c:pt idx="1200">
                  <c:v>45526</c:v>
                </c:pt>
                <c:pt idx="1201">
                  <c:v>45527</c:v>
                </c:pt>
                <c:pt idx="1202">
                  <c:v>45530</c:v>
                </c:pt>
                <c:pt idx="1203">
                  <c:v>45531</c:v>
                </c:pt>
                <c:pt idx="1204">
                  <c:v>45532</c:v>
                </c:pt>
                <c:pt idx="1205">
                  <c:v>45533</c:v>
                </c:pt>
                <c:pt idx="1206">
                  <c:v>45534</c:v>
                </c:pt>
                <c:pt idx="1207">
                  <c:v>45538</c:v>
                </c:pt>
                <c:pt idx="1208">
                  <c:v>45539</c:v>
                </c:pt>
                <c:pt idx="1209">
                  <c:v>45540</c:v>
                </c:pt>
                <c:pt idx="1210">
                  <c:v>45541</c:v>
                </c:pt>
                <c:pt idx="1211">
                  <c:v>45544</c:v>
                </c:pt>
                <c:pt idx="1212">
                  <c:v>45545</c:v>
                </c:pt>
                <c:pt idx="1213">
                  <c:v>45546</c:v>
                </c:pt>
                <c:pt idx="1214">
                  <c:v>45547</c:v>
                </c:pt>
                <c:pt idx="1215">
                  <c:v>45548</c:v>
                </c:pt>
                <c:pt idx="1216">
                  <c:v>45551</c:v>
                </c:pt>
                <c:pt idx="1217">
                  <c:v>45552</c:v>
                </c:pt>
                <c:pt idx="1218">
                  <c:v>45553</c:v>
                </c:pt>
                <c:pt idx="1219">
                  <c:v>45554</c:v>
                </c:pt>
                <c:pt idx="1220">
                  <c:v>45555</c:v>
                </c:pt>
                <c:pt idx="1221">
                  <c:v>45558</c:v>
                </c:pt>
                <c:pt idx="1222">
                  <c:v>45559</c:v>
                </c:pt>
                <c:pt idx="1223">
                  <c:v>45560</c:v>
                </c:pt>
                <c:pt idx="1224">
                  <c:v>45561</c:v>
                </c:pt>
                <c:pt idx="1225">
                  <c:v>45562</c:v>
                </c:pt>
                <c:pt idx="1226">
                  <c:v>45565</c:v>
                </c:pt>
                <c:pt idx="1227">
                  <c:v>45566</c:v>
                </c:pt>
                <c:pt idx="1228">
                  <c:v>45567</c:v>
                </c:pt>
                <c:pt idx="1229">
                  <c:v>45568</c:v>
                </c:pt>
                <c:pt idx="1230">
                  <c:v>45569</c:v>
                </c:pt>
                <c:pt idx="1231">
                  <c:v>45572</c:v>
                </c:pt>
                <c:pt idx="1232">
                  <c:v>45573</c:v>
                </c:pt>
                <c:pt idx="1233">
                  <c:v>45574</c:v>
                </c:pt>
                <c:pt idx="1234">
                  <c:v>45575</c:v>
                </c:pt>
                <c:pt idx="1235">
                  <c:v>45576</c:v>
                </c:pt>
                <c:pt idx="1236">
                  <c:v>45579</c:v>
                </c:pt>
                <c:pt idx="1237">
                  <c:v>45580</c:v>
                </c:pt>
                <c:pt idx="1238">
                  <c:v>45581</c:v>
                </c:pt>
                <c:pt idx="1239">
                  <c:v>45582</c:v>
                </c:pt>
                <c:pt idx="1240">
                  <c:v>45583</c:v>
                </c:pt>
                <c:pt idx="1241">
                  <c:v>45586</c:v>
                </c:pt>
                <c:pt idx="1242">
                  <c:v>45587</c:v>
                </c:pt>
                <c:pt idx="1243">
                  <c:v>45588</c:v>
                </c:pt>
                <c:pt idx="1244">
                  <c:v>45589</c:v>
                </c:pt>
                <c:pt idx="1245">
                  <c:v>45590</c:v>
                </c:pt>
                <c:pt idx="1246">
                  <c:v>45593</c:v>
                </c:pt>
                <c:pt idx="1247">
                  <c:v>45594</c:v>
                </c:pt>
                <c:pt idx="1248">
                  <c:v>45595</c:v>
                </c:pt>
                <c:pt idx="1249">
                  <c:v>45596</c:v>
                </c:pt>
                <c:pt idx="1250">
                  <c:v>45597</c:v>
                </c:pt>
                <c:pt idx="1251">
                  <c:v>45600</c:v>
                </c:pt>
                <c:pt idx="1252">
                  <c:v>45601</c:v>
                </c:pt>
                <c:pt idx="1253">
                  <c:v>45602</c:v>
                </c:pt>
                <c:pt idx="1254">
                  <c:v>45603</c:v>
                </c:pt>
                <c:pt idx="1255">
                  <c:v>45604</c:v>
                </c:pt>
                <c:pt idx="1256">
                  <c:v>45607</c:v>
                </c:pt>
                <c:pt idx="1257">
                  <c:v>45608</c:v>
                </c:pt>
              </c:numCache>
            </c:numRef>
          </c:cat>
          <c:val>
            <c:numRef>
              <c:f>'5YR EV-EBITDA'!$B$7:$B$1264</c:f>
              <c:numCache>
                <c:formatCode>0.00\x</c:formatCode>
                <c:ptCount val="1258"/>
                <c:pt idx="0">
                  <c:v>22.859474672091306</c:v>
                </c:pt>
                <c:pt idx="1">
                  <c:v>23.027926041962154</c:v>
                </c:pt>
                <c:pt idx="2">
                  <c:v>23.062240209898807</c:v>
                </c:pt>
                <c:pt idx="3">
                  <c:v>23.620625306322538</c:v>
                </c:pt>
                <c:pt idx="4">
                  <c:v>24.010559032875424</c:v>
                </c:pt>
                <c:pt idx="5">
                  <c:v>24.300669725430769</c:v>
                </c:pt>
                <c:pt idx="6">
                  <c:v>24.391134349991038</c:v>
                </c:pt>
                <c:pt idx="7">
                  <c:v>24.827860123730272</c:v>
                </c:pt>
                <c:pt idx="8">
                  <c:v>25.847926752392617</c:v>
                </c:pt>
                <c:pt idx="9">
                  <c:v>26.028856001513155</c:v>
                </c:pt>
                <c:pt idx="10">
                  <c:v>26.292451200662907</c:v>
                </c:pt>
                <c:pt idx="11">
                  <c:v>25.819851524080811</c:v>
                </c:pt>
                <c:pt idx="12">
                  <c:v>25.36440893146704</c:v>
                </c:pt>
                <c:pt idx="13">
                  <c:v>25.720028490083273</c:v>
                </c:pt>
                <c:pt idx="14">
                  <c:v>26.109962216636156</c:v>
                </c:pt>
                <c:pt idx="15">
                  <c:v>26.003900243013771</c:v>
                </c:pt>
                <c:pt idx="16">
                  <c:v>26.506134882813889</c:v>
                </c:pt>
                <c:pt idx="17">
                  <c:v>25.994541833576502</c:v>
                </c:pt>
                <c:pt idx="18">
                  <c:v>25.885360390141695</c:v>
                </c:pt>
                <c:pt idx="19">
                  <c:v>25.688833791959041</c:v>
                </c:pt>
                <c:pt idx="20">
                  <c:v>25.592130227773925</c:v>
                </c:pt>
                <c:pt idx="21">
                  <c:v>25.292661125781308</c:v>
                </c:pt>
                <c:pt idx="22">
                  <c:v>25.542218710775156</c:v>
                </c:pt>
                <c:pt idx="23">
                  <c:v>25.408081508840962</c:v>
                </c:pt>
                <c:pt idx="24">
                  <c:v>25.473590374901846</c:v>
                </c:pt>
                <c:pt idx="25">
                  <c:v>25.511024012650925</c:v>
                </c:pt>
                <c:pt idx="26">
                  <c:v>25.22091332009558</c:v>
                </c:pt>
                <c:pt idx="27">
                  <c:v>25.498546133401231</c:v>
                </c:pt>
                <c:pt idx="28">
                  <c:v>26.231621539320656</c:v>
                </c:pt>
                <c:pt idx="29">
                  <c:v>26.403192379003926</c:v>
                </c:pt>
                <c:pt idx="30">
                  <c:v>26.568524279062348</c:v>
                </c:pt>
                <c:pt idx="31">
                  <c:v>26.783767696119543</c:v>
                </c:pt>
                <c:pt idx="32">
                  <c:v>27.070758918862467</c:v>
                </c:pt>
                <c:pt idx="33">
                  <c:v>26.400072909191504</c:v>
                </c:pt>
                <c:pt idx="34">
                  <c:v>26.562285339437501</c:v>
                </c:pt>
                <c:pt idx="35">
                  <c:v>26.827440273493465</c:v>
                </c:pt>
                <c:pt idx="36">
                  <c:v>26.696422541371696</c:v>
                </c:pt>
                <c:pt idx="37">
                  <c:v>27.083236798112157</c:v>
                </c:pt>
                <c:pt idx="38">
                  <c:v>27.632263485098619</c:v>
                </c:pt>
                <c:pt idx="39">
                  <c:v>27.891179479529736</c:v>
                </c:pt>
                <c:pt idx="40">
                  <c:v>28.100183956962081</c:v>
                </c:pt>
                <c:pt idx="41">
                  <c:v>27.810073264406736</c:v>
                </c:pt>
                <c:pt idx="42">
                  <c:v>27.382705900104774</c:v>
                </c:pt>
                <c:pt idx="43">
                  <c:v>27.314077564231464</c:v>
                </c:pt>
                <c:pt idx="44">
                  <c:v>27.126909375486079</c:v>
                </c:pt>
                <c:pt idx="45">
                  <c:v>27.292241275544505</c:v>
                </c:pt>
                <c:pt idx="46">
                  <c:v>27.211135060421505</c:v>
                </c:pt>
                <c:pt idx="47">
                  <c:v>26.758811937620155</c:v>
                </c:pt>
                <c:pt idx="48">
                  <c:v>26.802484514994081</c:v>
                </c:pt>
                <c:pt idx="49">
                  <c:v>26.880471260304656</c:v>
                </c:pt>
                <c:pt idx="50">
                  <c:v>27.342152792543274</c:v>
                </c:pt>
                <c:pt idx="51">
                  <c:v>27.208015590609079</c:v>
                </c:pt>
                <c:pt idx="52">
                  <c:v>26.917904898053735</c:v>
                </c:pt>
                <c:pt idx="53">
                  <c:v>26.172351612884619</c:v>
                </c:pt>
                <c:pt idx="54">
                  <c:v>26.318966694068504</c:v>
                </c:pt>
                <c:pt idx="55">
                  <c:v>27.017727932051272</c:v>
                </c:pt>
                <c:pt idx="56">
                  <c:v>26.927263307491003</c:v>
                </c:pt>
                <c:pt idx="57">
                  <c:v>27.682175002097388</c:v>
                </c:pt>
                <c:pt idx="58">
                  <c:v>27.800714854969467</c:v>
                </c:pt>
                <c:pt idx="59">
                  <c:v>27.937971526716083</c:v>
                </c:pt>
                <c:pt idx="60">
                  <c:v>28.193768051334775</c:v>
                </c:pt>
                <c:pt idx="61">
                  <c:v>28.437086696703776</c:v>
                </c:pt>
                <c:pt idx="62">
                  <c:v>28.802064664757275</c:v>
                </c:pt>
                <c:pt idx="63">
                  <c:v>29.129608995061698</c:v>
                </c:pt>
                <c:pt idx="64">
                  <c:v>27.872462660655199</c:v>
                </c:pt>
                <c:pt idx="65">
                  <c:v>27.83502902290612</c:v>
                </c:pt>
                <c:pt idx="66">
                  <c:v>27.454453705790502</c:v>
                </c:pt>
                <c:pt idx="67">
                  <c:v>27.363989081230233</c:v>
                </c:pt>
                <c:pt idx="68">
                  <c:v>26.814962394243771</c:v>
                </c:pt>
                <c:pt idx="69">
                  <c:v>25.947749786390155</c:v>
                </c:pt>
                <c:pt idx="70">
                  <c:v>25.947749786390155</c:v>
                </c:pt>
                <c:pt idx="71">
                  <c:v>24.678125572733961</c:v>
                </c:pt>
                <c:pt idx="72">
                  <c:v>20.53546966183611</c:v>
                </c:pt>
                <c:pt idx="73">
                  <c:v>22.347881622853922</c:v>
                </c:pt>
                <c:pt idx="74">
                  <c:v>20.775668837392686</c:v>
                </c:pt>
                <c:pt idx="75">
                  <c:v>20.953478616700803</c:v>
                </c:pt>
                <c:pt idx="76">
                  <c:v>20.510513903336726</c:v>
                </c:pt>
                <c:pt idx="77">
                  <c:v>20.576022769397611</c:v>
                </c:pt>
                <c:pt idx="78">
                  <c:v>18.71369929138103</c:v>
                </c:pt>
                <c:pt idx="79">
                  <c:v>18.738655049880418</c:v>
                </c:pt>
                <c:pt idx="80">
                  <c:v>17.843367213714991</c:v>
                </c:pt>
                <c:pt idx="81">
                  <c:v>15.719008271454873</c:v>
                </c:pt>
                <c:pt idx="82">
                  <c:v>16.957437786986837</c:v>
                </c:pt>
                <c:pt idx="83">
                  <c:v>13.276463408327601</c:v>
                </c:pt>
                <c:pt idx="84">
                  <c:v>11.841507294612985</c:v>
                </c:pt>
                <c:pt idx="85">
                  <c:v>17.197636962543413</c:v>
                </c:pt>
                <c:pt idx="86">
                  <c:v>16.73907490011722</c:v>
                </c:pt>
                <c:pt idx="87">
                  <c:v>14.680224823917987</c:v>
                </c:pt>
                <c:pt idx="88">
                  <c:v>15.959207447011451</c:v>
                </c:pt>
                <c:pt idx="89">
                  <c:v>17.484628185286336</c:v>
                </c:pt>
                <c:pt idx="90">
                  <c:v>16.202526092380452</c:v>
                </c:pt>
                <c:pt idx="91">
                  <c:v>18.579562089446839</c:v>
                </c:pt>
                <c:pt idx="92">
                  <c:v>17.568853870221762</c:v>
                </c:pt>
                <c:pt idx="93">
                  <c:v>18.270734578016953</c:v>
                </c:pt>
                <c:pt idx="94">
                  <c:v>17.830889334465301</c:v>
                </c:pt>
                <c:pt idx="95">
                  <c:v>17.110291807795569</c:v>
                </c:pt>
                <c:pt idx="96">
                  <c:v>18.233300940267878</c:v>
                </c:pt>
                <c:pt idx="97">
                  <c:v>19.056840970747569</c:v>
                </c:pt>
                <c:pt idx="98">
                  <c:v>21.43699643762638</c:v>
                </c:pt>
                <c:pt idx="99">
                  <c:v>21.203036201694651</c:v>
                </c:pt>
                <c:pt idx="100">
                  <c:v>21.702151371682344</c:v>
                </c:pt>
                <c:pt idx="101">
                  <c:v>22.248058588856381</c:v>
                </c:pt>
                <c:pt idx="102">
                  <c:v>20.108102297534149</c:v>
                </c:pt>
                <c:pt idx="103">
                  <c:v>20.766310427955418</c:v>
                </c:pt>
                <c:pt idx="104">
                  <c:v>20.391974050464651</c:v>
                </c:pt>
                <c:pt idx="105">
                  <c:v>20.22976162021865</c:v>
                </c:pt>
                <c:pt idx="106">
                  <c:v>21.808213345304729</c:v>
                </c:pt>
                <c:pt idx="107">
                  <c:v>21.511863713124534</c:v>
                </c:pt>
                <c:pt idx="108">
                  <c:v>20.866133461952955</c:v>
                </c:pt>
                <c:pt idx="109">
                  <c:v>21.037704301636225</c:v>
                </c:pt>
                <c:pt idx="110">
                  <c:v>21.050182180885919</c:v>
                </c:pt>
                <c:pt idx="111">
                  <c:v>20.813102475141765</c:v>
                </c:pt>
                <c:pt idx="112">
                  <c:v>21.539938941436343</c:v>
                </c:pt>
                <c:pt idx="113">
                  <c:v>21.290381356442495</c:v>
                </c:pt>
                <c:pt idx="114">
                  <c:v>22.65982860409623</c:v>
                </c:pt>
                <c:pt idx="115">
                  <c:v>22.017217822737074</c:v>
                </c:pt>
                <c:pt idx="116">
                  <c:v>21.839408043428957</c:v>
                </c:pt>
                <c:pt idx="117">
                  <c:v>19.802394255916685</c:v>
                </c:pt>
                <c:pt idx="118">
                  <c:v>24.397373289615885</c:v>
                </c:pt>
                <c:pt idx="119">
                  <c:v>22.750293228656499</c:v>
                </c:pt>
                <c:pt idx="120">
                  <c:v>22.634872845596846</c:v>
                </c:pt>
                <c:pt idx="121">
                  <c:v>22.513213522912345</c:v>
                </c:pt>
                <c:pt idx="122">
                  <c:v>22.875072021153422</c:v>
                </c:pt>
                <c:pt idx="123">
                  <c:v>22.428987837976919</c:v>
                </c:pt>
                <c:pt idx="124">
                  <c:v>22.188788662420343</c:v>
                </c:pt>
                <c:pt idx="125">
                  <c:v>21.951708956676189</c:v>
                </c:pt>
                <c:pt idx="126">
                  <c:v>22.893788840027959</c:v>
                </c:pt>
                <c:pt idx="127">
                  <c:v>24.79666542560604</c:v>
                </c:pt>
                <c:pt idx="128">
                  <c:v>24.506554733050692</c:v>
                </c:pt>
                <c:pt idx="129">
                  <c:v>25.083656648348963</c:v>
                </c:pt>
                <c:pt idx="130">
                  <c:v>25.433037267340346</c:v>
                </c:pt>
                <c:pt idx="131">
                  <c:v>25.748103718395079</c:v>
                </c:pt>
                <c:pt idx="132">
                  <c:v>26.814962394243771</c:v>
                </c:pt>
                <c:pt idx="133">
                  <c:v>27.11755096604881</c:v>
                </c:pt>
                <c:pt idx="134">
                  <c:v>26.961577475427656</c:v>
                </c:pt>
                <c:pt idx="135">
                  <c:v>27.613546666224082</c:v>
                </c:pt>
                <c:pt idx="136">
                  <c:v>27.448214766165659</c:v>
                </c:pt>
                <c:pt idx="137">
                  <c:v>27.604188256786813</c:v>
                </c:pt>
                <c:pt idx="138">
                  <c:v>27.482528934102312</c:v>
                </c:pt>
                <c:pt idx="139">
                  <c:v>27.516843102038965</c:v>
                </c:pt>
                <c:pt idx="140">
                  <c:v>27.014608462238851</c:v>
                </c:pt>
                <c:pt idx="141">
                  <c:v>27.095714677361851</c:v>
                </c:pt>
                <c:pt idx="142">
                  <c:v>27.06451997923762</c:v>
                </c:pt>
                <c:pt idx="143">
                  <c:v>26.459342835627542</c:v>
                </c:pt>
                <c:pt idx="144">
                  <c:v>24.628214055735192</c:v>
                </c:pt>
                <c:pt idx="145">
                  <c:v>25.161643393659539</c:v>
                </c:pt>
                <c:pt idx="146">
                  <c:v>26.24409941857035</c:v>
                </c:pt>
                <c:pt idx="147">
                  <c:v>26.733856179120771</c:v>
                </c:pt>
                <c:pt idx="148">
                  <c:v>26.12244009588585</c:v>
                </c:pt>
                <c:pt idx="149">
                  <c:v>25.601488637211194</c:v>
                </c:pt>
                <c:pt idx="150">
                  <c:v>26.278413586507003</c:v>
                </c:pt>
                <c:pt idx="151">
                  <c:v>26.085006458136771</c:v>
                </c:pt>
                <c:pt idx="152">
                  <c:v>26.350161392192735</c:v>
                </c:pt>
                <c:pt idx="153">
                  <c:v>25.355050522029771</c:v>
                </c:pt>
                <c:pt idx="154">
                  <c:v>25.589010757961503</c:v>
                </c:pt>
                <c:pt idx="155">
                  <c:v>24.537749431174923</c:v>
                </c:pt>
                <c:pt idx="156">
                  <c:v>25.227152259720423</c:v>
                </c:pt>
                <c:pt idx="157">
                  <c:v>25.61708598627331</c:v>
                </c:pt>
                <c:pt idx="158">
                  <c:v>25.598369167398772</c:v>
                </c:pt>
                <c:pt idx="159">
                  <c:v>25.48606825415154</c:v>
                </c:pt>
                <c:pt idx="160">
                  <c:v>24.92768315772781</c:v>
                </c:pt>
                <c:pt idx="161">
                  <c:v>25.15228498422227</c:v>
                </c:pt>
                <c:pt idx="162">
                  <c:v>24.815382244480578</c:v>
                </c:pt>
                <c:pt idx="163">
                  <c:v>24.706200801045771</c:v>
                </c:pt>
                <c:pt idx="164">
                  <c:v>24.693722921796077</c:v>
                </c:pt>
                <c:pt idx="165">
                  <c:v>23.951289106439383</c:v>
                </c:pt>
                <c:pt idx="166">
                  <c:v>24.194607751808384</c:v>
                </c:pt>
                <c:pt idx="167">
                  <c:v>25.545338180587578</c:v>
                </c:pt>
                <c:pt idx="168">
                  <c:v>24.391134349991038</c:v>
                </c:pt>
                <c:pt idx="169">
                  <c:v>24.194607751808384</c:v>
                </c:pt>
                <c:pt idx="170">
                  <c:v>23.751643038444307</c:v>
                </c:pt>
                <c:pt idx="171">
                  <c:v>24.590780417986117</c:v>
                </c:pt>
                <c:pt idx="172">
                  <c:v>25.489187723963962</c:v>
                </c:pt>
                <c:pt idx="173">
                  <c:v>26.34704192238031</c:v>
                </c:pt>
                <c:pt idx="174">
                  <c:v>25.86976304107958</c:v>
                </c:pt>
                <c:pt idx="175">
                  <c:v>26.331444573318194</c:v>
                </c:pt>
                <c:pt idx="176">
                  <c:v>25.685714322146616</c:v>
                </c:pt>
                <c:pt idx="177">
                  <c:v>26.980294294302197</c:v>
                </c:pt>
                <c:pt idx="178">
                  <c:v>27.033325281113388</c:v>
                </c:pt>
                <c:pt idx="179">
                  <c:v>26.818081864056197</c:v>
                </c:pt>
                <c:pt idx="180">
                  <c:v>27.897418419154583</c:v>
                </c:pt>
                <c:pt idx="181">
                  <c:v>26.942860656553119</c:v>
                </c:pt>
                <c:pt idx="182">
                  <c:v>26.839918152743156</c:v>
                </c:pt>
                <c:pt idx="183">
                  <c:v>27.03644475092581</c:v>
                </c:pt>
                <c:pt idx="184">
                  <c:v>27.719608639846467</c:v>
                </c:pt>
                <c:pt idx="185">
                  <c:v>21.876395457446343</c:v>
                </c:pt>
                <c:pt idx="186">
                  <c:v>22.026347349739915</c:v>
                </c:pt>
                <c:pt idx="187">
                  <c:v>21.165259968235929</c:v>
                </c:pt>
                <c:pt idx="188">
                  <c:v>21.008492080838106</c:v>
                </c:pt>
                <c:pt idx="189">
                  <c:v>20.376876534510643</c:v>
                </c:pt>
                <c:pt idx="190">
                  <c:v>20.626796354999929</c:v>
                </c:pt>
                <c:pt idx="191">
                  <c:v>20.824460213023269</c:v>
                </c:pt>
                <c:pt idx="192">
                  <c:v>20.829004209759439</c:v>
                </c:pt>
                <c:pt idx="193">
                  <c:v>20.794924234238174</c:v>
                </c:pt>
                <c:pt idx="194">
                  <c:v>20.65406033541694</c:v>
                </c:pt>
                <c:pt idx="195">
                  <c:v>19.824780931066137</c:v>
                </c:pt>
                <c:pt idx="196">
                  <c:v>20.383692529614898</c:v>
                </c:pt>
                <c:pt idx="197">
                  <c:v>20.047436771138408</c:v>
                </c:pt>
                <c:pt idx="198">
                  <c:v>20.213292652008569</c:v>
                </c:pt>
                <c:pt idx="199">
                  <c:v>20.367788541038305</c:v>
                </c:pt>
                <c:pt idx="200">
                  <c:v>20.136044707493699</c:v>
                </c:pt>
                <c:pt idx="201">
                  <c:v>19.983820816832043</c:v>
                </c:pt>
                <c:pt idx="202">
                  <c:v>19.972460824991622</c:v>
                </c:pt>
                <c:pt idx="203">
                  <c:v>19.079565466334454</c:v>
                </c:pt>
                <c:pt idx="204">
                  <c:v>18.809197660532412</c:v>
                </c:pt>
                <c:pt idx="205">
                  <c:v>19.047757489181272</c:v>
                </c:pt>
                <c:pt idx="206">
                  <c:v>19.815692937593798</c:v>
                </c:pt>
                <c:pt idx="207">
                  <c:v>19.817964935961882</c:v>
                </c:pt>
                <c:pt idx="208">
                  <c:v>20.156492692806459</c:v>
                </c:pt>
                <c:pt idx="209">
                  <c:v>20.369931207763255</c:v>
                </c:pt>
                <c:pt idx="210">
                  <c:v>20.683878691844793</c:v>
                </c:pt>
                <c:pt idx="211">
                  <c:v>20.887829977124039</c:v>
                </c:pt>
                <c:pt idx="212">
                  <c:v>20.874080452273756</c:v>
                </c:pt>
                <c:pt idx="213">
                  <c:v>20.931370139149948</c:v>
                </c:pt>
                <c:pt idx="214">
                  <c:v>20.49596851889088</c:v>
                </c:pt>
                <c:pt idx="215">
                  <c:v>20.601381542743074</c:v>
                </c:pt>
                <c:pt idx="216">
                  <c:v>19.84286608850228</c:v>
                </c:pt>
                <c:pt idx="217">
                  <c:v>19.453296217744168</c:v>
                </c:pt>
                <c:pt idx="218">
                  <c:v>20.202645322084773</c:v>
                </c:pt>
                <c:pt idx="219">
                  <c:v>20.321807870787254</c:v>
                </c:pt>
                <c:pt idx="220">
                  <c:v>20.253060246535821</c:v>
                </c:pt>
                <c:pt idx="221">
                  <c:v>20.514301218691262</c:v>
                </c:pt>
                <c:pt idx="222">
                  <c:v>21.22927651090615</c:v>
                </c:pt>
                <c:pt idx="223">
                  <c:v>20.638046942343838</c:v>
                </c:pt>
                <c:pt idx="224">
                  <c:v>21.181153173930149</c:v>
                </c:pt>
                <c:pt idx="225">
                  <c:v>21.009284113301568</c:v>
                </c:pt>
                <c:pt idx="226">
                  <c:v>20.961160776325567</c:v>
                </c:pt>
                <c:pt idx="227">
                  <c:v>20.906162676924421</c:v>
                </c:pt>
                <c:pt idx="228">
                  <c:v>20.981785063600995</c:v>
                </c:pt>
                <c:pt idx="229">
                  <c:v>21.398853984059681</c:v>
                </c:pt>
                <c:pt idx="230">
                  <c:v>21.946543390596087</c:v>
                </c:pt>
                <c:pt idx="231">
                  <c:v>22.237574999927148</c:v>
                </c:pt>
                <c:pt idx="232">
                  <c:v>22.388819773280296</c:v>
                </c:pt>
                <c:pt idx="233">
                  <c:v>22.352154373679532</c:v>
                </c:pt>
                <c:pt idx="234">
                  <c:v>21.891545291194941</c:v>
                </c:pt>
                <c:pt idx="235">
                  <c:v>21.97404244029666</c:v>
                </c:pt>
                <c:pt idx="236">
                  <c:v>21.980917202721802</c:v>
                </c:pt>
                <c:pt idx="237">
                  <c:v>22.672976620186212</c:v>
                </c:pt>
                <c:pt idx="238">
                  <c:v>22.038206889597994</c:v>
                </c:pt>
                <c:pt idx="239">
                  <c:v>21.996958315047134</c:v>
                </c:pt>
                <c:pt idx="240">
                  <c:v>22.308614211653627</c:v>
                </c:pt>
                <c:pt idx="241">
                  <c:v>21.593638919438739</c:v>
                </c:pt>
                <c:pt idx="242">
                  <c:v>21.476767958211305</c:v>
                </c:pt>
                <c:pt idx="243">
                  <c:v>21.215526986055863</c:v>
                </c:pt>
                <c:pt idx="244">
                  <c:v>20.73828783632456</c:v>
                </c:pt>
                <c:pt idx="245">
                  <c:v>22.48010635672923</c:v>
                </c:pt>
                <c:pt idx="246">
                  <c:v>22.42197397100497</c:v>
                </c:pt>
                <c:pt idx="247">
                  <c:v>21.763140266130026</c:v>
                </c:pt>
                <c:pt idx="248">
                  <c:v>21.772651216598046</c:v>
                </c:pt>
                <c:pt idx="249">
                  <c:v>20.481055053416217</c:v>
                </c:pt>
                <c:pt idx="250">
                  <c:v>20.207143958451063</c:v>
                </c:pt>
                <c:pt idx="251">
                  <c:v>20.887707679018327</c:v>
                </c:pt>
                <c:pt idx="252">
                  <c:v>20.143933705766798</c:v>
                </c:pt>
                <c:pt idx="253">
                  <c:v>20.398881724926671</c:v>
                </c:pt>
                <c:pt idx="254">
                  <c:v>20.188180882645785</c:v>
                </c:pt>
                <c:pt idx="255">
                  <c:v>20.110221571001858</c:v>
                </c:pt>
                <c:pt idx="256">
                  <c:v>19.446513917817065</c:v>
                </c:pt>
                <c:pt idx="257">
                  <c:v>19.208421966039666</c:v>
                </c:pt>
                <c:pt idx="258">
                  <c:v>19.223171024999328</c:v>
                </c:pt>
                <c:pt idx="259">
                  <c:v>19.572934423185597</c:v>
                </c:pt>
                <c:pt idx="260">
                  <c:v>19.294809311374827</c:v>
                </c:pt>
                <c:pt idx="261">
                  <c:v>19.343270505099433</c:v>
                </c:pt>
                <c:pt idx="262">
                  <c:v>19.3833036651328</c:v>
                </c:pt>
                <c:pt idx="263">
                  <c:v>20.015406191975458</c:v>
                </c:pt>
                <c:pt idx="264">
                  <c:v>20.523195221872392</c:v>
                </c:pt>
                <c:pt idx="265">
                  <c:v>20.596940516670703</c:v>
                </c:pt>
                <c:pt idx="266">
                  <c:v>20.396774716503863</c:v>
                </c:pt>
                <c:pt idx="267">
                  <c:v>21.094194504453593</c:v>
                </c:pt>
                <c:pt idx="268">
                  <c:v>21.389175683646833</c:v>
                </c:pt>
                <c:pt idx="269">
                  <c:v>21.307002355157287</c:v>
                </c:pt>
                <c:pt idx="270">
                  <c:v>21.075231428648316</c:v>
                </c:pt>
                <c:pt idx="271">
                  <c:v>21.237471077204596</c:v>
                </c:pt>
                <c:pt idx="272">
                  <c:v>21.180581849788759</c:v>
                </c:pt>
                <c:pt idx="273">
                  <c:v>20.902456737977989</c:v>
                </c:pt>
                <c:pt idx="274">
                  <c:v>21.814791385054225</c:v>
                </c:pt>
                <c:pt idx="275">
                  <c:v>22.130842648475554</c:v>
                </c:pt>
                <c:pt idx="276">
                  <c:v>22.819834402734049</c:v>
                </c:pt>
                <c:pt idx="277">
                  <c:v>23.367656592664353</c:v>
                </c:pt>
                <c:pt idx="278">
                  <c:v>22.91043576491483</c:v>
                </c:pt>
                <c:pt idx="279">
                  <c:v>23.27916223890638</c:v>
                </c:pt>
                <c:pt idx="280">
                  <c:v>23.336051466322221</c:v>
                </c:pt>
                <c:pt idx="281">
                  <c:v>23.384512660046823</c:v>
                </c:pt>
                <c:pt idx="282">
                  <c:v>23.78063024353489</c:v>
                </c:pt>
                <c:pt idx="283">
                  <c:v>23.546752308603104</c:v>
                </c:pt>
                <c:pt idx="284">
                  <c:v>23.548859317025915</c:v>
                </c:pt>
                <c:pt idx="285">
                  <c:v>23.774309218266463</c:v>
                </c:pt>
                <c:pt idx="286">
                  <c:v>23.599427519173325</c:v>
                </c:pt>
                <c:pt idx="287">
                  <c:v>23.264413179946718</c:v>
                </c:pt>
                <c:pt idx="288">
                  <c:v>24.332666450310811</c:v>
                </c:pt>
                <c:pt idx="289">
                  <c:v>25.122794608864133</c:v>
                </c:pt>
                <c:pt idx="290">
                  <c:v>24.73931907591292</c:v>
                </c:pt>
                <c:pt idx="291">
                  <c:v>24.619219595812815</c:v>
                </c:pt>
                <c:pt idx="292">
                  <c:v>24.695071899033934</c:v>
                </c:pt>
                <c:pt idx="293">
                  <c:v>24.444337896719681</c:v>
                </c:pt>
                <c:pt idx="294">
                  <c:v>24.667680789537417</c:v>
                </c:pt>
                <c:pt idx="295">
                  <c:v>24.478050031484621</c:v>
                </c:pt>
                <c:pt idx="296">
                  <c:v>24.697178907456742</c:v>
                </c:pt>
                <c:pt idx="297">
                  <c:v>25.430417838594224</c:v>
                </c:pt>
                <c:pt idx="298">
                  <c:v>25.314532375339738</c:v>
                </c:pt>
                <c:pt idx="299">
                  <c:v>26.03091523909475</c:v>
                </c:pt>
                <c:pt idx="300">
                  <c:v>25.95927695271925</c:v>
                </c:pt>
                <c:pt idx="301">
                  <c:v>25.257643147923897</c:v>
                </c:pt>
                <c:pt idx="302">
                  <c:v>23.491970089610074</c:v>
                </c:pt>
                <c:pt idx="303">
                  <c:v>23.104280539813246</c:v>
                </c:pt>
                <c:pt idx="304">
                  <c:v>22.817727394311241</c:v>
                </c:pt>
                <c:pt idx="305">
                  <c:v>23.243343095718629</c:v>
                </c:pt>
                <c:pt idx="306">
                  <c:v>24.010294161621054</c:v>
                </c:pt>
                <c:pt idx="307">
                  <c:v>24.084039456419365</c:v>
                </c:pt>
                <c:pt idx="308">
                  <c:v>24.558116351551359</c:v>
                </c:pt>
                <c:pt idx="309">
                  <c:v>25.251322122655473</c:v>
                </c:pt>
                <c:pt idx="310">
                  <c:v>25.797037304162966</c:v>
                </c:pt>
                <c:pt idx="311">
                  <c:v>25.657974748257583</c:v>
                </c:pt>
                <c:pt idx="312">
                  <c:v>25.451487922822313</c:v>
                </c:pt>
                <c:pt idx="313">
                  <c:v>25.177576827857163</c:v>
                </c:pt>
                <c:pt idx="314">
                  <c:v>25.05537033933425</c:v>
                </c:pt>
                <c:pt idx="315">
                  <c:v>24.701392924302361</c:v>
                </c:pt>
                <c:pt idx="316">
                  <c:v>24.326345425042383</c:v>
                </c:pt>
                <c:pt idx="317">
                  <c:v>23.717419990850622</c:v>
                </c:pt>
                <c:pt idx="318">
                  <c:v>23.883873656252522</c:v>
                </c:pt>
                <c:pt idx="319">
                  <c:v>23.443508895885472</c:v>
                </c:pt>
                <c:pt idx="320">
                  <c:v>23.352907533704691</c:v>
                </c:pt>
                <c:pt idx="321">
                  <c:v>24.663466772691802</c:v>
                </c:pt>
                <c:pt idx="322">
                  <c:v>28.155630743320113</c:v>
                </c:pt>
                <c:pt idx="323">
                  <c:v>26.806051175454932</c:v>
                </c:pt>
                <c:pt idx="324">
                  <c:v>23.365468218157833</c:v>
                </c:pt>
                <c:pt idx="325">
                  <c:v>23.72511691039259</c:v>
                </c:pt>
                <c:pt idx="326">
                  <c:v>22.346822520989928</c:v>
                </c:pt>
                <c:pt idx="327">
                  <c:v>21.330330408805462</c:v>
                </c:pt>
                <c:pt idx="328">
                  <c:v>21.506924377447678</c:v>
                </c:pt>
                <c:pt idx="329">
                  <c:v>22.015170433539911</c:v>
                </c:pt>
                <c:pt idx="330">
                  <c:v>23.423615012710759</c:v>
                </c:pt>
                <c:pt idx="331">
                  <c:v>23.563598036634467</c:v>
                </c:pt>
                <c:pt idx="332">
                  <c:v>23.343932368323415</c:v>
                </c:pt>
                <c:pt idx="333">
                  <c:v>24.181676926882222</c:v>
                </c:pt>
                <c:pt idx="334">
                  <c:v>24.519789769282564</c:v>
                </c:pt>
                <c:pt idx="335">
                  <c:v>23.86940710428318</c:v>
                </c:pt>
                <c:pt idx="336">
                  <c:v>24.20321277671664</c:v>
                </c:pt>
                <c:pt idx="337">
                  <c:v>24.379806745358856</c:v>
                </c:pt>
                <c:pt idx="338">
                  <c:v>24.877284876533878</c:v>
                </c:pt>
                <c:pt idx="339">
                  <c:v>24.885899216467646</c:v>
                </c:pt>
                <c:pt idx="340">
                  <c:v>24.491793164497821</c:v>
                </c:pt>
                <c:pt idx="341">
                  <c:v>24.015850883157214</c:v>
                </c:pt>
                <c:pt idx="342">
                  <c:v>23.791878044879283</c:v>
                </c:pt>
                <c:pt idx="343">
                  <c:v>24.472410899646846</c:v>
                </c:pt>
                <c:pt idx="344">
                  <c:v>23.946936163687081</c:v>
                </c:pt>
                <c:pt idx="345">
                  <c:v>24.039540317975074</c:v>
                </c:pt>
                <c:pt idx="346">
                  <c:v>23.824181819630908</c:v>
                </c:pt>
                <c:pt idx="347">
                  <c:v>24.233362966484822</c:v>
                </c:pt>
                <c:pt idx="348">
                  <c:v>24.237670136451705</c:v>
                </c:pt>
                <c:pt idx="349">
                  <c:v>23.806953139763372</c:v>
                </c:pt>
                <c:pt idx="350">
                  <c:v>23.477454637296798</c:v>
                </c:pt>
                <c:pt idx="351">
                  <c:v>23.985700693389031</c:v>
                </c:pt>
                <c:pt idx="352">
                  <c:v>24.30873844090528</c:v>
                </c:pt>
                <c:pt idx="353">
                  <c:v>24.127837302296182</c:v>
                </c:pt>
                <c:pt idx="354">
                  <c:v>24.22905579651794</c:v>
                </c:pt>
                <c:pt idx="355">
                  <c:v>23.899557294051366</c:v>
                </c:pt>
                <c:pt idx="356">
                  <c:v>24.65761920822283</c:v>
                </c:pt>
                <c:pt idx="357">
                  <c:v>24.633929773404972</c:v>
                </c:pt>
                <c:pt idx="358">
                  <c:v>24.399189010209831</c:v>
                </c:pt>
                <c:pt idx="359">
                  <c:v>24.106301452461764</c:v>
                </c:pt>
                <c:pt idx="360">
                  <c:v>24.612393923570554</c:v>
                </c:pt>
                <c:pt idx="361">
                  <c:v>24.797602232146538</c:v>
                </c:pt>
                <c:pt idx="362">
                  <c:v>25.036650165308561</c:v>
                </c:pt>
                <c:pt idx="363">
                  <c:v>24.422878445027688</c:v>
                </c:pt>
                <c:pt idx="364">
                  <c:v>24.399189010209831</c:v>
                </c:pt>
                <c:pt idx="365">
                  <c:v>25.017267900457586</c:v>
                </c:pt>
                <c:pt idx="366">
                  <c:v>24.800737059898587</c:v>
                </c:pt>
                <c:pt idx="367">
                  <c:v>24.196929042364612</c:v>
                </c:pt>
                <c:pt idx="368">
                  <c:v>23.45591093637427</c:v>
                </c:pt>
                <c:pt idx="369">
                  <c:v>22.14592045827321</c:v>
                </c:pt>
                <c:pt idx="370">
                  <c:v>20.894711604189506</c:v>
                </c:pt>
                <c:pt idx="371">
                  <c:v>21.178123005701757</c:v>
                </c:pt>
                <c:pt idx="372">
                  <c:v>20.920951611706251</c:v>
                </c:pt>
                <c:pt idx="373">
                  <c:v>20.726818067680735</c:v>
                </c:pt>
                <c:pt idx="374">
                  <c:v>20.90293922102347</c:v>
                </c:pt>
                <c:pt idx="375">
                  <c:v>20.732822197908327</c:v>
                </c:pt>
                <c:pt idx="376">
                  <c:v>19.858220561422236</c:v>
                </c:pt>
                <c:pt idx="377">
                  <c:v>20.640758867751895</c:v>
                </c:pt>
                <c:pt idx="378">
                  <c:v>20.344555109857293</c:v>
                </c:pt>
                <c:pt idx="379">
                  <c:v>20.466639091151691</c:v>
                </c:pt>
                <c:pt idx="380">
                  <c:v>20.494658365547124</c:v>
                </c:pt>
                <c:pt idx="381">
                  <c:v>20.610738216613932</c:v>
                </c:pt>
                <c:pt idx="382">
                  <c:v>20.362567500540074</c:v>
                </c:pt>
                <c:pt idx="383">
                  <c:v>20.39058677493551</c:v>
                </c:pt>
                <c:pt idx="384">
                  <c:v>20.470641844636752</c:v>
                </c:pt>
                <c:pt idx="385">
                  <c:v>20.640758867751895</c:v>
                </c:pt>
                <c:pt idx="386">
                  <c:v>20.666776765404801</c:v>
                </c:pt>
                <c:pt idx="387">
                  <c:v>20.700800170027829</c:v>
                </c:pt>
                <c:pt idx="388">
                  <c:v>20.554699667823058</c:v>
                </c:pt>
                <c:pt idx="389">
                  <c:v>20.520676263200031</c:v>
                </c:pt>
                <c:pt idx="390">
                  <c:v>20.352560616827418</c:v>
                </c:pt>
                <c:pt idx="391">
                  <c:v>20.44862670046891</c:v>
                </c:pt>
                <c:pt idx="392">
                  <c:v>20.426611556301069</c:v>
                </c:pt>
                <c:pt idx="393">
                  <c:v>20.386584021450446</c:v>
                </c:pt>
                <c:pt idx="394">
                  <c:v>19.90225084975792</c:v>
                </c:pt>
                <c:pt idx="395">
                  <c:v>19.908254979985514</c:v>
                </c:pt>
                <c:pt idx="396">
                  <c:v>19.660084263911656</c:v>
                </c:pt>
                <c:pt idx="397">
                  <c:v>19.640070496486345</c:v>
                </c:pt>
                <c:pt idx="398">
                  <c:v>19.04566160395461</c:v>
                </c:pt>
                <c:pt idx="399">
                  <c:v>18.341176990583662</c:v>
                </c:pt>
                <c:pt idx="400">
                  <c:v>18.297146702247975</c:v>
                </c:pt>
                <c:pt idx="401">
                  <c:v>17.614677233044869</c:v>
                </c:pt>
                <c:pt idx="402">
                  <c:v>18.335172860356067</c:v>
                </c:pt>
                <c:pt idx="403">
                  <c:v>18.265124674367478</c:v>
                </c:pt>
                <c:pt idx="404">
                  <c:v>18.465262348620588</c:v>
                </c:pt>
                <c:pt idx="405">
                  <c:v>18.789485380910627</c:v>
                </c:pt>
                <c:pt idx="406">
                  <c:v>19.077683631835107</c:v>
                </c:pt>
                <c:pt idx="407">
                  <c:v>18.687415167041539</c:v>
                </c:pt>
                <c:pt idx="408">
                  <c:v>18.965606534253364</c:v>
                </c:pt>
                <c:pt idx="409">
                  <c:v>18.913570738947556</c:v>
                </c:pt>
                <c:pt idx="410">
                  <c:v>19.265813045633031</c:v>
                </c:pt>
                <c:pt idx="411">
                  <c:v>19.243797901465186</c:v>
                </c:pt>
                <c:pt idx="412">
                  <c:v>18.765468860000254</c:v>
                </c:pt>
                <c:pt idx="413">
                  <c:v>18.585344953172456</c:v>
                </c:pt>
                <c:pt idx="414">
                  <c:v>18.195076488378891</c:v>
                </c:pt>
                <c:pt idx="415">
                  <c:v>18.393212785889471</c:v>
                </c:pt>
                <c:pt idx="416">
                  <c:v>18.729444078634696</c:v>
                </c:pt>
                <c:pt idx="417">
                  <c:v>18.367194888236565</c:v>
                </c:pt>
                <c:pt idx="418">
                  <c:v>17.964918162987814</c:v>
                </c:pt>
                <c:pt idx="419">
                  <c:v>17.886864470029099</c:v>
                </c:pt>
                <c:pt idx="420">
                  <c:v>18.03296497223387</c:v>
                </c:pt>
                <c:pt idx="421">
                  <c:v>17.884863093286569</c:v>
                </c:pt>
                <c:pt idx="422">
                  <c:v>18.255117790654822</c:v>
                </c:pt>
                <c:pt idx="423">
                  <c:v>18.277132934822664</c:v>
                </c:pt>
                <c:pt idx="424">
                  <c:v>17.992937437383247</c:v>
                </c:pt>
                <c:pt idx="425">
                  <c:v>18.395214162632001</c:v>
                </c:pt>
                <c:pt idx="426">
                  <c:v>18.183068227923705</c:v>
                </c:pt>
                <c:pt idx="427">
                  <c:v>18.064987000114368</c:v>
                </c:pt>
                <c:pt idx="428">
                  <c:v>18.131032432617896</c:v>
                </c:pt>
                <c:pt idx="429">
                  <c:v>18.227098516259389</c:v>
                </c:pt>
                <c:pt idx="430">
                  <c:v>18.823508785533654</c:v>
                </c:pt>
                <c:pt idx="431">
                  <c:v>17.018044646563215</c:v>
                </c:pt>
                <c:pt idx="432">
                  <c:v>18.815420313690023</c:v>
                </c:pt>
                <c:pt idx="433">
                  <c:v>15.281676953575762</c:v>
                </c:pt>
                <c:pt idx="434">
                  <c:v>14.880576052904104</c:v>
                </c:pt>
                <c:pt idx="435">
                  <c:v>15.188397674349794</c:v>
                </c:pt>
                <c:pt idx="436">
                  <c:v>15.440251728259904</c:v>
                </c:pt>
                <c:pt idx="437">
                  <c:v>15.00650307985916</c:v>
                </c:pt>
                <c:pt idx="438">
                  <c:v>15.116883560276554</c:v>
                </c:pt>
                <c:pt idx="439">
                  <c:v>15.165077854543302</c:v>
                </c:pt>
                <c:pt idx="440">
                  <c:v>15.000284461244094</c:v>
                </c:pt>
                <c:pt idx="441">
                  <c:v>15.029822899665652</c:v>
                </c:pt>
                <c:pt idx="442">
                  <c:v>15.084235812547465</c:v>
                </c:pt>
                <c:pt idx="443">
                  <c:v>15.064025302048504</c:v>
                </c:pt>
                <c:pt idx="444">
                  <c:v>14.460819296387253</c:v>
                </c:pt>
                <c:pt idx="445">
                  <c:v>14.592964941957373</c:v>
                </c:pt>
                <c:pt idx="446">
                  <c:v>14.700236113067234</c:v>
                </c:pt>
                <c:pt idx="447">
                  <c:v>14.936543620439684</c:v>
                </c:pt>
                <c:pt idx="448">
                  <c:v>14.956754130938643</c:v>
                </c:pt>
                <c:pt idx="449">
                  <c:v>14.83393641329112</c:v>
                </c:pt>
                <c:pt idx="450">
                  <c:v>15.046924100857078</c:v>
                </c:pt>
                <c:pt idx="451">
                  <c:v>14.962972749553709</c:v>
                </c:pt>
                <c:pt idx="452">
                  <c:v>14.95830878559241</c:v>
                </c:pt>
                <c:pt idx="453">
                  <c:v>15.008057734512926</c:v>
                </c:pt>
                <c:pt idx="454">
                  <c:v>15.308106082689784</c:v>
                </c:pt>
                <c:pt idx="455">
                  <c:v>15.009612389166691</c:v>
                </c:pt>
                <c:pt idx="456">
                  <c:v>14.790406082985669</c:v>
                </c:pt>
                <c:pt idx="457">
                  <c:v>14.793515392293202</c:v>
                </c:pt>
                <c:pt idx="458">
                  <c:v>14.64582320018542</c:v>
                </c:pt>
                <c:pt idx="459">
                  <c:v>14.431280857965698</c:v>
                </c:pt>
                <c:pt idx="460">
                  <c:v>14.52611479184543</c:v>
                </c:pt>
                <c:pt idx="461">
                  <c:v>14.310017794971941</c:v>
                </c:pt>
                <c:pt idx="462">
                  <c:v>14.426616894004399</c:v>
                </c:pt>
                <c:pt idx="463">
                  <c:v>14.196528005247014</c:v>
                </c:pt>
                <c:pt idx="464">
                  <c:v>14.435944821926995</c:v>
                </c:pt>
                <c:pt idx="465">
                  <c:v>13.845176053495873</c:v>
                </c:pt>
                <c:pt idx="466">
                  <c:v>13.989758936296122</c:v>
                </c:pt>
                <c:pt idx="467">
                  <c:v>14.013078756102612</c:v>
                </c:pt>
                <c:pt idx="468">
                  <c:v>14.123459236520008</c:v>
                </c:pt>
                <c:pt idx="469">
                  <c:v>13.885597074493791</c:v>
                </c:pt>
                <c:pt idx="470">
                  <c:v>14.32245503220207</c:v>
                </c:pt>
                <c:pt idx="471">
                  <c:v>13.826520197650678</c:v>
                </c:pt>
                <c:pt idx="472">
                  <c:v>13.768997975461334</c:v>
                </c:pt>
                <c:pt idx="473">
                  <c:v>13.377225002712272</c:v>
                </c:pt>
                <c:pt idx="474">
                  <c:v>13.254407285064749</c:v>
                </c:pt>
                <c:pt idx="475">
                  <c:v>12.954358936887889</c:v>
                </c:pt>
                <c:pt idx="476">
                  <c:v>12.75380848655206</c:v>
                </c:pt>
                <c:pt idx="477">
                  <c:v>12.575023201368957</c:v>
                </c:pt>
                <c:pt idx="478">
                  <c:v>12.595233711867918</c:v>
                </c:pt>
                <c:pt idx="479">
                  <c:v>12.658974552672328</c:v>
                </c:pt>
                <c:pt idx="480">
                  <c:v>12.362035513803001</c:v>
                </c:pt>
                <c:pt idx="481">
                  <c:v>12.705614192285312</c:v>
                </c:pt>
                <c:pt idx="482">
                  <c:v>12.896836714698543</c:v>
                </c:pt>
                <c:pt idx="483">
                  <c:v>12.949694972926592</c:v>
                </c:pt>
                <c:pt idx="484">
                  <c:v>12.949694972926592</c:v>
                </c:pt>
                <c:pt idx="485">
                  <c:v>12.949694972926592</c:v>
                </c:pt>
                <c:pt idx="486">
                  <c:v>12.980788066001914</c:v>
                </c:pt>
                <c:pt idx="487">
                  <c:v>13.165791969800081</c:v>
                </c:pt>
                <c:pt idx="488">
                  <c:v>13.338358636368119</c:v>
                </c:pt>
                <c:pt idx="489">
                  <c:v>13.727022299809647</c:v>
                </c:pt>
                <c:pt idx="490">
                  <c:v>13.727022299809647</c:v>
                </c:pt>
                <c:pt idx="491">
                  <c:v>13.727022299809647</c:v>
                </c:pt>
                <c:pt idx="492">
                  <c:v>13.969548425797161</c:v>
                </c:pt>
                <c:pt idx="493">
                  <c:v>14.580527704727244</c:v>
                </c:pt>
                <c:pt idx="494">
                  <c:v>15.514875151640679</c:v>
                </c:pt>
                <c:pt idx="495">
                  <c:v>18.071878436594346</c:v>
                </c:pt>
                <c:pt idx="496">
                  <c:v>16.545559088851636</c:v>
                </c:pt>
                <c:pt idx="497">
                  <c:v>17.477684382648786</c:v>
                </c:pt>
                <c:pt idx="498">
                  <c:v>17.87929155710394</c:v>
                </c:pt>
                <c:pt idx="499">
                  <c:v>18.031340363893545</c:v>
                </c:pt>
                <c:pt idx="500">
                  <c:v>18.297425775775356</c:v>
                </c:pt>
                <c:pt idx="501">
                  <c:v>18.57508011860855</c:v>
                </c:pt>
                <c:pt idx="502">
                  <c:v>18.670936975062865</c:v>
                </c:pt>
                <c:pt idx="503">
                  <c:v>18.551942256705782</c:v>
                </c:pt>
                <c:pt idx="504">
                  <c:v>18.170167535310142</c:v>
                </c:pt>
                <c:pt idx="505">
                  <c:v>18.173472944153396</c:v>
                </c:pt>
                <c:pt idx="506">
                  <c:v>18.099101245180218</c:v>
                </c:pt>
                <c:pt idx="507">
                  <c:v>18.165209422045265</c:v>
                </c:pt>
                <c:pt idx="508">
                  <c:v>18.287509549245598</c:v>
                </c:pt>
                <c:pt idx="509">
                  <c:v>17.756991429903604</c:v>
                </c:pt>
                <c:pt idx="510">
                  <c:v>18.168514830888515</c:v>
                </c:pt>
                <c:pt idx="511">
                  <c:v>18.00820250199078</c:v>
                </c:pt>
                <c:pt idx="512">
                  <c:v>17.699146775146691</c:v>
                </c:pt>
                <c:pt idx="513">
                  <c:v>16.272862859283318</c:v>
                </c:pt>
                <c:pt idx="514">
                  <c:v>15.82993807428751</c:v>
                </c:pt>
                <c:pt idx="515">
                  <c:v>15.583685115465213</c:v>
                </c:pt>
                <c:pt idx="516">
                  <c:v>15.251491526718358</c:v>
                </c:pt>
                <c:pt idx="517">
                  <c:v>15.836548891974015</c:v>
                </c:pt>
                <c:pt idx="518">
                  <c:v>15.163898192372171</c:v>
                </c:pt>
                <c:pt idx="519">
                  <c:v>15.962154428017602</c:v>
                </c:pt>
                <c:pt idx="520">
                  <c:v>16.405079213013412</c:v>
                </c:pt>
                <c:pt idx="521">
                  <c:v>16.576960472862531</c:v>
                </c:pt>
                <c:pt idx="522">
                  <c:v>16.297653425607713</c:v>
                </c:pt>
                <c:pt idx="523">
                  <c:v>16.348887262678122</c:v>
                </c:pt>
                <c:pt idx="524">
                  <c:v>16.208407386839898</c:v>
                </c:pt>
                <c:pt idx="525">
                  <c:v>16.191880342623637</c:v>
                </c:pt>
                <c:pt idx="526">
                  <c:v>16.210060091261525</c:v>
                </c:pt>
                <c:pt idx="527">
                  <c:v>15.544020209346186</c:v>
                </c:pt>
                <c:pt idx="528">
                  <c:v>16.153868140926235</c:v>
                </c:pt>
                <c:pt idx="529">
                  <c:v>15.672931154233027</c:v>
                </c:pt>
                <c:pt idx="530">
                  <c:v>16.033220718147525</c:v>
                </c:pt>
                <c:pt idx="531">
                  <c:v>16.269557450440068</c:v>
                </c:pt>
                <c:pt idx="532">
                  <c:v>16.590182108235542</c:v>
                </c:pt>
                <c:pt idx="533">
                  <c:v>16.928986514668903</c:v>
                </c:pt>
                <c:pt idx="534">
                  <c:v>16.646374058570832</c:v>
                </c:pt>
                <c:pt idx="535">
                  <c:v>16.667859216051969</c:v>
                </c:pt>
                <c:pt idx="536">
                  <c:v>16.600098334765299</c:v>
                </c:pt>
                <c:pt idx="537">
                  <c:v>16.623236196668064</c:v>
                </c:pt>
                <c:pt idx="538">
                  <c:v>16.638110536462698</c:v>
                </c:pt>
                <c:pt idx="539">
                  <c:v>16.196838455888518</c:v>
                </c:pt>
                <c:pt idx="540">
                  <c:v>15.824979961022631</c:v>
                </c:pt>
                <c:pt idx="541">
                  <c:v>15.651445996751885</c:v>
                </c:pt>
                <c:pt idx="542">
                  <c:v>15.345695678751047</c:v>
                </c:pt>
                <c:pt idx="543">
                  <c:v>15.557241844719195</c:v>
                </c:pt>
                <c:pt idx="544">
                  <c:v>15.580379706621962</c:v>
                </c:pt>
                <c:pt idx="545">
                  <c:v>15.157287374685666</c:v>
                </c:pt>
                <c:pt idx="546">
                  <c:v>15.20686850733445</c:v>
                </c:pt>
                <c:pt idx="547">
                  <c:v>15.225048255972339</c:v>
                </c:pt>
                <c:pt idx="548">
                  <c:v>14.471415039710813</c:v>
                </c:pt>
                <c:pt idx="549">
                  <c:v>14.264826987007543</c:v>
                </c:pt>
                <c:pt idx="550">
                  <c:v>14.251605351634534</c:v>
                </c:pt>
                <c:pt idx="551">
                  <c:v>13.934286102682313</c:v>
                </c:pt>
                <c:pt idx="552">
                  <c:v>14.39539063631601</c:v>
                </c:pt>
                <c:pt idx="553">
                  <c:v>14.021879437028499</c:v>
                </c:pt>
                <c:pt idx="554">
                  <c:v>13.696296665968147</c:v>
                </c:pt>
                <c:pt idx="555">
                  <c:v>13.316174648994133</c:v>
                </c:pt>
                <c:pt idx="556">
                  <c:v>13.760752138411567</c:v>
                </c:pt>
                <c:pt idx="557">
                  <c:v>14.362336547883487</c:v>
                </c:pt>
                <c:pt idx="558">
                  <c:v>14.393737931894384</c:v>
                </c:pt>
                <c:pt idx="559">
                  <c:v>14.025184845871753</c:v>
                </c:pt>
                <c:pt idx="560">
                  <c:v>13.701254779233025</c:v>
                </c:pt>
                <c:pt idx="561">
                  <c:v>13.778931887049454</c:v>
                </c:pt>
                <c:pt idx="562">
                  <c:v>13.501277544216261</c:v>
                </c:pt>
                <c:pt idx="563">
                  <c:v>13.810333271060353</c:v>
                </c:pt>
                <c:pt idx="564">
                  <c:v>13.90619012751467</c:v>
                </c:pt>
                <c:pt idx="565">
                  <c:v>13.797111635687342</c:v>
                </c:pt>
                <c:pt idx="566">
                  <c:v>13.692991257124895</c:v>
                </c:pt>
                <c:pt idx="567">
                  <c:v>13.588870878562448</c:v>
                </c:pt>
                <c:pt idx="568">
                  <c:v>13.878094152347025</c:v>
                </c:pt>
                <c:pt idx="569">
                  <c:v>13.81529138432523</c:v>
                </c:pt>
                <c:pt idx="570">
                  <c:v>13.329396284367142</c:v>
                </c:pt>
                <c:pt idx="571">
                  <c:v>13.04182571500419</c:v>
                </c:pt>
                <c:pt idx="572">
                  <c:v>12.974064833717518</c:v>
                </c:pt>
                <c:pt idx="573">
                  <c:v>12.808794391554903</c:v>
                </c:pt>
                <c:pt idx="574">
                  <c:v>13.856141089277475</c:v>
                </c:pt>
                <c:pt idx="575">
                  <c:v>15.235885297135392</c:v>
                </c:pt>
                <c:pt idx="576">
                  <c:v>15.269432123973701</c:v>
                </c:pt>
                <c:pt idx="577">
                  <c:v>15.234207955793476</c:v>
                </c:pt>
                <c:pt idx="578">
                  <c:v>14.640429120755398</c:v>
                </c:pt>
                <c:pt idx="579">
                  <c:v>14.496177765350668</c:v>
                </c:pt>
                <c:pt idx="580">
                  <c:v>14.720941505167341</c:v>
                </c:pt>
                <c:pt idx="581">
                  <c:v>14.521337885479399</c:v>
                </c:pt>
                <c:pt idx="582">
                  <c:v>14.526369909505146</c:v>
                </c:pt>
                <c:pt idx="583">
                  <c:v>14.596818245865595</c:v>
                </c:pt>
                <c:pt idx="584">
                  <c:v>14.523015226821315</c:v>
                </c:pt>
                <c:pt idx="585">
                  <c:v>14.115421280735855</c:v>
                </c:pt>
                <c:pt idx="586">
                  <c:v>13.501514349594791</c:v>
                </c:pt>
                <c:pt idx="587">
                  <c:v>13.739696820146788</c:v>
                </c:pt>
                <c:pt idx="588">
                  <c:v>14.127162670129263</c:v>
                </c:pt>
                <c:pt idx="589">
                  <c:v>14.642106462097313</c:v>
                </c:pt>
                <c:pt idx="590">
                  <c:v>14.650493168806891</c:v>
                </c:pt>
                <c:pt idx="591">
                  <c:v>14.413988039596809</c:v>
                </c:pt>
                <c:pt idx="592">
                  <c:v>14.57669014976261</c:v>
                </c:pt>
                <c:pt idx="593">
                  <c:v>14.415665380938725</c:v>
                </c:pt>
                <c:pt idx="594">
                  <c:v>14.665589240884131</c:v>
                </c:pt>
                <c:pt idx="595">
                  <c:v>14.680685312961369</c:v>
                </c:pt>
                <c:pt idx="596">
                  <c:v>14.923899807539113</c:v>
                </c:pt>
                <c:pt idx="597">
                  <c:v>15.833018814857301</c:v>
                </c:pt>
                <c:pt idx="598">
                  <c:v>16.156745693846986</c:v>
                </c:pt>
                <c:pt idx="599">
                  <c:v>16.653238731053968</c:v>
                </c:pt>
                <c:pt idx="600">
                  <c:v>16.24061276094276</c:v>
                </c:pt>
                <c:pt idx="601">
                  <c:v>15.749151747761527</c:v>
                </c:pt>
                <c:pt idx="602">
                  <c:v>15.450584988900573</c:v>
                </c:pt>
                <c:pt idx="603">
                  <c:v>15.442198282190995</c:v>
                </c:pt>
                <c:pt idx="604">
                  <c:v>15.990688900997355</c:v>
                </c:pt>
                <c:pt idx="605">
                  <c:v>15.983979535629693</c:v>
                </c:pt>
                <c:pt idx="606">
                  <c:v>15.898435127192004</c:v>
                </c:pt>
                <c:pt idx="607">
                  <c:v>15.571353565518487</c:v>
                </c:pt>
                <c:pt idx="608">
                  <c:v>15.90346715121775</c:v>
                </c:pt>
                <c:pt idx="609">
                  <c:v>16.010816997100342</c:v>
                </c:pt>
                <c:pt idx="610">
                  <c:v>15.963851439526708</c:v>
                </c:pt>
                <c:pt idx="611">
                  <c:v>16.160100376530817</c:v>
                </c:pt>
                <c:pt idx="612">
                  <c:v>16.43686169794687</c:v>
                </c:pt>
                <c:pt idx="613">
                  <c:v>16.158423035188903</c:v>
                </c:pt>
                <c:pt idx="614">
                  <c:v>15.282850854709025</c:v>
                </c:pt>
                <c:pt idx="615">
                  <c:v>15.868242983037526</c:v>
                </c:pt>
                <c:pt idx="616">
                  <c:v>15.432134234139502</c:v>
                </c:pt>
                <c:pt idx="617">
                  <c:v>15.269124846785415</c:v>
                </c:pt>
                <c:pt idx="618">
                  <c:v>15.350246004099883</c:v>
                </c:pt>
                <c:pt idx="619">
                  <c:v>15.248844557456797</c:v>
                </c:pt>
                <c:pt idx="620">
                  <c:v>15.846802489112491</c:v>
                </c:pt>
                <c:pt idx="621">
                  <c:v>15.082163579288025</c:v>
                </c:pt>
                <c:pt idx="622">
                  <c:v>15.561694281553399</c:v>
                </c:pt>
                <c:pt idx="623">
                  <c:v>14.784468344660194</c:v>
                </c:pt>
                <c:pt idx="624">
                  <c:v>14.752285076051781</c:v>
                </c:pt>
                <c:pt idx="625">
                  <c:v>14.446544024271844</c:v>
                </c:pt>
                <c:pt idx="626">
                  <c:v>14.826306593851132</c:v>
                </c:pt>
                <c:pt idx="627">
                  <c:v>14.39183246763754</c:v>
                </c:pt>
                <c:pt idx="628">
                  <c:v>14.998487080906148</c:v>
                </c:pt>
                <c:pt idx="629">
                  <c:v>14.953430504854369</c:v>
                </c:pt>
                <c:pt idx="630">
                  <c:v>15.016187878640777</c:v>
                </c:pt>
                <c:pt idx="631">
                  <c:v>15.210896653721683</c:v>
                </c:pt>
                <c:pt idx="632">
                  <c:v>14.985613773462783</c:v>
                </c:pt>
                <c:pt idx="633">
                  <c:v>15.20285083656958</c:v>
                </c:pt>
                <c:pt idx="634">
                  <c:v>15.436179533980582</c:v>
                </c:pt>
                <c:pt idx="635">
                  <c:v>15.272044864077669</c:v>
                </c:pt>
                <c:pt idx="636">
                  <c:v>15.539165993527508</c:v>
                </c:pt>
                <c:pt idx="637">
                  <c:v>15.663071577669903</c:v>
                </c:pt>
                <c:pt idx="638">
                  <c:v>15.585831733009709</c:v>
                </c:pt>
                <c:pt idx="639">
                  <c:v>15.321928930420713</c:v>
                </c:pt>
                <c:pt idx="640">
                  <c:v>15.268826537216828</c:v>
                </c:pt>
                <c:pt idx="641">
                  <c:v>14.823088266990291</c:v>
                </c:pt>
                <c:pt idx="642">
                  <c:v>15.307446459546926</c:v>
                </c:pt>
                <c:pt idx="643">
                  <c:v>15.117565174757281</c:v>
                </c:pt>
                <c:pt idx="644">
                  <c:v>15.194805019417476</c:v>
                </c:pt>
                <c:pt idx="645">
                  <c:v>15.302618969255663</c:v>
                </c:pt>
                <c:pt idx="646">
                  <c:v>14.977567956310679</c:v>
                </c:pt>
                <c:pt idx="647">
                  <c:v>14.869754006472492</c:v>
                </c:pt>
                <c:pt idx="648">
                  <c:v>14.9325113802589</c:v>
                </c:pt>
                <c:pt idx="649">
                  <c:v>14.424015736245954</c:v>
                </c:pt>
                <c:pt idx="650">
                  <c:v>14.247007758899676</c:v>
                </c:pt>
                <c:pt idx="651">
                  <c:v>14.420797409385113</c:v>
                </c:pt>
                <c:pt idx="652">
                  <c:v>14.195514529126214</c:v>
                </c:pt>
                <c:pt idx="653">
                  <c:v>14.353212545307443</c:v>
                </c:pt>
                <c:pt idx="654">
                  <c:v>13.949312524271845</c:v>
                </c:pt>
                <c:pt idx="655">
                  <c:v>14.430452389967638</c:v>
                </c:pt>
                <c:pt idx="656">
                  <c:v>14.984004610032363</c:v>
                </c:pt>
                <c:pt idx="657">
                  <c:v>15.700082336569579</c:v>
                </c:pt>
                <c:pt idx="658">
                  <c:v>15.836861228155339</c:v>
                </c:pt>
                <c:pt idx="659">
                  <c:v>15.207678326860842</c:v>
                </c:pt>
                <c:pt idx="660">
                  <c:v>15.51985603236246</c:v>
                </c:pt>
                <c:pt idx="661">
                  <c:v>15.233424941747574</c:v>
                </c:pt>
                <c:pt idx="662">
                  <c:v>15.449052841423947</c:v>
                </c:pt>
                <c:pt idx="663">
                  <c:v>15.508591888349514</c:v>
                </c:pt>
                <c:pt idx="664">
                  <c:v>15.378249650485436</c:v>
                </c:pt>
                <c:pt idx="665">
                  <c:v>15.856171189320388</c:v>
                </c:pt>
                <c:pt idx="666">
                  <c:v>15.933411033980583</c:v>
                </c:pt>
                <c:pt idx="667">
                  <c:v>16.025133349514562</c:v>
                </c:pt>
                <c:pt idx="668">
                  <c:v>15.743529749190939</c:v>
                </c:pt>
                <c:pt idx="669">
                  <c:v>15.733874768608414</c:v>
                </c:pt>
                <c:pt idx="670">
                  <c:v>16.054098291262136</c:v>
                </c:pt>
                <c:pt idx="671">
                  <c:v>16.305127786407766</c:v>
                </c:pt>
                <c:pt idx="672">
                  <c:v>16.292254478964402</c:v>
                </c:pt>
                <c:pt idx="673">
                  <c:v>16.643052106796116</c:v>
                </c:pt>
                <c:pt idx="674">
                  <c:v>16.641442943365696</c:v>
                </c:pt>
                <c:pt idx="675">
                  <c:v>17.156375241100324</c:v>
                </c:pt>
                <c:pt idx="676">
                  <c:v>16.94235650485437</c:v>
                </c:pt>
                <c:pt idx="677">
                  <c:v>16.908564072815533</c:v>
                </c:pt>
                <c:pt idx="678">
                  <c:v>16.935919851132684</c:v>
                </c:pt>
                <c:pt idx="679">
                  <c:v>17.111318665048543</c:v>
                </c:pt>
                <c:pt idx="680">
                  <c:v>16.94235650485437</c:v>
                </c:pt>
                <c:pt idx="681">
                  <c:v>16.766957690938511</c:v>
                </c:pt>
                <c:pt idx="682">
                  <c:v>16.890804799701264</c:v>
                </c:pt>
                <c:pt idx="683">
                  <c:v>18.711317802291386</c:v>
                </c:pt>
                <c:pt idx="684">
                  <c:v>18.619124500789155</c:v>
                </c:pt>
                <c:pt idx="685">
                  <c:v>18.169004264042965</c:v>
                </c:pt>
                <c:pt idx="686">
                  <c:v>18.29012095425178</c:v>
                </c:pt>
                <c:pt idx="687">
                  <c:v>18.295544089634262</c:v>
                </c:pt>
                <c:pt idx="688">
                  <c:v>18.293736377840101</c:v>
                </c:pt>
                <c:pt idx="689">
                  <c:v>18.389545102930658</c:v>
                </c:pt>
                <c:pt idx="690">
                  <c:v>18.259389853751035</c:v>
                </c:pt>
                <c:pt idx="691">
                  <c:v>18.479930692638728</c:v>
                </c:pt>
                <c:pt idx="692">
                  <c:v>18.798087968411131</c:v>
                </c:pt>
                <c:pt idx="693">
                  <c:v>18.740241190997967</c:v>
                </c:pt>
                <c:pt idx="694">
                  <c:v>18.516084928521956</c:v>
                </c:pt>
                <c:pt idx="695">
                  <c:v>18.675163566408155</c:v>
                </c:pt>
                <c:pt idx="696">
                  <c:v>18.8089342391761</c:v>
                </c:pt>
                <c:pt idx="697">
                  <c:v>18.78181856226368</c:v>
                </c:pt>
                <c:pt idx="698">
                  <c:v>18.324467478340846</c:v>
                </c:pt>
                <c:pt idx="699">
                  <c:v>17.999079355391796</c:v>
                </c:pt>
                <c:pt idx="700">
                  <c:v>18.326275190135007</c:v>
                </c:pt>
                <c:pt idx="701">
                  <c:v>17.680922079619389</c:v>
                </c:pt>
                <c:pt idx="702">
                  <c:v>17.501958611997413</c:v>
                </c:pt>
                <c:pt idx="703">
                  <c:v>17.400726751524374</c:v>
                </c:pt>
                <c:pt idx="704">
                  <c:v>17.541728271468962</c:v>
                </c:pt>
                <c:pt idx="705">
                  <c:v>17.191032183401649</c:v>
                </c:pt>
                <c:pt idx="706">
                  <c:v>17.31673577399539</c:v>
                </c:pt>
                <c:pt idx="707">
                  <c:v>17.318544624328652</c:v>
                </c:pt>
                <c:pt idx="708">
                  <c:v>17.989628097968637</c:v>
                </c:pt>
                <c:pt idx="709">
                  <c:v>18.353207014954183</c:v>
                </c:pt>
                <c:pt idx="710">
                  <c:v>18.336927361954832</c:v>
                </c:pt>
                <c:pt idx="711">
                  <c:v>18.391192871952672</c:v>
                </c:pt>
                <c:pt idx="712">
                  <c:v>17.986010397302117</c:v>
                </c:pt>
                <c:pt idx="713">
                  <c:v>17.881097077972953</c:v>
                </c:pt>
                <c:pt idx="714">
                  <c:v>17.95345109130341</c:v>
                </c:pt>
                <c:pt idx="715">
                  <c:v>18.112629920630415</c:v>
                </c:pt>
                <c:pt idx="716">
                  <c:v>18.110821070297153</c:v>
                </c:pt>
                <c:pt idx="717">
                  <c:v>18.065599811965619</c:v>
                </c:pt>
                <c:pt idx="718">
                  <c:v>18.275426450623943</c:v>
                </c:pt>
                <c:pt idx="719">
                  <c:v>17.913656383971659</c:v>
                </c:pt>
                <c:pt idx="720">
                  <c:v>17.575401371651772</c:v>
                </c:pt>
                <c:pt idx="721">
                  <c:v>18.045702458299743</c:v>
                </c:pt>
                <c:pt idx="722">
                  <c:v>18.288088402956774</c:v>
                </c:pt>
                <c:pt idx="723">
                  <c:v>18.597401809944476</c:v>
                </c:pt>
                <c:pt idx="724">
                  <c:v>18.619108013943613</c:v>
                </c:pt>
                <c:pt idx="725">
                  <c:v>18.640814217942751</c:v>
                </c:pt>
                <c:pt idx="726">
                  <c:v>18.959171876596759</c:v>
                </c:pt>
                <c:pt idx="727">
                  <c:v>19.208793222586834</c:v>
                </c:pt>
                <c:pt idx="728">
                  <c:v>19.036952440926999</c:v>
                </c:pt>
                <c:pt idx="729">
                  <c:v>19.120159556257025</c:v>
                </c:pt>
                <c:pt idx="730">
                  <c:v>18.975451529596111</c:v>
                </c:pt>
                <c:pt idx="731">
                  <c:v>19.230499426585972</c:v>
                </c:pt>
                <c:pt idx="732">
                  <c:v>19.297426888916643</c:v>
                </c:pt>
                <c:pt idx="733">
                  <c:v>19.688138560901113</c:v>
                </c:pt>
                <c:pt idx="734">
                  <c:v>20.364648585540884</c:v>
                </c:pt>
                <c:pt idx="735">
                  <c:v>19.908818301559005</c:v>
                </c:pt>
                <c:pt idx="736">
                  <c:v>20.219940558879969</c:v>
                </c:pt>
                <c:pt idx="737">
                  <c:v>20.219940558879969</c:v>
                </c:pt>
                <c:pt idx="738">
                  <c:v>20.252499864878676</c:v>
                </c:pt>
                <c:pt idx="739">
                  <c:v>20.321236177542609</c:v>
                </c:pt>
                <c:pt idx="740">
                  <c:v>20.437002598871338</c:v>
                </c:pt>
                <c:pt idx="741">
                  <c:v>20.422531796205249</c:v>
                </c:pt>
                <c:pt idx="742">
                  <c:v>20.999555052515642</c:v>
                </c:pt>
                <c:pt idx="743">
                  <c:v>21.683300478488459</c:v>
                </c:pt>
                <c:pt idx="744">
                  <c:v>19.731550968899384</c:v>
                </c:pt>
                <c:pt idx="745">
                  <c:v>20.455091102203955</c:v>
                </c:pt>
                <c:pt idx="746">
                  <c:v>17.520383968666287</c:v>
                </c:pt>
                <c:pt idx="747">
                  <c:v>17.869453203951462</c:v>
                </c:pt>
                <c:pt idx="748">
                  <c:v>17.748485524268823</c:v>
                </c:pt>
                <c:pt idx="749">
                  <c:v>17.779502878033604</c:v>
                </c:pt>
                <c:pt idx="750">
                  <c:v>17.973361339063473</c:v>
                </c:pt>
                <c:pt idx="751">
                  <c:v>18.057108194228377</c:v>
                </c:pt>
                <c:pt idx="752">
                  <c:v>17.590297020068451</c:v>
                </c:pt>
                <c:pt idx="753">
                  <c:v>17.460024134256379</c:v>
                </c:pt>
                <c:pt idx="754">
                  <c:v>17.536016650980088</c:v>
                </c:pt>
                <c:pt idx="755">
                  <c:v>17.33905645457374</c:v>
                </c:pt>
                <c:pt idx="756">
                  <c:v>17.461575001944617</c:v>
                </c:pt>
                <c:pt idx="757">
                  <c:v>17.509651900280026</c:v>
                </c:pt>
                <c:pt idx="758">
                  <c:v>17.407294632856253</c:v>
                </c:pt>
                <c:pt idx="759">
                  <c:v>17.64767912453329</c:v>
                </c:pt>
                <c:pt idx="760">
                  <c:v>17.656984330662727</c:v>
                </c:pt>
                <c:pt idx="761">
                  <c:v>17.253758731720598</c:v>
                </c:pt>
                <c:pt idx="762">
                  <c:v>17.742282053515869</c:v>
                </c:pt>
                <c:pt idx="763">
                  <c:v>17.8710040716397</c:v>
                </c:pt>
                <c:pt idx="764">
                  <c:v>17.723671641256999</c:v>
                </c:pt>
                <c:pt idx="765">
                  <c:v>17.810520231798382</c:v>
                </c:pt>
                <c:pt idx="766">
                  <c:v>17.655433462974486</c:v>
                </c:pt>
                <c:pt idx="767">
                  <c:v>18.133100710952085</c:v>
                </c:pt>
                <c:pt idx="768">
                  <c:v>18.167219800093342</c:v>
                </c:pt>
                <c:pt idx="769">
                  <c:v>18.485147676182326</c:v>
                </c:pt>
                <c:pt idx="770">
                  <c:v>17.663187801415681</c:v>
                </c:pt>
                <c:pt idx="771">
                  <c:v>17.582542681627256</c:v>
                </c:pt>
                <c:pt idx="772">
                  <c:v>17.478634546515245</c:v>
                </c:pt>
                <c:pt idx="773">
                  <c:v>17.452269795815184</c:v>
                </c:pt>
                <c:pt idx="774">
                  <c:v>17.030433784614189</c:v>
                </c:pt>
                <c:pt idx="775">
                  <c:v>17.365421205273801</c:v>
                </c:pt>
                <c:pt idx="776">
                  <c:v>17.517406238721218</c:v>
                </c:pt>
                <c:pt idx="777">
                  <c:v>17.498795826462352</c:v>
                </c:pt>
                <c:pt idx="778">
                  <c:v>17.101773698273181</c:v>
                </c:pt>
                <c:pt idx="779">
                  <c:v>16.932729120255132</c:v>
                </c:pt>
                <c:pt idx="780">
                  <c:v>17.039738990743622</c:v>
                </c:pt>
                <c:pt idx="781">
                  <c:v>16.977704283214063</c:v>
                </c:pt>
                <c:pt idx="782">
                  <c:v>16.979255150902301</c:v>
                </c:pt>
                <c:pt idx="783">
                  <c:v>16.80710883750778</c:v>
                </c:pt>
                <c:pt idx="784">
                  <c:v>16.687692025513378</c:v>
                </c:pt>
                <c:pt idx="785">
                  <c:v>16.281364691194774</c:v>
                </c:pt>
                <c:pt idx="786">
                  <c:v>16.29997510345364</c:v>
                </c:pt>
                <c:pt idx="787">
                  <c:v>16.543461330507157</c:v>
                </c:pt>
                <c:pt idx="788">
                  <c:v>16.459714475342253</c:v>
                </c:pt>
                <c:pt idx="789">
                  <c:v>16.430247989265713</c:v>
                </c:pt>
                <c:pt idx="790">
                  <c:v>16.731116320784068</c:v>
                </c:pt>
                <c:pt idx="791">
                  <c:v>16.368213281736153</c:v>
                </c:pt>
                <c:pt idx="792">
                  <c:v>16.7481758653547</c:v>
                </c:pt>
                <c:pt idx="793">
                  <c:v>16.64116599486621</c:v>
                </c:pt>
                <c:pt idx="794">
                  <c:v>16.774540616054761</c:v>
                </c:pt>
                <c:pt idx="795">
                  <c:v>16.872245280413814</c:v>
                </c:pt>
                <c:pt idx="796">
                  <c:v>16.948237797137523</c:v>
                </c:pt>
                <c:pt idx="797">
                  <c:v>17.224292245644058</c:v>
                </c:pt>
                <c:pt idx="798">
                  <c:v>17.370073808338518</c:v>
                </c:pt>
                <c:pt idx="799">
                  <c:v>17.385582485220908</c:v>
                </c:pt>
                <c:pt idx="800">
                  <c:v>17.622865241521467</c:v>
                </c:pt>
                <c:pt idx="801">
                  <c:v>18.024539972775358</c:v>
                </c:pt>
                <c:pt idx="802">
                  <c:v>18.443274248599874</c:v>
                </c:pt>
                <c:pt idx="803">
                  <c:v>18.063311664981331</c:v>
                </c:pt>
                <c:pt idx="804">
                  <c:v>17.649229992221532</c:v>
                </c:pt>
                <c:pt idx="805">
                  <c:v>17.613560035392034</c:v>
                </c:pt>
                <c:pt idx="806">
                  <c:v>17.531364047915371</c:v>
                </c:pt>
                <c:pt idx="807">
                  <c:v>17.475532811138766</c:v>
                </c:pt>
                <c:pt idx="808">
                  <c:v>17.705061228998133</c:v>
                </c:pt>
                <c:pt idx="809">
                  <c:v>17.880309277769136</c:v>
                </c:pt>
                <c:pt idx="810">
                  <c:v>17.967157868310515</c:v>
                </c:pt>
                <c:pt idx="811">
                  <c:v>18.005929560516492</c:v>
                </c:pt>
                <c:pt idx="812">
                  <c:v>17.306488233120721</c:v>
                </c:pt>
                <c:pt idx="813">
                  <c:v>17.517406238721218</c:v>
                </c:pt>
                <c:pt idx="814">
                  <c:v>17.413498103609211</c:v>
                </c:pt>
                <c:pt idx="815">
                  <c:v>17.267716540914748</c:v>
                </c:pt>
                <c:pt idx="816">
                  <c:v>17.556177930927195</c:v>
                </c:pt>
                <c:pt idx="817">
                  <c:v>17.590297020068451</c:v>
                </c:pt>
                <c:pt idx="818">
                  <c:v>17.298733894679525</c:v>
                </c:pt>
                <c:pt idx="819">
                  <c:v>17.467778472697574</c:v>
                </c:pt>
                <c:pt idx="820">
                  <c:v>17.610458300015559</c:v>
                </c:pt>
                <c:pt idx="821">
                  <c:v>17.674043875233355</c:v>
                </c:pt>
                <c:pt idx="822">
                  <c:v>17.370073808338518</c:v>
                </c:pt>
                <c:pt idx="823">
                  <c:v>17.751587259645301</c:v>
                </c:pt>
                <c:pt idx="824">
                  <c:v>17.517406238721218</c:v>
                </c:pt>
                <c:pt idx="825">
                  <c:v>17.250656996344119</c:v>
                </c:pt>
                <c:pt idx="826">
                  <c:v>18.329326575167684</c:v>
                </c:pt>
                <c:pt idx="827">
                  <c:v>18.113665046736383</c:v>
                </c:pt>
                <c:pt idx="828">
                  <c:v>17.889615607077364</c:v>
                </c:pt>
                <c:pt idx="829">
                  <c:v>17.880148729345294</c:v>
                </c:pt>
                <c:pt idx="830">
                  <c:v>17.88803779412202</c:v>
                </c:pt>
                <c:pt idx="831">
                  <c:v>17.323180756108439</c:v>
                </c:pt>
                <c:pt idx="832">
                  <c:v>17.310558252465679</c:v>
                </c:pt>
                <c:pt idx="833">
                  <c:v>17.217467288100313</c:v>
                </c:pt>
                <c:pt idx="834">
                  <c:v>16.857725934281607</c:v>
                </c:pt>
                <c:pt idx="835">
                  <c:v>16.551630220944642</c:v>
                </c:pt>
                <c:pt idx="836">
                  <c:v>16.430138623383058</c:v>
                </c:pt>
                <c:pt idx="837">
                  <c:v>16.804080293799871</c:v>
                </c:pt>
                <c:pt idx="838">
                  <c:v>16.594231170738961</c:v>
                </c:pt>
                <c:pt idx="839">
                  <c:v>16.520073961837735</c:v>
                </c:pt>
                <c:pt idx="840">
                  <c:v>16.425405184517025</c:v>
                </c:pt>
                <c:pt idx="841">
                  <c:v>16.592653357783615</c:v>
                </c:pt>
                <c:pt idx="842">
                  <c:v>16.930305330227487</c:v>
                </c:pt>
                <c:pt idx="843">
                  <c:v>16.586342105962235</c:v>
                </c:pt>
                <c:pt idx="844">
                  <c:v>16.704678077613124</c:v>
                </c:pt>
                <c:pt idx="845">
                  <c:v>17.215889475144966</c:v>
                </c:pt>
                <c:pt idx="846">
                  <c:v>17.525140814392625</c:v>
                </c:pt>
                <c:pt idx="847">
                  <c:v>17.435205475937948</c:v>
                </c:pt>
                <c:pt idx="848">
                  <c:v>17.403649216831045</c:v>
                </c:pt>
                <c:pt idx="849">
                  <c:v>17.198533532636169</c:v>
                </c:pt>
                <c:pt idx="850">
                  <c:v>17.817036211131487</c:v>
                </c:pt>
                <c:pt idx="851">
                  <c:v>17.94010562164841</c:v>
                </c:pt>
                <c:pt idx="852">
                  <c:v>17.436783288893295</c:v>
                </c:pt>
                <c:pt idx="853">
                  <c:v>18.04266346374585</c:v>
                </c:pt>
                <c:pt idx="854">
                  <c:v>18.101042543093623</c:v>
                </c:pt>
                <c:pt idx="855">
                  <c:v>18.476562026465778</c:v>
                </c:pt>
                <c:pt idx="856">
                  <c:v>18.665899581107201</c:v>
                </c:pt>
                <c:pt idx="857">
                  <c:v>18.678522084749964</c:v>
                </c:pt>
                <c:pt idx="858">
                  <c:v>18.605942688804085</c:v>
                </c:pt>
                <c:pt idx="859">
                  <c:v>18.512851724438718</c:v>
                </c:pt>
                <c:pt idx="860">
                  <c:v>18.345603551172125</c:v>
                </c:pt>
                <c:pt idx="861">
                  <c:v>18.189400068592953</c:v>
                </c:pt>
                <c:pt idx="862">
                  <c:v>18.228845392476583</c:v>
                </c:pt>
                <c:pt idx="863">
                  <c:v>18.766879610249294</c:v>
                </c:pt>
                <c:pt idx="864">
                  <c:v>18.717967408633594</c:v>
                </c:pt>
                <c:pt idx="865">
                  <c:v>18.86312620052535</c:v>
                </c:pt>
                <c:pt idx="866">
                  <c:v>18.847348070971897</c:v>
                </c:pt>
                <c:pt idx="867">
                  <c:v>18.814433623829114</c:v>
                </c:pt>
                <c:pt idx="868">
                  <c:v>19.049073309411707</c:v>
                </c:pt>
                <c:pt idx="869">
                  <c:v>13.931391518461615</c:v>
                </c:pt>
                <c:pt idx="870">
                  <c:v>14.255756511199493</c:v>
                </c:pt>
                <c:pt idx="871">
                  <c:v>14.119873586859592</c:v>
                </c:pt>
                <c:pt idx="872">
                  <c:v>13.661310559215257</c:v>
                </c:pt>
                <c:pt idx="873">
                  <c:v>13.238021610620487</c:v>
                </c:pt>
                <c:pt idx="874">
                  <c:v>13.423593939533411</c:v>
                </c:pt>
                <c:pt idx="875">
                  <c:v>13.682781737767167</c:v>
                </c:pt>
                <c:pt idx="876">
                  <c:v>13.56775756695337</c:v>
                </c:pt>
                <c:pt idx="877">
                  <c:v>13.428194906365963</c:v>
                </c:pt>
                <c:pt idx="878">
                  <c:v>13.599964334781234</c:v>
                </c:pt>
                <c:pt idx="879">
                  <c:v>14.029387905819405</c:v>
                </c:pt>
                <c:pt idx="880">
                  <c:v>14.020185972154302</c:v>
                </c:pt>
                <c:pt idx="881">
                  <c:v>14.103003375140235</c:v>
                </c:pt>
                <c:pt idx="882">
                  <c:v>14.351455584098035</c:v>
                </c:pt>
                <c:pt idx="883">
                  <c:v>14.352989239708887</c:v>
                </c:pt>
                <c:pt idx="884">
                  <c:v>14.440407609527371</c:v>
                </c:pt>
                <c:pt idx="885">
                  <c:v>14.398998908034404</c:v>
                </c:pt>
                <c:pt idx="886">
                  <c:v>14.566167369617121</c:v>
                </c:pt>
                <c:pt idx="887">
                  <c:v>14.417402775364613</c:v>
                </c:pt>
                <c:pt idx="888">
                  <c:v>14.478748999798636</c:v>
                </c:pt>
                <c:pt idx="889">
                  <c:v>14.474148032966085</c:v>
                </c:pt>
                <c:pt idx="890">
                  <c:v>14.406667186088658</c:v>
                </c:pt>
                <c:pt idx="891">
                  <c:v>14.679657884820067</c:v>
                </c:pt>
                <c:pt idx="892">
                  <c:v>14.750206042919196</c:v>
                </c:pt>
                <c:pt idx="893">
                  <c:v>15.13361994563185</c:v>
                </c:pt>
                <c:pt idx="894">
                  <c:v>15.182696925179069</c:v>
                </c:pt>
                <c:pt idx="895">
                  <c:v>15.245576805223944</c:v>
                </c:pt>
                <c:pt idx="896">
                  <c:v>15.270115294997554</c:v>
                </c:pt>
                <c:pt idx="897">
                  <c:v>15.319192274544774</c:v>
                </c:pt>
                <c:pt idx="898">
                  <c:v>15.036999642148261</c:v>
                </c:pt>
                <c:pt idx="899">
                  <c:v>15.087610277306331</c:v>
                </c:pt>
                <c:pt idx="900">
                  <c:v>15.328394208209879</c:v>
                </c:pt>
                <c:pt idx="901">
                  <c:v>15.13361994563185</c:v>
                </c:pt>
                <c:pt idx="902">
                  <c:v>14.995590940655294</c:v>
                </c:pt>
                <c:pt idx="903">
                  <c:v>14.93424471622127</c:v>
                </c:pt>
                <c:pt idx="904">
                  <c:v>14.711864652647931</c:v>
                </c:pt>
                <c:pt idx="905">
                  <c:v>14.866763869343842</c:v>
                </c:pt>
                <c:pt idx="906">
                  <c:v>14.8867013922849</c:v>
                </c:pt>
                <c:pt idx="907">
                  <c:v>14.842225379570232</c:v>
                </c:pt>
                <c:pt idx="908">
                  <c:v>14.707263685815379</c:v>
                </c:pt>
                <c:pt idx="909">
                  <c:v>14.981788040157639</c:v>
                </c:pt>
                <c:pt idx="910">
                  <c:v>14.948047616718926</c:v>
                </c:pt>
                <c:pt idx="911">
                  <c:v>15.167360369070563</c:v>
                </c:pt>
                <c:pt idx="912">
                  <c:v>15.070740065586975</c:v>
                </c:pt>
                <c:pt idx="913">
                  <c:v>14.764008943416851</c:v>
                </c:pt>
                <c:pt idx="914">
                  <c:v>14.670455951154963</c:v>
                </c:pt>
                <c:pt idx="915">
                  <c:v>14.345320961654632</c:v>
                </c:pt>
                <c:pt idx="916">
                  <c:v>14.11220530880534</c:v>
                </c:pt>
                <c:pt idx="917">
                  <c:v>14.271705492333803</c:v>
                </c:pt>
                <c:pt idx="918">
                  <c:v>14.159748632741708</c:v>
                </c:pt>
                <c:pt idx="919">
                  <c:v>14.127541864913844</c:v>
                </c:pt>
                <c:pt idx="920">
                  <c:v>14.267104525501251</c:v>
                </c:pt>
                <c:pt idx="921">
                  <c:v>14.694994440928573</c:v>
                </c:pt>
                <c:pt idx="922">
                  <c:v>14.894369670339154</c:v>
                </c:pt>
                <c:pt idx="923">
                  <c:v>14.974119762103387</c:v>
                </c:pt>
                <c:pt idx="924">
                  <c:v>14.977187073325087</c:v>
                </c:pt>
                <c:pt idx="925">
                  <c:v>15.052336198256768</c:v>
                </c:pt>
                <c:pt idx="926">
                  <c:v>14.892836014728303</c:v>
                </c:pt>
                <c:pt idx="927">
                  <c:v>14.885167736674051</c:v>
                </c:pt>
                <c:pt idx="928">
                  <c:v>14.85909559128959</c:v>
                </c:pt>
                <c:pt idx="929">
                  <c:v>14.576902958893076</c:v>
                </c:pt>
                <c:pt idx="930">
                  <c:v>14.667388639933263</c:v>
                </c:pt>
                <c:pt idx="931">
                  <c:v>14.747138731697495</c:v>
                </c:pt>
                <c:pt idx="932">
                  <c:v>13.934508044685023</c:v>
                </c:pt>
                <c:pt idx="933">
                  <c:v>14.188808497580615</c:v>
                </c:pt>
                <c:pt idx="934">
                  <c:v>14.57011094596092</c:v>
                </c:pt>
                <c:pt idx="935">
                  <c:v>14.454833461566874</c:v>
                </c:pt>
                <c:pt idx="936">
                  <c:v>14.318865146640563</c:v>
                </c:pt>
                <c:pt idx="937">
                  <c:v>14.379459721770768</c:v>
                </c:pt>
                <c:pt idx="938">
                  <c:v>14.414929716968937</c:v>
                </c:pt>
                <c:pt idx="939">
                  <c:v>14.584890110626823</c:v>
                </c:pt>
                <c:pt idx="940">
                  <c:v>14.336600144239648</c:v>
                </c:pt>
                <c:pt idx="941">
                  <c:v>14.413451800502346</c:v>
                </c:pt>
                <c:pt idx="942">
                  <c:v>14.558287614228197</c:v>
                </c:pt>
                <c:pt idx="943">
                  <c:v>14.685388430354966</c:v>
                </c:pt>
                <c:pt idx="944">
                  <c:v>14.25827057151036</c:v>
                </c:pt>
                <c:pt idx="945">
                  <c:v>13.770558137535552</c:v>
                </c:pt>
                <c:pt idx="946">
                  <c:v>13.919827700661175</c:v>
                </c:pt>
                <c:pt idx="947">
                  <c:v>14.073531013186569</c:v>
                </c:pt>
                <c:pt idx="948">
                  <c:v>13.902092703062092</c:v>
                </c:pt>
                <c:pt idx="949">
                  <c:v>13.828196879732575</c:v>
                </c:pt>
                <c:pt idx="950">
                  <c:v>13.545914834613821</c:v>
                </c:pt>
                <c:pt idx="951">
                  <c:v>13.661192319007867</c:v>
                </c:pt>
                <c:pt idx="952">
                  <c:v>13.726220643537841</c:v>
                </c:pt>
                <c:pt idx="953">
                  <c:v>13.650846903741735</c:v>
                </c:pt>
                <c:pt idx="954">
                  <c:v>13.674493567207181</c:v>
                </c:pt>
                <c:pt idx="955">
                  <c:v>13.414380269087282</c:v>
                </c:pt>
                <c:pt idx="956">
                  <c:v>13.297624868226647</c:v>
                </c:pt>
                <c:pt idx="957">
                  <c:v>12.839470763583645</c:v>
                </c:pt>
                <c:pt idx="958">
                  <c:v>12.755229524987996</c:v>
                </c:pt>
                <c:pt idx="959">
                  <c:v>12.846860345916596</c:v>
                </c:pt>
                <c:pt idx="960">
                  <c:v>12.925189918645883</c:v>
                </c:pt>
                <c:pt idx="961">
                  <c:v>12.86607325998227</c:v>
                </c:pt>
                <c:pt idx="962">
                  <c:v>12.702024532190743</c:v>
                </c:pt>
                <c:pt idx="963">
                  <c:v>12.934057417445425</c:v>
                </c:pt>
                <c:pt idx="964">
                  <c:v>12.984306577309496</c:v>
                </c:pt>
                <c:pt idx="965">
                  <c:v>12.811390350718428</c:v>
                </c:pt>
                <c:pt idx="966">
                  <c:v>12.814346183651608</c:v>
                </c:pt>
                <c:pt idx="967">
                  <c:v>12.817302016584788</c:v>
                </c:pt>
                <c:pt idx="968">
                  <c:v>13.027166154840616</c:v>
                </c:pt>
                <c:pt idx="969">
                  <c:v>13.112885309902856</c:v>
                </c:pt>
                <c:pt idx="970">
                  <c:v>13.121752808702396</c:v>
                </c:pt>
                <c:pt idx="971">
                  <c:v>13.268066538894841</c:v>
                </c:pt>
                <c:pt idx="972">
                  <c:v>12.926667835112474</c:v>
                </c:pt>
                <c:pt idx="973">
                  <c:v>12.888242006981125</c:v>
                </c:pt>
                <c:pt idx="974">
                  <c:v>13.186781133232373</c:v>
                </c:pt>
                <c:pt idx="975">
                  <c:v>13.04342323597311</c:v>
                </c:pt>
                <c:pt idx="976">
                  <c:v>13.004997407841762</c:v>
                </c:pt>
                <c:pt idx="977">
                  <c:v>12.697590782790973</c:v>
                </c:pt>
                <c:pt idx="978">
                  <c:v>12.670988286392346</c:v>
                </c:pt>
                <c:pt idx="979">
                  <c:v>12.762619107320948</c:v>
                </c:pt>
                <c:pt idx="980">
                  <c:v>12.802522851918885</c:v>
                </c:pt>
                <c:pt idx="981">
                  <c:v>12.843904512983416</c:v>
                </c:pt>
                <c:pt idx="982">
                  <c:v>12.752273692054814</c:v>
                </c:pt>
                <c:pt idx="983">
                  <c:v>12.685767451058251</c:v>
                </c:pt>
                <c:pt idx="984">
                  <c:v>12.419742487071991</c:v>
                </c:pt>
                <c:pt idx="985">
                  <c:v>12.316288334410668</c:v>
                </c:pt>
                <c:pt idx="986">
                  <c:v>12.54979913613194</c:v>
                </c:pt>
                <c:pt idx="987">
                  <c:v>12.784787854319802</c:v>
                </c:pt>
                <c:pt idx="988">
                  <c:v>12.558666634931482</c:v>
                </c:pt>
                <c:pt idx="989">
                  <c:v>12.469991646936062</c:v>
                </c:pt>
                <c:pt idx="990">
                  <c:v>12.41530873767222</c:v>
                </c:pt>
                <c:pt idx="991">
                  <c:v>12.260127508680235</c:v>
                </c:pt>
                <c:pt idx="992">
                  <c:v>12.611871627728734</c:v>
                </c:pt>
                <c:pt idx="993">
                  <c:v>12.354714162542017</c:v>
                </c:pt>
                <c:pt idx="994">
                  <c:v>12.469991646936062</c:v>
                </c:pt>
                <c:pt idx="995">
                  <c:v>12.561622467864662</c:v>
                </c:pt>
                <c:pt idx="996">
                  <c:v>12.666977877854826</c:v>
                </c:pt>
                <c:pt idx="997">
                  <c:v>12.341435676442845</c:v>
                </c:pt>
                <c:pt idx="998">
                  <c:v>12.61373162660108</c:v>
                </c:pt>
                <c:pt idx="999">
                  <c:v>12.791499967118892</c:v>
                </c:pt>
                <c:pt idx="1000">
                  <c:v>13.155501807226791</c:v>
                </c:pt>
                <c:pt idx="1001">
                  <c:v>13.178075564752863</c:v>
                </c:pt>
                <c:pt idx="1002">
                  <c:v>13.025702701451882</c:v>
                </c:pt>
                <c:pt idx="1003">
                  <c:v>12.92412079258456</c:v>
                </c:pt>
                <c:pt idx="1004">
                  <c:v>12.862042959387864</c:v>
                </c:pt>
                <c:pt idx="1005">
                  <c:v>12.829593182944137</c:v>
                </c:pt>
                <c:pt idx="1006">
                  <c:v>12.785856527737375</c:v>
                </c:pt>
                <c:pt idx="1007">
                  <c:v>13.550542563933039</c:v>
                </c:pt>
                <c:pt idx="1008">
                  <c:v>13.384061102178263</c:v>
                </c:pt>
                <c:pt idx="1009">
                  <c:v>13.331859287899224</c:v>
                </c:pt>
                <c:pt idx="1010">
                  <c:v>13.320572409136188</c:v>
                </c:pt>
                <c:pt idx="1011">
                  <c:v>13.585814060067525</c:v>
                </c:pt>
                <c:pt idx="1012">
                  <c:v>13.532201385943106</c:v>
                </c:pt>
                <c:pt idx="1013">
                  <c:v>13.732543483986989</c:v>
                </c:pt>
                <c:pt idx="1014">
                  <c:v>13.759349821049199</c:v>
                </c:pt>
                <c:pt idx="1015">
                  <c:v>13.767814980121475</c:v>
                </c:pt>
                <c:pt idx="1016">
                  <c:v>13.788977877802166</c:v>
                </c:pt>
                <c:pt idx="1017">
                  <c:v>13.582992340376766</c:v>
                </c:pt>
                <c:pt idx="1018">
                  <c:v>13.512449348107793</c:v>
                </c:pt>
                <c:pt idx="1019">
                  <c:v>13.848233991308105</c:v>
                </c:pt>
                <c:pt idx="1020">
                  <c:v>14.11488650208482</c:v>
                </c:pt>
                <c:pt idx="1021">
                  <c:v>14.147336278528549</c:v>
                </c:pt>
                <c:pt idx="1022">
                  <c:v>13.920187843422456</c:v>
                </c:pt>
                <c:pt idx="1023">
                  <c:v>13.815784214864376</c:v>
                </c:pt>
                <c:pt idx="1024">
                  <c:v>14.151568858064687</c:v>
                </c:pt>
                <c:pt idx="1025">
                  <c:v>14.277135384303458</c:v>
                </c:pt>
                <c:pt idx="1026">
                  <c:v>14.52967929662638</c:v>
                </c:pt>
                <c:pt idx="1027">
                  <c:v>14.875339958744346</c:v>
                </c:pt>
                <c:pt idx="1028">
                  <c:v>14.751184292350954</c:v>
                </c:pt>
                <c:pt idx="1029">
                  <c:v>14.29688742213877</c:v>
                </c:pt>
                <c:pt idx="1030">
                  <c:v>14.533911876162518</c:v>
                </c:pt>
                <c:pt idx="1031">
                  <c:v>14.754006012041714</c:v>
                </c:pt>
                <c:pt idx="1032">
                  <c:v>14.564950792760866</c:v>
                </c:pt>
                <c:pt idx="1033">
                  <c:v>14.814672985393031</c:v>
                </c:pt>
                <c:pt idx="1034">
                  <c:v>14.803386106629995</c:v>
                </c:pt>
                <c:pt idx="1035">
                  <c:v>14.883805117816625</c:v>
                </c:pt>
                <c:pt idx="1036">
                  <c:v>14.686284739463501</c:v>
                </c:pt>
                <c:pt idx="1037">
                  <c:v>14.52967929662638</c:v>
                </c:pt>
                <c:pt idx="1038">
                  <c:v>14.309585160747186</c:v>
                </c:pt>
                <c:pt idx="1039">
                  <c:v>14.363197834871604</c:v>
                </c:pt>
                <c:pt idx="1040">
                  <c:v>13.997785134918326</c:v>
                </c:pt>
                <c:pt idx="1041">
                  <c:v>13.894792366205627</c:v>
                </c:pt>
                <c:pt idx="1042">
                  <c:v>13.662000491718016</c:v>
                </c:pt>
                <c:pt idx="1043">
                  <c:v>14.01471545306288</c:v>
                </c:pt>
                <c:pt idx="1044">
                  <c:v>13.800264756565202</c:v>
                </c:pt>
                <c:pt idx="1045">
                  <c:v>13.712791446151677</c:v>
                </c:pt>
                <c:pt idx="1046">
                  <c:v>13.714202305997055</c:v>
                </c:pt>
                <c:pt idx="1047">
                  <c:v>13.482821291354824</c:v>
                </c:pt>
                <c:pt idx="1048">
                  <c:v>13.835536252699688</c:v>
                </c:pt>
                <c:pt idx="1049">
                  <c:v>13.865164309452657</c:v>
                </c:pt>
                <c:pt idx="1050">
                  <c:v>13.983676536464532</c:v>
                </c:pt>
                <c:pt idx="1051">
                  <c:v>14.075382426414196</c:v>
                </c:pt>
                <c:pt idx="1052">
                  <c:v>14.11770822177558</c:v>
                </c:pt>
                <c:pt idx="1053">
                  <c:v>13.997785134918326</c:v>
                </c:pt>
                <c:pt idx="1054">
                  <c:v>13.923009563113215</c:v>
                </c:pt>
                <c:pt idx="1055">
                  <c:v>13.757938961203818</c:v>
                </c:pt>
                <c:pt idx="1056">
                  <c:v>13.836947112545069</c:v>
                </c:pt>
                <c:pt idx="1057">
                  <c:v>13.759349821049199</c:v>
                </c:pt>
                <c:pt idx="1058">
                  <c:v>13.650713612954981</c:v>
                </c:pt>
                <c:pt idx="1059">
                  <c:v>13.427797757385026</c:v>
                </c:pt>
                <c:pt idx="1060">
                  <c:v>13.694450268161743</c:v>
                </c:pt>
                <c:pt idx="1061">
                  <c:v>13.749473802131542</c:v>
                </c:pt>
                <c:pt idx="1062">
                  <c:v>13.78192357857527</c:v>
                </c:pt>
                <c:pt idx="1063">
                  <c:v>13.540666545015382</c:v>
                </c:pt>
                <c:pt idx="1064">
                  <c:v>13.453193234601857</c:v>
                </c:pt>
                <c:pt idx="1065">
                  <c:v>14.035878350743571</c:v>
                </c:pt>
                <c:pt idx="1066">
                  <c:v>14.50569467925493</c:v>
                </c:pt>
                <c:pt idx="1067">
                  <c:v>14.686284739463501</c:v>
                </c:pt>
                <c:pt idx="1068">
                  <c:v>13.966746218319978</c:v>
                </c:pt>
                <c:pt idx="1069">
                  <c:v>14.229166149560557</c:v>
                </c:pt>
                <c:pt idx="1070">
                  <c:v>14.449260285439752</c:v>
                </c:pt>
                <c:pt idx="1071">
                  <c:v>14.514159838327206</c:v>
                </c:pt>
                <c:pt idx="1072">
                  <c:v>14.136049399765513</c:v>
                </c:pt>
                <c:pt idx="1073">
                  <c:v>14.110653922548682</c:v>
                </c:pt>
                <c:pt idx="1074">
                  <c:v>13.907490104814041</c:v>
                </c:pt>
                <c:pt idx="1075">
                  <c:v>13.78051271872989</c:v>
                </c:pt>
                <c:pt idx="1076">
                  <c:v>12.950873240322723</c:v>
                </c:pt>
                <c:pt idx="1077">
                  <c:v>12.950486678149847</c:v>
                </c:pt>
                <c:pt idx="1078">
                  <c:v>12.917779509461379</c:v>
                </c:pt>
                <c:pt idx="1079">
                  <c:v>12.974035839605545</c:v>
                </c:pt>
                <c:pt idx="1080">
                  <c:v>13.180745145716665</c:v>
                </c:pt>
                <c:pt idx="1081">
                  <c:v>13.428011341001486</c:v>
                </c:pt>
                <c:pt idx="1082">
                  <c:v>13.681818970024</c:v>
                </c:pt>
                <c:pt idx="1083">
                  <c:v>13.885911702640042</c:v>
                </c:pt>
                <c:pt idx="1084">
                  <c:v>14.062530413557772</c:v>
                </c:pt>
                <c:pt idx="1085">
                  <c:v>14.278397726901664</c:v>
                </c:pt>
                <c:pt idx="1086">
                  <c:v>13.821805652010646</c:v>
                </c:pt>
                <c:pt idx="1087">
                  <c:v>13.798256490554948</c:v>
                </c:pt>
                <c:pt idx="1088">
                  <c:v>13.866287401426963</c:v>
                </c:pt>
                <c:pt idx="1089">
                  <c:v>13.728917292935394</c:v>
                </c:pt>
                <c:pt idx="1090">
                  <c:v>13.560148302502897</c:v>
                </c:pt>
                <c:pt idx="1091">
                  <c:v>14.141027618410096</c:v>
                </c:pt>
                <c:pt idx="1092">
                  <c:v>14.054680693072539</c:v>
                </c:pt>
                <c:pt idx="1093">
                  <c:v>14.146260765400251</c:v>
                </c:pt>
                <c:pt idx="1094">
                  <c:v>14.154110485885484</c:v>
                </c:pt>
                <c:pt idx="1095">
                  <c:v>14.441933570344005</c:v>
                </c:pt>
                <c:pt idx="1096">
                  <c:v>14.338578917288446</c:v>
                </c:pt>
                <c:pt idx="1097">
                  <c:v>14.318954616075365</c:v>
                </c:pt>
                <c:pt idx="1098">
                  <c:v>14.473332452284936</c:v>
                </c:pt>
                <c:pt idx="1099">
                  <c:v>14.421000982383386</c:v>
                </c:pt>
                <c:pt idx="1100">
                  <c:v>14.400068394422766</c:v>
                </c:pt>
                <c:pt idx="1101">
                  <c:v>14.201208808796878</c:v>
                </c:pt>
                <c:pt idx="1102">
                  <c:v>14.322879476317981</c:v>
                </c:pt>
                <c:pt idx="1103">
                  <c:v>14.266623146173815</c:v>
                </c:pt>
                <c:pt idx="1104">
                  <c:v>14.260081712436122</c:v>
                </c:pt>
                <c:pt idx="1105">
                  <c:v>14.139719331662558</c:v>
                </c:pt>
                <c:pt idx="1106">
                  <c:v>13.810031071282797</c:v>
                </c:pt>
                <c:pt idx="1107">
                  <c:v>13.594163757938905</c:v>
                </c:pt>
                <c:pt idx="1108">
                  <c:v>13.889836562882659</c:v>
                </c:pt>
                <c:pt idx="1109">
                  <c:v>13.70275155798462</c:v>
                </c:pt>
                <c:pt idx="1110">
                  <c:v>13.556223442260281</c:v>
                </c:pt>
                <c:pt idx="1111">
                  <c:v>13.590238897696288</c:v>
                </c:pt>
                <c:pt idx="1112">
                  <c:v>13.541832288037355</c:v>
                </c:pt>
                <c:pt idx="1113">
                  <c:v>13.612479772404447</c:v>
                </c:pt>
                <c:pt idx="1114">
                  <c:v>13.616404632647063</c:v>
                </c:pt>
                <c:pt idx="1115">
                  <c:v>13.132338536057732</c:v>
                </c:pt>
                <c:pt idx="1116">
                  <c:v>13.29849095299515</c:v>
                </c:pt>
                <c:pt idx="1117">
                  <c:v>13.506853891492106</c:v>
                </c:pt>
                <c:pt idx="1118">
                  <c:v>13.005266299857956</c:v>
                </c:pt>
                <c:pt idx="1119">
                  <c:v>13.380137026237163</c:v>
                </c:pt>
                <c:pt idx="1120">
                  <c:v>13.332618201766559</c:v>
                </c:pt>
                <c:pt idx="1121">
                  <c:v>13.592651769008473</c:v>
                </c:pt>
                <c:pt idx="1122">
                  <c:v>13.889644421949747</c:v>
                </c:pt>
                <c:pt idx="1123">
                  <c:v>13.890964389296151</c:v>
                </c:pt>
                <c:pt idx="1124">
                  <c:v>13.863245075021633</c:v>
                </c:pt>
                <c:pt idx="1125">
                  <c:v>12.971394781736745</c:v>
                </c:pt>
                <c:pt idx="1126">
                  <c:v>13.814858903350091</c:v>
                </c:pt>
                <c:pt idx="1127">
                  <c:v>14.13141311719839</c:v>
                </c:pt>
                <c:pt idx="1128">
                  <c:v>14.006057648514464</c:v>
                </c:pt>
                <c:pt idx="1129">
                  <c:v>14.406182174818714</c:v>
                </c:pt>
                <c:pt idx="1130">
                  <c:v>14.572056582875222</c:v>
                </c:pt>
                <c:pt idx="1131">
                  <c:v>14.482155186142304</c:v>
                </c:pt>
                <c:pt idx="1132">
                  <c:v>14.610043088537017</c:v>
                </c:pt>
                <c:pt idx="1133">
                  <c:v>14.536602510924212</c:v>
                </c:pt>
                <c:pt idx="1134">
                  <c:v>14.583452534573761</c:v>
                </c:pt>
                <c:pt idx="1135">
                  <c:v>14.583452534573761</c:v>
                </c:pt>
                <c:pt idx="1136">
                  <c:v>14.596114703127691</c:v>
                </c:pt>
                <c:pt idx="1137">
                  <c:v>14.534070077213425</c:v>
                </c:pt>
                <c:pt idx="1138">
                  <c:v>14.378325404000062</c:v>
                </c:pt>
                <c:pt idx="1139">
                  <c:v>14.703743135836113</c:v>
                </c:pt>
                <c:pt idx="1140">
                  <c:v>14.729067472943978</c:v>
                </c:pt>
                <c:pt idx="1141">
                  <c:v>14.618906606524769</c:v>
                </c:pt>
                <c:pt idx="1142">
                  <c:v>14.718937738100832</c:v>
                </c:pt>
                <c:pt idx="1143">
                  <c:v>15.108932529561935</c:v>
                </c:pt>
                <c:pt idx="1144">
                  <c:v>14.939259470939247</c:v>
                </c:pt>
                <c:pt idx="1145">
                  <c:v>14.954454073203966</c:v>
                </c:pt>
                <c:pt idx="1146">
                  <c:v>15.095004144152609</c:v>
                </c:pt>
                <c:pt idx="1147">
                  <c:v>15.268475853341478</c:v>
                </c:pt>
                <c:pt idx="1148">
                  <c:v>15.074744674466318</c:v>
                </c:pt>
                <c:pt idx="1149">
                  <c:v>15.360909683785181</c:v>
                </c:pt>
                <c:pt idx="1150">
                  <c:v>15.51538814014315</c:v>
                </c:pt>
                <c:pt idx="1151">
                  <c:v>15.569835464925058</c:v>
                </c:pt>
                <c:pt idx="1152">
                  <c:v>15.27733937132923</c:v>
                </c:pt>
                <c:pt idx="1153">
                  <c:v>15.314059660135632</c:v>
                </c:pt>
                <c:pt idx="1154">
                  <c:v>15.474869200770568</c:v>
                </c:pt>
                <c:pt idx="1155">
                  <c:v>15.677463897633478</c:v>
                </c:pt>
                <c:pt idx="1156">
                  <c:v>15.373571852339113</c:v>
                </c:pt>
                <c:pt idx="1157">
                  <c:v>15.569835464925058</c:v>
                </c:pt>
                <c:pt idx="1158">
                  <c:v>15.688859849332017</c:v>
                </c:pt>
                <c:pt idx="1159">
                  <c:v>15.81674775172673</c:v>
                </c:pt>
                <c:pt idx="1160">
                  <c:v>15.70532066845213</c:v>
                </c:pt>
                <c:pt idx="1161">
                  <c:v>16.374523207567854</c:v>
                </c:pt>
                <c:pt idx="1162">
                  <c:v>16.842004988018605</c:v>
                </c:pt>
                <c:pt idx="1163">
                  <c:v>16.84901149399364</c:v>
                </c:pt>
                <c:pt idx="1164">
                  <c:v>16.917675252548982</c:v>
                </c:pt>
                <c:pt idx="1165">
                  <c:v>17.019970239784492</c:v>
                </c:pt>
                <c:pt idx="1166">
                  <c:v>17.069015781609735</c:v>
                </c:pt>
                <c:pt idx="1167">
                  <c:v>17.224560214255508</c:v>
                </c:pt>
                <c:pt idx="1168">
                  <c:v>16.959714288399191</c:v>
                </c:pt>
                <c:pt idx="1169">
                  <c:v>17.216152407085467</c:v>
                </c:pt>
                <c:pt idx="1170">
                  <c:v>17.356282526586163</c:v>
                </c:pt>
                <c:pt idx="1171">
                  <c:v>17.513228260426946</c:v>
                </c:pt>
                <c:pt idx="1172">
                  <c:v>17.443163200676597</c:v>
                </c:pt>
                <c:pt idx="1173">
                  <c:v>17.783679391063291</c:v>
                </c:pt>
                <c:pt idx="1174">
                  <c:v>17.674377897852747</c:v>
                </c:pt>
                <c:pt idx="1175">
                  <c:v>17.277809659665774</c:v>
                </c:pt>
                <c:pt idx="1176">
                  <c:v>17.221757611865495</c:v>
                </c:pt>
                <c:pt idx="1177">
                  <c:v>17.580490717787278</c:v>
                </c:pt>
                <c:pt idx="1178">
                  <c:v>17.551063392692132</c:v>
                </c:pt>
                <c:pt idx="1179">
                  <c:v>17.901388691443874</c:v>
                </c:pt>
                <c:pt idx="1180">
                  <c:v>17.544056886717097</c:v>
                </c:pt>
                <c:pt idx="1181">
                  <c:v>17.880369173518769</c:v>
                </c:pt>
                <c:pt idx="1182">
                  <c:v>17.761258571943177</c:v>
                </c:pt>
                <c:pt idx="1183">
                  <c:v>17.593102428542341</c:v>
                </c:pt>
                <c:pt idx="1184">
                  <c:v>17.577688115397265</c:v>
                </c:pt>
                <c:pt idx="1185">
                  <c:v>17.660364885902677</c:v>
                </c:pt>
                <c:pt idx="1186">
                  <c:v>17.43195279111654</c:v>
                </c:pt>
                <c:pt idx="1187">
                  <c:v>15.136585871035715</c:v>
                </c:pt>
                <c:pt idx="1188">
                  <c:v>15.916896557591524</c:v>
                </c:pt>
                <c:pt idx="1189">
                  <c:v>15.608271858764454</c:v>
                </c:pt>
                <c:pt idx="1190">
                  <c:v>15.912835706291167</c:v>
                </c:pt>
                <c:pt idx="1191">
                  <c:v>15.934493579893067</c:v>
                </c:pt>
                <c:pt idx="1192">
                  <c:v>16.052258267603396</c:v>
                </c:pt>
                <c:pt idx="1193">
                  <c:v>16.493537442242104</c:v>
                </c:pt>
                <c:pt idx="1194">
                  <c:v>16.396077011033555</c:v>
                </c:pt>
                <c:pt idx="1195">
                  <c:v>16.735834903163354</c:v>
                </c:pt>
                <c:pt idx="1196">
                  <c:v>16.844124271172856</c:v>
                </c:pt>
                <c:pt idx="1197">
                  <c:v>16.938877468181165</c:v>
                </c:pt>
                <c:pt idx="1198">
                  <c:v>16.708762561160981</c:v>
                </c:pt>
                <c:pt idx="1199">
                  <c:v>16.993022152185915</c:v>
                </c:pt>
                <c:pt idx="1200">
                  <c:v>16.984900449585201</c:v>
                </c:pt>
                <c:pt idx="1201">
                  <c:v>17.14598088449933</c:v>
                </c:pt>
                <c:pt idx="1202">
                  <c:v>17.071531943992799</c:v>
                </c:pt>
                <c:pt idx="1203">
                  <c:v>16.988961300885556</c:v>
                </c:pt>
                <c:pt idx="1204">
                  <c:v>16.951060022082235</c:v>
                </c:pt>
                <c:pt idx="1205">
                  <c:v>16.807576609469649</c:v>
                </c:pt>
                <c:pt idx="1206">
                  <c:v>17.068824709792562</c:v>
                </c:pt>
                <c:pt idx="1207">
                  <c:v>16.662739579756945</c:v>
                </c:pt>
                <c:pt idx="1208">
                  <c:v>16.739895754463713</c:v>
                </c:pt>
                <c:pt idx="1209">
                  <c:v>16.604534044451839</c:v>
                </c:pt>
                <c:pt idx="1210">
                  <c:v>16.170022955313726</c:v>
                </c:pt>
                <c:pt idx="1211">
                  <c:v>16.234996576119425</c:v>
                </c:pt>
                <c:pt idx="1212">
                  <c:v>16.259361683921561</c:v>
                </c:pt>
                <c:pt idx="1213">
                  <c:v>16.532792338145548</c:v>
                </c:pt>
                <c:pt idx="1214">
                  <c:v>16.444807226637828</c:v>
                </c:pt>
                <c:pt idx="1215">
                  <c:v>16.67898298495837</c:v>
                </c:pt>
                <c:pt idx="1216">
                  <c:v>16.932109382680572</c:v>
                </c:pt>
                <c:pt idx="1217">
                  <c:v>16.995729386386152</c:v>
                </c:pt>
                <c:pt idx="1218">
                  <c:v>17.002497471886745</c:v>
                </c:pt>
                <c:pt idx="1219">
                  <c:v>17.074239178193039</c:v>
                </c:pt>
                <c:pt idx="1220">
                  <c:v>16.720945115062051</c:v>
                </c:pt>
                <c:pt idx="1221">
                  <c:v>17.045813219090544</c:v>
                </c:pt>
                <c:pt idx="1222">
                  <c:v>17.106725988595887</c:v>
                </c:pt>
                <c:pt idx="1223">
                  <c:v>17.089128966294343</c:v>
                </c:pt>
                <c:pt idx="1224">
                  <c:v>16.909097891978554</c:v>
                </c:pt>
                <c:pt idx="1225">
                  <c:v>16.789979587168105</c:v>
                </c:pt>
                <c:pt idx="1226">
                  <c:v>17.071531943992799</c:v>
                </c:pt>
                <c:pt idx="1227">
                  <c:v>16.488122973841627</c:v>
                </c:pt>
                <c:pt idx="1228">
                  <c:v>16.344639561229041</c:v>
                </c:pt>
                <c:pt idx="1229">
                  <c:v>16.195741680215981</c:v>
                </c:pt>
                <c:pt idx="1230">
                  <c:v>16.161901252713015</c:v>
                </c:pt>
                <c:pt idx="1231">
                  <c:v>15.946676133794137</c:v>
                </c:pt>
                <c:pt idx="1232">
                  <c:v>16.528731486845189</c:v>
                </c:pt>
                <c:pt idx="1233">
                  <c:v>16.572047234048988</c:v>
                </c:pt>
                <c:pt idx="1234">
                  <c:v>16.31485998502643</c:v>
                </c:pt>
                <c:pt idx="1235">
                  <c:v>16.746663839964306</c:v>
                </c:pt>
                <c:pt idx="1236">
                  <c:v>16.906390657778317</c:v>
                </c:pt>
                <c:pt idx="1237">
                  <c:v>16.771028947766442</c:v>
                </c:pt>
                <c:pt idx="1238">
                  <c:v>17.034984282289596</c:v>
                </c:pt>
                <c:pt idx="1239">
                  <c:v>17.068824709792562</c:v>
                </c:pt>
                <c:pt idx="1240">
                  <c:v>16.906390657778317</c:v>
                </c:pt>
                <c:pt idx="1241">
                  <c:v>16.789979587168105</c:v>
                </c:pt>
                <c:pt idx="1242">
                  <c:v>16.672214899457774</c:v>
                </c:pt>
                <c:pt idx="1243">
                  <c:v>16.578815319549584</c:v>
                </c:pt>
                <c:pt idx="1244">
                  <c:v>16.53956042364614</c:v>
                </c:pt>
                <c:pt idx="1245">
                  <c:v>16.385248074232603</c:v>
                </c:pt>
                <c:pt idx="1246">
                  <c:v>16.429917438536524</c:v>
                </c:pt>
                <c:pt idx="1247">
                  <c:v>16.631606386454212</c:v>
                </c:pt>
                <c:pt idx="1248">
                  <c:v>16.077976992505654</c:v>
                </c:pt>
                <c:pt idx="1249">
                  <c:v>15.906067620790575</c:v>
                </c:pt>
                <c:pt idx="1250">
                  <c:v>16.156486784312538</c:v>
                </c:pt>
                <c:pt idx="1251">
                  <c:v>15.552387218390134</c:v>
                </c:pt>
                <c:pt idx="1252">
                  <c:v>15.148693333161207</c:v>
                </c:pt>
                <c:pt idx="1253">
                  <c:v>16.046893090093612</c:v>
                </c:pt>
                <c:pt idx="1254">
                  <c:v>15.79820155209171</c:v>
                </c:pt>
                <c:pt idx="1255">
                  <c:v>15.599777452622105</c:v>
                </c:pt>
                <c:pt idx="1256">
                  <c:v>15.648722063824607</c:v>
                </c:pt>
                <c:pt idx="1257">
                  <c:v>15.410613144461083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E-4660-96C1-223FAFDC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382832"/>
        <c:axId val="557383312"/>
      </c:lineChart>
      <c:dateAx>
        <c:axId val="557382832"/>
        <c:scaling>
          <c:orientation val="minMax"/>
        </c:scaling>
        <c:delete val="0"/>
        <c:axPos val="b"/>
        <c:numFmt formatCode="[$-409]mmm\-dd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383312"/>
        <c:crosses val="autoZero"/>
        <c:auto val="1"/>
        <c:lblOffset val="100"/>
        <c:baseTimeUnit val="days"/>
      </c:dateAx>
      <c:valAx>
        <c:axId val="5573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38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'5YR EV-REV'!$B$7</c:f>
              <c:strCache>
                <c:ptCount val="1"/>
                <c:pt idx="0">
                  <c:v>Addus HomeCare Corporation (NasdaqGS:ADUS) - TEV/Total Revenues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'5YR EV-REV'!$A$8:$A$1265</c:f>
              <c:numCache>
                <c:formatCode>[$-409]mmm\-dd\-yyyy;@</c:formatCode>
                <c:ptCount val="1258"/>
                <c:pt idx="0">
                  <c:v>43782</c:v>
                </c:pt>
                <c:pt idx="1">
                  <c:v>43783</c:v>
                </c:pt>
                <c:pt idx="2">
                  <c:v>43784</c:v>
                </c:pt>
                <c:pt idx="3">
                  <c:v>43787</c:v>
                </c:pt>
                <c:pt idx="4">
                  <c:v>43788</c:v>
                </c:pt>
                <c:pt idx="5">
                  <c:v>43789</c:v>
                </c:pt>
                <c:pt idx="6">
                  <c:v>43790</c:v>
                </c:pt>
                <c:pt idx="7">
                  <c:v>43791</c:v>
                </c:pt>
                <c:pt idx="8">
                  <c:v>43794</c:v>
                </c:pt>
                <c:pt idx="9">
                  <c:v>43795</c:v>
                </c:pt>
                <c:pt idx="10">
                  <c:v>43796</c:v>
                </c:pt>
                <c:pt idx="11">
                  <c:v>43798</c:v>
                </c:pt>
                <c:pt idx="12">
                  <c:v>43801</c:v>
                </c:pt>
                <c:pt idx="13">
                  <c:v>43802</c:v>
                </c:pt>
                <c:pt idx="14">
                  <c:v>43803</c:v>
                </c:pt>
                <c:pt idx="15">
                  <c:v>43804</c:v>
                </c:pt>
                <c:pt idx="16">
                  <c:v>43805</c:v>
                </c:pt>
                <c:pt idx="17">
                  <c:v>43808</c:v>
                </c:pt>
                <c:pt idx="18">
                  <c:v>43809</c:v>
                </c:pt>
                <c:pt idx="19">
                  <c:v>43810</c:v>
                </c:pt>
                <c:pt idx="20">
                  <c:v>43811</c:v>
                </c:pt>
                <c:pt idx="21">
                  <c:v>43812</c:v>
                </c:pt>
                <c:pt idx="22">
                  <c:v>43815</c:v>
                </c:pt>
                <c:pt idx="23">
                  <c:v>43816</c:v>
                </c:pt>
                <c:pt idx="24">
                  <c:v>43817</c:v>
                </c:pt>
                <c:pt idx="25">
                  <c:v>43818</c:v>
                </c:pt>
                <c:pt idx="26">
                  <c:v>43819</c:v>
                </c:pt>
                <c:pt idx="27">
                  <c:v>43822</c:v>
                </c:pt>
                <c:pt idx="28">
                  <c:v>43823</c:v>
                </c:pt>
                <c:pt idx="29">
                  <c:v>43825</c:v>
                </c:pt>
                <c:pt idx="30">
                  <c:v>43826</c:v>
                </c:pt>
                <c:pt idx="31">
                  <c:v>43829</c:v>
                </c:pt>
                <c:pt idx="32">
                  <c:v>43830</c:v>
                </c:pt>
                <c:pt idx="33">
                  <c:v>43832</c:v>
                </c:pt>
                <c:pt idx="34">
                  <c:v>43833</c:v>
                </c:pt>
                <c:pt idx="35">
                  <c:v>43836</c:v>
                </c:pt>
                <c:pt idx="36">
                  <c:v>43837</c:v>
                </c:pt>
                <c:pt idx="37">
                  <c:v>43838</c:v>
                </c:pt>
                <c:pt idx="38">
                  <c:v>43839</c:v>
                </c:pt>
                <c:pt idx="39">
                  <c:v>43840</c:v>
                </c:pt>
                <c:pt idx="40">
                  <c:v>43843</c:v>
                </c:pt>
                <c:pt idx="41">
                  <c:v>43844</c:v>
                </c:pt>
                <c:pt idx="42">
                  <c:v>43845</c:v>
                </c:pt>
                <c:pt idx="43">
                  <c:v>43846</c:v>
                </c:pt>
                <c:pt idx="44">
                  <c:v>43847</c:v>
                </c:pt>
                <c:pt idx="45">
                  <c:v>43851</c:v>
                </c:pt>
                <c:pt idx="46">
                  <c:v>43852</c:v>
                </c:pt>
                <c:pt idx="47">
                  <c:v>43853</c:v>
                </c:pt>
                <c:pt idx="48">
                  <c:v>43854</c:v>
                </c:pt>
                <c:pt idx="49">
                  <c:v>43857</c:v>
                </c:pt>
                <c:pt idx="50">
                  <c:v>43858</c:v>
                </c:pt>
                <c:pt idx="51">
                  <c:v>43859</c:v>
                </c:pt>
                <c:pt idx="52">
                  <c:v>43860</c:v>
                </c:pt>
                <c:pt idx="53">
                  <c:v>43861</c:v>
                </c:pt>
                <c:pt idx="54">
                  <c:v>43864</c:v>
                </c:pt>
                <c:pt idx="55">
                  <c:v>43865</c:v>
                </c:pt>
                <c:pt idx="56">
                  <c:v>43866</c:v>
                </c:pt>
                <c:pt idx="57">
                  <c:v>43867</c:v>
                </c:pt>
                <c:pt idx="58">
                  <c:v>43868</c:v>
                </c:pt>
                <c:pt idx="59">
                  <c:v>43871</c:v>
                </c:pt>
                <c:pt idx="60">
                  <c:v>43872</c:v>
                </c:pt>
                <c:pt idx="61">
                  <c:v>43873</c:v>
                </c:pt>
                <c:pt idx="62">
                  <c:v>43874</c:v>
                </c:pt>
                <c:pt idx="63">
                  <c:v>43875</c:v>
                </c:pt>
                <c:pt idx="64">
                  <c:v>43879</c:v>
                </c:pt>
                <c:pt idx="65">
                  <c:v>43880</c:v>
                </c:pt>
                <c:pt idx="66">
                  <c:v>43881</c:v>
                </c:pt>
                <c:pt idx="67">
                  <c:v>43882</c:v>
                </c:pt>
                <c:pt idx="68">
                  <c:v>43885</c:v>
                </c:pt>
                <c:pt idx="69">
                  <c:v>43886</c:v>
                </c:pt>
                <c:pt idx="70">
                  <c:v>43887</c:v>
                </c:pt>
                <c:pt idx="71">
                  <c:v>43888</c:v>
                </c:pt>
                <c:pt idx="72">
                  <c:v>43889</c:v>
                </c:pt>
                <c:pt idx="73">
                  <c:v>43892</c:v>
                </c:pt>
                <c:pt idx="74">
                  <c:v>43893</c:v>
                </c:pt>
                <c:pt idx="75">
                  <c:v>43894</c:v>
                </c:pt>
                <c:pt idx="76">
                  <c:v>43895</c:v>
                </c:pt>
                <c:pt idx="77">
                  <c:v>43896</c:v>
                </c:pt>
                <c:pt idx="78">
                  <c:v>43899</c:v>
                </c:pt>
                <c:pt idx="79">
                  <c:v>43900</c:v>
                </c:pt>
                <c:pt idx="80">
                  <c:v>43901</c:v>
                </c:pt>
                <c:pt idx="81">
                  <c:v>43902</c:v>
                </c:pt>
                <c:pt idx="82">
                  <c:v>43903</c:v>
                </c:pt>
                <c:pt idx="83">
                  <c:v>43906</c:v>
                </c:pt>
                <c:pt idx="84">
                  <c:v>43907</c:v>
                </c:pt>
                <c:pt idx="85">
                  <c:v>43908</c:v>
                </c:pt>
                <c:pt idx="86">
                  <c:v>43909</c:v>
                </c:pt>
                <c:pt idx="87">
                  <c:v>43910</c:v>
                </c:pt>
                <c:pt idx="88">
                  <c:v>43913</c:v>
                </c:pt>
                <c:pt idx="89">
                  <c:v>43914</c:v>
                </c:pt>
                <c:pt idx="90">
                  <c:v>43915</c:v>
                </c:pt>
                <c:pt idx="91">
                  <c:v>43916</c:v>
                </c:pt>
                <c:pt idx="92">
                  <c:v>43917</c:v>
                </c:pt>
                <c:pt idx="93">
                  <c:v>43920</c:v>
                </c:pt>
                <c:pt idx="94">
                  <c:v>43921</c:v>
                </c:pt>
                <c:pt idx="95">
                  <c:v>43922</c:v>
                </c:pt>
                <c:pt idx="96">
                  <c:v>43923</c:v>
                </c:pt>
                <c:pt idx="97">
                  <c:v>43924</c:v>
                </c:pt>
                <c:pt idx="98">
                  <c:v>43927</c:v>
                </c:pt>
                <c:pt idx="99">
                  <c:v>43928</c:v>
                </c:pt>
                <c:pt idx="100">
                  <c:v>43929</c:v>
                </c:pt>
                <c:pt idx="101">
                  <c:v>43930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43941</c:v>
                </c:pt>
                <c:pt idx="108">
                  <c:v>43942</c:v>
                </c:pt>
                <c:pt idx="109">
                  <c:v>43943</c:v>
                </c:pt>
                <c:pt idx="110">
                  <c:v>43944</c:v>
                </c:pt>
                <c:pt idx="111">
                  <c:v>43945</c:v>
                </c:pt>
                <c:pt idx="112">
                  <c:v>43948</c:v>
                </c:pt>
                <c:pt idx="113">
                  <c:v>43949</c:v>
                </c:pt>
                <c:pt idx="114">
                  <c:v>43950</c:v>
                </c:pt>
                <c:pt idx="115">
                  <c:v>43951</c:v>
                </c:pt>
                <c:pt idx="116">
                  <c:v>43952</c:v>
                </c:pt>
                <c:pt idx="117">
                  <c:v>43955</c:v>
                </c:pt>
                <c:pt idx="118">
                  <c:v>43956</c:v>
                </c:pt>
                <c:pt idx="119">
                  <c:v>43957</c:v>
                </c:pt>
                <c:pt idx="120">
                  <c:v>43958</c:v>
                </c:pt>
                <c:pt idx="121">
                  <c:v>43959</c:v>
                </c:pt>
                <c:pt idx="122">
                  <c:v>43962</c:v>
                </c:pt>
                <c:pt idx="123">
                  <c:v>43963</c:v>
                </c:pt>
                <c:pt idx="124">
                  <c:v>43964</c:v>
                </c:pt>
                <c:pt idx="125">
                  <c:v>43965</c:v>
                </c:pt>
                <c:pt idx="126">
                  <c:v>43966</c:v>
                </c:pt>
                <c:pt idx="127">
                  <c:v>43969</c:v>
                </c:pt>
                <c:pt idx="128">
                  <c:v>43970</c:v>
                </c:pt>
                <c:pt idx="129">
                  <c:v>43971</c:v>
                </c:pt>
                <c:pt idx="130">
                  <c:v>43972</c:v>
                </c:pt>
                <c:pt idx="131">
                  <c:v>43973</c:v>
                </c:pt>
                <c:pt idx="132">
                  <c:v>43977</c:v>
                </c:pt>
                <c:pt idx="133">
                  <c:v>43978</c:v>
                </c:pt>
                <c:pt idx="134">
                  <c:v>43979</c:v>
                </c:pt>
                <c:pt idx="135">
                  <c:v>43980</c:v>
                </c:pt>
                <c:pt idx="136">
                  <c:v>43983</c:v>
                </c:pt>
                <c:pt idx="137">
                  <c:v>43984</c:v>
                </c:pt>
                <c:pt idx="138">
                  <c:v>43985</c:v>
                </c:pt>
                <c:pt idx="139">
                  <c:v>43986</c:v>
                </c:pt>
                <c:pt idx="140">
                  <c:v>43987</c:v>
                </c:pt>
                <c:pt idx="141">
                  <c:v>43990</c:v>
                </c:pt>
                <c:pt idx="142">
                  <c:v>43991</c:v>
                </c:pt>
                <c:pt idx="143">
                  <c:v>43992</c:v>
                </c:pt>
                <c:pt idx="144">
                  <c:v>43993</c:v>
                </c:pt>
                <c:pt idx="145">
                  <c:v>43994</c:v>
                </c:pt>
                <c:pt idx="146">
                  <c:v>43997</c:v>
                </c:pt>
                <c:pt idx="147">
                  <c:v>43998</c:v>
                </c:pt>
                <c:pt idx="148">
                  <c:v>43999</c:v>
                </c:pt>
                <c:pt idx="149">
                  <c:v>44000</c:v>
                </c:pt>
                <c:pt idx="150">
                  <c:v>44001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44018</c:v>
                </c:pt>
                <c:pt idx="161">
                  <c:v>44019</c:v>
                </c:pt>
                <c:pt idx="162">
                  <c:v>44020</c:v>
                </c:pt>
                <c:pt idx="163">
                  <c:v>44021</c:v>
                </c:pt>
                <c:pt idx="164">
                  <c:v>44022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44039</c:v>
                </c:pt>
                <c:pt idx="176">
                  <c:v>44040</c:v>
                </c:pt>
                <c:pt idx="177">
                  <c:v>44041</c:v>
                </c:pt>
                <c:pt idx="178">
                  <c:v>44042</c:v>
                </c:pt>
                <c:pt idx="179">
                  <c:v>44043</c:v>
                </c:pt>
                <c:pt idx="180">
                  <c:v>44046</c:v>
                </c:pt>
                <c:pt idx="181">
                  <c:v>44047</c:v>
                </c:pt>
                <c:pt idx="182">
                  <c:v>44048</c:v>
                </c:pt>
                <c:pt idx="183">
                  <c:v>44049</c:v>
                </c:pt>
                <c:pt idx="184">
                  <c:v>44050</c:v>
                </c:pt>
                <c:pt idx="185">
                  <c:v>44053</c:v>
                </c:pt>
                <c:pt idx="186">
                  <c:v>44054</c:v>
                </c:pt>
                <c:pt idx="187">
                  <c:v>44055</c:v>
                </c:pt>
                <c:pt idx="188">
                  <c:v>44056</c:v>
                </c:pt>
                <c:pt idx="189">
                  <c:v>44057</c:v>
                </c:pt>
                <c:pt idx="190">
                  <c:v>44060</c:v>
                </c:pt>
                <c:pt idx="191">
                  <c:v>44061</c:v>
                </c:pt>
                <c:pt idx="192">
                  <c:v>44062</c:v>
                </c:pt>
                <c:pt idx="193">
                  <c:v>44063</c:v>
                </c:pt>
                <c:pt idx="194">
                  <c:v>44064</c:v>
                </c:pt>
                <c:pt idx="195">
                  <c:v>44067</c:v>
                </c:pt>
                <c:pt idx="196">
                  <c:v>44068</c:v>
                </c:pt>
                <c:pt idx="197">
                  <c:v>44069</c:v>
                </c:pt>
                <c:pt idx="198">
                  <c:v>44070</c:v>
                </c:pt>
                <c:pt idx="199">
                  <c:v>44071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44082</c:v>
                </c:pt>
                <c:pt idx="206">
                  <c:v>44083</c:v>
                </c:pt>
                <c:pt idx="207">
                  <c:v>44084</c:v>
                </c:pt>
                <c:pt idx="208">
                  <c:v>44085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44095</c:v>
                </c:pt>
                <c:pt idx="215">
                  <c:v>44096</c:v>
                </c:pt>
                <c:pt idx="216">
                  <c:v>44097</c:v>
                </c:pt>
                <c:pt idx="217">
                  <c:v>44098</c:v>
                </c:pt>
                <c:pt idx="218">
                  <c:v>44099</c:v>
                </c:pt>
                <c:pt idx="219">
                  <c:v>44102</c:v>
                </c:pt>
                <c:pt idx="220">
                  <c:v>44103</c:v>
                </c:pt>
                <c:pt idx="221">
                  <c:v>44104</c:v>
                </c:pt>
                <c:pt idx="222">
                  <c:v>44105</c:v>
                </c:pt>
                <c:pt idx="223">
                  <c:v>44106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44123</c:v>
                </c:pt>
                <c:pt idx="235">
                  <c:v>44124</c:v>
                </c:pt>
                <c:pt idx="236">
                  <c:v>44125</c:v>
                </c:pt>
                <c:pt idx="237">
                  <c:v>44126</c:v>
                </c:pt>
                <c:pt idx="238">
                  <c:v>44127</c:v>
                </c:pt>
                <c:pt idx="239">
                  <c:v>44130</c:v>
                </c:pt>
                <c:pt idx="240">
                  <c:v>44131</c:v>
                </c:pt>
                <c:pt idx="241">
                  <c:v>44132</c:v>
                </c:pt>
                <c:pt idx="242">
                  <c:v>44133</c:v>
                </c:pt>
                <c:pt idx="243">
                  <c:v>44134</c:v>
                </c:pt>
                <c:pt idx="244">
                  <c:v>44137</c:v>
                </c:pt>
                <c:pt idx="245">
                  <c:v>44138</c:v>
                </c:pt>
                <c:pt idx="246">
                  <c:v>44139</c:v>
                </c:pt>
                <c:pt idx="247">
                  <c:v>44140</c:v>
                </c:pt>
                <c:pt idx="248">
                  <c:v>44141</c:v>
                </c:pt>
                <c:pt idx="249">
                  <c:v>44144</c:v>
                </c:pt>
                <c:pt idx="250">
                  <c:v>44145</c:v>
                </c:pt>
                <c:pt idx="251">
                  <c:v>44146</c:v>
                </c:pt>
                <c:pt idx="252">
                  <c:v>44147</c:v>
                </c:pt>
                <c:pt idx="253">
                  <c:v>44148</c:v>
                </c:pt>
                <c:pt idx="254">
                  <c:v>44151</c:v>
                </c:pt>
                <c:pt idx="255">
                  <c:v>44152</c:v>
                </c:pt>
                <c:pt idx="256">
                  <c:v>44153</c:v>
                </c:pt>
                <c:pt idx="257">
                  <c:v>44154</c:v>
                </c:pt>
                <c:pt idx="258">
                  <c:v>44155</c:v>
                </c:pt>
                <c:pt idx="259">
                  <c:v>44158</c:v>
                </c:pt>
                <c:pt idx="260">
                  <c:v>44159</c:v>
                </c:pt>
                <c:pt idx="261">
                  <c:v>44160</c:v>
                </c:pt>
                <c:pt idx="262">
                  <c:v>44162</c:v>
                </c:pt>
                <c:pt idx="263">
                  <c:v>44165</c:v>
                </c:pt>
                <c:pt idx="264">
                  <c:v>44166</c:v>
                </c:pt>
                <c:pt idx="265">
                  <c:v>44167</c:v>
                </c:pt>
                <c:pt idx="266">
                  <c:v>44168</c:v>
                </c:pt>
                <c:pt idx="267">
                  <c:v>44169</c:v>
                </c:pt>
                <c:pt idx="268">
                  <c:v>44172</c:v>
                </c:pt>
                <c:pt idx="269">
                  <c:v>44173</c:v>
                </c:pt>
                <c:pt idx="270">
                  <c:v>44174</c:v>
                </c:pt>
                <c:pt idx="271">
                  <c:v>44175</c:v>
                </c:pt>
                <c:pt idx="272">
                  <c:v>44176</c:v>
                </c:pt>
                <c:pt idx="273">
                  <c:v>44179</c:v>
                </c:pt>
                <c:pt idx="274">
                  <c:v>44180</c:v>
                </c:pt>
                <c:pt idx="275">
                  <c:v>44181</c:v>
                </c:pt>
                <c:pt idx="276">
                  <c:v>44182</c:v>
                </c:pt>
                <c:pt idx="277">
                  <c:v>44183</c:v>
                </c:pt>
                <c:pt idx="278">
                  <c:v>44186</c:v>
                </c:pt>
                <c:pt idx="279">
                  <c:v>44187</c:v>
                </c:pt>
                <c:pt idx="280">
                  <c:v>44188</c:v>
                </c:pt>
                <c:pt idx="281">
                  <c:v>44189</c:v>
                </c:pt>
                <c:pt idx="282">
                  <c:v>44193</c:v>
                </c:pt>
                <c:pt idx="283">
                  <c:v>44194</c:v>
                </c:pt>
                <c:pt idx="284">
                  <c:v>44195</c:v>
                </c:pt>
                <c:pt idx="285">
                  <c:v>44196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44215</c:v>
                </c:pt>
                <c:pt idx="297">
                  <c:v>44216</c:v>
                </c:pt>
                <c:pt idx="298">
                  <c:v>44217</c:v>
                </c:pt>
                <c:pt idx="299">
                  <c:v>44218</c:v>
                </c:pt>
                <c:pt idx="300">
                  <c:v>44221</c:v>
                </c:pt>
                <c:pt idx="301">
                  <c:v>44222</c:v>
                </c:pt>
                <c:pt idx="302">
                  <c:v>44223</c:v>
                </c:pt>
                <c:pt idx="303">
                  <c:v>44224</c:v>
                </c:pt>
                <c:pt idx="304">
                  <c:v>44225</c:v>
                </c:pt>
                <c:pt idx="305">
                  <c:v>44228</c:v>
                </c:pt>
                <c:pt idx="306">
                  <c:v>44229</c:v>
                </c:pt>
                <c:pt idx="307">
                  <c:v>44230</c:v>
                </c:pt>
                <c:pt idx="308">
                  <c:v>44231</c:v>
                </c:pt>
                <c:pt idx="309">
                  <c:v>44232</c:v>
                </c:pt>
                <c:pt idx="310">
                  <c:v>44235</c:v>
                </c:pt>
                <c:pt idx="311">
                  <c:v>44236</c:v>
                </c:pt>
                <c:pt idx="312">
                  <c:v>44237</c:v>
                </c:pt>
                <c:pt idx="313">
                  <c:v>44238</c:v>
                </c:pt>
                <c:pt idx="314">
                  <c:v>44239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44249</c:v>
                </c:pt>
                <c:pt idx="320">
                  <c:v>44250</c:v>
                </c:pt>
                <c:pt idx="321">
                  <c:v>44251</c:v>
                </c:pt>
                <c:pt idx="322">
                  <c:v>44252</c:v>
                </c:pt>
                <c:pt idx="323">
                  <c:v>44253</c:v>
                </c:pt>
                <c:pt idx="324">
                  <c:v>44256</c:v>
                </c:pt>
                <c:pt idx="325">
                  <c:v>44257</c:v>
                </c:pt>
                <c:pt idx="326">
                  <c:v>44258</c:v>
                </c:pt>
                <c:pt idx="327">
                  <c:v>44259</c:v>
                </c:pt>
                <c:pt idx="328">
                  <c:v>44260</c:v>
                </c:pt>
                <c:pt idx="329">
                  <c:v>44263</c:v>
                </c:pt>
                <c:pt idx="330">
                  <c:v>44264</c:v>
                </c:pt>
                <c:pt idx="331">
                  <c:v>44265</c:v>
                </c:pt>
                <c:pt idx="332">
                  <c:v>44266</c:v>
                </c:pt>
                <c:pt idx="333">
                  <c:v>44267</c:v>
                </c:pt>
                <c:pt idx="334">
                  <c:v>44270</c:v>
                </c:pt>
                <c:pt idx="335">
                  <c:v>44271</c:v>
                </c:pt>
                <c:pt idx="336">
                  <c:v>44272</c:v>
                </c:pt>
                <c:pt idx="337">
                  <c:v>44273</c:v>
                </c:pt>
                <c:pt idx="338">
                  <c:v>44274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44284</c:v>
                </c:pt>
                <c:pt idx="345">
                  <c:v>44285</c:v>
                </c:pt>
                <c:pt idx="346">
                  <c:v>44286</c:v>
                </c:pt>
                <c:pt idx="347">
                  <c:v>44287</c:v>
                </c:pt>
                <c:pt idx="348">
                  <c:v>44291</c:v>
                </c:pt>
                <c:pt idx="349">
                  <c:v>44292</c:v>
                </c:pt>
                <c:pt idx="350">
                  <c:v>44293</c:v>
                </c:pt>
                <c:pt idx="351">
                  <c:v>44294</c:v>
                </c:pt>
                <c:pt idx="352">
                  <c:v>44295</c:v>
                </c:pt>
                <c:pt idx="353">
                  <c:v>44298</c:v>
                </c:pt>
                <c:pt idx="354">
                  <c:v>44299</c:v>
                </c:pt>
                <c:pt idx="355">
                  <c:v>44300</c:v>
                </c:pt>
                <c:pt idx="356">
                  <c:v>44301</c:v>
                </c:pt>
                <c:pt idx="357">
                  <c:v>44302</c:v>
                </c:pt>
                <c:pt idx="358">
                  <c:v>44305</c:v>
                </c:pt>
                <c:pt idx="359">
                  <c:v>44306</c:v>
                </c:pt>
                <c:pt idx="360">
                  <c:v>44307</c:v>
                </c:pt>
                <c:pt idx="361">
                  <c:v>44308</c:v>
                </c:pt>
                <c:pt idx="362">
                  <c:v>44309</c:v>
                </c:pt>
                <c:pt idx="363">
                  <c:v>44312</c:v>
                </c:pt>
                <c:pt idx="364">
                  <c:v>44313</c:v>
                </c:pt>
                <c:pt idx="365">
                  <c:v>44314</c:v>
                </c:pt>
                <c:pt idx="366">
                  <c:v>44315</c:v>
                </c:pt>
                <c:pt idx="367">
                  <c:v>44316</c:v>
                </c:pt>
                <c:pt idx="368">
                  <c:v>44319</c:v>
                </c:pt>
                <c:pt idx="369">
                  <c:v>44320</c:v>
                </c:pt>
                <c:pt idx="370">
                  <c:v>44321</c:v>
                </c:pt>
                <c:pt idx="371">
                  <c:v>44322</c:v>
                </c:pt>
                <c:pt idx="372">
                  <c:v>44323</c:v>
                </c:pt>
                <c:pt idx="373">
                  <c:v>44326</c:v>
                </c:pt>
                <c:pt idx="374">
                  <c:v>44327</c:v>
                </c:pt>
                <c:pt idx="375">
                  <c:v>44328</c:v>
                </c:pt>
                <c:pt idx="376">
                  <c:v>44329</c:v>
                </c:pt>
                <c:pt idx="377">
                  <c:v>44330</c:v>
                </c:pt>
                <c:pt idx="378">
                  <c:v>44333</c:v>
                </c:pt>
                <c:pt idx="379">
                  <c:v>44334</c:v>
                </c:pt>
                <c:pt idx="380">
                  <c:v>44335</c:v>
                </c:pt>
                <c:pt idx="381">
                  <c:v>44336</c:v>
                </c:pt>
                <c:pt idx="382">
                  <c:v>44337</c:v>
                </c:pt>
                <c:pt idx="383">
                  <c:v>44340</c:v>
                </c:pt>
                <c:pt idx="384">
                  <c:v>44341</c:v>
                </c:pt>
                <c:pt idx="385">
                  <c:v>44342</c:v>
                </c:pt>
                <c:pt idx="386">
                  <c:v>44343</c:v>
                </c:pt>
                <c:pt idx="387">
                  <c:v>44344</c:v>
                </c:pt>
                <c:pt idx="388">
                  <c:v>44348</c:v>
                </c:pt>
                <c:pt idx="389">
                  <c:v>44349</c:v>
                </c:pt>
                <c:pt idx="390">
                  <c:v>44350</c:v>
                </c:pt>
                <c:pt idx="391">
                  <c:v>44351</c:v>
                </c:pt>
                <c:pt idx="392">
                  <c:v>44354</c:v>
                </c:pt>
                <c:pt idx="393">
                  <c:v>44355</c:v>
                </c:pt>
                <c:pt idx="394">
                  <c:v>44356</c:v>
                </c:pt>
                <c:pt idx="395">
                  <c:v>44357</c:v>
                </c:pt>
                <c:pt idx="396">
                  <c:v>44358</c:v>
                </c:pt>
                <c:pt idx="397">
                  <c:v>44361</c:v>
                </c:pt>
                <c:pt idx="398">
                  <c:v>44362</c:v>
                </c:pt>
                <c:pt idx="399">
                  <c:v>44363</c:v>
                </c:pt>
                <c:pt idx="400">
                  <c:v>44364</c:v>
                </c:pt>
                <c:pt idx="401">
                  <c:v>44365</c:v>
                </c:pt>
                <c:pt idx="402">
                  <c:v>44368</c:v>
                </c:pt>
                <c:pt idx="403">
                  <c:v>44369</c:v>
                </c:pt>
                <c:pt idx="404">
                  <c:v>44370</c:v>
                </c:pt>
                <c:pt idx="405">
                  <c:v>44371</c:v>
                </c:pt>
                <c:pt idx="406">
                  <c:v>44372</c:v>
                </c:pt>
                <c:pt idx="407">
                  <c:v>44375</c:v>
                </c:pt>
                <c:pt idx="408">
                  <c:v>44376</c:v>
                </c:pt>
                <c:pt idx="409">
                  <c:v>44377</c:v>
                </c:pt>
                <c:pt idx="410">
                  <c:v>44378</c:v>
                </c:pt>
                <c:pt idx="411">
                  <c:v>44379</c:v>
                </c:pt>
                <c:pt idx="412">
                  <c:v>44383</c:v>
                </c:pt>
                <c:pt idx="413">
                  <c:v>44384</c:v>
                </c:pt>
                <c:pt idx="414">
                  <c:v>44385</c:v>
                </c:pt>
                <c:pt idx="415">
                  <c:v>44386</c:v>
                </c:pt>
                <c:pt idx="416">
                  <c:v>44389</c:v>
                </c:pt>
                <c:pt idx="417">
                  <c:v>44390</c:v>
                </c:pt>
                <c:pt idx="418">
                  <c:v>44391</c:v>
                </c:pt>
                <c:pt idx="419">
                  <c:v>44392</c:v>
                </c:pt>
                <c:pt idx="420">
                  <c:v>44393</c:v>
                </c:pt>
                <c:pt idx="421">
                  <c:v>44396</c:v>
                </c:pt>
                <c:pt idx="422">
                  <c:v>44397</c:v>
                </c:pt>
                <c:pt idx="423">
                  <c:v>44398</c:v>
                </c:pt>
                <c:pt idx="424">
                  <c:v>44399</c:v>
                </c:pt>
                <c:pt idx="425">
                  <c:v>44400</c:v>
                </c:pt>
                <c:pt idx="426">
                  <c:v>44403</c:v>
                </c:pt>
                <c:pt idx="427">
                  <c:v>44404</c:v>
                </c:pt>
                <c:pt idx="428">
                  <c:v>44405</c:v>
                </c:pt>
                <c:pt idx="429">
                  <c:v>44406</c:v>
                </c:pt>
                <c:pt idx="430">
                  <c:v>44407</c:v>
                </c:pt>
                <c:pt idx="431">
                  <c:v>44410</c:v>
                </c:pt>
                <c:pt idx="432">
                  <c:v>44411</c:v>
                </c:pt>
                <c:pt idx="433">
                  <c:v>44412</c:v>
                </c:pt>
                <c:pt idx="434">
                  <c:v>44413</c:v>
                </c:pt>
                <c:pt idx="435">
                  <c:v>44414</c:v>
                </c:pt>
                <c:pt idx="436">
                  <c:v>44417</c:v>
                </c:pt>
                <c:pt idx="437">
                  <c:v>44418</c:v>
                </c:pt>
                <c:pt idx="438">
                  <c:v>44419</c:v>
                </c:pt>
                <c:pt idx="439">
                  <c:v>44420</c:v>
                </c:pt>
                <c:pt idx="440">
                  <c:v>44421</c:v>
                </c:pt>
                <c:pt idx="441">
                  <c:v>44424</c:v>
                </c:pt>
                <c:pt idx="442">
                  <c:v>44425</c:v>
                </c:pt>
                <c:pt idx="443">
                  <c:v>44426</c:v>
                </c:pt>
                <c:pt idx="444">
                  <c:v>44427</c:v>
                </c:pt>
                <c:pt idx="445">
                  <c:v>44428</c:v>
                </c:pt>
                <c:pt idx="446">
                  <c:v>44431</c:v>
                </c:pt>
                <c:pt idx="447">
                  <c:v>44432</c:v>
                </c:pt>
                <c:pt idx="448">
                  <c:v>44433</c:v>
                </c:pt>
                <c:pt idx="449">
                  <c:v>44434</c:v>
                </c:pt>
                <c:pt idx="450">
                  <c:v>44435</c:v>
                </c:pt>
                <c:pt idx="451">
                  <c:v>44438</c:v>
                </c:pt>
                <c:pt idx="452">
                  <c:v>44439</c:v>
                </c:pt>
                <c:pt idx="453">
                  <c:v>44440</c:v>
                </c:pt>
                <c:pt idx="454">
                  <c:v>44441</c:v>
                </c:pt>
                <c:pt idx="455">
                  <c:v>44442</c:v>
                </c:pt>
                <c:pt idx="456">
                  <c:v>44446</c:v>
                </c:pt>
                <c:pt idx="457">
                  <c:v>44447</c:v>
                </c:pt>
                <c:pt idx="458">
                  <c:v>44448</c:v>
                </c:pt>
                <c:pt idx="459">
                  <c:v>44449</c:v>
                </c:pt>
                <c:pt idx="460">
                  <c:v>44452</c:v>
                </c:pt>
                <c:pt idx="461">
                  <c:v>44453</c:v>
                </c:pt>
                <c:pt idx="462">
                  <c:v>44454</c:v>
                </c:pt>
                <c:pt idx="463">
                  <c:v>44455</c:v>
                </c:pt>
                <c:pt idx="464">
                  <c:v>44456</c:v>
                </c:pt>
                <c:pt idx="465">
                  <c:v>44459</c:v>
                </c:pt>
                <c:pt idx="466">
                  <c:v>44460</c:v>
                </c:pt>
                <c:pt idx="467">
                  <c:v>44461</c:v>
                </c:pt>
                <c:pt idx="468">
                  <c:v>44462</c:v>
                </c:pt>
                <c:pt idx="469">
                  <c:v>44463</c:v>
                </c:pt>
                <c:pt idx="470">
                  <c:v>44466</c:v>
                </c:pt>
                <c:pt idx="471">
                  <c:v>44467</c:v>
                </c:pt>
                <c:pt idx="472">
                  <c:v>44468</c:v>
                </c:pt>
                <c:pt idx="473">
                  <c:v>44469</c:v>
                </c:pt>
                <c:pt idx="474">
                  <c:v>44470</c:v>
                </c:pt>
                <c:pt idx="475">
                  <c:v>44473</c:v>
                </c:pt>
                <c:pt idx="476">
                  <c:v>44474</c:v>
                </c:pt>
                <c:pt idx="477">
                  <c:v>44475</c:v>
                </c:pt>
                <c:pt idx="478">
                  <c:v>44476</c:v>
                </c:pt>
                <c:pt idx="479">
                  <c:v>44477</c:v>
                </c:pt>
                <c:pt idx="480">
                  <c:v>44480</c:v>
                </c:pt>
                <c:pt idx="481">
                  <c:v>44481</c:v>
                </c:pt>
                <c:pt idx="482">
                  <c:v>44482</c:v>
                </c:pt>
                <c:pt idx="483">
                  <c:v>44483</c:v>
                </c:pt>
                <c:pt idx="484">
                  <c:v>44484</c:v>
                </c:pt>
                <c:pt idx="485">
                  <c:v>44487</c:v>
                </c:pt>
                <c:pt idx="486">
                  <c:v>44488</c:v>
                </c:pt>
                <c:pt idx="487">
                  <c:v>44489</c:v>
                </c:pt>
                <c:pt idx="488">
                  <c:v>44490</c:v>
                </c:pt>
                <c:pt idx="489">
                  <c:v>44491</c:v>
                </c:pt>
                <c:pt idx="490">
                  <c:v>44494</c:v>
                </c:pt>
                <c:pt idx="491">
                  <c:v>44495</c:v>
                </c:pt>
                <c:pt idx="492">
                  <c:v>44496</c:v>
                </c:pt>
                <c:pt idx="493">
                  <c:v>44497</c:v>
                </c:pt>
                <c:pt idx="494">
                  <c:v>44498</c:v>
                </c:pt>
                <c:pt idx="495">
                  <c:v>44501</c:v>
                </c:pt>
                <c:pt idx="496">
                  <c:v>44502</c:v>
                </c:pt>
                <c:pt idx="497">
                  <c:v>44503</c:v>
                </c:pt>
                <c:pt idx="498">
                  <c:v>44504</c:v>
                </c:pt>
                <c:pt idx="499">
                  <c:v>44505</c:v>
                </c:pt>
                <c:pt idx="500">
                  <c:v>44508</c:v>
                </c:pt>
                <c:pt idx="501">
                  <c:v>44509</c:v>
                </c:pt>
                <c:pt idx="502">
                  <c:v>44510</c:v>
                </c:pt>
                <c:pt idx="503">
                  <c:v>44511</c:v>
                </c:pt>
                <c:pt idx="504">
                  <c:v>44512</c:v>
                </c:pt>
                <c:pt idx="505">
                  <c:v>44515</c:v>
                </c:pt>
                <c:pt idx="506">
                  <c:v>44516</c:v>
                </c:pt>
                <c:pt idx="507">
                  <c:v>44517</c:v>
                </c:pt>
                <c:pt idx="508">
                  <c:v>44518</c:v>
                </c:pt>
                <c:pt idx="509">
                  <c:v>44519</c:v>
                </c:pt>
                <c:pt idx="510">
                  <c:v>44522</c:v>
                </c:pt>
                <c:pt idx="511">
                  <c:v>44523</c:v>
                </c:pt>
                <c:pt idx="512">
                  <c:v>44524</c:v>
                </c:pt>
                <c:pt idx="513">
                  <c:v>44526</c:v>
                </c:pt>
                <c:pt idx="514">
                  <c:v>44529</c:v>
                </c:pt>
                <c:pt idx="515">
                  <c:v>44530</c:v>
                </c:pt>
                <c:pt idx="516">
                  <c:v>44531</c:v>
                </c:pt>
                <c:pt idx="517">
                  <c:v>44532</c:v>
                </c:pt>
                <c:pt idx="518">
                  <c:v>44533</c:v>
                </c:pt>
                <c:pt idx="519">
                  <c:v>44536</c:v>
                </c:pt>
                <c:pt idx="520">
                  <c:v>44537</c:v>
                </c:pt>
                <c:pt idx="521">
                  <c:v>44538</c:v>
                </c:pt>
                <c:pt idx="522">
                  <c:v>44539</c:v>
                </c:pt>
                <c:pt idx="523">
                  <c:v>44540</c:v>
                </c:pt>
                <c:pt idx="524">
                  <c:v>44543</c:v>
                </c:pt>
                <c:pt idx="525">
                  <c:v>44544</c:v>
                </c:pt>
                <c:pt idx="526">
                  <c:v>44545</c:v>
                </c:pt>
                <c:pt idx="527">
                  <c:v>44546</c:v>
                </c:pt>
                <c:pt idx="528">
                  <c:v>44547</c:v>
                </c:pt>
                <c:pt idx="529">
                  <c:v>44550</c:v>
                </c:pt>
                <c:pt idx="530">
                  <c:v>44551</c:v>
                </c:pt>
                <c:pt idx="531">
                  <c:v>44552</c:v>
                </c:pt>
                <c:pt idx="532">
                  <c:v>44553</c:v>
                </c:pt>
                <c:pt idx="533">
                  <c:v>44557</c:v>
                </c:pt>
                <c:pt idx="534">
                  <c:v>44558</c:v>
                </c:pt>
                <c:pt idx="535">
                  <c:v>44559</c:v>
                </c:pt>
                <c:pt idx="536">
                  <c:v>44560</c:v>
                </c:pt>
                <c:pt idx="537">
                  <c:v>44561</c:v>
                </c:pt>
                <c:pt idx="538">
                  <c:v>44564</c:v>
                </c:pt>
                <c:pt idx="539">
                  <c:v>44565</c:v>
                </c:pt>
                <c:pt idx="540">
                  <c:v>44566</c:v>
                </c:pt>
                <c:pt idx="541">
                  <c:v>44567</c:v>
                </c:pt>
                <c:pt idx="542">
                  <c:v>44568</c:v>
                </c:pt>
                <c:pt idx="543">
                  <c:v>44571</c:v>
                </c:pt>
                <c:pt idx="544">
                  <c:v>44572</c:v>
                </c:pt>
                <c:pt idx="545">
                  <c:v>44573</c:v>
                </c:pt>
                <c:pt idx="546">
                  <c:v>44574</c:v>
                </c:pt>
                <c:pt idx="547">
                  <c:v>44575</c:v>
                </c:pt>
                <c:pt idx="548">
                  <c:v>44579</c:v>
                </c:pt>
                <c:pt idx="549">
                  <c:v>44580</c:v>
                </c:pt>
                <c:pt idx="550">
                  <c:v>44581</c:v>
                </c:pt>
                <c:pt idx="551">
                  <c:v>44582</c:v>
                </c:pt>
                <c:pt idx="552">
                  <c:v>44585</c:v>
                </c:pt>
                <c:pt idx="553">
                  <c:v>44586</c:v>
                </c:pt>
                <c:pt idx="554">
                  <c:v>44587</c:v>
                </c:pt>
                <c:pt idx="555">
                  <c:v>44588</c:v>
                </c:pt>
                <c:pt idx="556">
                  <c:v>44589</c:v>
                </c:pt>
                <c:pt idx="557">
                  <c:v>44592</c:v>
                </c:pt>
                <c:pt idx="558">
                  <c:v>44593</c:v>
                </c:pt>
                <c:pt idx="559">
                  <c:v>44594</c:v>
                </c:pt>
                <c:pt idx="560">
                  <c:v>44595</c:v>
                </c:pt>
                <c:pt idx="561">
                  <c:v>44596</c:v>
                </c:pt>
                <c:pt idx="562">
                  <c:v>44599</c:v>
                </c:pt>
                <c:pt idx="563">
                  <c:v>44600</c:v>
                </c:pt>
                <c:pt idx="564">
                  <c:v>44601</c:v>
                </c:pt>
                <c:pt idx="565">
                  <c:v>44602</c:v>
                </c:pt>
                <c:pt idx="566">
                  <c:v>44603</c:v>
                </c:pt>
                <c:pt idx="567">
                  <c:v>44606</c:v>
                </c:pt>
                <c:pt idx="568">
                  <c:v>44607</c:v>
                </c:pt>
                <c:pt idx="569">
                  <c:v>44608</c:v>
                </c:pt>
                <c:pt idx="570">
                  <c:v>44609</c:v>
                </c:pt>
                <c:pt idx="571">
                  <c:v>44610</c:v>
                </c:pt>
                <c:pt idx="572">
                  <c:v>44614</c:v>
                </c:pt>
                <c:pt idx="573">
                  <c:v>44615</c:v>
                </c:pt>
                <c:pt idx="574">
                  <c:v>44616</c:v>
                </c:pt>
                <c:pt idx="575">
                  <c:v>44617</c:v>
                </c:pt>
                <c:pt idx="576">
                  <c:v>44620</c:v>
                </c:pt>
                <c:pt idx="577">
                  <c:v>44621</c:v>
                </c:pt>
                <c:pt idx="578">
                  <c:v>44622</c:v>
                </c:pt>
                <c:pt idx="579">
                  <c:v>44623</c:v>
                </c:pt>
                <c:pt idx="580">
                  <c:v>44624</c:v>
                </c:pt>
                <c:pt idx="581">
                  <c:v>44627</c:v>
                </c:pt>
                <c:pt idx="582">
                  <c:v>44628</c:v>
                </c:pt>
                <c:pt idx="583">
                  <c:v>44629</c:v>
                </c:pt>
                <c:pt idx="584">
                  <c:v>44630</c:v>
                </c:pt>
                <c:pt idx="585">
                  <c:v>44631</c:v>
                </c:pt>
                <c:pt idx="586">
                  <c:v>44634</c:v>
                </c:pt>
                <c:pt idx="587">
                  <c:v>44635</c:v>
                </c:pt>
                <c:pt idx="588">
                  <c:v>44636</c:v>
                </c:pt>
                <c:pt idx="589">
                  <c:v>44637</c:v>
                </c:pt>
                <c:pt idx="590">
                  <c:v>44638</c:v>
                </c:pt>
                <c:pt idx="591">
                  <c:v>44641</c:v>
                </c:pt>
                <c:pt idx="592">
                  <c:v>44642</c:v>
                </c:pt>
                <c:pt idx="593">
                  <c:v>44643</c:v>
                </c:pt>
                <c:pt idx="594">
                  <c:v>44644</c:v>
                </c:pt>
                <c:pt idx="595">
                  <c:v>44645</c:v>
                </c:pt>
                <c:pt idx="596">
                  <c:v>44648</c:v>
                </c:pt>
                <c:pt idx="597">
                  <c:v>44649</c:v>
                </c:pt>
                <c:pt idx="598">
                  <c:v>44650</c:v>
                </c:pt>
                <c:pt idx="599">
                  <c:v>44651</c:v>
                </c:pt>
                <c:pt idx="600">
                  <c:v>44652</c:v>
                </c:pt>
                <c:pt idx="601">
                  <c:v>44655</c:v>
                </c:pt>
                <c:pt idx="602">
                  <c:v>44656</c:v>
                </c:pt>
                <c:pt idx="603">
                  <c:v>44657</c:v>
                </c:pt>
                <c:pt idx="604">
                  <c:v>44658</c:v>
                </c:pt>
                <c:pt idx="605">
                  <c:v>44659</c:v>
                </c:pt>
                <c:pt idx="606">
                  <c:v>44662</c:v>
                </c:pt>
                <c:pt idx="607">
                  <c:v>44663</c:v>
                </c:pt>
                <c:pt idx="608">
                  <c:v>44664</c:v>
                </c:pt>
                <c:pt idx="609">
                  <c:v>44665</c:v>
                </c:pt>
                <c:pt idx="610">
                  <c:v>44669</c:v>
                </c:pt>
                <c:pt idx="611">
                  <c:v>44670</c:v>
                </c:pt>
                <c:pt idx="612">
                  <c:v>44671</c:v>
                </c:pt>
                <c:pt idx="613">
                  <c:v>44672</c:v>
                </c:pt>
                <c:pt idx="614">
                  <c:v>44673</c:v>
                </c:pt>
                <c:pt idx="615">
                  <c:v>44676</c:v>
                </c:pt>
                <c:pt idx="616">
                  <c:v>44677</c:v>
                </c:pt>
                <c:pt idx="617">
                  <c:v>44678</c:v>
                </c:pt>
                <c:pt idx="618">
                  <c:v>44679</c:v>
                </c:pt>
                <c:pt idx="619">
                  <c:v>44680</c:v>
                </c:pt>
                <c:pt idx="620">
                  <c:v>44683</c:v>
                </c:pt>
                <c:pt idx="621">
                  <c:v>44684</c:v>
                </c:pt>
                <c:pt idx="622">
                  <c:v>44685</c:v>
                </c:pt>
                <c:pt idx="623">
                  <c:v>44686</c:v>
                </c:pt>
                <c:pt idx="624">
                  <c:v>44687</c:v>
                </c:pt>
                <c:pt idx="625">
                  <c:v>44690</c:v>
                </c:pt>
                <c:pt idx="626">
                  <c:v>44691</c:v>
                </c:pt>
                <c:pt idx="627">
                  <c:v>44692</c:v>
                </c:pt>
                <c:pt idx="628">
                  <c:v>44693</c:v>
                </c:pt>
                <c:pt idx="629">
                  <c:v>44694</c:v>
                </c:pt>
                <c:pt idx="630">
                  <c:v>44697</c:v>
                </c:pt>
                <c:pt idx="631">
                  <c:v>44698</c:v>
                </c:pt>
                <c:pt idx="632">
                  <c:v>44699</c:v>
                </c:pt>
                <c:pt idx="633">
                  <c:v>44700</c:v>
                </c:pt>
                <c:pt idx="634">
                  <c:v>44701</c:v>
                </c:pt>
                <c:pt idx="635">
                  <c:v>44704</c:v>
                </c:pt>
                <c:pt idx="636">
                  <c:v>44705</c:v>
                </c:pt>
                <c:pt idx="637">
                  <c:v>44706</c:v>
                </c:pt>
                <c:pt idx="638">
                  <c:v>44707</c:v>
                </c:pt>
                <c:pt idx="639">
                  <c:v>44708</c:v>
                </c:pt>
                <c:pt idx="640">
                  <c:v>44712</c:v>
                </c:pt>
                <c:pt idx="641">
                  <c:v>44713</c:v>
                </c:pt>
                <c:pt idx="642">
                  <c:v>44714</c:v>
                </c:pt>
                <c:pt idx="643">
                  <c:v>44715</c:v>
                </c:pt>
                <c:pt idx="644">
                  <c:v>44718</c:v>
                </c:pt>
                <c:pt idx="645">
                  <c:v>44719</c:v>
                </c:pt>
                <c:pt idx="646">
                  <c:v>44720</c:v>
                </c:pt>
                <c:pt idx="647">
                  <c:v>44721</c:v>
                </c:pt>
                <c:pt idx="648">
                  <c:v>44722</c:v>
                </c:pt>
                <c:pt idx="649">
                  <c:v>44725</c:v>
                </c:pt>
                <c:pt idx="650">
                  <c:v>44726</c:v>
                </c:pt>
                <c:pt idx="651">
                  <c:v>44727</c:v>
                </c:pt>
                <c:pt idx="652">
                  <c:v>44728</c:v>
                </c:pt>
                <c:pt idx="653">
                  <c:v>44729</c:v>
                </c:pt>
                <c:pt idx="654">
                  <c:v>44733</c:v>
                </c:pt>
                <c:pt idx="655">
                  <c:v>44734</c:v>
                </c:pt>
                <c:pt idx="656">
                  <c:v>44735</c:v>
                </c:pt>
                <c:pt idx="657">
                  <c:v>44736</c:v>
                </c:pt>
                <c:pt idx="658">
                  <c:v>44739</c:v>
                </c:pt>
                <c:pt idx="659">
                  <c:v>44740</c:v>
                </c:pt>
                <c:pt idx="660">
                  <c:v>44741</c:v>
                </c:pt>
                <c:pt idx="661">
                  <c:v>44742</c:v>
                </c:pt>
                <c:pt idx="662">
                  <c:v>44743</c:v>
                </c:pt>
                <c:pt idx="663">
                  <c:v>44747</c:v>
                </c:pt>
                <c:pt idx="664">
                  <c:v>44748</c:v>
                </c:pt>
                <c:pt idx="665">
                  <c:v>44749</c:v>
                </c:pt>
                <c:pt idx="666">
                  <c:v>44750</c:v>
                </c:pt>
                <c:pt idx="667">
                  <c:v>44753</c:v>
                </c:pt>
                <c:pt idx="668">
                  <c:v>44754</c:v>
                </c:pt>
                <c:pt idx="669">
                  <c:v>44755</c:v>
                </c:pt>
                <c:pt idx="670">
                  <c:v>44756</c:v>
                </c:pt>
                <c:pt idx="671">
                  <c:v>44757</c:v>
                </c:pt>
                <c:pt idx="672">
                  <c:v>44760</c:v>
                </c:pt>
                <c:pt idx="673">
                  <c:v>44761</c:v>
                </c:pt>
                <c:pt idx="674">
                  <c:v>44762</c:v>
                </c:pt>
                <c:pt idx="675">
                  <c:v>44763</c:v>
                </c:pt>
                <c:pt idx="676">
                  <c:v>44764</c:v>
                </c:pt>
                <c:pt idx="677">
                  <c:v>44767</c:v>
                </c:pt>
                <c:pt idx="678">
                  <c:v>44768</c:v>
                </c:pt>
                <c:pt idx="679">
                  <c:v>44769</c:v>
                </c:pt>
                <c:pt idx="680">
                  <c:v>44770</c:v>
                </c:pt>
                <c:pt idx="681">
                  <c:v>44771</c:v>
                </c:pt>
                <c:pt idx="682">
                  <c:v>44774</c:v>
                </c:pt>
                <c:pt idx="683">
                  <c:v>44775</c:v>
                </c:pt>
                <c:pt idx="684">
                  <c:v>44776</c:v>
                </c:pt>
                <c:pt idx="685">
                  <c:v>44777</c:v>
                </c:pt>
                <c:pt idx="686">
                  <c:v>44778</c:v>
                </c:pt>
                <c:pt idx="687">
                  <c:v>44781</c:v>
                </c:pt>
                <c:pt idx="688">
                  <c:v>44782</c:v>
                </c:pt>
                <c:pt idx="689">
                  <c:v>44783</c:v>
                </c:pt>
                <c:pt idx="690">
                  <c:v>44784</c:v>
                </c:pt>
                <c:pt idx="691">
                  <c:v>44785</c:v>
                </c:pt>
                <c:pt idx="692">
                  <c:v>44788</c:v>
                </c:pt>
                <c:pt idx="693">
                  <c:v>44789</c:v>
                </c:pt>
                <c:pt idx="694">
                  <c:v>44790</c:v>
                </c:pt>
                <c:pt idx="695">
                  <c:v>44791</c:v>
                </c:pt>
                <c:pt idx="696">
                  <c:v>44792</c:v>
                </c:pt>
                <c:pt idx="697">
                  <c:v>44795</c:v>
                </c:pt>
                <c:pt idx="698">
                  <c:v>44796</c:v>
                </c:pt>
                <c:pt idx="699">
                  <c:v>44797</c:v>
                </c:pt>
                <c:pt idx="700">
                  <c:v>44798</c:v>
                </c:pt>
                <c:pt idx="701">
                  <c:v>44799</c:v>
                </c:pt>
                <c:pt idx="702">
                  <c:v>44802</c:v>
                </c:pt>
                <c:pt idx="703">
                  <c:v>44803</c:v>
                </c:pt>
                <c:pt idx="704">
                  <c:v>44804</c:v>
                </c:pt>
                <c:pt idx="705">
                  <c:v>44805</c:v>
                </c:pt>
                <c:pt idx="706">
                  <c:v>44806</c:v>
                </c:pt>
                <c:pt idx="707">
                  <c:v>44810</c:v>
                </c:pt>
                <c:pt idx="708">
                  <c:v>44811</c:v>
                </c:pt>
                <c:pt idx="709">
                  <c:v>44812</c:v>
                </c:pt>
                <c:pt idx="710">
                  <c:v>44813</c:v>
                </c:pt>
                <c:pt idx="711">
                  <c:v>44816</c:v>
                </c:pt>
                <c:pt idx="712">
                  <c:v>44817</c:v>
                </c:pt>
                <c:pt idx="713">
                  <c:v>44818</c:v>
                </c:pt>
                <c:pt idx="714">
                  <c:v>44819</c:v>
                </c:pt>
                <c:pt idx="715">
                  <c:v>44820</c:v>
                </c:pt>
                <c:pt idx="716">
                  <c:v>44823</c:v>
                </c:pt>
                <c:pt idx="717">
                  <c:v>44824</c:v>
                </c:pt>
                <c:pt idx="718">
                  <c:v>44825</c:v>
                </c:pt>
                <c:pt idx="719">
                  <c:v>44826</c:v>
                </c:pt>
                <c:pt idx="720">
                  <c:v>44827</c:v>
                </c:pt>
                <c:pt idx="721">
                  <c:v>44830</c:v>
                </c:pt>
                <c:pt idx="722">
                  <c:v>44831</c:v>
                </c:pt>
                <c:pt idx="723">
                  <c:v>44832</c:v>
                </c:pt>
                <c:pt idx="724">
                  <c:v>44833</c:v>
                </c:pt>
                <c:pt idx="725">
                  <c:v>44834</c:v>
                </c:pt>
                <c:pt idx="726">
                  <c:v>44837</c:v>
                </c:pt>
                <c:pt idx="727">
                  <c:v>44838</c:v>
                </c:pt>
                <c:pt idx="728">
                  <c:v>44839</c:v>
                </c:pt>
                <c:pt idx="729">
                  <c:v>44840</c:v>
                </c:pt>
                <c:pt idx="730">
                  <c:v>44841</c:v>
                </c:pt>
                <c:pt idx="731">
                  <c:v>44844</c:v>
                </c:pt>
                <c:pt idx="732">
                  <c:v>44845</c:v>
                </c:pt>
                <c:pt idx="733">
                  <c:v>44846</c:v>
                </c:pt>
                <c:pt idx="734">
                  <c:v>44847</c:v>
                </c:pt>
                <c:pt idx="735">
                  <c:v>44848</c:v>
                </c:pt>
                <c:pt idx="736">
                  <c:v>44851</c:v>
                </c:pt>
                <c:pt idx="737">
                  <c:v>44852</c:v>
                </c:pt>
                <c:pt idx="738">
                  <c:v>44853</c:v>
                </c:pt>
                <c:pt idx="739">
                  <c:v>44854</c:v>
                </c:pt>
                <c:pt idx="740">
                  <c:v>44855</c:v>
                </c:pt>
                <c:pt idx="741">
                  <c:v>44858</c:v>
                </c:pt>
                <c:pt idx="742">
                  <c:v>44859</c:v>
                </c:pt>
                <c:pt idx="743">
                  <c:v>44860</c:v>
                </c:pt>
                <c:pt idx="744">
                  <c:v>44861</c:v>
                </c:pt>
                <c:pt idx="745">
                  <c:v>44862</c:v>
                </c:pt>
                <c:pt idx="746">
                  <c:v>44865</c:v>
                </c:pt>
                <c:pt idx="747">
                  <c:v>44866</c:v>
                </c:pt>
                <c:pt idx="748">
                  <c:v>44867</c:v>
                </c:pt>
                <c:pt idx="749">
                  <c:v>44868</c:v>
                </c:pt>
                <c:pt idx="750">
                  <c:v>44869</c:v>
                </c:pt>
                <c:pt idx="751">
                  <c:v>44872</c:v>
                </c:pt>
                <c:pt idx="752">
                  <c:v>44873</c:v>
                </c:pt>
                <c:pt idx="753">
                  <c:v>44874</c:v>
                </c:pt>
                <c:pt idx="754">
                  <c:v>44875</c:v>
                </c:pt>
                <c:pt idx="755">
                  <c:v>44876</c:v>
                </c:pt>
                <c:pt idx="756">
                  <c:v>44879</c:v>
                </c:pt>
                <c:pt idx="757">
                  <c:v>44880</c:v>
                </c:pt>
                <c:pt idx="758">
                  <c:v>44881</c:v>
                </c:pt>
                <c:pt idx="759">
                  <c:v>44882</c:v>
                </c:pt>
                <c:pt idx="760">
                  <c:v>44883</c:v>
                </c:pt>
                <c:pt idx="761">
                  <c:v>44886</c:v>
                </c:pt>
                <c:pt idx="762">
                  <c:v>44887</c:v>
                </c:pt>
                <c:pt idx="763">
                  <c:v>44888</c:v>
                </c:pt>
                <c:pt idx="764">
                  <c:v>44890</c:v>
                </c:pt>
                <c:pt idx="765">
                  <c:v>44893</c:v>
                </c:pt>
                <c:pt idx="766">
                  <c:v>44894</c:v>
                </c:pt>
                <c:pt idx="767">
                  <c:v>44895</c:v>
                </c:pt>
                <c:pt idx="768">
                  <c:v>44896</c:v>
                </c:pt>
                <c:pt idx="769">
                  <c:v>44897</c:v>
                </c:pt>
                <c:pt idx="770">
                  <c:v>44900</c:v>
                </c:pt>
                <c:pt idx="771">
                  <c:v>44901</c:v>
                </c:pt>
                <c:pt idx="772">
                  <c:v>44902</c:v>
                </c:pt>
                <c:pt idx="773">
                  <c:v>44903</c:v>
                </c:pt>
                <c:pt idx="774">
                  <c:v>44904</c:v>
                </c:pt>
                <c:pt idx="775">
                  <c:v>44907</c:v>
                </c:pt>
                <c:pt idx="776">
                  <c:v>44908</c:v>
                </c:pt>
                <c:pt idx="777">
                  <c:v>44909</c:v>
                </c:pt>
                <c:pt idx="778">
                  <c:v>44910</c:v>
                </c:pt>
                <c:pt idx="779">
                  <c:v>44911</c:v>
                </c:pt>
                <c:pt idx="780">
                  <c:v>44914</c:v>
                </c:pt>
                <c:pt idx="781">
                  <c:v>44915</c:v>
                </c:pt>
                <c:pt idx="782">
                  <c:v>44916</c:v>
                </c:pt>
                <c:pt idx="783">
                  <c:v>44917</c:v>
                </c:pt>
                <c:pt idx="784">
                  <c:v>44918</c:v>
                </c:pt>
                <c:pt idx="785">
                  <c:v>44922</c:v>
                </c:pt>
                <c:pt idx="786">
                  <c:v>44923</c:v>
                </c:pt>
                <c:pt idx="787">
                  <c:v>44924</c:v>
                </c:pt>
                <c:pt idx="788">
                  <c:v>44925</c:v>
                </c:pt>
                <c:pt idx="789">
                  <c:v>44929</c:v>
                </c:pt>
                <c:pt idx="790">
                  <c:v>44930</c:v>
                </c:pt>
                <c:pt idx="791">
                  <c:v>44931</c:v>
                </c:pt>
                <c:pt idx="792">
                  <c:v>44932</c:v>
                </c:pt>
                <c:pt idx="793">
                  <c:v>44935</c:v>
                </c:pt>
                <c:pt idx="794">
                  <c:v>44936</c:v>
                </c:pt>
                <c:pt idx="795">
                  <c:v>44937</c:v>
                </c:pt>
                <c:pt idx="796">
                  <c:v>44938</c:v>
                </c:pt>
                <c:pt idx="797">
                  <c:v>44939</c:v>
                </c:pt>
                <c:pt idx="798">
                  <c:v>44943</c:v>
                </c:pt>
                <c:pt idx="799">
                  <c:v>44944</c:v>
                </c:pt>
                <c:pt idx="800">
                  <c:v>44945</c:v>
                </c:pt>
                <c:pt idx="801">
                  <c:v>44946</c:v>
                </c:pt>
                <c:pt idx="802">
                  <c:v>44949</c:v>
                </c:pt>
                <c:pt idx="803">
                  <c:v>44950</c:v>
                </c:pt>
                <c:pt idx="804">
                  <c:v>44951</c:v>
                </c:pt>
                <c:pt idx="805">
                  <c:v>44952</c:v>
                </c:pt>
                <c:pt idx="806">
                  <c:v>44953</c:v>
                </c:pt>
                <c:pt idx="807">
                  <c:v>44956</c:v>
                </c:pt>
                <c:pt idx="808">
                  <c:v>44957</c:v>
                </c:pt>
                <c:pt idx="809">
                  <c:v>44958</c:v>
                </c:pt>
                <c:pt idx="810">
                  <c:v>44959</c:v>
                </c:pt>
                <c:pt idx="811">
                  <c:v>44960</c:v>
                </c:pt>
                <c:pt idx="812">
                  <c:v>44963</c:v>
                </c:pt>
                <c:pt idx="813">
                  <c:v>44964</c:v>
                </c:pt>
                <c:pt idx="814">
                  <c:v>44965</c:v>
                </c:pt>
                <c:pt idx="815">
                  <c:v>44966</c:v>
                </c:pt>
                <c:pt idx="816">
                  <c:v>44967</c:v>
                </c:pt>
                <c:pt idx="817">
                  <c:v>44970</c:v>
                </c:pt>
                <c:pt idx="818">
                  <c:v>44971</c:v>
                </c:pt>
                <c:pt idx="819">
                  <c:v>44972</c:v>
                </c:pt>
                <c:pt idx="820">
                  <c:v>44973</c:v>
                </c:pt>
                <c:pt idx="821">
                  <c:v>44974</c:v>
                </c:pt>
                <c:pt idx="822">
                  <c:v>44978</c:v>
                </c:pt>
                <c:pt idx="823">
                  <c:v>44979</c:v>
                </c:pt>
                <c:pt idx="824">
                  <c:v>44980</c:v>
                </c:pt>
                <c:pt idx="825">
                  <c:v>44981</c:v>
                </c:pt>
                <c:pt idx="826">
                  <c:v>44984</c:v>
                </c:pt>
                <c:pt idx="827">
                  <c:v>44985</c:v>
                </c:pt>
                <c:pt idx="828">
                  <c:v>44986</c:v>
                </c:pt>
                <c:pt idx="829">
                  <c:v>44987</c:v>
                </c:pt>
                <c:pt idx="830">
                  <c:v>44988</c:v>
                </c:pt>
                <c:pt idx="831">
                  <c:v>44991</c:v>
                </c:pt>
                <c:pt idx="832">
                  <c:v>44992</c:v>
                </c:pt>
                <c:pt idx="833">
                  <c:v>44993</c:v>
                </c:pt>
                <c:pt idx="834">
                  <c:v>44994</c:v>
                </c:pt>
                <c:pt idx="835">
                  <c:v>44995</c:v>
                </c:pt>
                <c:pt idx="836">
                  <c:v>44998</c:v>
                </c:pt>
                <c:pt idx="837">
                  <c:v>44999</c:v>
                </c:pt>
                <c:pt idx="838">
                  <c:v>45000</c:v>
                </c:pt>
                <c:pt idx="839">
                  <c:v>45001</c:v>
                </c:pt>
                <c:pt idx="840">
                  <c:v>45002</c:v>
                </c:pt>
                <c:pt idx="841">
                  <c:v>45005</c:v>
                </c:pt>
                <c:pt idx="842">
                  <c:v>45006</c:v>
                </c:pt>
                <c:pt idx="843">
                  <c:v>45007</c:v>
                </c:pt>
                <c:pt idx="844">
                  <c:v>45008</c:v>
                </c:pt>
                <c:pt idx="845">
                  <c:v>45009</c:v>
                </c:pt>
                <c:pt idx="846">
                  <c:v>45012</c:v>
                </c:pt>
                <c:pt idx="847">
                  <c:v>45013</c:v>
                </c:pt>
                <c:pt idx="848">
                  <c:v>45014</c:v>
                </c:pt>
                <c:pt idx="849">
                  <c:v>45015</c:v>
                </c:pt>
                <c:pt idx="850">
                  <c:v>45016</c:v>
                </c:pt>
                <c:pt idx="851">
                  <c:v>45019</c:v>
                </c:pt>
                <c:pt idx="852">
                  <c:v>45020</c:v>
                </c:pt>
                <c:pt idx="853">
                  <c:v>45021</c:v>
                </c:pt>
                <c:pt idx="854">
                  <c:v>45022</c:v>
                </c:pt>
                <c:pt idx="855">
                  <c:v>45026</c:v>
                </c:pt>
                <c:pt idx="856">
                  <c:v>45027</c:v>
                </c:pt>
                <c:pt idx="857">
                  <c:v>45028</c:v>
                </c:pt>
                <c:pt idx="858">
                  <c:v>45029</c:v>
                </c:pt>
                <c:pt idx="859">
                  <c:v>45030</c:v>
                </c:pt>
                <c:pt idx="860">
                  <c:v>45033</c:v>
                </c:pt>
                <c:pt idx="861">
                  <c:v>45034</c:v>
                </c:pt>
                <c:pt idx="862">
                  <c:v>45035</c:v>
                </c:pt>
                <c:pt idx="863">
                  <c:v>45036</c:v>
                </c:pt>
                <c:pt idx="864">
                  <c:v>45037</c:v>
                </c:pt>
                <c:pt idx="865">
                  <c:v>45040</c:v>
                </c:pt>
                <c:pt idx="866">
                  <c:v>45041</c:v>
                </c:pt>
                <c:pt idx="867">
                  <c:v>45042</c:v>
                </c:pt>
                <c:pt idx="868">
                  <c:v>45043</c:v>
                </c:pt>
                <c:pt idx="869">
                  <c:v>45044</c:v>
                </c:pt>
                <c:pt idx="870">
                  <c:v>45047</c:v>
                </c:pt>
                <c:pt idx="871">
                  <c:v>45048</c:v>
                </c:pt>
                <c:pt idx="872">
                  <c:v>45049</c:v>
                </c:pt>
                <c:pt idx="873">
                  <c:v>45050</c:v>
                </c:pt>
                <c:pt idx="874">
                  <c:v>45051</c:v>
                </c:pt>
                <c:pt idx="875">
                  <c:v>45054</c:v>
                </c:pt>
                <c:pt idx="876">
                  <c:v>45055</c:v>
                </c:pt>
                <c:pt idx="877">
                  <c:v>45056</c:v>
                </c:pt>
                <c:pt idx="878">
                  <c:v>45057</c:v>
                </c:pt>
                <c:pt idx="879">
                  <c:v>45058</c:v>
                </c:pt>
                <c:pt idx="880">
                  <c:v>45061</c:v>
                </c:pt>
                <c:pt idx="881">
                  <c:v>45062</c:v>
                </c:pt>
                <c:pt idx="882">
                  <c:v>45063</c:v>
                </c:pt>
                <c:pt idx="883">
                  <c:v>45064</c:v>
                </c:pt>
                <c:pt idx="884">
                  <c:v>45065</c:v>
                </c:pt>
                <c:pt idx="885">
                  <c:v>45068</c:v>
                </c:pt>
                <c:pt idx="886">
                  <c:v>45069</c:v>
                </c:pt>
                <c:pt idx="887">
                  <c:v>45070</c:v>
                </c:pt>
                <c:pt idx="888">
                  <c:v>45071</c:v>
                </c:pt>
                <c:pt idx="889">
                  <c:v>45072</c:v>
                </c:pt>
                <c:pt idx="890">
                  <c:v>45076</c:v>
                </c:pt>
                <c:pt idx="891">
                  <c:v>45077</c:v>
                </c:pt>
                <c:pt idx="892">
                  <c:v>45078</c:v>
                </c:pt>
                <c:pt idx="893">
                  <c:v>45079</c:v>
                </c:pt>
                <c:pt idx="894">
                  <c:v>45082</c:v>
                </c:pt>
                <c:pt idx="895">
                  <c:v>45083</c:v>
                </c:pt>
                <c:pt idx="896">
                  <c:v>45084</c:v>
                </c:pt>
                <c:pt idx="897">
                  <c:v>45085</c:v>
                </c:pt>
                <c:pt idx="898">
                  <c:v>45086</c:v>
                </c:pt>
                <c:pt idx="899">
                  <c:v>45089</c:v>
                </c:pt>
                <c:pt idx="900">
                  <c:v>45090</c:v>
                </c:pt>
                <c:pt idx="901">
                  <c:v>45091</c:v>
                </c:pt>
                <c:pt idx="902">
                  <c:v>45092</c:v>
                </c:pt>
                <c:pt idx="903">
                  <c:v>45093</c:v>
                </c:pt>
                <c:pt idx="904">
                  <c:v>45097</c:v>
                </c:pt>
                <c:pt idx="905">
                  <c:v>45098</c:v>
                </c:pt>
                <c:pt idx="906">
                  <c:v>45099</c:v>
                </c:pt>
                <c:pt idx="907">
                  <c:v>45100</c:v>
                </c:pt>
                <c:pt idx="908">
                  <c:v>45103</c:v>
                </c:pt>
                <c:pt idx="909">
                  <c:v>45104</c:v>
                </c:pt>
                <c:pt idx="910">
                  <c:v>45105</c:v>
                </c:pt>
                <c:pt idx="911">
                  <c:v>45106</c:v>
                </c:pt>
                <c:pt idx="912">
                  <c:v>45107</c:v>
                </c:pt>
                <c:pt idx="913">
                  <c:v>45110</c:v>
                </c:pt>
                <c:pt idx="914">
                  <c:v>45112</c:v>
                </c:pt>
                <c:pt idx="915">
                  <c:v>45113</c:v>
                </c:pt>
                <c:pt idx="916">
                  <c:v>45114</c:v>
                </c:pt>
                <c:pt idx="917">
                  <c:v>45117</c:v>
                </c:pt>
                <c:pt idx="918">
                  <c:v>45118</c:v>
                </c:pt>
                <c:pt idx="919">
                  <c:v>45119</c:v>
                </c:pt>
                <c:pt idx="920">
                  <c:v>45120</c:v>
                </c:pt>
                <c:pt idx="921">
                  <c:v>45121</c:v>
                </c:pt>
                <c:pt idx="922">
                  <c:v>45124</c:v>
                </c:pt>
                <c:pt idx="923">
                  <c:v>45125</c:v>
                </c:pt>
                <c:pt idx="924">
                  <c:v>45126</c:v>
                </c:pt>
                <c:pt idx="925">
                  <c:v>45127</c:v>
                </c:pt>
                <c:pt idx="926">
                  <c:v>45128</c:v>
                </c:pt>
                <c:pt idx="927">
                  <c:v>45131</c:v>
                </c:pt>
                <c:pt idx="928">
                  <c:v>45132</c:v>
                </c:pt>
                <c:pt idx="929">
                  <c:v>45133</c:v>
                </c:pt>
                <c:pt idx="930">
                  <c:v>45134</c:v>
                </c:pt>
                <c:pt idx="931">
                  <c:v>45135</c:v>
                </c:pt>
                <c:pt idx="932">
                  <c:v>45138</c:v>
                </c:pt>
                <c:pt idx="933">
                  <c:v>45139</c:v>
                </c:pt>
                <c:pt idx="934">
                  <c:v>45140</c:v>
                </c:pt>
                <c:pt idx="935">
                  <c:v>45141</c:v>
                </c:pt>
                <c:pt idx="936">
                  <c:v>45142</c:v>
                </c:pt>
                <c:pt idx="937">
                  <c:v>45145</c:v>
                </c:pt>
                <c:pt idx="938">
                  <c:v>45146</c:v>
                </c:pt>
                <c:pt idx="939">
                  <c:v>45147</c:v>
                </c:pt>
                <c:pt idx="940">
                  <c:v>45148</c:v>
                </c:pt>
                <c:pt idx="941">
                  <c:v>45149</c:v>
                </c:pt>
                <c:pt idx="942">
                  <c:v>45152</c:v>
                </c:pt>
                <c:pt idx="943">
                  <c:v>45153</c:v>
                </c:pt>
                <c:pt idx="944">
                  <c:v>45154</c:v>
                </c:pt>
                <c:pt idx="945">
                  <c:v>45155</c:v>
                </c:pt>
                <c:pt idx="946">
                  <c:v>45156</c:v>
                </c:pt>
                <c:pt idx="947">
                  <c:v>45159</c:v>
                </c:pt>
                <c:pt idx="948">
                  <c:v>45160</c:v>
                </c:pt>
                <c:pt idx="949">
                  <c:v>45161</c:v>
                </c:pt>
                <c:pt idx="950">
                  <c:v>45162</c:v>
                </c:pt>
                <c:pt idx="951">
                  <c:v>45163</c:v>
                </c:pt>
                <c:pt idx="952">
                  <c:v>45166</c:v>
                </c:pt>
                <c:pt idx="953">
                  <c:v>45167</c:v>
                </c:pt>
                <c:pt idx="954">
                  <c:v>45168</c:v>
                </c:pt>
                <c:pt idx="955">
                  <c:v>45169</c:v>
                </c:pt>
                <c:pt idx="956">
                  <c:v>45170</c:v>
                </c:pt>
                <c:pt idx="957">
                  <c:v>45174</c:v>
                </c:pt>
                <c:pt idx="958">
                  <c:v>45175</c:v>
                </c:pt>
                <c:pt idx="959">
                  <c:v>45176</c:v>
                </c:pt>
                <c:pt idx="960">
                  <c:v>45177</c:v>
                </c:pt>
                <c:pt idx="961">
                  <c:v>45180</c:v>
                </c:pt>
                <c:pt idx="962">
                  <c:v>45181</c:v>
                </c:pt>
                <c:pt idx="963">
                  <c:v>45182</c:v>
                </c:pt>
                <c:pt idx="964">
                  <c:v>45183</c:v>
                </c:pt>
                <c:pt idx="965">
                  <c:v>45184</c:v>
                </c:pt>
                <c:pt idx="966">
                  <c:v>45187</c:v>
                </c:pt>
                <c:pt idx="967">
                  <c:v>45188</c:v>
                </c:pt>
                <c:pt idx="968">
                  <c:v>45189</c:v>
                </c:pt>
                <c:pt idx="969">
                  <c:v>45190</c:v>
                </c:pt>
                <c:pt idx="970">
                  <c:v>45191</c:v>
                </c:pt>
                <c:pt idx="971">
                  <c:v>45194</c:v>
                </c:pt>
                <c:pt idx="972">
                  <c:v>45195</c:v>
                </c:pt>
                <c:pt idx="973">
                  <c:v>45196</c:v>
                </c:pt>
                <c:pt idx="974">
                  <c:v>45197</c:v>
                </c:pt>
                <c:pt idx="975">
                  <c:v>45198</c:v>
                </c:pt>
                <c:pt idx="976">
                  <c:v>45201</c:v>
                </c:pt>
                <c:pt idx="977">
                  <c:v>45202</c:v>
                </c:pt>
                <c:pt idx="978">
                  <c:v>45203</c:v>
                </c:pt>
                <c:pt idx="979">
                  <c:v>45204</c:v>
                </c:pt>
                <c:pt idx="980">
                  <c:v>45205</c:v>
                </c:pt>
                <c:pt idx="981">
                  <c:v>45208</c:v>
                </c:pt>
                <c:pt idx="982">
                  <c:v>45209</c:v>
                </c:pt>
                <c:pt idx="983">
                  <c:v>45210</c:v>
                </c:pt>
                <c:pt idx="984">
                  <c:v>45211</c:v>
                </c:pt>
                <c:pt idx="985">
                  <c:v>45212</c:v>
                </c:pt>
                <c:pt idx="986">
                  <c:v>45215</c:v>
                </c:pt>
                <c:pt idx="987">
                  <c:v>45216</c:v>
                </c:pt>
                <c:pt idx="988">
                  <c:v>45217</c:v>
                </c:pt>
                <c:pt idx="989">
                  <c:v>45218</c:v>
                </c:pt>
                <c:pt idx="990">
                  <c:v>45219</c:v>
                </c:pt>
                <c:pt idx="991">
                  <c:v>45222</c:v>
                </c:pt>
                <c:pt idx="992">
                  <c:v>45223</c:v>
                </c:pt>
                <c:pt idx="993">
                  <c:v>45224</c:v>
                </c:pt>
                <c:pt idx="994">
                  <c:v>45225</c:v>
                </c:pt>
                <c:pt idx="995">
                  <c:v>45226</c:v>
                </c:pt>
                <c:pt idx="996">
                  <c:v>45229</c:v>
                </c:pt>
                <c:pt idx="997">
                  <c:v>45230</c:v>
                </c:pt>
                <c:pt idx="998">
                  <c:v>45231</c:v>
                </c:pt>
                <c:pt idx="999">
                  <c:v>45232</c:v>
                </c:pt>
                <c:pt idx="1000">
                  <c:v>45233</c:v>
                </c:pt>
                <c:pt idx="1001">
                  <c:v>45236</c:v>
                </c:pt>
                <c:pt idx="1002">
                  <c:v>45237</c:v>
                </c:pt>
                <c:pt idx="1003">
                  <c:v>45238</c:v>
                </c:pt>
                <c:pt idx="1004">
                  <c:v>45239</c:v>
                </c:pt>
                <c:pt idx="1005">
                  <c:v>45240</c:v>
                </c:pt>
                <c:pt idx="1006">
                  <c:v>45243</c:v>
                </c:pt>
                <c:pt idx="1007">
                  <c:v>45244</c:v>
                </c:pt>
                <c:pt idx="1008">
                  <c:v>45245</c:v>
                </c:pt>
                <c:pt idx="1009">
                  <c:v>45246</c:v>
                </c:pt>
                <c:pt idx="1010">
                  <c:v>45247</c:v>
                </c:pt>
                <c:pt idx="1011">
                  <c:v>45250</c:v>
                </c:pt>
                <c:pt idx="1012">
                  <c:v>45251</c:v>
                </c:pt>
                <c:pt idx="1013">
                  <c:v>45252</c:v>
                </c:pt>
                <c:pt idx="1014">
                  <c:v>45254</c:v>
                </c:pt>
                <c:pt idx="1015">
                  <c:v>45257</c:v>
                </c:pt>
                <c:pt idx="1016">
                  <c:v>45258</c:v>
                </c:pt>
                <c:pt idx="1017">
                  <c:v>45259</c:v>
                </c:pt>
                <c:pt idx="1018">
                  <c:v>45260</c:v>
                </c:pt>
                <c:pt idx="1019">
                  <c:v>45261</c:v>
                </c:pt>
                <c:pt idx="1020">
                  <c:v>45264</c:v>
                </c:pt>
                <c:pt idx="1021">
                  <c:v>45265</c:v>
                </c:pt>
                <c:pt idx="1022">
                  <c:v>45266</c:v>
                </c:pt>
                <c:pt idx="1023">
                  <c:v>45267</c:v>
                </c:pt>
                <c:pt idx="1024">
                  <c:v>45268</c:v>
                </c:pt>
                <c:pt idx="1025">
                  <c:v>45271</c:v>
                </c:pt>
                <c:pt idx="1026">
                  <c:v>45272</c:v>
                </c:pt>
                <c:pt idx="1027">
                  <c:v>45273</c:v>
                </c:pt>
                <c:pt idx="1028">
                  <c:v>45274</c:v>
                </c:pt>
                <c:pt idx="1029">
                  <c:v>45275</c:v>
                </c:pt>
                <c:pt idx="1030">
                  <c:v>45278</c:v>
                </c:pt>
                <c:pt idx="1031">
                  <c:v>45279</c:v>
                </c:pt>
                <c:pt idx="1032">
                  <c:v>45280</c:v>
                </c:pt>
                <c:pt idx="1033">
                  <c:v>45281</c:v>
                </c:pt>
                <c:pt idx="1034">
                  <c:v>45282</c:v>
                </c:pt>
                <c:pt idx="1035">
                  <c:v>45286</c:v>
                </c:pt>
                <c:pt idx="1036">
                  <c:v>45287</c:v>
                </c:pt>
                <c:pt idx="1037">
                  <c:v>45288</c:v>
                </c:pt>
                <c:pt idx="1038">
                  <c:v>45289</c:v>
                </c:pt>
                <c:pt idx="1039">
                  <c:v>45293</c:v>
                </c:pt>
                <c:pt idx="1040">
                  <c:v>45294</c:v>
                </c:pt>
                <c:pt idx="1041">
                  <c:v>45295</c:v>
                </c:pt>
                <c:pt idx="1042">
                  <c:v>45296</c:v>
                </c:pt>
                <c:pt idx="1043">
                  <c:v>45299</c:v>
                </c:pt>
                <c:pt idx="1044">
                  <c:v>45300</c:v>
                </c:pt>
                <c:pt idx="1045">
                  <c:v>45301</c:v>
                </c:pt>
                <c:pt idx="1046">
                  <c:v>45302</c:v>
                </c:pt>
                <c:pt idx="1047">
                  <c:v>45303</c:v>
                </c:pt>
                <c:pt idx="1048">
                  <c:v>45307</c:v>
                </c:pt>
                <c:pt idx="1049">
                  <c:v>45308</c:v>
                </c:pt>
                <c:pt idx="1050">
                  <c:v>45309</c:v>
                </c:pt>
                <c:pt idx="1051">
                  <c:v>45310</c:v>
                </c:pt>
                <c:pt idx="1052">
                  <c:v>45313</c:v>
                </c:pt>
                <c:pt idx="1053">
                  <c:v>45314</c:v>
                </c:pt>
                <c:pt idx="1054">
                  <c:v>45315</c:v>
                </c:pt>
                <c:pt idx="1055">
                  <c:v>45316</c:v>
                </c:pt>
                <c:pt idx="1056">
                  <c:v>45317</c:v>
                </c:pt>
                <c:pt idx="1057">
                  <c:v>45320</c:v>
                </c:pt>
                <c:pt idx="1058">
                  <c:v>45321</c:v>
                </c:pt>
                <c:pt idx="1059">
                  <c:v>45322</c:v>
                </c:pt>
                <c:pt idx="1060">
                  <c:v>45323</c:v>
                </c:pt>
                <c:pt idx="1061">
                  <c:v>45324</c:v>
                </c:pt>
                <c:pt idx="1062">
                  <c:v>45327</c:v>
                </c:pt>
                <c:pt idx="1063">
                  <c:v>45328</c:v>
                </c:pt>
                <c:pt idx="1064">
                  <c:v>45329</c:v>
                </c:pt>
                <c:pt idx="1065">
                  <c:v>45330</c:v>
                </c:pt>
                <c:pt idx="1066">
                  <c:v>45331</c:v>
                </c:pt>
                <c:pt idx="1067">
                  <c:v>45334</c:v>
                </c:pt>
                <c:pt idx="1068">
                  <c:v>45335</c:v>
                </c:pt>
                <c:pt idx="1069">
                  <c:v>45336</c:v>
                </c:pt>
                <c:pt idx="1070">
                  <c:v>45337</c:v>
                </c:pt>
                <c:pt idx="1071">
                  <c:v>45338</c:v>
                </c:pt>
                <c:pt idx="1072">
                  <c:v>45342</c:v>
                </c:pt>
                <c:pt idx="1073">
                  <c:v>45343</c:v>
                </c:pt>
                <c:pt idx="1074">
                  <c:v>45344</c:v>
                </c:pt>
                <c:pt idx="1075">
                  <c:v>45345</c:v>
                </c:pt>
                <c:pt idx="1076">
                  <c:v>45348</c:v>
                </c:pt>
                <c:pt idx="1077">
                  <c:v>45349</c:v>
                </c:pt>
                <c:pt idx="1078">
                  <c:v>45350</c:v>
                </c:pt>
                <c:pt idx="1079">
                  <c:v>45351</c:v>
                </c:pt>
                <c:pt idx="1080">
                  <c:v>45352</c:v>
                </c:pt>
                <c:pt idx="1081">
                  <c:v>45355</c:v>
                </c:pt>
                <c:pt idx="1082">
                  <c:v>45356</c:v>
                </c:pt>
                <c:pt idx="1083">
                  <c:v>45357</c:v>
                </c:pt>
                <c:pt idx="1084">
                  <c:v>45358</c:v>
                </c:pt>
                <c:pt idx="1085">
                  <c:v>45359</c:v>
                </c:pt>
                <c:pt idx="1086">
                  <c:v>45362</c:v>
                </c:pt>
                <c:pt idx="1087">
                  <c:v>45363</c:v>
                </c:pt>
                <c:pt idx="1088">
                  <c:v>45364</c:v>
                </c:pt>
                <c:pt idx="1089">
                  <c:v>45365</c:v>
                </c:pt>
                <c:pt idx="1090">
                  <c:v>45366</c:v>
                </c:pt>
                <c:pt idx="1091">
                  <c:v>45369</c:v>
                </c:pt>
                <c:pt idx="1092">
                  <c:v>45370</c:v>
                </c:pt>
                <c:pt idx="1093">
                  <c:v>45371</c:v>
                </c:pt>
                <c:pt idx="1094">
                  <c:v>45372</c:v>
                </c:pt>
                <c:pt idx="1095">
                  <c:v>45373</c:v>
                </c:pt>
                <c:pt idx="1096">
                  <c:v>45376</c:v>
                </c:pt>
                <c:pt idx="1097">
                  <c:v>45377</c:v>
                </c:pt>
                <c:pt idx="1098">
                  <c:v>45378</c:v>
                </c:pt>
                <c:pt idx="1099">
                  <c:v>45379</c:v>
                </c:pt>
                <c:pt idx="1100">
                  <c:v>45383</c:v>
                </c:pt>
                <c:pt idx="1101">
                  <c:v>45384</c:v>
                </c:pt>
                <c:pt idx="1102">
                  <c:v>45385</c:v>
                </c:pt>
                <c:pt idx="1103">
                  <c:v>45386</c:v>
                </c:pt>
                <c:pt idx="1104">
                  <c:v>45387</c:v>
                </c:pt>
                <c:pt idx="1105">
                  <c:v>45390</c:v>
                </c:pt>
                <c:pt idx="1106">
                  <c:v>45391</c:v>
                </c:pt>
                <c:pt idx="1107">
                  <c:v>45392</c:v>
                </c:pt>
                <c:pt idx="1108">
                  <c:v>45393</c:v>
                </c:pt>
                <c:pt idx="1109">
                  <c:v>45394</c:v>
                </c:pt>
                <c:pt idx="1110">
                  <c:v>45397</c:v>
                </c:pt>
                <c:pt idx="1111">
                  <c:v>45398</c:v>
                </c:pt>
                <c:pt idx="1112">
                  <c:v>45399</c:v>
                </c:pt>
                <c:pt idx="1113">
                  <c:v>45400</c:v>
                </c:pt>
                <c:pt idx="1114">
                  <c:v>45401</c:v>
                </c:pt>
                <c:pt idx="1115">
                  <c:v>45404</c:v>
                </c:pt>
                <c:pt idx="1116">
                  <c:v>45405</c:v>
                </c:pt>
                <c:pt idx="1117">
                  <c:v>45406</c:v>
                </c:pt>
                <c:pt idx="1118">
                  <c:v>45407</c:v>
                </c:pt>
                <c:pt idx="1119">
                  <c:v>45408</c:v>
                </c:pt>
                <c:pt idx="1120">
                  <c:v>45411</c:v>
                </c:pt>
                <c:pt idx="1121">
                  <c:v>45412</c:v>
                </c:pt>
                <c:pt idx="1122">
                  <c:v>45413</c:v>
                </c:pt>
                <c:pt idx="1123">
                  <c:v>45414</c:v>
                </c:pt>
                <c:pt idx="1124">
                  <c:v>45415</c:v>
                </c:pt>
                <c:pt idx="1125">
                  <c:v>45418</c:v>
                </c:pt>
                <c:pt idx="1126">
                  <c:v>45419</c:v>
                </c:pt>
                <c:pt idx="1127">
                  <c:v>45420</c:v>
                </c:pt>
                <c:pt idx="1128">
                  <c:v>45421</c:v>
                </c:pt>
                <c:pt idx="1129">
                  <c:v>45422</c:v>
                </c:pt>
                <c:pt idx="1130">
                  <c:v>45425</c:v>
                </c:pt>
                <c:pt idx="1131">
                  <c:v>45426</c:v>
                </c:pt>
                <c:pt idx="1132">
                  <c:v>45427</c:v>
                </c:pt>
                <c:pt idx="1133">
                  <c:v>45428</c:v>
                </c:pt>
                <c:pt idx="1134">
                  <c:v>45429</c:v>
                </c:pt>
                <c:pt idx="1135">
                  <c:v>45432</c:v>
                </c:pt>
                <c:pt idx="1136">
                  <c:v>45433</c:v>
                </c:pt>
                <c:pt idx="1137">
                  <c:v>45434</c:v>
                </c:pt>
                <c:pt idx="1138">
                  <c:v>45435</c:v>
                </c:pt>
                <c:pt idx="1139">
                  <c:v>45436</c:v>
                </c:pt>
                <c:pt idx="1140">
                  <c:v>45440</c:v>
                </c:pt>
                <c:pt idx="1141">
                  <c:v>45441</c:v>
                </c:pt>
                <c:pt idx="1142">
                  <c:v>45442</c:v>
                </c:pt>
                <c:pt idx="1143">
                  <c:v>45443</c:v>
                </c:pt>
                <c:pt idx="1144">
                  <c:v>45446</c:v>
                </c:pt>
                <c:pt idx="1145">
                  <c:v>45447</c:v>
                </c:pt>
                <c:pt idx="1146">
                  <c:v>45448</c:v>
                </c:pt>
                <c:pt idx="1147">
                  <c:v>45449</c:v>
                </c:pt>
                <c:pt idx="1148">
                  <c:v>45450</c:v>
                </c:pt>
                <c:pt idx="1149">
                  <c:v>45453</c:v>
                </c:pt>
                <c:pt idx="1150">
                  <c:v>45454</c:v>
                </c:pt>
                <c:pt idx="1151">
                  <c:v>45455</c:v>
                </c:pt>
                <c:pt idx="1152">
                  <c:v>45456</c:v>
                </c:pt>
                <c:pt idx="1153">
                  <c:v>45457</c:v>
                </c:pt>
                <c:pt idx="1154">
                  <c:v>45460</c:v>
                </c:pt>
                <c:pt idx="1155">
                  <c:v>45461</c:v>
                </c:pt>
                <c:pt idx="1156">
                  <c:v>45463</c:v>
                </c:pt>
                <c:pt idx="1157">
                  <c:v>45464</c:v>
                </c:pt>
                <c:pt idx="1158">
                  <c:v>45467</c:v>
                </c:pt>
                <c:pt idx="1159">
                  <c:v>45468</c:v>
                </c:pt>
                <c:pt idx="1160">
                  <c:v>45469</c:v>
                </c:pt>
                <c:pt idx="1161">
                  <c:v>45470</c:v>
                </c:pt>
                <c:pt idx="1162">
                  <c:v>45471</c:v>
                </c:pt>
                <c:pt idx="1163">
                  <c:v>45474</c:v>
                </c:pt>
                <c:pt idx="1164">
                  <c:v>45475</c:v>
                </c:pt>
                <c:pt idx="1165">
                  <c:v>45476</c:v>
                </c:pt>
                <c:pt idx="1166">
                  <c:v>45478</c:v>
                </c:pt>
                <c:pt idx="1167">
                  <c:v>45481</c:v>
                </c:pt>
                <c:pt idx="1168">
                  <c:v>45482</c:v>
                </c:pt>
                <c:pt idx="1169">
                  <c:v>45483</c:v>
                </c:pt>
                <c:pt idx="1170">
                  <c:v>45484</c:v>
                </c:pt>
                <c:pt idx="1171">
                  <c:v>45485</c:v>
                </c:pt>
                <c:pt idx="1172">
                  <c:v>45488</c:v>
                </c:pt>
                <c:pt idx="1173">
                  <c:v>45489</c:v>
                </c:pt>
                <c:pt idx="1174">
                  <c:v>45490</c:v>
                </c:pt>
                <c:pt idx="1175">
                  <c:v>45491</c:v>
                </c:pt>
                <c:pt idx="1176">
                  <c:v>45492</c:v>
                </c:pt>
                <c:pt idx="1177">
                  <c:v>45495</c:v>
                </c:pt>
                <c:pt idx="1178">
                  <c:v>45496</c:v>
                </c:pt>
                <c:pt idx="1179">
                  <c:v>45497</c:v>
                </c:pt>
                <c:pt idx="1180">
                  <c:v>45498</c:v>
                </c:pt>
                <c:pt idx="1181">
                  <c:v>45499</c:v>
                </c:pt>
                <c:pt idx="1182">
                  <c:v>45502</c:v>
                </c:pt>
                <c:pt idx="1183">
                  <c:v>45503</c:v>
                </c:pt>
                <c:pt idx="1184">
                  <c:v>45504</c:v>
                </c:pt>
                <c:pt idx="1185">
                  <c:v>45505</c:v>
                </c:pt>
                <c:pt idx="1186">
                  <c:v>45506</c:v>
                </c:pt>
                <c:pt idx="1187">
                  <c:v>45509</c:v>
                </c:pt>
                <c:pt idx="1188">
                  <c:v>45510</c:v>
                </c:pt>
                <c:pt idx="1189">
                  <c:v>45511</c:v>
                </c:pt>
                <c:pt idx="1190">
                  <c:v>45512</c:v>
                </c:pt>
                <c:pt idx="1191">
                  <c:v>45513</c:v>
                </c:pt>
                <c:pt idx="1192">
                  <c:v>45516</c:v>
                </c:pt>
                <c:pt idx="1193">
                  <c:v>45517</c:v>
                </c:pt>
                <c:pt idx="1194">
                  <c:v>45518</c:v>
                </c:pt>
                <c:pt idx="1195">
                  <c:v>45519</c:v>
                </c:pt>
                <c:pt idx="1196">
                  <c:v>45520</c:v>
                </c:pt>
                <c:pt idx="1197">
                  <c:v>45523</c:v>
                </c:pt>
                <c:pt idx="1198">
                  <c:v>45524</c:v>
                </c:pt>
                <c:pt idx="1199">
                  <c:v>45525</c:v>
                </c:pt>
                <c:pt idx="1200">
                  <c:v>45526</c:v>
                </c:pt>
                <c:pt idx="1201">
                  <c:v>45527</c:v>
                </c:pt>
                <c:pt idx="1202">
                  <c:v>45530</c:v>
                </c:pt>
                <c:pt idx="1203">
                  <c:v>45531</c:v>
                </c:pt>
                <c:pt idx="1204">
                  <c:v>45532</c:v>
                </c:pt>
                <c:pt idx="1205">
                  <c:v>45533</c:v>
                </c:pt>
                <c:pt idx="1206">
                  <c:v>45534</c:v>
                </c:pt>
                <c:pt idx="1207">
                  <c:v>45538</c:v>
                </c:pt>
                <c:pt idx="1208">
                  <c:v>45539</c:v>
                </c:pt>
                <c:pt idx="1209">
                  <c:v>45540</c:v>
                </c:pt>
                <c:pt idx="1210">
                  <c:v>45541</c:v>
                </c:pt>
                <c:pt idx="1211">
                  <c:v>45544</c:v>
                </c:pt>
                <c:pt idx="1212">
                  <c:v>45545</c:v>
                </c:pt>
                <c:pt idx="1213">
                  <c:v>45546</c:v>
                </c:pt>
                <c:pt idx="1214">
                  <c:v>45547</c:v>
                </c:pt>
                <c:pt idx="1215">
                  <c:v>45548</c:v>
                </c:pt>
                <c:pt idx="1216">
                  <c:v>45551</c:v>
                </c:pt>
                <c:pt idx="1217">
                  <c:v>45552</c:v>
                </c:pt>
                <c:pt idx="1218">
                  <c:v>45553</c:v>
                </c:pt>
                <c:pt idx="1219">
                  <c:v>45554</c:v>
                </c:pt>
                <c:pt idx="1220">
                  <c:v>45555</c:v>
                </c:pt>
                <c:pt idx="1221">
                  <c:v>45558</c:v>
                </c:pt>
                <c:pt idx="1222">
                  <c:v>45559</c:v>
                </c:pt>
                <c:pt idx="1223">
                  <c:v>45560</c:v>
                </c:pt>
                <c:pt idx="1224">
                  <c:v>45561</c:v>
                </c:pt>
                <c:pt idx="1225">
                  <c:v>45562</c:v>
                </c:pt>
                <c:pt idx="1226">
                  <c:v>45565</c:v>
                </c:pt>
                <c:pt idx="1227">
                  <c:v>45566</c:v>
                </c:pt>
                <c:pt idx="1228">
                  <c:v>45567</c:v>
                </c:pt>
                <c:pt idx="1229">
                  <c:v>45568</c:v>
                </c:pt>
                <c:pt idx="1230">
                  <c:v>45569</c:v>
                </c:pt>
                <c:pt idx="1231">
                  <c:v>45572</c:v>
                </c:pt>
                <c:pt idx="1232">
                  <c:v>45573</c:v>
                </c:pt>
                <c:pt idx="1233">
                  <c:v>45574</c:v>
                </c:pt>
                <c:pt idx="1234">
                  <c:v>45575</c:v>
                </c:pt>
                <c:pt idx="1235">
                  <c:v>45576</c:v>
                </c:pt>
                <c:pt idx="1236">
                  <c:v>45579</c:v>
                </c:pt>
                <c:pt idx="1237">
                  <c:v>45580</c:v>
                </c:pt>
                <c:pt idx="1238">
                  <c:v>45581</c:v>
                </c:pt>
                <c:pt idx="1239">
                  <c:v>45582</c:v>
                </c:pt>
                <c:pt idx="1240">
                  <c:v>45583</c:v>
                </c:pt>
                <c:pt idx="1241">
                  <c:v>45586</c:v>
                </c:pt>
                <c:pt idx="1242">
                  <c:v>45587</c:v>
                </c:pt>
                <c:pt idx="1243">
                  <c:v>45588</c:v>
                </c:pt>
                <c:pt idx="1244">
                  <c:v>45589</c:v>
                </c:pt>
                <c:pt idx="1245">
                  <c:v>45590</c:v>
                </c:pt>
                <c:pt idx="1246">
                  <c:v>45593</c:v>
                </c:pt>
                <c:pt idx="1247">
                  <c:v>45594</c:v>
                </c:pt>
                <c:pt idx="1248">
                  <c:v>45595</c:v>
                </c:pt>
                <c:pt idx="1249">
                  <c:v>45596</c:v>
                </c:pt>
                <c:pt idx="1250">
                  <c:v>45597</c:v>
                </c:pt>
                <c:pt idx="1251">
                  <c:v>45600</c:v>
                </c:pt>
                <c:pt idx="1252">
                  <c:v>45601</c:v>
                </c:pt>
                <c:pt idx="1253">
                  <c:v>45602</c:v>
                </c:pt>
                <c:pt idx="1254">
                  <c:v>45603</c:v>
                </c:pt>
                <c:pt idx="1255">
                  <c:v>45604</c:v>
                </c:pt>
                <c:pt idx="1256">
                  <c:v>45607</c:v>
                </c:pt>
                <c:pt idx="1257">
                  <c:v>45608</c:v>
                </c:pt>
              </c:numCache>
            </c:numRef>
          </c:cat>
          <c:val>
            <c:numRef>
              <c:f>'5YR EV-REV'!$B$8:$B$1265</c:f>
              <c:numCache>
                <c:formatCode>0.00\x</c:formatCode>
                <c:ptCount val="1258"/>
                <c:pt idx="0">
                  <c:v>1.8881820141202748</c:v>
                </c:pt>
                <c:pt idx="1">
                  <c:v>1.902096019205981</c:v>
                </c:pt>
                <c:pt idx="2">
                  <c:v>1.9049303535752917</c:v>
                </c:pt>
                <c:pt idx="3">
                  <c:v>1.9510527037667997</c:v>
                </c:pt>
                <c:pt idx="4">
                  <c:v>1.9832610488726015</c:v>
                </c:pt>
                <c:pt idx="5">
                  <c:v>2.0072240576313178</c:v>
                </c:pt>
                <c:pt idx="6">
                  <c:v>2.0146963936958642</c:v>
                </c:pt>
                <c:pt idx="7">
                  <c:v>2.0507697402143621</c:v>
                </c:pt>
                <c:pt idx="8">
                  <c:v>2.1350267710111392</c:v>
                </c:pt>
                <c:pt idx="9">
                  <c:v>2.1499714431402315</c:v>
                </c:pt>
                <c:pt idx="10">
                  <c:v>2.1717442844317536</c:v>
                </c:pt>
                <c:pt idx="11">
                  <c:v>2.1327077701635218</c:v>
                </c:pt>
                <c:pt idx="12">
                  <c:v>2.0950884230799454</c:v>
                </c:pt>
                <c:pt idx="13">
                  <c:v>2.1244624338164364</c:v>
                </c:pt>
                <c:pt idx="14">
                  <c:v>2.1566707789222384</c:v>
                </c:pt>
                <c:pt idx="15">
                  <c:v>2.14791010905346</c:v>
                </c:pt>
                <c:pt idx="16">
                  <c:v>2.1893944575497328</c:v>
                </c:pt>
                <c:pt idx="17">
                  <c:v>2.147137108770921</c:v>
                </c:pt>
                <c:pt idx="18">
                  <c:v>2.1381187721412962</c:v>
                </c:pt>
                <c:pt idx="19">
                  <c:v>2.1218857662079724</c:v>
                </c:pt>
                <c:pt idx="20">
                  <c:v>2.1138980966217336</c:v>
                </c:pt>
                <c:pt idx="21">
                  <c:v>2.0891620875804775</c:v>
                </c:pt>
                <c:pt idx="22">
                  <c:v>2.1097754284481907</c:v>
                </c:pt>
                <c:pt idx="23">
                  <c:v>2.0986957577317948</c:v>
                </c:pt>
                <c:pt idx="24">
                  <c:v>2.1041067597095697</c:v>
                </c:pt>
                <c:pt idx="25">
                  <c:v>2.1071987608397267</c:v>
                </c:pt>
                <c:pt idx="26">
                  <c:v>2.0832357520810101</c:v>
                </c:pt>
                <c:pt idx="27">
                  <c:v>2.1061680937963412</c:v>
                </c:pt>
                <c:pt idx="28">
                  <c:v>2.1667197825952482</c:v>
                </c:pt>
                <c:pt idx="29">
                  <c:v>2.180891454441801</c:v>
                </c:pt>
                <c:pt idx="30">
                  <c:v>2.1945477927666612</c:v>
                </c:pt>
                <c:pt idx="31">
                  <c:v>2.2123267992650635</c:v>
                </c:pt>
                <c:pt idx="32">
                  <c:v>2.2360321412629336</c:v>
                </c:pt>
                <c:pt idx="33">
                  <c:v>2.1806337876809545</c:v>
                </c:pt>
                <c:pt idx="34">
                  <c:v>2.1940324592449683</c:v>
                </c:pt>
                <c:pt idx="35">
                  <c:v>2.2159341339169134</c:v>
                </c:pt>
                <c:pt idx="36">
                  <c:v>2.2051121299613641</c:v>
                </c:pt>
                <c:pt idx="37">
                  <c:v>2.2370628083063195</c:v>
                </c:pt>
                <c:pt idx="38">
                  <c:v>2.2824121582152883</c:v>
                </c:pt>
                <c:pt idx="39">
                  <c:v>2.3037984993655405</c:v>
                </c:pt>
                <c:pt idx="40">
                  <c:v>2.3210621723422502</c:v>
                </c:pt>
                <c:pt idx="41">
                  <c:v>2.2970991635835336</c:v>
                </c:pt>
                <c:pt idx="42">
                  <c:v>2.2617988173475752</c:v>
                </c:pt>
                <c:pt idx="43">
                  <c:v>2.2561301486089538</c:v>
                </c:pt>
                <c:pt idx="44">
                  <c:v>2.240670142958169</c:v>
                </c:pt>
                <c:pt idx="45">
                  <c:v>2.2543264812830293</c:v>
                </c:pt>
                <c:pt idx="46">
                  <c:v>2.2476271455010224</c:v>
                </c:pt>
                <c:pt idx="47">
                  <c:v>2.2102654651782925</c:v>
                </c:pt>
                <c:pt idx="48">
                  <c:v>2.213872799830142</c:v>
                </c:pt>
                <c:pt idx="49">
                  <c:v>2.2203144688513023</c:v>
                </c:pt>
                <c:pt idx="50">
                  <c:v>2.2584491494565717</c:v>
                </c:pt>
                <c:pt idx="51">
                  <c:v>2.2473694787401759</c:v>
                </c:pt>
                <c:pt idx="52">
                  <c:v>2.2234064699814593</c:v>
                </c:pt>
                <c:pt idx="53">
                  <c:v>2.1618241141391663</c:v>
                </c:pt>
                <c:pt idx="54">
                  <c:v>2.1739344518989481</c:v>
                </c:pt>
                <c:pt idx="55">
                  <c:v>2.2316518063285447</c:v>
                </c:pt>
                <c:pt idx="56">
                  <c:v>2.2241794702639988</c:v>
                </c:pt>
                <c:pt idx="57">
                  <c:v>2.2865348263888308</c:v>
                </c:pt>
                <c:pt idx="58">
                  <c:v>2.2963261633009946</c:v>
                </c:pt>
                <c:pt idx="59">
                  <c:v>2.3076635007782369</c:v>
                </c:pt>
                <c:pt idx="60">
                  <c:v>2.3287921751676426</c:v>
                </c:pt>
                <c:pt idx="61">
                  <c:v>2.3488901825136632</c:v>
                </c:pt>
                <c:pt idx="62">
                  <c:v>2.3790371935326933</c:v>
                </c:pt>
                <c:pt idx="63">
                  <c:v>2.4060922034215668</c:v>
                </c:pt>
                <c:pt idx="64">
                  <c:v>2.302252498800462</c:v>
                </c:pt>
                <c:pt idx="65">
                  <c:v>2.2991604976703051</c:v>
                </c:pt>
                <c:pt idx="66">
                  <c:v>2.2677251528470426</c:v>
                </c:pt>
                <c:pt idx="67">
                  <c:v>2.2602528167824967</c:v>
                </c:pt>
                <c:pt idx="68">
                  <c:v>2.2149034668735279</c:v>
                </c:pt>
                <c:pt idx="69">
                  <c:v>2.1432721073582246</c:v>
                </c:pt>
                <c:pt idx="70">
                  <c:v>2.1432721073582246</c:v>
                </c:pt>
                <c:pt idx="71">
                  <c:v>2.0384017356937343</c:v>
                </c:pt>
                <c:pt idx="72">
                  <c:v>1.6962202772896964</c:v>
                </c:pt>
                <c:pt idx="73">
                  <c:v>1.8459246653414629</c:v>
                </c:pt>
                <c:pt idx="74">
                  <c:v>1.7160606178748703</c:v>
                </c:pt>
                <c:pt idx="75">
                  <c:v>1.7307476232431158</c:v>
                </c:pt>
                <c:pt idx="76">
                  <c:v>1.6941589432029249</c:v>
                </c:pt>
                <c:pt idx="77">
                  <c:v>1.6995699451806998</c:v>
                </c:pt>
                <c:pt idx="78">
                  <c:v>1.5457428889553906</c:v>
                </c:pt>
                <c:pt idx="79">
                  <c:v>1.5478042230421618</c:v>
                </c:pt>
                <c:pt idx="80">
                  <c:v>1.473853862679241</c:v>
                </c:pt>
                <c:pt idx="81">
                  <c:v>1.2983827985428331</c:v>
                </c:pt>
                <c:pt idx="82">
                  <c:v>1.4006765025988595</c:v>
                </c:pt>
                <c:pt idx="83">
                  <c:v>1.0966297248000909</c:v>
                </c:pt>
                <c:pt idx="84">
                  <c:v>0.97810301481074047</c:v>
                </c:pt>
                <c:pt idx="85">
                  <c:v>1.4205168431840334</c:v>
                </c:pt>
                <c:pt idx="86">
                  <c:v>1.3826398293396105</c:v>
                </c:pt>
                <c:pt idx="87">
                  <c:v>1.2125797671809773</c:v>
                </c:pt>
                <c:pt idx="88">
                  <c:v>1.318223139128007</c:v>
                </c:pt>
                <c:pt idx="89">
                  <c:v>1.4442221851819035</c:v>
                </c:pt>
                <c:pt idx="90">
                  <c:v>1.3383211464740272</c:v>
                </c:pt>
                <c:pt idx="91">
                  <c:v>1.5346632182389948</c:v>
                </c:pt>
                <c:pt idx="92">
                  <c:v>1.4511791877247566</c:v>
                </c:pt>
                <c:pt idx="93">
                  <c:v>1.5091542089151997</c:v>
                </c:pt>
                <c:pt idx="94">
                  <c:v>1.4728231956358555</c:v>
                </c:pt>
                <c:pt idx="95">
                  <c:v>1.4133021738803337</c:v>
                </c:pt>
                <c:pt idx="96">
                  <c:v>1.5060622077850427</c:v>
                </c:pt>
                <c:pt idx="97">
                  <c:v>1.5740862326484961</c:v>
                </c:pt>
                <c:pt idx="98">
                  <c:v>1.7706859711743099</c:v>
                </c:pt>
                <c:pt idx="99">
                  <c:v>1.751360964110829</c:v>
                </c:pt>
                <c:pt idx="100">
                  <c:v>1.7925876458462551</c:v>
                </c:pt>
                <c:pt idx="101">
                  <c:v>1.8376793289943776</c:v>
                </c:pt>
                <c:pt idx="102">
                  <c:v>1.6609199310537377</c:v>
                </c:pt>
                <c:pt idx="103">
                  <c:v>1.7152876175923311</c:v>
                </c:pt>
                <c:pt idx="104">
                  <c:v>1.6843676062907613</c:v>
                </c:pt>
                <c:pt idx="105">
                  <c:v>1.6709689347267478</c:v>
                </c:pt>
                <c:pt idx="106">
                  <c:v>1.8013483157150332</c:v>
                </c:pt>
                <c:pt idx="107">
                  <c:v>1.7768699734346238</c:v>
                </c:pt>
                <c:pt idx="108">
                  <c:v>1.7235329539394162</c:v>
                </c:pt>
                <c:pt idx="109">
                  <c:v>1.737704625785969</c:v>
                </c:pt>
                <c:pt idx="110">
                  <c:v>1.7387352928293547</c:v>
                </c:pt>
                <c:pt idx="111">
                  <c:v>1.7191526190050272</c:v>
                </c:pt>
                <c:pt idx="112">
                  <c:v>1.7791889742822415</c:v>
                </c:pt>
                <c:pt idx="113">
                  <c:v>1.7585756334145286</c:v>
                </c:pt>
                <c:pt idx="114">
                  <c:v>1.8716913414261043</c:v>
                </c:pt>
                <c:pt idx="115">
                  <c:v>1.8186119886917429</c:v>
                </c:pt>
                <c:pt idx="116">
                  <c:v>1.8039249833234974</c:v>
                </c:pt>
                <c:pt idx="117">
                  <c:v>1.6356685884907891</c:v>
                </c:pt>
                <c:pt idx="118">
                  <c:v>2.0152117272175567</c:v>
                </c:pt>
                <c:pt idx="119">
                  <c:v>1.8791636774906504</c:v>
                </c:pt>
                <c:pt idx="120">
                  <c:v>1.869630007339333</c:v>
                </c:pt>
                <c:pt idx="121">
                  <c:v>1.8595810036663227</c:v>
                </c:pt>
                <c:pt idx="122">
                  <c:v>1.8894703479245067</c:v>
                </c:pt>
                <c:pt idx="123">
                  <c:v>1.8526240011234696</c:v>
                </c:pt>
                <c:pt idx="124">
                  <c:v>1.8327836605382957</c:v>
                </c:pt>
                <c:pt idx="125">
                  <c:v>1.8132009867139682</c:v>
                </c:pt>
                <c:pt idx="126">
                  <c:v>1.8910163484895852</c:v>
                </c:pt>
                <c:pt idx="127">
                  <c:v>2.0481930726058977</c:v>
                </c:pt>
                <c:pt idx="128">
                  <c:v>2.0242300638471815</c:v>
                </c:pt>
                <c:pt idx="129">
                  <c:v>2.0718984146037678</c:v>
                </c:pt>
                <c:pt idx="130">
                  <c:v>2.1007570918185663</c:v>
                </c:pt>
                <c:pt idx="131">
                  <c:v>2.1267814346640543</c:v>
                </c:pt>
                <c:pt idx="132">
                  <c:v>2.2149034668735279</c:v>
                </c:pt>
                <c:pt idx="133">
                  <c:v>2.23989714267563</c:v>
                </c:pt>
                <c:pt idx="134">
                  <c:v>2.2270138046333092</c:v>
                </c:pt>
                <c:pt idx="135">
                  <c:v>2.2808661576502098</c:v>
                </c:pt>
                <c:pt idx="136">
                  <c:v>2.2672098193253496</c:v>
                </c:pt>
                <c:pt idx="137">
                  <c:v>2.2800931573676704</c:v>
                </c:pt>
                <c:pt idx="138">
                  <c:v>2.2700441536946605</c:v>
                </c:pt>
                <c:pt idx="139">
                  <c:v>2.272878488063971</c:v>
                </c:pt>
                <c:pt idx="140">
                  <c:v>2.2313941395676982</c:v>
                </c:pt>
                <c:pt idx="141">
                  <c:v>2.238093475349705</c:v>
                </c:pt>
                <c:pt idx="142">
                  <c:v>2.2355168077412411</c:v>
                </c:pt>
                <c:pt idx="143">
                  <c:v>2.1855294561370364</c:v>
                </c:pt>
                <c:pt idx="144">
                  <c:v>2.0342790675201914</c:v>
                </c:pt>
                <c:pt idx="145">
                  <c:v>2.0783400836249282</c:v>
                </c:pt>
                <c:pt idx="146">
                  <c:v>2.1677504496386342</c:v>
                </c:pt>
                <c:pt idx="147">
                  <c:v>2.208204131091521</c:v>
                </c:pt>
                <c:pt idx="148">
                  <c:v>2.1577014459656239</c:v>
                </c:pt>
                <c:pt idx="149">
                  <c:v>2.1146710969042726</c:v>
                </c:pt>
                <c:pt idx="150">
                  <c:v>2.1705847840079446</c:v>
                </c:pt>
                <c:pt idx="151">
                  <c:v>2.1546094448354669</c:v>
                </c:pt>
                <c:pt idx="152">
                  <c:v>2.1765111195074121</c:v>
                </c:pt>
                <c:pt idx="153">
                  <c:v>2.0943154227974059</c:v>
                </c:pt>
                <c:pt idx="154">
                  <c:v>2.1136404298608871</c:v>
                </c:pt>
                <c:pt idx="155">
                  <c:v>2.0268067314556455</c:v>
                </c:pt>
                <c:pt idx="156">
                  <c:v>2.0837510856027031</c:v>
                </c:pt>
                <c:pt idx="157">
                  <c:v>2.1159594307085046</c:v>
                </c:pt>
                <c:pt idx="158">
                  <c:v>2.1144134301434261</c:v>
                </c:pt>
                <c:pt idx="159">
                  <c:v>2.1051374267529552</c:v>
                </c:pt>
                <c:pt idx="160">
                  <c:v>2.0590150765614474</c:v>
                </c:pt>
                <c:pt idx="161">
                  <c:v>2.0775670833423892</c:v>
                </c:pt>
                <c:pt idx="162">
                  <c:v>2.0497390731709761</c:v>
                </c:pt>
                <c:pt idx="163">
                  <c:v>2.0407207365413518</c:v>
                </c:pt>
                <c:pt idx="164">
                  <c:v>2.0396900694979663</c:v>
                </c:pt>
                <c:pt idx="165">
                  <c:v>1.9783653804165198</c:v>
                </c:pt>
                <c:pt idx="166">
                  <c:v>1.99846338776254</c:v>
                </c:pt>
                <c:pt idx="167">
                  <c:v>2.1100330952090371</c:v>
                </c:pt>
                <c:pt idx="168">
                  <c:v>2.0146963936958642</c:v>
                </c:pt>
                <c:pt idx="169">
                  <c:v>1.99846338776254</c:v>
                </c:pt>
                <c:pt idx="170">
                  <c:v>1.9618747077223493</c:v>
                </c:pt>
                <c:pt idx="171">
                  <c:v>2.0311870663900344</c:v>
                </c:pt>
                <c:pt idx="172">
                  <c:v>2.1053950935138017</c:v>
                </c:pt>
                <c:pt idx="173">
                  <c:v>2.1762534527465656</c:v>
                </c:pt>
                <c:pt idx="174">
                  <c:v>2.1368304383370642</c:v>
                </c:pt>
                <c:pt idx="175">
                  <c:v>2.1749651189423336</c:v>
                </c:pt>
                <c:pt idx="176">
                  <c:v>2.1216280994471259</c:v>
                </c:pt>
                <c:pt idx="177">
                  <c:v>2.2285598051983877</c:v>
                </c:pt>
                <c:pt idx="178">
                  <c:v>2.2329401401327766</c:v>
                </c:pt>
                <c:pt idx="179">
                  <c:v>2.2151611336343739</c:v>
                </c:pt>
                <c:pt idx="180">
                  <c:v>2.3043138328872335</c:v>
                </c:pt>
                <c:pt idx="181">
                  <c:v>2.2254678040682307</c:v>
                </c:pt>
                <c:pt idx="182">
                  <c:v>2.2169648009602989</c:v>
                </c:pt>
                <c:pt idx="183">
                  <c:v>2.2331978068936231</c:v>
                </c:pt>
                <c:pt idx="184">
                  <c:v>2.2896268275189877</c:v>
                </c:pt>
                <c:pt idx="185">
                  <c:v>2.0404487205259998</c:v>
                </c:pt>
                <c:pt idx="186">
                  <c:v>2.0544349893044203</c:v>
                </c:pt>
                <c:pt idx="187">
                  <c:v>1.9741199004101557</c:v>
                </c:pt>
                <c:pt idx="188">
                  <c:v>1.9594978921418067</c:v>
                </c:pt>
                <c:pt idx="189">
                  <c:v>1.9005860327417921</c:v>
                </c:pt>
                <c:pt idx="190">
                  <c:v>1.9238964807058268</c:v>
                </c:pt>
                <c:pt idx="191">
                  <c:v>1.942332925913745</c:v>
                </c:pt>
                <c:pt idx="192">
                  <c:v>1.9427567522403637</c:v>
                </c:pt>
                <c:pt idx="193">
                  <c:v>1.9395780547907226</c:v>
                </c:pt>
                <c:pt idx="194">
                  <c:v>1.9264394386655395</c:v>
                </c:pt>
                <c:pt idx="195">
                  <c:v>1.8490911340576066</c:v>
                </c:pt>
                <c:pt idx="196">
                  <c:v>1.9012217722317204</c:v>
                </c:pt>
                <c:pt idx="197">
                  <c:v>1.8698586240619284</c:v>
                </c:pt>
                <c:pt idx="198">
                  <c:v>1.8853282849835149</c:v>
                </c:pt>
                <c:pt idx="199">
                  <c:v>1.8997383800885546</c:v>
                </c:pt>
                <c:pt idx="200">
                  <c:v>1.8781232374309951</c:v>
                </c:pt>
                <c:pt idx="201">
                  <c:v>1.863925055489265</c:v>
                </c:pt>
                <c:pt idx="202">
                  <c:v>1.8628654896727179</c:v>
                </c:pt>
                <c:pt idx="203">
                  <c:v>1.7795836164921217</c:v>
                </c:pt>
                <c:pt idx="204">
                  <c:v>1.7543659500583024</c:v>
                </c:pt>
                <c:pt idx="205">
                  <c:v>1.77661683220579</c:v>
                </c:pt>
                <c:pt idx="206">
                  <c:v>1.8482434814043691</c:v>
                </c:pt>
                <c:pt idx="207">
                  <c:v>1.8484553945676785</c:v>
                </c:pt>
                <c:pt idx="208">
                  <c:v>1.8800304559007799</c:v>
                </c:pt>
                <c:pt idx="209">
                  <c:v>1.8999382302688981</c:v>
                </c:pt>
                <c:pt idx="210">
                  <c:v>1.9292206476329745</c:v>
                </c:pt>
                <c:pt idx="211">
                  <c:v>1.9482435319059876</c:v>
                </c:pt>
                <c:pt idx="212">
                  <c:v>1.9469610902696046</c:v>
                </c:pt>
                <c:pt idx="213">
                  <c:v>1.9523045970878667</c:v>
                </c:pt>
                <c:pt idx="214">
                  <c:v>1.9116939452690747</c:v>
                </c:pt>
                <c:pt idx="215">
                  <c:v>1.921525997814677</c:v>
                </c:pt>
                <c:pt idx="216">
                  <c:v>1.8507779675408864</c:v>
                </c:pt>
                <c:pt idx="217">
                  <c:v>1.8144421211767041</c:v>
                </c:pt>
                <c:pt idx="218">
                  <c:v>1.8843351903595726</c:v>
                </c:pt>
                <c:pt idx="219">
                  <c:v>1.8954496845415578</c:v>
                </c:pt>
                <c:pt idx="220">
                  <c:v>1.8890374763596434</c:v>
                </c:pt>
                <c:pt idx="221">
                  <c:v>1.9134038674509186</c:v>
                </c:pt>
                <c:pt idx="222">
                  <c:v>1.9800908325428299</c:v>
                </c:pt>
                <c:pt idx="223">
                  <c:v>1.9249458421783647</c:v>
                </c:pt>
                <c:pt idx="224">
                  <c:v>1.9756022868154897</c:v>
                </c:pt>
                <c:pt idx="225">
                  <c:v>1.9595717663607033</c:v>
                </c:pt>
                <c:pt idx="226">
                  <c:v>1.955083220633363</c:v>
                </c:pt>
                <c:pt idx="227">
                  <c:v>1.9499534540878316</c:v>
                </c:pt>
                <c:pt idx="228">
                  <c:v>1.9570068830879375</c:v>
                </c:pt>
                <c:pt idx="229">
                  <c:v>1.9959076127248858</c:v>
                </c:pt>
                <c:pt idx="230">
                  <c:v>2.0469915379074717</c:v>
                </c:pt>
                <c:pt idx="231">
                  <c:v>2.0741365525442435</c:v>
                </c:pt>
                <c:pt idx="232">
                  <c:v>2.0882434105444552</c:v>
                </c:pt>
                <c:pt idx="233">
                  <c:v>2.0848235661807677</c:v>
                </c:pt>
                <c:pt idx="234">
                  <c:v>2.04186177136194</c:v>
                </c:pt>
                <c:pt idx="235">
                  <c:v>2.0495564211802373</c:v>
                </c:pt>
                <c:pt idx="236">
                  <c:v>2.0501976419984289</c:v>
                </c:pt>
                <c:pt idx="237">
                  <c:v>2.1147472043630353</c:v>
                </c:pt>
                <c:pt idx="238">
                  <c:v>2.0555411488166913</c:v>
                </c:pt>
                <c:pt idx="239">
                  <c:v>2.0516938239075424</c:v>
                </c:pt>
                <c:pt idx="240">
                  <c:v>2.0807625009988882</c:v>
                </c:pt>
                <c:pt idx="241">
                  <c:v>2.0140755359069771</c:v>
                </c:pt>
                <c:pt idx="242">
                  <c:v>2.0031747819977221</c:v>
                </c:pt>
                <c:pt idx="243">
                  <c:v>1.9788083909064469</c:v>
                </c:pt>
                <c:pt idx="244">
                  <c:v>1.9911222635552541</c:v>
                </c:pt>
                <c:pt idx="245">
                  <c:v>2.1583575561899653</c:v>
                </c:pt>
                <c:pt idx="246">
                  <c:v>2.1527761558177314</c:v>
                </c:pt>
                <c:pt idx="247">
                  <c:v>2.0895202849324144</c:v>
                </c:pt>
                <c:pt idx="248">
                  <c:v>2.1269209525086357</c:v>
                </c:pt>
                <c:pt idx="249">
                  <c:v>2.000747850559665</c:v>
                </c:pt>
                <c:pt idx="250">
                  <c:v>1.9739900964758705</c:v>
                </c:pt>
                <c:pt idx="251">
                  <c:v>2.0404728239302221</c:v>
                </c:pt>
                <c:pt idx="252">
                  <c:v>1.967815230148841</c:v>
                </c:pt>
                <c:pt idx="253">
                  <c:v>1.9927205243345267</c:v>
                </c:pt>
                <c:pt idx="254">
                  <c:v>1.9721376365777616</c:v>
                </c:pt>
                <c:pt idx="255">
                  <c:v>1.9645219681077586</c:v>
                </c:pt>
                <c:pt idx="256">
                  <c:v>1.8996858716739484</c:v>
                </c:pt>
                <c:pt idx="257">
                  <c:v>1.8764272085088038</c:v>
                </c:pt>
                <c:pt idx="258">
                  <c:v>1.8778680106517773</c:v>
                </c:pt>
                <c:pt idx="259">
                  <c:v>1.9120356043280073</c:v>
                </c:pt>
                <c:pt idx="260">
                  <c:v>1.8848661924890775</c:v>
                </c:pt>
                <c:pt idx="261">
                  <c:v>1.8896002566731334</c:v>
                </c:pt>
                <c:pt idx="262">
                  <c:v>1.8935110053469189</c:v>
                </c:pt>
                <c:pt idx="263">
                  <c:v>1.9552596686172141</c:v>
                </c:pt>
                <c:pt idx="264">
                  <c:v>2.0048644281110182</c:v>
                </c:pt>
                <c:pt idx="265">
                  <c:v>2.012068438825886</c:v>
                </c:pt>
                <c:pt idx="266">
                  <c:v>1.9925146954569593</c:v>
                </c:pt>
                <c:pt idx="267">
                  <c:v>2.0606440539318518</c:v>
                </c:pt>
                <c:pt idx="268">
                  <c:v>2.0894600967913228</c:v>
                </c:pt>
                <c:pt idx="269">
                  <c:v>2.0814327705661846</c:v>
                </c:pt>
                <c:pt idx="270">
                  <c:v>2.0587915940337429</c:v>
                </c:pt>
                <c:pt idx="271">
                  <c:v>2.0746404176064521</c:v>
                </c:pt>
                <c:pt idx="272">
                  <c:v>2.0690830379121254</c:v>
                </c:pt>
                <c:pt idx="273">
                  <c:v>2.0419136260731956</c:v>
                </c:pt>
                <c:pt idx="274">
                  <c:v>2.1310375300599884</c:v>
                </c:pt>
                <c:pt idx="275">
                  <c:v>2.1619118616951361</c:v>
                </c:pt>
                <c:pt idx="276">
                  <c:v>2.2292179046597584</c:v>
                </c:pt>
                <c:pt idx="277">
                  <c:v>2.2827334128273478</c:v>
                </c:pt>
                <c:pt idx="278">
                  <c:v>2.2380685463951671</c:v>
                </c:pt>
                <c:pt idx="279">
                  <c:v>2.2740885999695064</c:v>
                </c:pt>
                <c:pt idx="280">
                  <c:v>2.2796459796638326</c:v>
                </c:pt>
                <c:pt idx="281">
                  <c:v>2.284380043847889</c:v>
                </c:pt>
                <c:pt idx="282">
                  <c:v>2.3230758728306071</c:v>
                </c:pt>
                <c:pt idx="283">
                  <c:v>2.3002288674205982</c:v>
                </c:pt>
                <c:pt idx="284">
                  <c:v>2.3004346962981654</c:v>
                </c:pt>
                <c:pt idx="285">
                  <c:v>2.3224583861979045</c:v>
                </c:pt>
                <c:pt idx="286">
                  <c:v>2.3053745893597895</c:v>
                </c:pt>
                <c:pt idx="287">
                  <c:v>2.2726477978265325</c:v>
                </c:pt>
                <c:pt idx="288">
                  <c:v>2.3770030387533319</c:v>
                </c:pt>
                <c:pt idx="289">
                  <c:v>2.4541888678412014</c:v>
                </c:pt>
                <c:pt idx="290">
                  <c:v>2.4167280121238885</c:v>
                </c:pt>
                <c:pt idx="291">
                  <c:v>2.4049957661025325</c:v>
                </c:pt>
                <c:pt idx="292">
                  <c:v>2.4124056056949681</c:v>
                </c:pt>
                <c:pt idx="293">
                  <c:v>2.3879119692644175</c:v>
                </c:pt>
                <c:pt idx="294">
                  <c:v>2.4097298302865884</c:v>
                </c:pt>
                <c:pt idx="295">
                  <c:v>2.3912052313054999</c:v>
                </c:pt>
                <c:pt idx="296">
                  <c:v>2.4126114345725358</c:v>
                </c:pt>
                <c:pt idx="297">
                  <c:v>2.4842398839660782</c:v>
                </c:pt>
                <c:pt idx="298">
                  <c:v>2.4729192956998576</c:v>
                </c:pt>
                <c:pt idx="299">
                  <c:v>2.5429011140728588</c:v>
                </c:pt>
                <c:pt idx="300">
                  <c:v>2.5359029322355591</c:v>
                </c:pt>
                <c:pt idx="301">
                  <c:v>2.4673619160055309</c:v>
                </c:pt>
                <c:pt idx="302">
                  <c:v>2.2948773166038392</c:v>
                </c:pt>
                <c:pt idx="303">
                  <c:v>2.2570048031313914</c:v>
                </c:pt>
                <c:pt idx="304">
                  <c:v>2.2290120757821907</c:v>
                </c:pt>
                <c:pt idx="305">
                  <c:v>2.2705895090508563</c:v>
                </c:pt>
                <c:pt idx="306">
                  <c:v>2.3455112204854811</c:v>
                </c:pt>
                <c:pt idx="307">
                  <c:v>2.352715231200349</c:v>
                </c:pt>
                <c:pt idx="308">
                  <c:v>2.3990267286530709</c:v>
                </c:pt>
                <c:pt idx="309">
                  <c:v>2.4667444293728278</c:v>
                </c:pt>
                <c:pt idx="310">
                  <c:v>2.5200541086628498</c:v>
                </c:pt>
                <c:pt idx="311">
                  <c:v>2.5064694027433845</c:v>
                </c:pt>
                <c:pt idx="312">
                  <c:v>2.4862981727417548</c:v>
                </c:pt>
                <c:pt idx="313">
                  <c:v>2.4595404186579604</c:v>
                </c:pt>
                <c:pt idx="314">
                  <c:v>2.4476023437590362</c:v>
                </c:pt>
                <c:pt idx="315">
                  <c:v>2.4130230923276708</c:v>
                </c:pt>
                <c:pt idx="316">
                  <c:v>2.3763855521206292</c:v>
                </c:pt>
                <c:pt idx="317">
                  <c:v>2.3169010065035778</c:v>
                </c:pt>
                <c:pt idx="318">
                  <c:v>2.3331614878314224</c:v>
                </c:pt>
                <c:pt idx="319">
                  <c:v>2.2901432524197829</c:v>
                </c:pt>
                <c:pt idx="320">
                  <c:v>2.2812926106843743</c:v>
                </c:pt>
                <c:pt idx="321">
                  <c:v>2.4093181725314534</c:v>
                </c:pt>
                <c:pt idx="322">
                  <c:v>2.430686840024844</c:v>
                </c:pt>
                <c:pt idx="323">
                  <c:v>2.3141770972639013</c:v>
                </c:pt>
                <c:pt idx="324">
                  <c:v>2.223366635467948</c:v>
                </c:pt>
                <c:pt idx="325">
                  <c:v>2.257589399391978</c:v>
                </c:pt>
                <c:pt idx="326">
                  <c:v>2.1264362921382105</c:v>
                </c:pt>
                <c:pt idx="327">
                  <c:v>2.0297108755385569</c:v>
                </c:pt>
                <c:pt idx="328">
                  <c:v>2.0465148674054459</c:v>
                </c:pt>
                <c:pt idx="329">
                  <c:v>2.0948775757052727</c:v>
                </c:pt>
                <c:pt idx="330">
                  <c:v>2.2288996571802162</c:v>
                </c:pt>
                <c:pt idx="331">
                  <c:v>2.2422198946356771</c:v>
                </c:pt>
                <c:pt idx="332">
                  <c:v>2.2213173681671079</c:v>
                </c:pt>
                <c:pt idx="333">
                  <c:v>2.3010338661697887</c:v>
                </c:pt>
                <c:pt idx="334">
                  <c:v>2.3332073627929781</c:v>
                </c:pt>
                <c:pt idx="335">
                  <c:v>2.2713194903076066</c:v>
                </c:pt>
                <c:pt idx="336">
                  <c:v>2.3030831334706288</c:v>
                </c:pt>
                <c:pt idx="337">
                  <c:v>2.3198871253375177</c:v>
                </c:pt>
                <c:pt idx="338">
                  <c:v>2.3672251999869243</c:v>
                </c:pt>
                <c:pt idx="339">
                  <c:v>2.3680449069072602</c:v>
                </c:pt>
                <c:pt idx="340">
                  <c:v>2.330543315301886</c:v>
                </c:pt>
                <c:pt idx="341">
                  <c:v>2.2852545079533195</c:v>
                </c:pt>
                <c:pt idx="342">
                  <c:v>2.2639421280245826</c:v>
                </c:pt>
                <c:pt idx="343">
                  <c:v>2.3286989747311302</c:v>
                </c:pt>
                <c:pt idx="344">
                  <c:v>2.278696852590631</c:v>
                </c:pt>
                <c:pt idx="345">
                  <c:v>2.2875087019842439</c:v>
                </c:pt>
                <c:pt idx="346">
                  <c:v>2.2670160289758425</c:v>
                </c:pt>
                <c:pt idx="347">
                  <c:v>2.3059521076918048</c:v>
                </c:pt>
                <c:pt idx="348">
                  <c:v>2.306361961151973</c:v>
                </c:pt>
                <c:pt idx="349">
                  <c:v>2.2653766151351706</c:v>
                </c:pt>
                <c:pt idx="350">
                  <c:v>2.2340228254323167</c:v>
                </c:pt>
                <c:pt idx="351">
                  <c:v>2.2823855337321435</c:v>
                </c:pt>
                <c:pt idx="352">
                  <c:v>2.3131245432447454</c:v>
                </c:pt>
                <c:pt idx="353">
                  <c:v>2.2959106979176882</c:v>
                </c:pt>
                <c:pt idx="354">
                  <c:v>2.3055422542316366</c:v>
                </c:pt>
                <c:pt idx="355">
                  <c:v>2.2741884645287831</c:v>
                </c:pt>
                <c:pt idx="356">
                  <c:v>2.3463226735183551</c:v>
                </c:pt>
                <c:pt idx="357">
                  <c:v>2.3440684794874311</c:v>
                </c:pt>
                <c:pt idx="358">
                  <c:v>2.3217314659082735</c:v>
                </c:pt>
                <c:pt idx="359">
                  <c:v>2.2938614306168481</c:v>
                </c:pt>
                <c:pt idx="360">
                  <c:v>2.342019212186591</c:v>
                </c:pt>
                <c:pt idx="361">
                  <c:v>2.359642910973816</c:v>
                </c:pt>
                <c:pt idx="362">
                  <c:v>2.3823897780131409</c:v>
                </c:pt>
                <c:pt idx="363">
                  <c:v>2.3239856599391979</c:v>
                </c:pt>
                <c:pt idx="364">
                  <c:v>2.3217314659082735</c:v>
                </c:pt>
                <c:pt idx="365">
                  <c:v>2.3805454374423851</c:v>
                </c:pt>
                <c:pt idx="366">
                  <c:v>2.3599412089307314</c:v>
                </c:pt>
                <c:pt idx="367">
                  <c:v>2.3024851978686542</c:v>
                </c:pt>
                <c:pt idx="368">
                  <c:v>2.2564021413816051</c:v>
                </c:pt>
                <c:pt idx="369">
                  <c:v>2.1303842123404042</c:v>
                </c:pt>
                <c:pt idx="370">
                  <c:v>2.0100209339613087</c:v>
                </c:pt>
                <c:pt idx="371">
                  <c:v>2.0372844282250298</c:v>
                </c:pt>
                <c:pt idx="372">
                  <c:v>2.1110588235339374</c:v>
                </c:pt>
                <c:pt idx="373">
                  <c:v>2.0914694980259303</c:v>
                </c:pt>
                <c:pt idx="374">
                  <c:v>2.1092412572496895</c:v>
                </c:pt>
                <c:pt idx="375">
                  <c:v>2.0920753534540131</c:v>
                </c:pt>
                <c:pt idx="376">
                  <c:v>2.0038224127633</c:v>
                </c:pt>
                <c:pt idx="377">
                  <c:v>2.0827855702234115</c:v>
                </c:pt>
                <c:pt idx="378">
                  <c:v>2.0528967024379985</c:v>
                </c:pt>
                <c:pt idx="379">
                  <c:v>2.0652157628090135</c:v>
                </c:pt>
                <c:pt idx="380">
                  <c:v>2.0680430881400658</c:v>
                </c:pt>
                <c:pt idx="381">
                  <c:v>2.079756293082998</c:v>
                </c:pt>
                <c:pt idx="382">
                  <c:v>2.0547142687222468</c:v>
                </c:pt>
                <c:pt idx="383">
                  <c:v>2.0575415940532991</c:v>
                </c:pt>
                <c:pt idx="384">
                  <c:v>2.0656196664277351</c:v>
                </c:pt>
                <c:pt idx="385">
                  <c:v>2.0827855702234115</c:v>
                </c:pt>
                <c:pt idx="386">
                  <c:v>2.0854109437451034</c:v>
                </c:pt>
                <c:pt idx="387">
                  <c:v>2.0888441245042384</c:v>
                </c:pt>
                <c:pt idx="388">
                  <c:v>2.0741016424208931</c:v>
                </c:pt>
                <c:pt idx="389">
                  <c:v>2.0706684616617577</c:v>
                </c:pt>
                <c:pt idx="390">
                  <c:v>2.053704509675442</c:v>
                </c:pt>
                <c:pt idx="391">
                  <c:v>2.0633981965247652</c:v>
                </c:pt>
                <c:pt idx="392">
                  <c:v>2.0611767266217953</c:v>
                </c:pt>
                <c:pt idx="393">
                  <c:v>2.0571376904345775</c:v>
                </c:pt>
                <c:pt idx="394">
                  <c:v>2.0082653525692398</c:v>
                </c:pt>
                <c:pt idx="395">
                  <c:v>2.0088712079973225</c:v>
                </c:pt>
                <c:pt idx="396">
                  <c:v>1.9838291836365711</c:v>
                </c:pt>
                <c:pt idx="397">
                  <c:v>1.9818096655429622</c:v>
                </c:pt>
                <c:pt idx="398">
                  <c:v>1.9218299781627752</c:v>
                </c:pt>
                <c:pt idx="399">
                  <c:v>1.8507429412677388</c:v>
                </c:pt>
                <c:pt idx="400">
                  <c:v>1.846300001461799</c:v>
                </c:pt>
                <c:pt idx="401">
                  <c:v>1.7774344344697324</c:v>
                </c:pt>
                <c:pt idx="402">
                  <c:v>1.850137085839656</c:v>
                </c:pt>
                <c:pt idx="403">
                  <c:v>1.8430687725120245</c:v>
                </c:pt>
                <c:pt idx="404">
                  <c:v>1.8632639534481146</c:v>
                </c:pt>
                <c:pt idx="405">
                  <c:v>1.89598014656458</c:v>
                </c:pt>
                <c:pt idx="406">
                  <c:v>1.9250612071125495</c:v>
                </c:pt>
                <c:pt idx="407">
                  <c:v>1.8856806042871743</c:v>
                </c:pt>
                <c:pt idx="408">
                  <c:v>1.9137519057883392</c:v>
                </c:pt>
                <c:pt idx="409">
                  <c:v>1.9085011587449559</c:v>
                </c:pt>
                <c:pt idx="410">
                  <c:v>1.944044677192474</c:v>
                </c:pt>
                <c:pt idx="411">
                  <c:v>1.9418232072895041</c:v>
                </c:pt>
                <c:pt idx="412">
                  <c:v>1.8935567248522494</c:v>
                </c:pt>
                <c:pt idx="413">
                  <c:v>1.8753810620097684</c:v>
                </c:pt>
                <c:pt idx="414">
                  <c:v>1.836000459184393</c:v>
                </c:pt>
                <c:pt idx="415">
                  <c:v>1.8559936883111221</c:v>
                </c:pt>
                <c:pt idx="416">
                  <c:v>1.8899215922837531</c:v>
                </c:pt>
                <c:pt idx="417">
                  <c:v>1.8533683147894304</c:v>
                </c:pt>
                <c:pt idx="418">
                  <c:v>1.8127760011078897</c:v>
                </c:pt>
                <c:pt idx="419">
                  <c:v>1.8048998805428147</c:v>
                </c:pt>
                <c:pt idx="420">
                  <c:v>1.8196423626261602</c:v>
                </c:pt>
                <c:pt idx="421">
                  <c:v>1.8046979287334537</c:v>
                </c:pt>
                <c:pt idx="422">
                  <c:v>1.8420590134652202</c:v>
                </c:pt>
                <c:pt idx="423">
                  <c:v>1.8442804833681901</c:v>
                </c:pt>
                <c:pt idx="424">
                  <c:v>1.8156033264389424</c:v>
                </c:pt>
                <c:pt idx="425">
                  <c:v>1.8561956401204831</c:v>
                </c:pt>
                <c:pt idx="426">
                  <c:v>1.8347887483282277</c:v>
                </c:pt>
                <c:pt idx="427">
                  <c:v>1.8228735915759346</c:v>
                </c:pt>
                <c:pt idx="428">
                  <c:v>1.8295380012848443</c:v>
                </c:pt>
                <c:pt idx="429">
                  <c:v>1.8392316881341675</c:v>
                </c:pt>
                <c:pt idx="430">
                  <c:v>1.8994133273237155</c:v>
                </c:pt>
                <c:pt idx="431">
                  <c:v>1.7586067598238024</c:v>
                </c:pt>
                <c:pt idx="432">
                  <c:v>1.9443435506125351</c:v>
                </c:pt>
                <c:pt idx="433">
                  <c:v>1.9053940318109934</c:v>
                </c:pt>
                <c:pt idx="434">
                  <c:v>1.855382814808074</c:v>
                </c:pt>
                <c:pt idx="435">
                  <c:v>1.893763516228919</c:v>
                </c:pt>
                <c:pt idx="436">
                  <c:v>1.9251659083005197</c:v>
                </c:pt>
                <c:pt idx="437">
                  <c:v>1.8710840108438742</c:v>
                </c:pt>
                <c:pt idx="438">
                  <c:v>1.8848467876159956</c:v>
                </c:pt>
                <c:pt idx="439">
                  <c:v>1.8908558873334005</c:v>
                </c:pt>
                <c:pt idx="440">
                  <c:v>1.8703086431384026</c:v>
                </c:pt>
                <c:pt idx="441">
                  <c:v>1.8739916397393928</c:v>
                </c:pt>
                <c:pt idx="442">
                  <c:v>1.8807761071622695</c:v>
                </c:pt>
                <c:pt idx="443">
                  <c:v>1.8782561621194866</c:v>
                </c:pt>
                <c:pt idx="444">
                  <c:v>1.8030454946887398</c:v>
                </c:pt>
                <c:pt idx="445">
                  <c:v>1.8195220584300116</c:v>
                </c:pt>
                <c:pt idx="446">
                  <c:v>1.832897151349397</c:v>
                </c:pt>
                <c:pt idx="447">
                  <c:v>1.8623611241573186</c:v>
                </c:pt>
                <c:pt idx="448">
                  <c:v>1.8648810692001014</c:v>
                </c:pt>
                <c:pt idx="449">
                  <c:v>1.8495675570170369</c:v>
                </c:pt>
                <c:pt idx="450">
                  <c:v>1.8761239009294397</c:v>
                </c:pt>
                <c:pt idx="451">
                  <c:v>1.865656436905573</c:v>
                </c:pt>
                <c:pt idx="452">
                  <c:v>1.8650749111264693</c:v>
                </c:pt>
                <c:pt idx="453">
                  <c:v>1.8712778527702423</c:v>
                </c:pt>
                <c:pt idx="454">
                  <c:v>1.9086893445592479</c:v>
                </c:pt>
                <c:pt idx="455">
                  <c:v>1.8714716946966101</c:v>
                </c:pt>
                <c:pt idx="456">
                  <c:v>1.8441399830787355</c:v>
                </c:pt>
                <c:pt idx="457">
                  <c:v>1.8445276669314714</c:v>
                </c:pt>
                <c:pt idx="458">
                  <c:v>1.8261126839265205</c:v>
                </c:pt>
                <c:pt idx="459">
                  <c:v>1.7993624980877496</c:v>
                </c:pt>
                <c:pt idx="460">
                  <c:v>1.8111868555961916</c:v>
                </c:pt>
                <c:pt idx="461">
                  <c:v>1.7842428278310529</c:v>
                </c:pt>
                <c:pt idx="462">
                  <c:v>1.7987809723086459</c:v>
                </c:pt>
                <c:pt idx="463">
                  <c:v>1.7700923672061959</c:v>
                </c:pt>
                <c:pt idx="464">
                  <c:v>1.7999440238668531</c:v>
                </c:pt>
                <c:pt idx="465">
                  <c:v>1.7262840918470495</c:v>
                </c:pt>
                <c:pt idx="466">
                  <c:v>1.7443113909992647</c:v>
                </c:pt>
                <c:pt idx="467">
                  <c:v>1.7472190198947832</c:v>
                </c:pt>
                <c:pt idx="468">
                  <c:v>1.7609817966669044</c:v>
                </c:pt>
                <c:pt idx="469">
                  <c:v>1.7313239819326149</c:v>
                </c:pt>
                <c:pt idx="470">
                  <c:v>1.7857935632419961</c:v>
                </c:pt>
                <c:pt idx="471">
                  <c:v>1.7239579887306347</c:v>
                </c:pt>
                <c:pt idx="472">
                  <c:v>1.7167858374550222</c:v>
                </c:pt>
                <c:pt idx="473">
                  <c:v>1.6679376720103101</c:v>
                </c:pt>
                <c:pt idx="474">
                  <c:v>1.6526241598272458</c:v>
                </c:pt>
                <c:pt idx="475">
                  <c:v>1.6152126680382402</c:v>
                </c:pt>
                <c:pt idx="476">
                  <c:v>1.5902070595367803</c:v>
                </c:pt>
                <c:pt idx="477">
                  <c:v>1.5679152380044714</c:v>
                </c:pt>
                <c:pt idx="478">
                  <c:v>1.570435183047254</c:v>
                </c:pt>
                <c:pt idx="479">
                  <c:v>1.5783827020283381</c:v>
                </c:pt>
                <c:pt idx="480">
                  <c:v>1.5413588940920684</c:v>
                </c:pt>
                <c:pt idx="481">
                  <c:v>1.5841979598193754</c:v>
                </c:pt>
                <c:pt idx="482">
                  <c:v>1.6080405167626277</c:v>
                </c:pt>
                <c:pt idx="483">
                  <c:v>1.6146311422591364</c:v>
                </c:pt>
                <c:pt idx="484">
                  <c:v>1.6146311422591364</c:v>
                </c:pt>
                <c:pt idx="485">
                  <c:v>1.6146311422591364</c:v>
                </c:pt>
                <c:pt idx="486">
                  <c:v>1.6185079807864944</c:v>
                </c:pt>
                <c:pt idx="487">
                  <c:v>1.6415751700242751</c:v>
                </c:pt>
                <c:pt idx="488">
                  <c:v>1.6630916238511126</c:v>
                </c:pt>
                <c:pt idx="489">
                  <c:v>1.7115521054430887</c:v>
                </c:pt>
                <c:pt idx="490">
                  <c:v>1.7115521054430887</c:v>
                </c:pt>
                <c:pt idx="491">
                  <c:v>1.7115521054430887</c:v>
                </c:pt>
                <c:pt idx="492">
                  <c:v>1.7417914459564818</c:v>
                </c:pt>
                <c:pt idx="493">
                  <c:v>1.8179713230190684</c:v>
                </c:pt>
                <c:pt idx="494">
                  <c:v>1.9344703207661791</c:v>
                </c:pt>
                <c:pt idx="495">
                  <c:v>1.9322365344145442</c:v>
                </c:pt>
                <c:pt idx="496">
                  <c:v>1.8892175531343429</c:v>
                </c:pt>
                <c:pt idx="497">
                  <c:v>1.995650189064345</c:v>
                </c:pt>
                <c:pt idx="498">
                  <c:v>2.0415068034809947</c:v>
                </c:pt>
                <c:pt idx="499">
                  <c:v>2.0588681554412078</c:v>
                </c:pt>
                <c:pt idx="500">
                  <c:v>2.0892505213715808</c:v>
                </c:pt>
                <c:pt idx="501">
                  <c:v>2.1209538597337092</c:v>
                </c:pt>
                <c:pt idx="502">
                  <c:v>2.1318990598825391</c:v>
                </c:pt>
                <c:pt idx="503">
                  <c:v>2.1183119148701985</c:v>
                </c:pt>
                <c:pt idx="504">
                  <c:v>2.0747198246222722</c:v>
                </c:pt>
                <c:pt idx="505">
                  <c:v>2.0750972453170595</c:v>
                </c:pt>
                <c:pt idx="506">
                  <c:v>2.0666052796843464</c:v>
                </c:pt>
                <c:pt idx="507">
                  <c:v>2.0741536935800911</c:v>
                </c:pt>
                <c:pt idx="508">
                  <c:v>2.0881182592872189</c:v>
                </c:pt>
                <c:pt idx="509">
                  <c:v>2.0275422377738668</c:v>
                </c:pt>
                <c:pt idx="510">
                  <c:v>2.0745311142748784</c:v>
                </c:pt>
                <c:pt idx="511">
                  <c:v>2.0562262105776972</c:v>
                </c:pt>
                <c:pt idx="512">
                  <c:v>2.0209373756150901</c:v>
                </c:pt>
                <c:pt idx="513">
                  <c:v>1.8580803458143955</c:v>
                </c:pt>
                <c:pt idx="514">
                  <c:v>1.8075059727129053</c:v>
                </c:pt>
                <c:pt idx="515">
                  <c:v>1.7793881309512558</c:v>
                </c:pt>
                <c:pt idx="516">
                  <c:v>1.7414573511251381</c:v>
                </c:pt>
                <c:pt idx="517">
                  <c:v>1.8082608141024796</c:v>
                </c:pt>
                <c:pt idx="518">
                  <c:v>1.7314557027132762</c:v>
                </c:pt>
                <c:pt idx="519">
                  <c:v>1.8226028005043948</c:v>
                </c:pt>
                <c:pt idx="520">
                  <c:v>1.8731771736058853</c:v>
                </c:pt>
                <c:pt idx="521">
                  <c:v>1.8928030497348218</c:v>
                </c:pt>
                <c:pt idx="522">
                  <c:v>1.8609110010252998</c:v>
                </c:pt>
                <c:pt idx="523">
                  <c:v>1.8667610217945021</c:v>
                </c:pt>
                <c:pt idx="524">
                  <c:v>1.8507206422660443</c:v>
                </c:pt>
                <c:pt idx="525">
                  <c:v>1.8488335387921082</c:v>
                </c:pt>
                <c:pt idx="526">
                  <c:v>1.8509093526134379</c:v>
                </c:pt>
                <c:pt idx="527">
                  <c:v>1.7748590826138089</c:v>
                </c:pt>
                <c:pt idx="528">
                  <c:v>1.8444932008020549</c:v>
                </c:pt>
                <c:pt idx="529">
                  <c:v>1.7895784897105114</c:v>
                </c:pt>
                <c:pt idx="530">
                  <c:v>1.8307173454423207</c:v>
                </c:pt>
                <c:pt idx="531">
                  <c:v>1.8577029251196084</c:v>
                </c:pt>
                <c:pt idx="532">
                  <c:v>1.8943127325139708</c:v>
                </c:pt>
                <c:pt idx="533">
                  <c:v>1.9329983537296629</c:v>
                </c:pt>
                <c:pt idx="534">
                  <c:v>1.9007288843253538</c:v>
                </c:pt>
                <c:pt idx="535">
                  <c:v>1.9031821188414708</c:v>
                </c:pt>
                <c:pt idx="536">
                  <c:v>1.8954449945983325</c:v>
                </c:pt>
                <c:pt idx="537">
                  <c:v>1.8980869394618431</c:v>
                </c:pt>
                <c:pt idx="538">
                  <c:v>1.8997853325883858</c:v>
                </c:pt>
                <c:pt idx="539">
                  <c:v>1.8493996698342889</c:v>
                </c:pt>
                <c:pt idx="540">
                  <c:v>1.8069398416707243</c:v>
                </c:pt>
                <c:pt idx="541">
                  <c:v>1.7871252551943941</c:v>
                </c:pt>
                <c:pt idx="542">
                  <c:v>1.7522138409265744</c:v>
                </c:pt>
                <c:pt idx="543">
                  <c:v>1.7763687653929578</c:v>
                </c:pt>
                <c:pt idx="544">
                  <c:v>1.7790107102564685</c:v>
                </c:pt>
                <c:pt idx="545">
                  <c:v>1.7307008613237016</c:v>
                </c:pt>
                <c:pt idx="546">
                  <c:v>1.7363621717455102</c:v>
                </c:pt>
                <c:pt idx="547">
                  <c:v>1.7384379855668401</c:v>
                </c:pt>
                <c:pt idx="548">
                  <c:v>1.652386067155349</c:v>
                </c:pt>
                <c:pt idx="549">
                  <c:v>1.6287972737311465</c:v>
                </c:pt>
                <c:pt idx="550">
                  <c:v>1.6272875909519975</c:v>
                </c:pt>
                <c:pt idx="551">
                  <c:v>1.5910552042524224</c:v>
                </c:pt>
                <c:pt idx="552">
                  <c:v>1.6437053911752426</c:v>
                </c:pt>
                <c:pt idx="553">
                  <c:v>1.6010568526642843</c:v>
                </c:pt>
                <c:pt idx="554">
                  <c:v>1.563880914227741</c:v>
                </c:pt>
                <c:pt idx="555">
                  <c:v>1.5204775343272083</c:v>
                </c:pt>
                <c:pt idx="556">
                  <c:v>1.5712406177760923</c:v>
                </c:pt>
                <c:pt idx="557">
                  <c:v>1.6399311842273701</c:v>
                </c:pt>
                <c:pt idx="558">
                  <c:v>1.643516680827849</c:v>
                </c:pt>
                <c:pt idx="559">
                  <c:v>1.6014342733590714</c:v>
                </c:pt>
                <c:pt idx="560">
                  <c:v>1.564447045269922</c:v>
                </c:pt>
                <c:pt idx="561">
                  <c:v>1.573316431597422</c:v>
                </c:pt>
                <c:pt idx="562">
                  <c:v>1.5416130932352938</c:v>
                </c:pt>
                <c:pt idx="563">
                  <c:v>1.5769019281979009</c:v>
                </c:pt>
                <c:pt idx="564">
                  <c:v>1.5878471283467308</c:v>
                </c:pt>
                <c:pt idx="565">
                  <c:v>1.5753922454187519</c:v>
                </c:pt>
                <c:pt idx="566">
                  <c:v>1.5635034935329537</c:v>
                </c:pt>
                <c:pt idx="567">
                  <c:v>1.5516147416471557</c:v>
                </c:pt>
                <c:pt idx="568">
                  <c:v>1.5846390524410392</c:v>
                </c:pt>
                <c:pt idx="569">
                  <c:v>1.5774680592400816</c:v>
                </c:pt>
                <c:pt idx="570">
                  <c:v>1.5219872171063573</c:v>
                </c:pt>
                <c:pt idx="571">
                  <c:v>1.4891516166598673</c:v>
                </c:pt>
                <c:pt idx="572">
                  <c:v>1.4814144924167287</c:v>
                </c:pt>
                <c:pt idx="573">
                  <c:v>1.4625434576773668</c:v>
                </c:pt>
                <c:pt idx="574">
                  <c:v>1.4693456402494394</c:v>
                </c:pt>
                <c:pt idx="575">
                  <c:v>1.6592770666478505</c:v>
                </c:pt>
                <c:pt idx="576">
                  <c:v>1.662930512400824</c:v>
                </c:pt>
                <c:pt idx="577">
                  <c:v>1.6590943943602017</c:v>
                </c:pt>
                <c:pt idx="578">
                  <c:v>1.5944284045325674</c:v>
                </c:pt>
                <c:pt idx="579">
                  <c:v>1.5787185877947805</c:v>
                </c:pt>
                <c:pt idx="580">
                  <c:v>1.6031966743397044</c:v>
                </c:pt>
                <c:pt idx="581">
                  <c:v>1.5814586721095107</c:v>
                </c:pt>
                <c:pt idx="582">
                  <c:v>1.5820066889724569</c:v>
                </c:pt>
                <c:pt idx="583">
                  <c:v>1.5896789250537016</c:v>
                </c:pt>
                <c:pt idx="584">
                  <c:v>1.5816413443971595</c:v>
                </c:pt>
                <c:pt idx="585">
                  <c:v>1.5372519784985292</c:v>
                </c:pt>
                <c:pt idx="586">
                  <c:v>1.4703939212191106</c:v>
                </c:pt>
                <c:pt idx="587">
                  <c:v>1.4963333860652239</c:v>
                </c:pt>
                <c:pt idx="588">
                  <c:v>1.5385306845120701</c:v>
                </c:pt>
                <c:pt idx="589">
                  <c:v>1.5946110768202162</c:v>
                </c:pt>
                <c:pt idx="590">
                  <c:v>1.5955244382584595</c:v>
                </c:pt>
                <c:pt idx="591">
                  <c:v>1.5697676456999949</c:v>
                </c:pt>
                <c:pt idx="592">
                  <c:v>1.5874868576019174</c:v>
                </c:pt>
                <c:pt idx="593">
                  <c:v>1.5699503179876437</c:v>
                </c:pt>
                <c:pt idx="594">
                  <c:v>1.5971684888472977</c:v>
                </c:pt>
                <c:pt idx="595">
                  <c:v>1.5988125394361359</c:v>
                </c:pt>
                <c:pt idx="596">
                  <c:v>1.6253000211451951</c:v>
                </c:pt>
                <c:pt idx="597">
                  <c:v>1.7243084010507821</c:v>
                </c:pt>
                <c:pt idx="598">
                  <c:v>1.7595641525669781</c:v>
                </c:pt>
                <c:pt idx="599">
                  <c:v>1.8136351497109886</c:v>
                </c:pt>
                <c:pt idx="600">
                  <c:v>1.7686977669494124</c:v>
                </c:pt>
                <c:pt idx="601">
                  <c:v>1.7151747866683478</c:v>
                </c:pt>
                <c:pt idx="602">
                  <c:v>1.6826591194668821</c:v>
                </c:pt>
                <c:pt idx="603">
                  <c:v>1.6817457580286386</c:v>
                </c:pt>
                <c:pt idx="604">
                  <c:v>1.7414795960897584</c:v>
                </c:pt>
                <c:pt idx="605">
                  <c:v>1.7407489069391635</c:v>
                </c:pt>
                <c:pt idx="606">
                  <c:v>1.7314326202690806</c:v>
                </c:pt>
                <c:pt idx="607">
                  <c:v>1.6958115241775873</c:v>
                </c:pt>
                <c:pt idx="608">
                  <c:v>1.7319806371320268</c:v>
                </c:pt>
                <c:pt idx="609">
                  <c:v>1.7436716635415426</c:v>
                </c:pt>
                <c:pt idx="610">
                  <c:v>1.7385568394873794</c:v>
                </c:pt>
                <c:pt idx="611">
                  <c:v>1.7599294971422754</c:v>
                </c:pt>
                <c:pt idx="612">
                  <c:v>1.7900704246043084</c:v>
                </c:pt>
                <c:pt idx="613">
                  <c:v>1.7597468248546269</c:v>
                </c:pt>
                <c:pt idx="614">
                  <c:v>1.6643918907020134</c:v>
                </c:pt>
                <c:pt idx="615">
                  <c:v>1.7281445190914044</c:v>
                </c:pt>
                <c:pt idx="616">
                  <c:v>1.6806497243027465</c:v>
                </c:pt>
                <c:pt idx="617">
                  <c:v>1.6628970481168861</c:v>
                </c:pt>
                <c:pt idx="618">
                  <c:v>1.6717316168555429</c:v>
                </c:pt>
                <c:pt idx="619">
                  <c:v>1.660688405932222</c:v>
                </c:pt>
                <c:pt idx="620">
                  <c:v>1.7067632635118888</c:v>
                </c:pt>
                <c:pt idx="621">
                  <c:v>1.6835314351383051</c:v>
                </c:pt>
                <c:pt idx="622">
                  <c:v>1.7370585704948236</c:v>
                </c:pt>
                <c:pt idx="623">
                  <c:v>1.6503015021149632</c:v>
                </c:pt>
                <c:pt idx="624">
                  <c:v>1.6467090769232506</c:v>
                </c:pt>
                <c:pt idx="625">
                  <c:v>1.6125810376019805</c:v>
                </c:pt>
                <c:pt idx="626">
                  <c:v>1.6549716548641897</c:v>
                </c:pt>
                <c:pt idx="627">
                  <c:v>1.6064739147760689</c:v>
                </c:pt>
                <c:pt idx="628">
                  <c:v>1.6741911296398524</c:v>
                </c:pt>
                <c:pt idx="629">
                  <c:v>1.6691617343714547</c:v>
                </c:pt>
                <c:pt idx="630">
                  <c:v>1.6761669634952943</c:v>
                </c:pt>
                <c:pt idx="631">
                  <c:v>1.6979011359051557</c:v>
                </c:pt>
                <c:pt idx="632">
                  <c:v>1.6727541595631672</c:v>
                </c:pt>
                <c:pt idx="633">
                  <c:v>1.6970030296072276</c:v>
                </c:pt>
                <c:pt idx="634">
                  <c:v>1.7230481122471442</c:v>
                </c:pt>
                <c:pt idx="635">
                  <c:v>1.7047267437694098</c:v>
                </c:pt>
                <c:pt idx="636">
                  <c:v>1.7345438728606246</c:v>
                </c:pt>
                <c:pt idx="637">
                  <c:v>1.7483747098487183</c:v>
                </c:pt>
                <c:pt idx="638">
                  <c:v>1.7397528893886081</c:v>
                </c:pt>
                <c:pt idx="639">
                  <c:v>1.7102950028165644</c:v>
                </c:pt>
                <c:pt idx="640">
                  <c:v>1.7043675012502384</c:v>
                </c:pt>
                <c:pt idx="641">
                  <c:v>1.6546124123450183</c:v>
                </c:pt>
                <c:pt idx="642">
                  <c:v>1.7086784114802935</c:v>
                </c:pt>
                <c:pt idx="643">
                  <c:v>1.687483102849189</c:v>
                </c:pt>
                <c:pt idx="644">
                  <c:v>1.6961049233092993</c:v>
                </c:pt>
                <c:pt idx="645">
                  <c:v>1.7081395477015366</c:v>
                </c:pt>
                <c:pt idx="646">
                  <c:v>1.6718560532652391</c:v>
                </c:pt>
                <c:pt idx="647">
                  <c:v>1.6598214288730018</c:v>
                </c:pt>
                <c:pt idx="648">
                  <c:v>1.6668266579968414</c:v>
                </c:pt>
                <c:pt idx="649">
                  <c:v>1.6100663399677817</c:v>
                </c:pt>
                <c:pt idx="650">
                  <c:v>1.5903080014133621</c:v>
                </c:pt>
                <c:pt idx="651">
                  <c:v>1.6097070974486103</c:v>
                </c:pt>
                <c:pt idx="652">
                  <c:v>1.5845601211066218</c:v>
                </c:pt>
                <c:pt idx="653">
                  <c:v>1.6021630045460138</c:v>
                </c:pt>
                <c:pt idx="654">
                  <c:v>1.5570780683900203</c:v>
                </c:pt>
                <c:pt idx="655">
                  <c:v>1.6107848250061243</c:v>
                </c:pt>
                <c:pt idx="656">
                  <c:v>1.6725745383035815</c:v>
                </c:pt>
                <c:pt idx="657">
                  <c:v>1.7525059988191878</c:v>
                </c:pt>
                <c:pt idx="658">
                  <c:v>1.7677738058839665</c:v>
                </c:pt>
                <c:pt idx="659">
                  <c:v>1.6975418933859845</c:v>
                </c:pt>
                <c:pt idx="660">
                  <c:v>1.732388417745597</c:v>
                </c:pt>
                <c:pt idx="661">
                  <c:v>1.7004158335393547</c:v>
                </c:pt>
                <c:pt idx="662">
                  <c:v>1.7244850823238294</c:v>
                </c:pt>
                <c:pt idx="663">
                  <c:v>1.7311310689284976</c:v>
                </c:pt>
                <c:pt idx="664">
                  <c:v>1.7165817469020614</c:v>
                </c:pt>
                <c:pt idx="665">
                  <c:v>1.7699292609989941</c:v>
                </c:pt>
                <c:pt idx="666">
                  <c:v>1.7785510814591046</c:v>
                </c:pt>
                <c:pt idx="667">
                  <c:v>1.7887894932554855</c:v>
                </c:pt>
                <c:pt idx="668">
                  <c:v>1.7573557728279998</c:v>
                </c:pt>
                <c:pt idx="669">
                  <c:v>1.756278045270486</c:v>
                </c:pt>
                <c:pt idx="670">
                  <c:v>1.7920226759280269</c:v>
                </c:pt>
                <c:pt idx="671">
                  <c:v>1.8200435924233855</c:v>
                </c:pt>
                <c:pt idx="672">
                  <c:v>1.8186066223467003</c:v>
                </c:pt>
                <c:pt idx="673">
                  <c:v>1.8577640569363683</c:v>
                </c:pt>
                <c:pt idx="674">
                  <c:v>1.8575844356767826</c:v>
                </c:pt>
                <c:pt idx="675">
                  <c:v>1.9150632387441848</c:v>
                </c:pt>
                <c:pt idx="676">
                  <c:v>1.8911736112192958</c:v>
                </c:pt>
                <c:pt idx="677">
                  <c:v>1.8874015647679976</c:v>
                </c:pt>
                <c:pt idx="678">
                  <c:v>1.8904551261809532</c:v>
                </c:pt>
                <c:pt idx="679">
                  <c:v>1.9100338434757871</c:v>
                </c:pt>
                <c:pt idx="680">
                  <c:v>1.8911736112192958</c:v>
                </c:pt>
                <c:pt idx="681">
                  <c:v>1.871594893924462</c:v>
                </c:pt>
                <c:pt idx="682">
                  <c:v>1.7995519037041459</c:v>
                </c:pt>
                <c:pt idx="683">
                  <c:v>1.8211151641768282</c:v>
                </c:pt>
                <c:pt idx="684">
                  <c:v>1.8121422729472922</c:v>
                </c:pt>
                <c:pt idx="685">
                  <c:v>1.7683334510619111</c:v>
                </c:pt>
                <c:pt idx="686">
                  <c:v>1.7801213669909093</c:v>
                </c:pt>
                <c:pt idx="687">
                  <c:v>1.7806491841220584</c:v>
                </c:pt>
                <c:pt idx="688">
                  <c:v>1.780473245078342</c:v>
                </c:pt>
                <c:pt idx="689">
                  <c:v>1.7897980143953107</c:v>
                </c:pt>
                <c:pt idx="690">
                  <c:v>1.7771304032477306</c:v>
                </c:pt>
                <c:pt idx="691">
                  <c:v>1.7985949665811303</c:v>
                </c:pt>
                <c:pt idx="692">
                  <c:v>1.829560238275215</c:v>
                </c:pt>
                <c:pt idx="693">
                  <c:v>1.8239301888762904</c:v>
                </c:pt>
                <c:pt idx="694">
                  <c:v>1.802113747455458</c:v>
                </c:pt>
                <c:pt idx="695">
                  <c:v>1.8175963833025004</c:v>
                </c:pt>
                <c:pt idx="696">
                  <c:v>1.8306158725375132</c:v>
                </c:pt>
                <c:pt idx="697">
                  <c:v>1.8279767868817676</c:v>
                </c:pt>
                <c:pt idx="698">
                  <c:v>1.7834642088215207</c:v>
                </c:pt>
                <c:pt idx="699">
                  <c:v>1.7517951809525705</c:v>
                </c:pt>
                <c:pt idx="700">
                  <c:v>1.7836401478652371</c:v>
                </c:pt>
                <c:pt idx="701">
                  <c:v>1.7208299092584858</c:v>
                </c:pt>
                <c:pt idx="702">
                  <c:v>1.7034119439305631</c:v>
                </c:pt>
                <c:pt idx="703">
                  <c:v>1.6935593574824452</c:v>
                </c:pt>
                <c:pt idx="704">
                  <c:v>1.7072826028923236</c:v>
                </c:pt>
                <c:pt idx="705">
                  <c:v>1.6731504284113439</c:v>
                </c:pt>
                <c:pt idx="706">
                  <c:v>1.6853847732843543</c:v>
                </c:pt>
                <c:pt idx="707">
                  <c:v>1.6855608231385888</c:v>
                </c:pt>
                <c:pt idx="708">
                  <c:v>1.7508753190595858</c:v>
                </c:pt>
                <c:pt idx="709">
                  <c:v>1.7862613397607192</c:v>
                </c:pt>
                <c:pt idx="710">
                  <c:v>1.7846768910726087</c:v>
                </c:pt>
                <c:pt idx="711">
                  <c:v>1.7899583866996436</c:v>
                </c:pt>
                <c:pt idx="712">
                  <c:v>1.7505232193511169</c:v>
                </c:pt>
                <c:pt idx="713">
                  <c:v>1.7403123278055164</c:v>
                </c:pt>
                <c:pt idx="714">
                  <c:v>1.7473543219748962</c:v>
                </c:pt>
                <c:pt idx="715">
                  <c:v>1.7628467091475315</c:v>
                </c:pt>
                <c:pt idx="716">
                  <c:v>1.762670659293297</c:v>
                </c:pt>
                <c:pt idx="717">
                  <c:v>1.7582694129374346</c:v>
                </c:pt>
                <c:pt idx="718">
                  <c:v>1.7786911960286358</c:v>
                </c:pt>
                <c:pt idx="719">
                  <c:v>1.7434812251817371</c:v>
                </c:pt>
                <c:pt idx="720">
                  <c:v>1.710559902439887</c:v>
                </c:pt>
                <c:pt idx="721">
                  <c:v>1.7563328645408551</c:v>
                </c:pt>
                <c:pt idx="722">
                  <c:v>1.7799235450082773</c:v>
                </c:pt>
                <c:pt idx="723">
                  <c:v>1.8100280700823757</c:v>
                </c:pt>
                <c:pt idx="724">
                  <c:v>1.8121406683331898</c:v>
                </c:pt>
                <c:pt idx="725">
                  <c:v>1.8142532665840037</c:v>
                </c:pt>
                <c:pt idx="726">
                  <c:v>1.8452380409292743</c:v>
                </c:pt>
                <c:pt idx="727">
                  <c:v>1.8695329208136346</c:v>
                </c:pt>
                <c:pt idx="728">
                  <c:v>1.8528081846613578</c:v>
                </c:pt>
                <c:pt idx="729">
                  <c:v>1.8609064779561444</c:v>
                </c:pt>
                <c:pt idx="730">
                  <c:v>1.8468224896173848</c:v>
                </c:pt>
                <c:pt idx="731">
                  <c:v>1.8716455190644485</c:v>
                </c:pt>
                <c:pt idx="732">
                  <c:v>1.8781593636711247</c:v>
                </c:pt>
                <c:pt idx="733">
                  <c:v>1.9161861321857754</c:v>
                </c:pt>
                <c:pt idx="734">
                  <c:v>1.9820287776694758</c:v>
                </c:pt>
                <c:pt idx="735">
                  <c:v>1.9376642144023835</c:v>
                </c:pt>
                <c:pt idx="736">
                  <c:v>1.9679447893307165</c:v>
                </c:pt>
                <c:pt idx="737">
                  <c:v>1.9679447893307165</c:v>
                </c:pt>
                <c:pt idx="738">
                  <c:v>1.9711136867069372</c:v>
                </c:pt>
                <c:pt idx="739">
                  <c:v>1.977803581167848</c:v>
                </c:pt>
                <c:pt idx="740">
                  <c:v>1.9890707718388556</c:v>
                </c:pt>
                <c:pt idx="741">
                  <c:v>1.9876623730049796</c:v>
                </c:pt>
                <c:pt idx="742">
                  <c:v>2.0438222765057832</c:v>
                </c:pt>
                <c:pt idx="743">
                  <c:v>2.1103691214064217</c:v>
                </c:pt>
                <c:pt idx="744">
                  <c:v>1.9204113286874032</c:v>
                </c:pt>
                <c:pt idx="745">
                  <c:v>1.9908312703812006</c:v>
                </c:pt>
                <c:pt idx="746">
                  <c:v>1.859208108520187</c:v>
                </c:pt>
                <c:pt idx="747">
                  <c:v>1.9789100637441963</c:v>
                </c:pt>
                <c:pt idx="748">
                  <c:v>1.965513785974554</c:v>
                </c:pt>
                <c:pt idx="749">
                  <c:v>1.968948728992411</c:v>
                </c:pt>
                <c:pt idx="750">
                  <c:v>1.9904171228540171</c:v>
                </c:pt>
                <c:pt idx="751">
                  <c:v>1.9996914690022309</c:v>
                </c:pt>
                <c:pt idx="752">
                  <c:v>1.9479955765834833</c:v>
                </c:pt>
                <c:pt idx="753">
                  <c:v>1.9335688159084841</c:v>
                </c:pt>
                <c:pt idx="754">
                  <c:v>1.9419844263022337</c:v>
                </c:pt>
                <c:pt idx="755">
                  <c:v>1.9201725381388417</c:v>
                </c:pt>
                <c:pt idx="756">
                  <c:v>1.9337405630593769</c:v>
                </c:pt>
                <c:pt idx="757">
                  <c:v>1.9390647247370552</c:v>
                </c:pt>
                <c:pt idx="758">
                  <c:v>1.927729412778127</c:v>
                </c:pt>
                <c:pt idx="759">
                  <c:v>1.9543502211665187</c:v>
                </c:pt>
                <c:pt idx="760">
                  <c:v>1.9553807040718758</c:v>
                </c:pt>
                <c:pt idx="761">
                  <c:v>1.910726444839735</c:v>
                </c:pt>
                <c:pt idx="762">
                  <c:v>1.9648267973709825</c:v>
                </c:pt>
                <c:pt idx="763">
                  <c:v>1.9790818108950892</c:v>
                </c:pt>
                <c:pt idx="764">
                  <c:v>1.9627658315602685</c:v>
                </c:pt>
                <c:pt idx="765">
                  <c:v>1.9723836720102679</c:v>
                </c:pt>
                <c:pt idx="766">
                  <c:v>1.955208956920983</c:v>
                </c:pt>
                <c:pt idx="767">
                  <c:v>2.0081070793959808</c:v>
                </c:pt>
                <c:pt idx="768">
                  <c:v>2.0118855167156235</c:v>
                </c:pt>
                <c:pt idx="769">
                  <c:v>2.0470936826486574</c:v>
                </c:pt>
                <c:pt idx="770">
                  <c:v>1.9560676926754472</c:v>
                </c:pt>
                <c:pt idx="771">
                  <c:v>1.9471368408290191</c:v>
                </c:pt>
                <c:pt idx="772">
                  <c:v>1.9356297817191983</c:v>
                </c:pt>
                <c:pt idx="773">
                  <c:v>1.9327100801540198</c:v>
                </c:pt>
                <c:pt idx="774">
                  <c:v>1.8859948551111647</c:v>
                </c:pt>
                <c:pt idx="775">
                  <c:v>1.9230922397040202</c:v>
                </c:pt>
                <c:pt idx="776">
                  <c:v>1.9399234604915194</c:v>
                </c:pt>
                <c:pt idx="777">
                  <c:v>1.9378624946808052</c:v>
                </c:pt>
                <c:pt idx="778">
                  <c:v>1.8938952240522358</c:v>
                </c:pt>
                <c:pt idx="779">
                  <c:v>1.8751747846049152</c:v>
                </c:pt>
                <c:pt idx="780">
                  <c:v>1.8870253380165218</c:v>
                </c:pt>
                <c:pt idx="781">
                  <c:v>1.8801554519808079</c:v>
                </c:pt>
                <c:pt idx="782">
                  <c:v>1.8803271991317008</c:v>
                </c:pt>
                <c:pt idx="783">
                  <c:v>1.8612632653825945</c:v>
                </c:pt>
                <c:pt idx="784">
                  <c:v>1.8480387347638449</c:v>
                </c:pt>
                <c:pt idx="785">
                  <c:v>1.8030409812299184</c:v>
                </c:pt>
                <c:pt idx="786">
                  <c:v>1.8051019470406326</c:v>
                </c:pt>
                <c:pt idx="787">
                  <c:v>1.83206624973081</c:v>
                </c:pt>
                <c:pt idx="788">
                  <c:v>1.8227919035825961</c:v>
                </c:pt>
                <c:pt idx="789">
                  <c:v>1.8195287077156319</c:v>
                </c:pt>
                <c:pt idx="790">
                  <c:v>1.8528476549888448</c:v>
                </c:pt>
                <c:pt idx="791">
                  <c:v>1.812658821679918</c:v>
                </c:pt>
                <c:pt idx="792">
                  <c:v>1.854736873648666</c:v>
                </c:pt>
                <c:pt idx="793">
                  <c:v>1.8428863202370596</c:v>
                </c:pt>
                <c:pt idx="794">
                  <c:v>1.8576565752138445</c:v>
                </c:pt>
                <c:pt idx="795">
                  <c:v>1.8684766457200941</c:v>
                </c:pt>
                <c:pt idx="796">
                  <c:v>1.8768922561138437</c:v>
                </c:pt>
                <c:pt idx="797">
                  <c:v>1.907463248972771</c:v>
                </c:pt>
                <c:pt idx="798">
                  <c:v>1.9236074811566988</c:v>
                </c:pt>
                <c:pt idx="799">
                  <c:v>1.9253249526656273</c:v>
                </c:pt>
                <c:pt idx="800">
                  <c:v>1.9516022667522333</c:v>
                </c:pt>
                <c:pt idx="801">
                  <c:v>1.9960847788334812</c:v>
                </c:pt>
                <c:pt idx="802">
                  <c:v>2.0424565095745506</c:v>
                </c:pt>
                <c:pt idx="803">
                  <c:v>2.0003784576058026</c:v>
                </c:pt>
                <c:pt idx="804">
                  <c:v>1.9545219683174115</c:v>
                </c:pt>
                <c:pt idx="805">
                  <c:v>1.9505717838468761</c:v>
                </c:pt>
                <c:pt idx="806">
                  <c:v>1.9414691848495551</c:v>
                </c:pt>
                <c:pt idx="807">
                  <c:v>1.9352862874174126</c:v>
                </c:pt>
                <c:pt idx="808">
                  <c:v>1.9607048657495543</c:v>
                </c:pt>
                <c:pt idx="809">
                  <c:v>1.9801122938004463</c:v>
                </c:pt>
                <c:pt idx="810">
                  <c:v>1.9897301342504459</c:v>
                </c:pt>
                <c:pt idx="811">
                  <c:v>1.994023813022767</c:v>
                </c:pt>
                <c:pt idx="812">
                  <c:v>1.916565847970092</c:v>
                </c:pt>
                <c:pt idx="813">
                  <c:v>1.9399234604915194</c:v>
                </c:pt>
                <c:pt idx="814">
                  <c:v>1.9284164013816985</c:v>
                </c:pt>
                <c:pt idx="815">
                  <c:v>1.9122721691977707</c:v>
                </c:pt>
                <c:pt idx="816">
                  <c:v>1.9442171392638408</c:v>
                </c:pt>
                <c:pt idx="817">
                  <c:v>1.9479955765834833</c:v>
                </c:pt>
                <c:pt idx="818">
                  <c:v>1.9157071122156277</c:v>
                </c:pt>
                <c:pt idx="819">
                  <c:v>1.9344275516629483</c:v>
                </c:pt>
                <c:pt idx="820">
                  <c:v>1.9502282895450904</c:v>
                </c:pt>
                <c:pt idx="821">
                  <c:v>1.9572699227316972</c:v>
                </c:pt>
                <c:pt idx="822">
                  <c:v>1.9236074811566988</c:v>
                </c:pt>
                <c:pt idx="823">
                  <c:v>1.9658572802763397</c:v>
                </c:pt>
                <c:pt idx="824">
                  <c:v>1.9399234604915194</c:v>
                </c:pt>
                <c:pt idx="825">
                  <c:v>1.9103829505379493</c:v>
                </c:pt>
                <c:pt idx="826">
                  <c:v>1.8682311995542098</c:v>
                </c:pt>
                <c:pt idx="827">
                  <c:v>1.9213107686096391</c:v>
                </c:pt>
                <c:pt idx="828">
                  <c:v>1.8975459148372444</c:v>
                </c:pt>
                <c:pt idx="829">
                  <c:v>1.8965417660862982</c:v>
                </c:pt>
                <c:pt idx="830">
                  <c:v>1.8973785567120869</c:v>
                </c:pt>
                <c:pt idx="831">
                  <c:v>1.837464347905627</c:v>
                </c:pt>
                <c:pt idx="832">
                  <c:v>1.8361254829043654</c:v>
                </c:pt>
                <c:pt idx="833">
                  <c:v>1.8262513535200606</c:v>
                </c:pt>
                <c:pt idx="834">
                  <c:v>1.7880937009841029</c:v>
                </c:pt>
                <c:pt idx="835">
                  <c:v>1.7556262247035075</c:v>
                </c:pt>
                <c:pt idx="836">
                  <c:v>1.7427396490663638</c:v>
                </c:pt>
                <c:pt idx="837">
                  <c:v>1.7824035247287409</c:v>
                </c:pt>
                <c:pt idx="838">
                  <c:v>1.7601448940827655</c:v>
                </c:pt>
                <c:pt idx="839">
                  <c:v>1.7522790622003532</c:v>
                </c:pt>
                <c:pt idx="840">
                  <c:v>1.7422375746908907</c:v>
                </c:pt>
                <c:pt idx="841">
                  <c:v>1.759977535957608</c:v>
                </c:pt>
                <c:pt idx="842">
                  <c:v>1.7957921747413577</c:v>
                </c:pt>
                <c:pt idx="843">
                  <c:v>1.7593081034569771</c:v>
                </c:pt>
                <c:pt idx="844">
                  <c:v>1.7718599628438052</c:v>
                </c:pt>
                <c:pt idx="845">
                  <c:v>1.8260839953949028</c:v>
                </c:pt>
                <c:pt idx="846">
                  <c:v>1.8588861879258138</c:v>
                </c:pt>
                <c:pt idx="847">
                  <c:v>1.8493467747918244</c:v>
                </c:pt>
                <c:pt idx="848">
                  <c:v>1.8459996122886702</c:v>
                </c:pt>
                <c:pt idx="849">
                  <c:v>1.8242430560181679</c:v>
                </c:pt>
                <c:pt idx="850">
                  <c:v>1.8898474410799899</c:v>
                </c:pt>
                <c:pt idx="851">
                  <c:v>1.9029013748422912</c:v>
                </c:pt>
                <c:pt idx="852">
                  <c:v>1.8495141329169822</c:v>
                </c:pt>
                <c:pt idx="853">
                  <c:v>1.9137796529775422</c:v>
                </c:pt>
                <c:pt idx="854">
                  <c:v>1.9199719036083776</c:v>
                </c:pt>
                <c:pt idx="855">
                  <c:v>1.9598031373959122</c:v>
                </c:pt>
                <c:pt idx="856">
                  <c:v>1.9798861124148373</c:v>
                </c:pt>
                <c:pt idx="857">
                  <c:v>1.9812249774160988</c:v>
                </c:pt>
                <c:pt idx="858">
                  <c:v>1.9735265036588443</c:v>
                </c:pt>
                <c:pt idx="859">
                  <c:v>1.9636523742745395</c:v>
                </c:pt>
                <c:pt idx="860">
                  <c:v>1.9459124130078223</c:v>
                </c:pt>
                <c:pt idx="861">
                  <c:v>1.9293439586172092</c:v>
                </c:pt>
                <c:pt idx="862">
                  <c:v>1.9335279117461519</c:v>
                </c:pt>
                <c:pt idx="863">
                  <c:v>1.9905970324249307</c:v>
                </c:pt>
                <c:pt idx="864">
                  <c:v>1.9854089305450415</c:v>
                </c:pt>
                <c:pt idx="865">
                  <c:v>2.000805878059551</c:v>
                </c:pt>
                <c:pt idx="866">
                  <c:v>1.9991322968079737</c:v>
                </c:pt>
                <c:pt idx="867">
                  <c:v>1.9956410717259652</c:v>
                </c:pt>
                <c:pt idx="868">
                  <c:v>2.0205292295609385</c:v>
                </c:pt>
                <c:pt idx="869">
                  <c:v>1.4776983275927327</c:v>
                </c:pt>
                <c:pt idx="870">
                  <c:v>1.5459868699754633</c:v>
                </c:pt>
                <c:pt idx="871">
                  <c:v>1.5086262943288751</c:v>
                </c:pt>
                <c:pt idx="872">
                  <c:v>1.4596315043362003</c:v>
                </c:pt>
                <c:pt idx="873">
                  <c:v>1.414405544342962</c:v>
                </c:pt>
                <c:pt idx="874">
                  <c:v>1.4342328673834759</c:v>
                </c:pt>
                <c:pt idx="875">
                  <c:v>1.4619255747706399</c:v>
                </c:pt>
                <c:pt idx="876">
                  <c:v>1.449635911728999</c:v>
                </c:pt>
                <c:pt idx="877">
                  <c:v>1.4347244539051414</c:v>
                </c:pt>
                <c:pt idx="878">
                  <c:v>1.4530770173806584</c:v>
                </c:pt>
                <c:pt idx="879">
                  <c:v>1.4989584260694508</c:v>
                </c:pt>
                <c:pt idx="880">
                  <c:v>1.4979752530261197</c:v>
                </c:pt>
                <c:pt idx="881">
                  <c:v>1.5068238104161011</c:v>
                </c:pt>
                <c:pt idx="882">
                  <c:v>1.5333694825860453</c:v>
                </c:pt>
                <c:pt idx="883">
                  <c:v>1.5335333447599337</c:v>
                </c:pt>
                <c:pt idx="884">
                  <c:v>1.5428734886715809</c:v>
                </c:pt>
                <c:pt idx="885">
                  <c:v>1.5384492099765901</c:v>
                </c:pt>
                <c:pt idx="886">
                  <c:v>1.5563101869304414</c:v>
                </c:pt>
                <c:pt idx="887">
                  <c:v>1.5404155560632526</c:v>
                </c:pt>
                <c:pt idx="888">
                  <c:v>1.5469700430187945</c:v>
                </c:pt>
                <c:pt idx="889">
                  <c:v>1.5464784564971288</c:v>
                </c:pt>
                <c:pt idx="890">
                  <c:v>1.5392685208460328</c:v>
                </c:pt>
                <c:pt idx="891">
                  <c:v>1.5684359877981937</c:v>
                </c:pt>
                <c:pt idx="892">
                  <c:v>1.5759736477970669</c:v>
                </c:pt>
                <c:pt idx="893">
                  <c:v>1.616939191269203</c:v>
                </c:pt>
                <c:pt idx="894">
                  <c:v>1.6221827808336364</c:v>
                </c:pt>
                <c:pt idx="895">
                  <c:v>1.6289011299630667</c:v>
                </c:pt>
                <c:pt idx="896">
                  <c:v>1.6315229247452834</c:v>
                </c:pt>
                <c:pt idx="897">
                  <c:v>1.636766514309717</c:v>
                </c:pt>
                <c:pt idx="898">
                  <c:v>1.6066158743142247</c:v>
                </c:pt>
                <c:pt idx="899">
                  <c:v>1.6120233260525467</c:v>
                </c:pt>
                <c:pt idx="900">
                  <c:v>1.6377496873530482</c:v>
                </c:pt>
                <c:pt idx="901">
                  <c:v>1.616939191269203</c:v>
                </c:pt>
                <c:pt idx="902">
                  <c:v>1.6021915956192341</c:v>
                </c:pt>
                <c:pt idx="903">
                  <c:v>1.5956371086636922</c:v>
                </c:pt>
                <c:pt idx="904">
                  <c:v>1.5718770934498532</c:v>
                </c:pt>
                <c:pt idx="905">
                  <c:v>1.5884271730125963</c:v>
                </c:pt>
                <c:pt idx="906">
                  <c:v>1.5905573812731473</c:v>
                </c:pt>
                <c:pt idx="907">
                  <c:v>1.5858053782303796</c:v>
                </c:pt>
                <c:pt idx="908">
                  <c:v>1.5713855069281877</c:v>
                </c:pt>
                <c:pt idx="909">
                  <c:v>1.600716836054237</c:v>
                </c:pt>
                <c:pt idx="910">
                  <c:v>1.5971118682286891</c:v>
                </c:pt>
                <c:pt idx="911">
                  <c:v>1.6205441590947509</c:v>
                </c:pt>
                <c:pt idx="912">
                  <c:v>1.6102208421397726</c:v>
                </c:pt>
                <c:pt idx="913">
                  <c:v>1.5774484073620638</c:v>
                </c:pt>
                <c:pt idx="914">
                  <c:v>1.5674528147548625</c:v>
                </c:pt>
                <c:pt idx="915">
                  <c:v>1.532714033890491</c:v>
                </c:pt>
                <c:pt idx="916">
                  <c:v>1.5078069834594323</c:v>
                </c:pt>
                <c:pt idx="917">
                  <c:v>1.5248486495438409</c:v>
                </c:pt>
                <c:pt idx="918">
                  <c:v>1.5128867108499773</c:v>
                </c:pt>
                <c:pt idx="919">
                  <c:v>1.5094456051983178</c:v>
                </c:pt>
                <c:pt idx="920">
                  <c:v>1.5243570630221752</c:v>
                </c:pt>
                <c:pt idx="921">
                  <c:v>1.5700746095370792</c:v>
                </c:pt>
                <c:pt idx="922">
                  <c:v>1.59137669214259</c:v>
                </c:pt>
                <c:pt idx="923">
                  <c:v>1.5998975251847944</c:v>
                </c:pt>
                <c:pt idx="924">
                  <c:v>1.6002252495325715</c:v>
                </c:pt>
                <c:pt idx="925">
                  <c:v>1.6082544960531102</c:v>
                </c:pt>
                <c:pt idx="926">
                  <c:v>1.5912128299687014</c:v>
                </c:pt>
                <c:pt idx="927">
                  <c:v>1.5903935190992589</c:v>
                </c:pt>
                <c:pt idx="928">
                  <c:v>1.5876078621431535</c:v>
                </c:pt>
                <c:pt idx="929">
                  <c:v>1.5574572221476612</c:v>
                </c:pt>
                <c:pt idx="930">
                  <c:v>1.5671250904070855</c:v>
                </c:pt>
                <c:pt idx="931">
                  <c:v>1.5756459234492897</c:v>
                </c:pt>
                <c:pt idx="932">
                  <c:v>1.5149894211134742</c:v>
                </c:pt>
                <c:pt idx="933">
                  <c:v>1.5378800949030402</c:v>
                </c:pt>
                <c:pt idx="934">
                  <c:v>1.5792082617890655</c:v>
                </c:pt>
                <c:pt idx="935">
                  <c:v>1.5667136997072437</c:v>
                </c:pt>
                <c:pt idx="936">
                  <c:v>1.5519765239184287</c:v>
                </c:pt>
                <c:pt idx="937">
                  <c:v>1.5585441783460527</c:v>
                </c:pt>
                <c:pt idx="938">
                  <c:v>1.5623886589866134</c:v>
                </c:pt>
                <c:pt idx="939">
                  <c:v>1.5808101287226324</c:v>
                </c:pt>
                <c:pt idx="940">
                  <c:v>1.5538987642387088</c:v>
                </c:pt>
                <c:pt idx="941">
                  <c:v>1.5622284722932567</c:v>
                </c:pt>
                <c:pt idx="942">
                  <c:v>1.577926768242212</c:v>
                </c:pt>
                <c:pt idx="943">
                  <c:v>1.591702823870887</c:v>
                </c:pt>
                <c:pt idx="944">
                  <c:v>1.5454088694908044</c:v>
                </c:pt>
                <c:pt idx="945">
                  <c:v>1.4925472606830976</c:v>
                </c:pt>
                <c:pt idx="946">
                  <c:v>1.5087261167121231</c:v>
                </c:pt>
                <c:pt idx="947">
                  <c:v>1.5253855328212185</c:v>
                </c:pt>
                <c:pt idx="948">
                  <c:v>1.5068038763918428</c:v>
                </c:pt>
                <c:pt idx="949">
                  <c:v>1.4987945417240085</c:v>
                </c:pt>
                <c:pt idx="950">
                  <c:v>1.4681988832928812</c:v>
                </c:pt>
                <c:pt idx="951">
                  <c:v>1.4806934453747029</c:v>
                </c:pt>
                <c:pt idx="952">
                  <c:v>1.4877416598823971</c:v>
                </c:pt>
                <c:pt idx="953">
                  <c:v>1.4795721385212059</c:v>
                </c:pt>
                <c:pt idx="954">
                  <c:v>1.4821351256149131</c:v>
                </c:pt>
                <c:pt idx="955">
                  <c:v>1.453942267584136</c:v>
                </c:pt>
                <c:pt idx="956">
                  <c:v>1.4412875188089578</c:v>
                </c:pt>
                <c:pt idx="957">
                  <c:v>1.3916296438683848</c:v>
                </c:pt>
                <c:pt idx="958">
                  <c:v>1.3824990023470536</c:v>
                </c:pt>
                <c:pt idx="959">
                  <c:v>1.3924305773351682</c:v>
                </c:pt>
                <c:pt idx="960">
                  <c:v>1.4009204720830726</c:v>
                </c:pt>
                <c:pt idx="961">
                  <c:v>1.3945130043488052</c:v>
                </c:pt>
                <c:pt idx="962">
                  <c:v>1.3767322813862128</c:v>
                </c:pt>
                <c:pt idx="963">
                  <c:v>1.4018815922432128</c:v>
                </c:pt>
                <c:pt idx="964">
                  <c:v>1.4073279398173402</c:v>
                </c:pt>
                <c:pt idx="965">
                  <c:v>1.3885860966946078</c:v>
                </c:pt>
                <c:pt idx="966">
                  <c:v>1.3889064700813212</c:v>
                </c:pt>
                <c:pt idx="967">
                  <c:v>1.3892268434680346</c:v>
                </c:pt>
                <c:pt idx="968">
                  <c:v>1.4119733539246841</c:v>
                </c:pt>
                <c:pt idx="969">
                  <c:v>1.4212641821393719</c:v>
                </c:pt>
                <c:pt idx="970">
                  <c:v>1.4222253022995122</c:v>
                </c:pt>
                <c:pt idx="971">
                  <c:v>1.438083784941824</c:v>
                </c:pt>
                <c:pt idx="972">
                  <c:v>1.4010806587764293</c:v>
                </c:pt>
                <c:pt idx="973">
                  <c:v>1.3969158047491554</c:v>
                </c:pt>
                <c:pt idx="974">
                  <c:v>1.4292735168072064</c:v>
                </c:pt>
                <c:pt idx="975">
                  <c:v>1.4137354075516078</c:v>
                </c:pt>
                <c:pt idx="976">
                  <c:v>1.4095705535243337</c:v>
                </c:pt>
                <c:pt idx="977">
                  <c:v>1.3762517213061429</c:v>
                </c:pt>
                <c:pt idx="978">
                  <c:v>1.3733683608257226</c:v>
                </c:pt>
                <c:pt idx="979">
                  <c:v>1.3832999358138371</c:v>
                </c:pt>
                <c:pt idx="980">
                  <c:v>1.3876249765344677</c:v>
                </c:pt>
                <c:pt idx="981">
                  <c:v>1.392110203948455</c:v>
                </c:pt>
                <c:pt idx="982">
                  <c:v>1.3821786289603404</c:v>
                </c:pt>
                <c:pt idx="983">
                  <c:v>1.3749702277592895</c:v>
                </c:pt>
                <c:pt idx="984">
                  <c:v>1.3461366229550857</c:v>
                </c:pt>
                <c:pt idx="985">
                  <c:v>1.3349235544201177</c:v>
                </c:pt>
                <c:pt idx="986">
                  <c:v>1.3602330519704742</c:v>
                </c:pt>
                <c:pt idx="987">
                  <c:v>1.3857027362141874</c:v>
                </c:pt>
                <c:pt idx="988">
                  <c:v>1.3611941721306142</c:v>
                </c:pt>
                <c:pt idx="989">
                  <c:v>1.3515829705292131</c:v>
                </c:pt>
                <c:pt idx="990">
                  <c:v>1.3456560628750156</c:v>
                </c:pt>
                <c:pt idx="991">
                  <c:v>1.3288364600725635</c:v>
                </c:pt>
                <c:pt idx="992">
                  <c:v>1.366960893091455</c:v>
                </c:pt>
                <c:pt idx="993">
                  <c:v>1.3390884084473915</c:v>
                </c:pt>
                <c:pt idx="994">
                  <c:v>1.3515829705292131</c:v>
                </c:pt>
                <c:pt idx="995">
                  <c:v>1.3615145455173276</c:v>
                </c:pt>
                <c:pt idx="996">
                  <c:v>1.426783973449264</c:v>
                </c:pt>
                <c:pt idx="997">
                  <c:v>1.3600817231262448</c:v>
                </c:pt>
                <c:pt idx="998">
                  <c:v>1.3900899616165541</c:v>
                </c:pt>
                <c:pt idx="999">
                  <c:v>1.4096808323407977</c:v>
                </c:pt>
                <c:pt idx="1000">
                  <c:v>1.4497954723952009</c:v>
                </c:pt>
                <c:pt idx="1001">
                  <c:v>1.4522832020109777</c:v>
                </c:pt>
                <c:pt idx="1002">
                  <c:v>1.4354910271044834</c:v>
                </c:pt>
                <c:pt idx="1003">
                  <c:v>1.4242962438334872</c:v>
                </c:pt>
                <c:pt idx="1004">
                  <c:v>1.4174549873901006</c:v>
                </c:pt>
                <c:pt idx="1005">
                  <c:v>1.4138788760674212</c:v>
                </c:pt>
                <c:pt idx="1006">
                  <c:v>1.4090588999368534</c:v>
                </c:pt>
                <c:pt idx="1007">
                  <c:v>1.4933307406712975</c:v>
                </c:pt>
                <c:pt idx="1008">
                  <c:v>1.4749837347549424</c:v>
                </c:pt>
                <c:pt idx="1009">
                  <c:v>1.4692308600184583</c:v>
                </c:pt>
                <c:pt idx="1010">
                  <c:v>1.4679869952105697</c:v>
                </c:pt>
                <c:pt idx="1011">
                  <c:v>1.4972178181959488</c:v>
                </c:pt>
                <c:pt idx="1012">
                  <c:v>1.4913094603584787</c:v>
                </c:pt>
                <c:pt idx="1013">
                  <c:v>1.5133880606984991</c:v>
                </c:pt>
                <c:pt idx="1014">
                  <c:v>1.5163422396172341</c:v>
                </c:pt>
                <c:pt idx="1015">
                  <c:v>1.5172751382231506</c:v>
                </c:pt>
                <c:pt idx="1016">
                  <c:v>1.5196073847379414</c:v>
                </c:pt>
                <c:pt idx="1017">
                  <c:v>1.4969068519939768</c:v>
                </c:pt>
                <c:pt idx="1018">
                  <c:v>1.4891326969446739</c:v>
                </c:pt>
                <c:pt idx="1019">
                  <c:v>1.5261376749793558</c:v>
                </c:pt>
                <c:pt idx="1020">
                  <c:v>1.5555239810657211</c:v>
                </c:pt>
                <c:pt idx="1021">
                  <c:v>1.5591000923884004</c:v>
                </c:pt>
                <c:pt idx="1022">
                  <c:v>1.5340673131296449</c:v>
                </c:pt>
                <c:pt idx="1023">
                  <c:v>1.5225615636566765</c:v>
                </c:pt>
                <c:pt idx="1024">
                  <c:v>1.5595665416913587</c:v>
                </c:pt>
                <c:pt idx="1025">
                  <c:v>1.5734045376791179</c:v>
                </c:pt>
                <c:pt idx="1026">
                  <c:v>1.6012360127556224</c:v>
                </c:pt>
                <c:pt idx="1027">
                  <c:v>1.6393293724972069</c:v>
                </c:pt>
                <c:pt idx="1028">
                  <c:v>1.6256468596104339</c:v>
                </c:pt>
                <c:pt idx="1029">
                  <c:v>1.5755813010929227</c:v>
                </c:pt>
                <c:pt idx="1030">
                  <c:v>1.6017024620585807</c:v>
                </c:pt>
                <c:pt idx="1031">
                  <c:v>1.6259578258124059</c:v>
                </c:pt>
                <c:pt idx="1032">
                  <c:v>1.605123090280274</c:v>
                </c:pt>
                <c:pt idx="1033">
                  <c:v>1.6326435991548065</c:v>
                </c:pt>
                <c:pt idx="1034">
                  <c:v>1.631399734346918</c:v>
                </c:pt>
                <c:pt idx="1035">
                  <c:v>1.6402622711031234</c:v>
                </c:pt>
                <c:pt idx="1036">
                  <c:v>1.618494636965075</c:v>
                </c:pt>
                <c:pt idx="1037">
                  <c:v>1.6012360127556224</c:v>
                </c:pt>
                <c:pt idx="1038">
                  <c:v>1.5769806490017972</c:v>
                </c:pt>
                <c:pt idx="1039">
                  <c:v>1.5828890068392676</c:v>
                </c:pt>
                <c:pt idx="1040">
                  <c:v>1.5426188836838781</c:v>
                </c:pt>
                <c:pt idx="1041">
                  <c:v>1.5312686173118959</c:v>
                </c:pt>
                <c:pt idx="1042">
                  <c:v>1.5056139056491962</c:v>
                </c:pt>
                <c:pt idx="1043">
                  <c:v>1.5444846808957109</c:v>
                </c:pt>
                <c:pt idx="1044">
                  <c:v>1.52085124954583</c:v>
                </c:pt>
                <c:pt idx="1045">
                  <c:v>1.5112112972846943</c:v>
                </c:pt>
                <c:pt idx="1046">
                  <c:v>1.5113667803856803</c:v>
                </c:pt>
                <c:pt idx="1047">
                  <c:v>1.4858675518239666</c:v>
                </c:pt>
                <c:pt idx="1048">
                  <c:v>1.5247383270704813</c:v>
                </c:pt>
                <c:pt idx="1049">
                  <c:v>1.5280034721911886</c:v>
                </c:pt>
                <c:pt idx="1050">
                  <c:v>1.5410640526740176</c:v>
                </c:pt>
                <c:pt idx="1051">
                  <c:v>1.5511704542381115</c:v>
                </c:pt>
                <c:pt idx="1052">
                  <c:v>1.5558349472676931</c:v>
                </c:pt>
                <c:pt idx="1053">
                  <c:v>1.5426188836838781</c:v>
                </c:pt>
                <c:pt idx="1054">
                  <c:v>1.534378279331617</c:v>
                </c:pt>
                <c:pt idx="1055">
                  <c:v>1.5161867565162481</c:v>
                </c:pt>
                <c:pt idx="1056">
                  <c:v>1.5248938101714675</c:v>
                </c:pt>
                <c:pt idx="1057">
                  <c:v>1.5163422396172341</c:v>
                </c:pt>
                <c:pt idx="1058">
                  <c:v>1.5043700408413077</c:v>
                </c:pt>
                <c:pt idx="1059">
                  <c:v>1.4798037108855102</c:v>
                </c:pt>
                <c:pt idx="1060">
                  <c:v>1.5091900169718755</c:v>
                </c:pt>
                <c:pt idx="1061">
                  <c:v>1.5152538579103318</c:v>
                </c:pt>
                <c:pt idx="1062">
                  <c:v>1.5188299692330112</c:v>
                </c:pt>
                <c:pt idx="1063">
                  <c:v>1.4922423589643949</c:v>
                </c:pt>
                <c:pt idx="1064">
                  <c:v>1.4826024067032593</c:v>
                </c:pt>
                <c:pt idx="1065">
                  <c:v>1.5468169274105017</c:v>
                </c:pt>
                <c:pt idx="1066">
                  <c:v>1.5985928000388594</c:v>
                </c:pt>
                <c:pt idx="1067">
                  <c:v>1.618494636965075</c:v>
                </c:pt>
                <c:pt idx="1068">
                  <c:v>1.5391982554621848</c:v>
                </c:pt>
                <c:pt idx="1069">
                  <c:v>1.5681181122455918</c:v>
                </c:pt>
                <c:pt idx="1070">
                  <c:v>1.592373475999417</c:v>
                </c:pt>
                <c:pt idx="1071">
                  <c:v>1.5995256986447759</c:v>
                </c:pt>
                <c:pt idx="1072">
                  <c:v>1.5578562275805119</c:v>
                </c:pt>
                <c:pt idx="1073">
                  <c:v>1.5550575317627628</c:v>
                </c:pt>
                <c:pt idx="1074">
                  <c:v>1.5326679652207704</c:v>
                </c:pt>
                <c:pt idx="1075">
                  <c:v>1.5186744861320252</c:v>
                </c:pt>
                <c:pt idx="1076">
                  <c:v>1.4245273905092424</c:v>
                </c:pt>
                <c:pt idx="1077">
                  <c:v>1.4985190748414727</c:v>
                </c:pt>
                <c:pt idx="1078">
                  <c:v>1.4947344822325772</c:v>
                </c:pt>
                <c:pt idx="1079">
                  <c:v>1.5012439815198777</c:v>
                </c:pt>
                <c:pt idx="1080">
                  <c:v>1.5251626068080981</c:v>
                </c:pt>
                <c:pt idx="1081">
                  <c:v>1.5537741269313494</c:v>
                </c:pt>
                <c:pt idx="1082">
                  <c:v>1.5831425655763798</c:v>
                </c:pt>
                <c:pt idx="1083">
                  <c:v>1.6067584234558887</c:v>
                </c:pt>
                <c:pt idx="1084">
                  <c:v>1.6271952235439253</c:v>
                </c:pt>
                <c:pt idx="1085">
                  <c:v>1.6521735347626365</c:v>
                </c:pt>
                <c:pt idx="1086">
                  <c:v>1.5993406219424531</c:v>
                </c:pt>
                <c:pt idx="1087">
                  <c:v>1.5966157152640483</c:v>
                </c:pt>
                <c:pt idx="1088">
                  <c:v>1.6044876678905513</c:v>
                </c:pt>
                <c:pt idx="1089">
                  <c:v>1.5885923789331895</c:v>
                </c:pt>
                <c:pt idx="1090">
                  <c:v>1.5690638810712878</c:v>
                </c:pt>
                <c:pt idx="1091">
                  <c:v>1.6362782458052749</c:v>
                </c:pt>
                <c:pt idx="1092">
                  <c:v>1.6262869213177902</c:v>
                </c:pt>
                <c:pt idx="1093">
                  <c:v>1.6368837806226981</c:v>
                </c:pt>
                <c:pt idx="1094">
                  <c:v>1.637792082848833</c:v>
                </c:pt>
                <c:pt idx="1095">
                  <c:v>1.671096497807115</c:v>
                </c:pt>
                <c:pt idx="1096">
                  <c:v>1.6591371851630046</c:v>
                </c:pt>
                <c:pt idx="1097">
                  <c:v>1.6568664295976672</c:v>
                </c:pt>
                <c:pt idx="1098">
                  <c:v>1.6747297067116547</c:v>
                </c:pt>
                <c:pt idx="1099">
                  <c:v>1.6686743585374217</c:v>
                </c:pt>
                <c:pt idx="1100">
                  <c:v>1.6662522192677285</c:v>
                </c:pt>
                <c:pt idx="1101">
                  <c:v>1.6432418962056428</c:v>
                </c:pt>
                <c:pt idx="1102">
                  <c:v>1.6573205807107347</c:v>
                </c:pt>
                <c:pt idx="1103">
                  <c:v>1.6508110814234342</c:v>
                </c:pt>
                <c:pt idx="1104">
                  <c:v>1.650054162901655</c:v>
                </c:pt>
                <c:pt idx="1105">
                  <c:v>1.6361268621009191</c:v>
                </c:pt>
                <c:pt idx="1106">
                  <c:v>1.5979781686032508</c:v>
                </c:pt>
                <c:pt idx="1107">
                  <c:v>1.5729998573845394</c:v>
                </c:pt>
                <c:pt idx="1108">
                  <c:v>1.6072125745689561</c:v>
                </c:pt>
                <c:pt idx="1109">
                  <c:v>1.585564704846073</c:v>
                </c:pt>
                <c:pt idx="1110">
                  <c:v>1.5686097299582205</c:v>
                </c:pt>
                <c:pt idx="1111">
                  <c:v>1.5725457062714718</c:v>
                </c:pt>
                <c:pt idx="1112">
                  <c:v>1.5669445092103063</c:v>
                </c:pt>
                <c:pt idx="1113">
                  <c:v>1.5751192292455209</c:v>
                </c:pt>
                <c:pt idx="1114">
                  <c:v>1.5755733803585885</c:v>
                </c:pt>
                <c:pt idx="1115">
                  <c:v>1.5195614097469325</c:v>
                </c:pt>
                <c:pt idx="1116">
                  <c:v>1.5387871402001225</c:v>
                </c:pt>
                <c:pt idx="1117">
                  <c:v>1.5628971096234736</c:v>
                </c:pt>
                <c:pt idx="1118">
                  <c:v>1.50485770211335</c:v>
                </c:pt>
                <c:pt idx="1119">
                  <c:v>1.5482345224630214</c:v>
                </c:pt>
                <c:pt idx="1120">
                  <c:v>1.5427360522778517</c:v>
                </c:pt>
                <c:pt idx="1121">
                  <c:v>1.5728249030133632</c:v>
                </c:pt>
                <c:pt idx="1122">
                  <c:v>1.6071903416706734</c:v>
                </c:pt>
                <c:pt idx="1123">
                  <c:v>1.6073430769535948</c:v>
                </c:pt>
                <c:pt idx="1124">
                  <c:v>1.6041356360122458</c:v>
                </c:pt>
                <c:pt idx="1125">
                  <c:v>1.5221532867683154</c:v>
                </c:pt>
                <c:pt idx="1126">
                  <c:v>1.6217439747453111</c:v>
                </c:pt>
                <c:pt idx="1127">
                  <c:v>1.6589046792143394</c:v>
                </c:pt>
                <c:pt idx="1128">
                  <c:v>1.6441890402446042</c:v>
                </c:pt>
                <c:pt idx="1129">
                  <c:v>1.691160170693456</c:v>
                </c:pt>
                <c:pt idx="1130">
                  <c:v>1.7106323798352268</c:v>
                </c:pt>
                <c:pt idx="1131">
                  <c:v>1.7000787397660226</c:v>
                </c:pt>
                <c:pt idx="1132">
                  <c:v>1.7150916643715102</c:v>
                </c:pt>
                <c:pt idx="1133">
                  <c:v>1.7064703809346955</c:v>
                </c:pt>
                <c:pt idx="1134">
                  <c:v>1.7119701651961117</c:v>
                </c:pt>
                <c:pt idx="1135">
                  <c:v>1.7119701651961117</c:v>
                </c:pt>
                <c:pt idx="1136">
                  <c:v>1.7134565933748729</c:v>
                </c:pt>
                <c:pt idx="1137">
                  <c:v>1.7061730952989433</c:v>
                </c:pt>
                <c:pt idx="1138">
                  <c:v>1.6878900287001815</c:v>
                </c:pt>
                <c:pt idx="1139">
                  <c:v>1.7260912328943425</c:v>
                </c:pt>
                <c:pt idx="1140">
                  <c:v>1.7290640892518647</c:v>
                </c:pt>
                <c:pt idx="1141">
                  <c:v>1.7161321640966429</c:v>
                </c:pt>
                <c:pt idx="1142">
                  <c:v>1.7278749467088559</c:v>
                </c:pt>
                <c:pt idx="1143">
                  <c:v>1.7736569346146986</c:v>
                </c:pt>
                <c:pt idx="1144">
                  <c:v>1.7537387970192995</c:v>
                </c:pt>
                <c:pt idx="1145">
                  <c:v>1.7555225108338128</c:v>
                </c:pt>
                <c:pt idx="1146">
                  <c:v>1.7720218636180614</c:v>
                </c:pt>
                <c:pt idx="1147">
                  <c:v>1.792385929667089</c:v>
                </c:pt>
                <c:pt idx="1148">
                  <c:v>1.7696435785320437</c:v>
                </c:pt>
                <c:pt idx="1149">
                  <c:v>1.8032368553720453</c:v>
                </c:pt>
                <c:pt idx="1150">
                  <c:v>1.8213712791529311</c:v>
                </c:pt>
                <c:pt idx="1151">
                  <c:v>1.8277629203216039</c:v>
                </c:pt>
                <c:pt idx="1152">
                  <c:v>1.7934264293922217</c:v>
                </c:pt>
                <c:pt idx="1153">
                  <c:v>1.7977370711106291</c:v>
                </c:pt>
                <c:pt idx="1154">
                  <c:v>1.8166147089808953</c:v>
                </c:pt>
                <c:pt idx="1155">
                  <c:v>1.8403975598410733</c:v>
                </c:pt>
                <c:pt idx="1156">
                  <c:v>1.8047232835508062</c:v>
                </c:pt>
                <c:pt idx="1157">
                  <c:v>1.8277629203216039</c:v>
                </c:pt>
                <c:pt idx="1158">
                  <c:v>1.8417353452019585</c:v>
                </c:pt>
                <c:pt idx="1159">
                  <c:v>1.8567482698074458</c:v>
                </c:pt>
                <c:pt idx="1160">
                  <c:v>1.8436677018343479</c:v>
                </c:pt>
                <c:pt idx="1161">
                  <c:v>1.9222262447255833</c:v>
                </c:pt>
                <c:pt idx="1162">
                  <c:v>1.9771045294806573</c:v>
                </c:pt>
                <c:pt idx="1163">
                  <c:v>1.9779270321879614</c:v>
                </c:pt>
                <c:pt idx="1164">
                  <c:v>1.9859875587195417</c:v>
                </c:pt>
                <c:pt idx="1165">
                  <c:v>1.9979960982461817</c:v>
                </c:pt>
                <c:pt idx="1166">
                  <c:v>2.0037536171973107</c:v>
                </c:pt>
                <c:pt idx="1167">
                  <c:v>2.0220131772994621</c:v>
                </c:pt>
                <c:pt idx="1168">
                  <c:v>1.9909225749633663</c:v>
                </c:pt>
                <c:pt idx="1169">
                  <c:v>2.021026174050697</c:v>
                </c:pt>
                <c:pt idx="1170">
                  <c:v>2.0374762281967791</c:v>
                </c:pt>
                <c:pt idx="1171">
                  <c:v>2.0559002888403914</c:v>
                </c:pt>
                <c:pt idx="1172">
                  <c:v>2.0476752617673504</c:v>
                </c:pt>
                <c:pt idx="1173">
                  <c:v>2.0876488933423301</c:v>
                </c:pt>
                <c:pt idx="1174">
                  <c:v>2.0748178511083859</c:v>
                </c:pt>
                <c:pt idx="1175">
                  <c:v>2.0282641978749729</c:v>
                </c:pt>
                <c:pt idx="1176">
                  <c:v>2.0216841762165401</c:v>
                </c:pt>
                <c:pt idx="1177">
                  <c:v>2.063796314830511</c:v>
                </c:pt>
                <c:pt idx="1178">
                  <c:v>2.0603418034598335</c:v>
                </c:pt>
                <c:pt idx="1179">
                  <c:v>2.1014669388250393</c:v>
                </c:pt>
                <c:pt idx="1180">
                  <c:v>2.0595193007525294</c:v>
                </c:pt>
                <c:pt idx="1181">
                  <c:v>2.098999430703127</c:v>
                </c:pt>
                <c:pt idx="1182">
                  <c:v>2.0850168846789567</c:v>
                </c:pt>
                <c:pt idx="1183">
                  <c:v>2.0652768197036582</c:v>
                </c:pt>
                <c:pt idx="1184">
                  <c:v>2.063467313747589</c:v>
                </c:pt>
                <c:pt idx="1185">
                  <c:v>2.0731728456937777</c:v>
                </c:pt>
                <c:pt idx="1186">
                  <c:v>2.0463592574356637</c:v>
                </c:pt>
                <c:pt idx="1187">
                  <c:v>1.7785495187756786</c:v>
                </c:pt>
                <c:pt idx="1188">
                  <c:v>1.8880985543714228</c:v>
                </c:pt>
                <c:pt idx="1189">
                  <c:v>1.8514887890449792</c:v>
                </c:pt>
                <c:pt idx="1190">
                  <c:v>1.8876168469329171</c:v>
                </c:pt>
                <c:pt idx="1191">
                  <c:v>1.890185953271615</c:v>
                </c:pt>
                <c:pt idx="1192">
                  <c:v>1.9041554689882842</c:v>
                </c:pt>
                <c:pt idx="1193">
                  <c:v>1.9565010106392522</c:v>
                </c:pt>
                <c:pt idx="1194">
                  <c:v>1.944940032115112</c:v>
                </c:pt>
                <c:pt idx="1195">
                  <c:v>1.9852428878034341</c:v>
                </c:pt>
                <c:pt idx="1196">
                  <c:v>1.9980884194969231</c:v>
                </c:pt>
                <c:pt idx="1197">
                  <c:v>2.0093282597287261</c:v>
                </c:pt>
                <c:pt idx="1198">
                  <c:v>1.9820315048800616</c:v>
                </c:pt>
                <c:pt idx="1199">
                  <c:v>2.0157510255754705</c:v>
                </c:pt>
                <c:pt idx="1200">
                  <c:v>2.014787610698459</c:v>
                </c:pt>
                <c:pt idx="1201">
                  <c:v>2.0338953390925236</c:v>
                </c:pt>
                <c:pt idx="1202">
                  <c:v>2.0250640360532501</c:v>
                </c:pt>
                <c:pt idx="1203">
                  <c:v>2.0152693181369647</c:v>
                </c:pt>
                <c:pt idx="1204">
                  <c:v>2.0107733820442437</c:v>
                </c:pt>
                <c:pt idx="1205">
                  <c:v>1.9937530525503704</c:v>
                </c:pt>
                <c:pt idx="1206">
                  <c:v>2.024742897760913</c:v>
                </c:pt>
                <c:pt idx="1207">
                  <c:v>1.9765721539103289</c:v>
                </c:pt>
                <c:pt idx="1208">
                  <c:v>1.9857245952419398</c:v>
                </c:pt>
                <c:pt idx="1209">
                  <c:v>1.9696676806250786</c:v>
                </c:pt>
                <c:pt idx="1210">
                  <c:v>1.9181249847049535</c:v>
                </c:pt>
                <c:pt idx="1211">
                  <c:v>1.925832303721047</c:v>
                </c:pt>
                <c:pt idx="1212">
                  <c:v>1.928722548352082</c:v>
                </c:pt>
                <c:pt idx="1213">
                  <c:v>1.961157515878142</c:v>
                </c:pt>
                <c:pt idx="1214">
                  <c:v>1.9507205213771821</c:v>
                </c:pt>
                <c:pt idx="1215">
                  <c:v>1.9784989836643523</c:v>
                </c:pt>
                <c:pt idx="1216">
                  <c:v>2.0085254139978828</c:v>
                </c:pt>
                <c:pt idx="1217">
                  <c:v>2.0160721638678076</c:v>
                </c:pt>
                <c:pt idx="1218">
                  <c:v>2.016875009598651</c:v>
                </c:pt>
                <c:pt idx="1219">
                  <c:v>2.0253851743455873</c:v>
                </c:pt>
                <c:pt idx="1220">
                  <c:v>1.9834766271955793</c:v>
                </c:pt>
                <c:pt idx="1221">
                  <c:v>2.0220132222760463</c:v>
                </c:pt>
                <c:pt idx="1222">
                  <c:v>2.029238833853634</c:v>
                </c:pt>
                <c:pt idx="1223">
                  <c:v>2.0271514349534421</c:v>
                </c:pt>
                <c:pt idx="1224">
                  <c:v>2.0057957385130165</c:v>
                </c:pt>
                <c:pt idx="1225">
                  <c:v>1.9916656536501784</c:v>
                </c:pt>
                <c:pt idx="1226">
                  <c:v>2.0250640360532501</c:v>
                </c:pt>
                <c:pt idx="1227">
                  <c:v>1.9558587340545777</c:v>
                </c:pt>
                <c:pt idx="1228">
                  <c:v>1.9388384045607048</c:v>
                </c:pt>
                <c:pt idx="1229">
                  <c:v>1.9211757984821574</c:v>
                </c:pt>
                <c:pt idx="1230">
                  <c:v>1.9171615698279418</c:v>
                </c:pt>
                <c:pt idx="1231">
                  <c:v>1.8916310755871324</c:v>
                </c:pt>
                <c:pt idx="1232">
                  <c:v>1.9606758084396361</c:v>
                </c:pt>
                <c:pt idx="1233">
                  <c:v>1.9658140211170319</c:v>
                </c:pt>
                <c:pt idx="1234">
                  <c:v>1.9353058833449952</c:v>
                </c:pt>
                <c:pt idx="1235">
                  <c:v>1.9865274409727829</c:v>
                </c:pt>
                <c:pt idx="1236">
                  <c:v>2.0054746002206794</c:v>
                </c:pt>
                <c:pt idx="1237">
                  <c:v>1.9894176856038179</c:v>
                </c:pt>
                <c:pt idx="1238">
                  <c:v>2.0207286691066977</c:v>
                </c:pt>
                <c:pt idx="1239">
                  <c:v>2.024742897760913</c:v>
                </c:pt>
                <c:pt idx="1240">
                  <c:v>2.0054746002206794</c:v>
                </c:pt>
                <c:pt idx="1241">
                  <c:v>1.9916656536501784</c:v>
                </c:pt>
                <c:pt idx="1242">
                  <c:v>1.9776961379335092</c:v>
                </c:pt>
                <c:pt idx="1243">
                  <c:v>1.9666168668478747</c:v>
                </c:pt>
                <c:pt idx="1244">
                  <c:v>1.9619603616089851</c:v>
                </c:pt>
                <c:pt idx="1245">
                  <c:v>1.9436554789457632</c:v>
                </c:pt>
                <c:pt idx="1246">
                  <c:v>1.9489542607693273</c:v>
                </c:pt>
                <c:pt idx="1247">
                  <c:v>1.9728790635484508</c:v>
                </c:pt>
                <c:pt idx="1248">
                  <c:v>1.9072062827654879</c:v>
                </c:pt>
                <c:pt idx="1249">
                  <c:v>1.886814001202074</c:v>
                </c:pt>
                <c:pt idx="1250">
                  <c:v>1.9165192932432675</c:v>
                </c:pt>
                <c:pt idx="1251">
                  <c:v>1.8832170526527465</c:v>
                </c:pt>
                <c:pt idx="1252">
                  <c:v>1.8111932019675323</c:v>
                </c:pt>
                <c:pt idx="1253">
                  <c:v>1.9185828796107975</c:v>
                </c:pt>
                <c:pt idx="1254">
                  <c:v>1.888849066065976</c:v>
                </c:pt>
                <c:pt idx="1255">
                  <c:v>1.8651252786631929</c:v>
                </c:pt>
                <c:pt idx="1256">
                  <c:v>1.870977146222546</c:v>
                </c:pt>
                <c:pt idx="1257">
                  <c:v>1.8425086013392062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0-427E-99D3-5DC19DBBF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5088"/>
        <c:axId val="85730208"/>
      </c:lineChart>
      <c:dateAx>
        <c:axId val="85745088"/>
        <c:scaling>
          <c:orientation val="minMax"/>
        </c:scaling>
        <c:delete val="0"/>
        <c:axPos val="b"/>
        <c:numFmt formatCode="[$-409]mmm\-dd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0208"/>
        <c:crosses val="autoZero"/>
        <c:auto val="1"/>
        <c:lblOffset val="100"/>
        <c:baseTimeUnit val="days"/>
      </c:dateAx>
      <c:valAx>
        <c:axId val="857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565150</xdr:colOff>
      <xdr:row>4</xdr:row>
      <xdr:rowOff>107950</xdr:rowOff>
    </xdr:from>
    <xdr:to>
      <xdr:col>6</xdr:col>
      <xdr:colOff>450850</xdr:colOff>
      <xdr:row>16</xdr:row>
      <xdr:rowOff>133350</xdr:rowOff>
    </xdr:to>
    <xdr:pic>
      <xdr:nvPicPr>
        <xdr:cNvPr id="2" name="Picture 1" descr="Addus HomeCare Announces Definitive Agreement to Acquire Personal Care  Operations of Gentiva | Business Wire">
          <a:extLst>
            <a:ext uri="{FF2B5EF4-FFF2-40B4-BE49-F238E27FC236}">
              <a16:creationId xmlns:a16="http://schemas.microsoft.com/office/drawing/2014/main" id="{13CB6220-1EE6-E402-EB01-867A65BB1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692150"/>
          <a:ext cx="3632200" cy="181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4</xdr:row>
      <xdr:rowOff>95250</xdr:rowOff>
    </xdr:from>
    <xdr:to>
      <xdr:col>17</xdr:col>
      <xdr:colOff>96456</xdr:colOff>
      <xdr:row>28</xdr:row>
      <xdr:rowOff>32152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0B4CCE-01A1-0E0C-4E01-E02F3FE99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193675</xdr:colOff>
      <xdr:row>2</xdr:row>
      <xdr:rowOff>165100</xdr:rowOff>
    </xdr:from>
    <xdr:to>
      <xdr:col>12</xdr:col>
      <xdr:colOff>498475</xdr:colOff>
      <xdr:row>17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6FE08-3F0C-294E-DF0F-6B99AC7C1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2C41-3CDC-4870-81ED-02CA283CBF98}">
  <sheetPr>
    <tabColor rgb="FF0F3557"/>
  </sheetPr>
  <dimension ref="B2:N58"/>
  <sheetViews>
    <sheetView showGridLines="0" topLeftCell="H1" workbookViewId="0">
      <selection activeCell="N17" sqref="N17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14" s="74" customFormat="1" x14ac:dyDescent="0.25">
      <c r="B2" s="72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4" spans="2:14" x14ac:dyDescent="0.25">
      <c r="B4" s="20"/>
      <c r="C4" s="11"/>
      <c r="D4" s="12"/>
      <c r="E4" s="12"/>
      <c r="F4" s="12"/>
      <c r="G4" s="12"/>
      <c r="H4" s="12"/>
      <c r="I4" s="12"/>
      <c r="J4" s="23"/>
      <c r="K4" s="23"/>
      <c r="L4" s="23"/>
      <c r="M4" s="23"/>
      <c r="N4" s="23"/>
    </row>
    <row r="5" spans="2:14" x14ac:dyDescent="0.25">
      <c r="B5" s="20"/>
      <c r="C5" s="11"/>
      <c r="D5" s="11"/>
      <c r="E5" s="24"/>
      <c r="F5" s="24"/>
      <c r="G5" s="24"/>
      <c r="H5" s="24"/>
      <c r="I5" s="24"/>
      <c r="J5" s="11"/>
      <c r="K5" s="11"/>
      <c r="L5" s="11"/>
      <c r="M5" s="11"/>
      <c r="N5" s="11"/>
    </row>
    <row r="6" spans="2:14" x14ac:dyDescent="0.25">
      <c r="B6" s="11"/>
      <c r="C6" s="11"/>
      <c r="D6" s="12"/>
      <c r="E6" s="12"/>
      <c r="F6" s="12"/>
      <c r="G6" s="12"/>
      <c r="H6" s="12"/>
      <c r="I6" s="12"/>
      <c r="J6" s="23"/>
      <c r="K6" s="23"/>
      <c r="L6" s="23"/>
      <c r="M6" s="23"/>
      <c r="N6" s="23"/>
    </row>
    <row r="7" spans="2:14" x14ac:dyDescent="0.25">
      <c r="B7" s="20"/>
      <c r="C7" s="11"/>
      <c r="D7" s="11"/>
      <c r="E7" s="24"/>
      <c r="F7" s="24"/>
      <c r="G7" s="24"/>
      <c r="H7" s="24"/>
      <c r="I7" s="142" t="s">
        <v>1</v>
      </c>
      <c r="J7" s="142"/>
      <c r="K7" s="142"/>
      <c r="L7" s="142"/>
      <c r="M7" s="142"/>
      <c r="N7" s="142"/>
    </row>
    <row r="8" spans="2:14" x14ac:dyDescent="0.25">
      <c r="B8" s="11"/>
      <c r="C8" s="11"/>
      <c r="D8" s="11"/>
      <c r="E8" s="11"/>
      <c r="F8" s="21"/>
      <c r="G8" s="21"/>
      <c r="H8" s="21"/>
      <c r="I8" s="142"/>
      <c r="J8" s="142"/>
      <c r="K8" s="142"/>
      <c r="L8" s="142"/>
      <c r="M8" s="142"/>
      <c r="N8" s="142"/>
    </row>
    <row r="9" spans="2:14" x14ac:dyDescent="0.25">
      <c r="B9" s="11"/>
      <c r="C9" s="11"/>
      <c r="D9" s="11"/>
      <c r="E9" s="11"/>
      <c r="F9" s="11"/>
      <c r="G9" s="11"/>
      <c r="H9" s="11"/>
      <c r="I9" s="142"/>
      <c r="J9" s="142"/>
      <c r="K9" s="142"/>
      <c r="L9" s="142"/>
      <c r="M9" s="142"/>
      <c r="N9" s="142"/>
    </row>
    <row r="10" spans="2:14" x14ac:dyDescent="0.25">
      <c r="B10" s="11"/>
      <c r="C10" s="21"/>
      <c r="D10" s="11"/>
      <c r="E10" s="24"/>
      <c r="F10" s="24"/>
      <c r="G10" s="24"/>
      <c r="H10" s="24"/>
      <c r="I10" s="142"/>
      <c r="J10" s="142"/>
      <c r="K10" s="142"/>
      <c r="L10" s="142"/>
      <c r="M10" s="142"/>
      <c r="N10" s="142"/>
    </row>
    <row r="11" spans="2:14" x14ac:dyDescent="0.25">
      <c r="B11" s="11"/>
      <c r="C11" s="21"/>
      <c r="D11" s="11"/>
      <c r="E11" s="21"/>
      <c r="F11" s="21"/>
      <c r="G11" s="21"/>
      <c r="H11" s="21"/>
      <c r="I11" s="142"/>
      <c r="J11" s="142"/>
      <c r="K11" s="142"/>
      <c r="L11" s="142"/>
      <c r="M11" s="142"/>
      <c r="N11" s="142"/>
    </row>
    <row r="12" spans="2:14" x14ac:dyDescent="0.25">
      <c r="B12" s="11"/>
      <c r="C12" s="11"/>
      <c r="D12" s="11"/>
      <c r="E12" s="21"/>
      <c r="F12" s="21"/>
      <c r="G12" s="21"/>
      <c r="H12" s="21"/>
      <c r="I12" s="142"/>
      <c r="J12" s="142"/>
      <c r="K12" s="142"/>
      <c r="L12" s="142"/>
      <c r="M12" s="142"/>
      <c r="N12" s="142"/>
    </row>
    <row r="13" spans="2:14" x14ac:dyDescent="0.25">
      <c r="B13" s="20"/>
      <c r="C13" s="11"/>
      <c r="D13" s="11"/>
      <c r="E13" s="24"/>
      <c r="F13" s="24"/>
      <c r="G13" s="24"/>
      <c r="H13" s="24"/>
      <c r="I13" s="142"/>
      <c r="J13" s="142"/>
      <c r="K13" s="142"/>
      <c r="L13" s="142"/>
      <c r="M13" s="142"/>
      <c r="N13" s="142"/>
    </row>
    <row r="14" spans="2:14" x14ac:dyDescent="0.25">
      <c r="B14" s="11"/>
      <c r="C14" s="11"/>
      <c r="D14" s="11"/>
      <c r="E14" s="21"/>
      <c r="F14" s="21"/>
      <c r="G14" s="21"/>
      <c r="H14" s="21"/>
      <c r="I14" s="142"/>
      <c r="J14" s="142"/>
      <c r="K14" s="142"/>
      <c r="L14" s="142"/>
      <c r="M14" s="142"/>
      <c r="N14" s="142"/>
    </row>
    <row r="15" spans="2:14" x14ac:dyDescent="0.25">
      <c r="B15" s="11"/>
      <c r="C15" s="11"/>
      <c r="D15" s="11"/>
      <c r="E15" s="11"/>
      <c r="F15" s="11"/>
      <c r="G15" s="11"/>
      <c r="H15" s="11"/>
      <c r="I15" s="142"/>
      <c r="J15" s="142"/>
      <c r="K15" s="142"/>
      <c r="L15" s="142"/>
      <c r="M15" s="142"/>
      <c r="N15" s="142"/>
    </row>
    <row r="16" spans="2:14" ht="14.5" x14ac:dyDescent="0.35">
      <c r="B16" s="11"/>
      <c r="C16" s="21"/>
      <c r="D16"/>
      <c r="E16" s="24"/>
      <c r="F16" s="24"/>
      <c r="G16" s="24"/>
      <c r="H16" s="24"/>
      <c r="I16" s="142"/>
      <c r="J16" s="142"/>
      <c r="K16" s="142"/>
      <c r="L16" s="142"/>
      <c r="M16" s="142"/>
      <c r="N16" s="142"/>
    </row>
    <row r="17" spans="2:14" x14ac:dyDescent="0.25">
      <c r="B17" s="11"/>
      <c r="C17" s="21"/>
      <c r="D17" s="1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2:14" x14ac:dyDescent="0.25">
      <c r="B18" s="11"/>
      <c r="C18" s="11"/>
      <c r="D18" s="11"/>
      <c r="E18" s="11"/>
      <c r="F18" s="11"/>
      <c r="G18" s="11"/>
      <c r="H18" s="11"/>
      <c r="I18" s="143" t="s">
        <v>2</v>
      </c>
      <c r="J18" s="144"/>
      <c r="K18" s="145"/>
      <c r="L18" s="11"/>
      <c r="M18" s="11"/>
      <c r="N18" s="11"/>
    </row>
    <row r="19" spans="2:14" x14ac:dyDescent="0.25">
      <c r="B19" s="20"/>
      <c r="C19" s="11"/>
      <c r="D19" s="11"/>
      <c r="E19" s="24"/>
      <c r="F19" s="24"/>
      <c r="G19" s="24"/>
      <c r="H19" s="24"/>
      <c r="I19" s="146" t="s">
        <v>3</v>
      </c>
      <c r="J19" s="147"/>
      <c r="K19" s="148"/>
      <c r="L19" s="24"/>
      <c r="M19" s="24"/>
      <c r="N19" s="24"/>
    </row>
    <row r="20" spans="2:14" x14ac:dyDescent="0.25">
      <c r="B20" s="11"/>
      <c r="C20" s="11"/>
      <c r="D20" s="1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2:14" ht="12" x14ac:dyDescent="0.3">
      <c r="B21" s="11"/>
      <c r="C21" s="11"/>
      <c r="D21" s="11"/>
      <c r="E21" s="11"/>
      <c r="F21" s="11"/>
      <c r="G21" s="11"/>
      <c r="H21" s="11"/>
      <c r="I21" s="138" t="s">
        <v>4</v>
      </c>
      <c r="J21" s="139"/>
      <c r="K21" s="115">
        <v>122.84</v>
      </c>
      <c r="L21" s="84" t="s">
        <v>197</v>
      </c>
      <c r="M21" s="11"/>
      <c r="N21" s="11"/>
    </row>
    <row r="22" spans="2:14" x14ac:dyDescent="0.25">
      <c r="B22" s="11"/>
      <c r="C22" s="21"/>
      <c r="D22" s="11"/>
      <c r="E22" s="24"/>
      <c r="F22" s="24"/>
      <c r="G22" s="24"/>
      <c r="H22" s="24"/>
      <c r="I22" s="138" t="s">
        <v>5</v>
      </c>
      <c r="J22" s="139"/>
      <c r="K22" s="83">
        <f>'Control Sheet'!C20</f>
        <v>0.28371012223934489</v>
      </c>
      <c r="L22" s="21"/>
      <c r="M22" s="21"/>
      <c r="N22" s="21"/>
    </row>
    <row r="23" spans="2:14" x14ac:dyDescent="0.25">
      <c r="B23" s="11"/>
      <c r="C23" s="21"/>
      <c r="D23" s="11"/>
      <c r="E23" s="21"/>
      <c r="F23" s="21"/>
      <c r="G23" s="21"/>
      <c r="H23" s="21"/>
      <c r="I23" s="140" t="s">
        <v>6</v>
      </c>
      <c r="J23" s="141"/>
      <c r="K23" s="127">
        <f>(K21*K22)+K21</f>
        <v>157.69095141588113</v>
      </c>
      <c r="L23" s="5"/>
      <c r="M23" s="21"/>
      <c r="N23" s="21"/>
    </row>
    <row r="24" spans="2:14" x14ac:dyDescent="0.25">
      <c r="B24" s="11"/>
      <c r="C24" s="21"/>
      <c r="D24" s="11"/>
      <c r="E24" s="21"/>
      <c r="F24" s="21"/>
      <c r="G24" s="21"/>
      <c r="H24" s="21"/>
      <c r="I24" s="149" t="s">
        <v>191</v>
      </c>
      <c r="J24" s="150"/>
      <c r="K24" s="128">
        <f>'Street Estimates'!E12</f>
        <v>145.28571428571428</v>
      </c>
      <c r="L24" s="5"/>
      <c r="M24" s="21"/>
      <c r="N24" s="21"/>
    </row>
    <row r="25" spans="2:14" x14ac:dyDescent="0.25">
      <c r="B25" s="11"/>
      <c r="C25" s="11"/>
      <c r="D25" s="11"/>
      <c r="E25" s="11"/>
      <c r="F25" s="11"/>
      <c r="G25" s="11"/>
      <c r="H25" s="11"/>
      <c r="I25" s="13"/>
      <c r="J25" s="13"/>
      <c r="K25" s="13"/>
      <c r="M25" s="11"/>
      <c r="N25" s="21"/>
    </row>
    <row r="26" spans="2:14" x14ac:dyDescent="0.25">
      <c r="B26" s="20"/>
      <c r="C26" s="11"/>
      <c r="D26" s="11"/>
      <c r="E26" s="24"/>
      <c r="F26" s="24"/>
      <c r="G26" s="24"/>
      <c r="H26" s="24"/>
      <c r="I26" s="137" t="s">
        <v>7</v>
      </c>
      <c r="J26" s="137"/>
      <c r="K26" s="137"/>
      <c r="L26" s="24"/>
      <c r="M26" s="24"/>
      <c r="N26" s="21"/>
    </row>
    <row r="27" spans="2:14" x14ac:dyDescent="0.25">
      <c r="B27" s="11"/>
      <c r="C27" s="11"/>
      <c r="D27" s="11"/>
      <c r="E27" s="21"/>
      <c r="F27" s="21"/>
      <c r="G27" s="21"/>
      <c r="H27" s="21"/>
      <c r="I27" s="24" t="s">
        <v>8</v>
      </c>
      <c r="J27" s="21" t="s">
        <v>9</v>
      </c>
      <c r="K27" s="21"/>
      <c r="L27" s="11"/>
      <c r="M27" s="11"/>
      <c r="N27" s="21"/>
    </row>
    <row r="28" spans="2:14" x14ac:dyDescent="0.25">
      <c r="B28" s="11"/>
      <c r="C28" s="11"/>
      <c r="D28" s="11"/>
      <c r="E28" s="11"/>
      <c r="F28" s="11"/>
      <c r="G28" s="11"/>
      <c r="H28" s="11"/>
      <c r="I28" s="25" t="s">
        <v>10</v>
      </c>
      <c r="J28" s="21" t="s">
        <v>11</v>
      </c>
      <c r="K28" s="21"/>
      <c r="L28" s="11"/>
      <c r="M28" s="11"/>
      <c r="N28" s="21"/>
    </row>
    <row r="29" spans="2:14" x14ac:dyDescent="0.25">
      <c r="B29" s="11"/>
      <c r="C29" s="21"/>
      <c r="D29" s="11"/>
      <c r="E29" s="24"/>
      <c r="F29" s="24"/>
      <c r="G29" s="24"/>
      <c r="H29" s="24"/>
      <c r="I29" s="26"/>
      <c r="J29" s="11"/>
      <c r="K29" s="11"/>
      <c r="L29" s="11"/>
      <c r="M29" s="11"/>
      <c r="N29" s="11"/>
    </row>
    <row r="30" spans="2:14" x14ac:dyDescent="0.25">
      <c r="B30" s="11"/>
      <c r="C30" s="2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x14ac:dyDescent="0.25">
      <c r="B31" s="11"/>
      <c r="C31" s="11"/>
      <c r="D31" s="1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2:14" x14ac:dyDescent="0.25">
      <c r="B32" s="20"/>
      <c r="C32" s="11"/>
      <c r="D32" s="11"/>
      <c r="E32" s="24"/>
      <c r="F32" s="24"/>
      <c r="G32" s="24"/>
      <c r="H32" s="24"/>
      <c r="I32" s="24"/>
      <c r="J32" s="11"/>
      <c r="K32" s="11"/>
      <c r="L32" s="11"/>
      <c r="M32" s="11"/>
      <c r="N32" s="11"/>
    </row>
    <row r="33" spans="2:14" x14ac:dyDescent="0.25">
      <c r="B33" s="11"/>
      <c r="C33" s="11"/>
      <c r="D33" s="1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2:14" x14ac:dyDescent="0.25">
      <c r="B34" s="11"/>
      <c r="C34" s="11"/>
      <c r="D34" s="11"/>
      <c r="E34" s="24"/>
      <c r="F34" s="24"/>
      <c r="G34" s="24"/>
      <c r="H34" s="24"/>
      <c r="I34" s="24"/>
      <c r="J34" s="11"/>
      <c r="K34" s="11"/>
      <c r="L34" s="11"/>
      <c r="M34" s="11"/>
      <c r="N34" s="11"/>
    </row>
    <row r="35" spans="2:14" x14ac:dyDescent="0.25">
      <c r="B35" s="11"/>
      <c r="C35" s="21"/>
      <c r="D35" s="1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2:14" x14ac:dyDescent="0.25">
      <c r="C36" s="5"/>
    </row>
    <row r="37" spans="2:14" x14ac:dyDescent="0.25">
      <c r="B37" s="3"/>
      <c r="J37" s="4"/>
      <c r="K37" s="4"/>
      <c r="L37" s="4"/>
      <c r="M37" s="4"/>
      <c r="N37" s="4"/>
    </row>
    <row r="38" spans="2:14" x14ac:dyDescent="0.25">
      <c r="B38" s="7"/>
      <c r="C38" s="17"/>
    </row>
    <row r="40" spans="2:14" x14ac:dyDescent="0.25">
      <c r="B40" s="3"/>
      <c r="J40" s="8"/>
      <c r="K40" s="8"/>
      <c r="L40" s="8"/>
      <c r="M40" s="8"/>
      <c r="N40" s="8"/>
    </row>
    <row r="41" spans="2:14" x14ac:dyDescent="0.25">
      <c r="B41" s="3"/>
    </row>
    <row r="42" spans="2:14" x14ac:dyDescent="0.25">
      <c r="B42" s="3"/>
    </row>
    <row r="44" spans="2:14" x14ac:dyDescent="0.25">
      <c r="D44" s="14"/>
      <c r="H44" s="15"/>
    </row>
    <row r="46" spans="2:14" x14ac:dyDescent="0.25">
      <c r="D46" s="4"/>
      <c r="H46" s="4"/>
    </row>
    <row r="47" spans="2:14" x14ac:dyDescent="0.25">
      <c r="D47" s="5"/>
      <c r="H47" s="5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4" spans="4:8" x14ac:dyDescent="0.25">
      <c r="D54" s="4"/>
      <c r="H54" s="4"/>
    </row>
    <row r="56" spans="4:8" x14ac:dyDescent="0.25">
      <c r="D56" s="4"/>
      <c r="H56" s="4"/>
    </row>
    <row r="58" spans="4:8" x14ac:dyDescent="0.25">
      <c r="D58" s="5"/>
      <c r="H58" s="5"/>
    </row>
  </sheetData>
  <mergeCells count="8">
    <mergeCell ref="I26:K26"/>
    <mergeCell ref="I22:J22"/>
    <mergeCell ref="I23:J23"/>
    <mergeCell ref="I7:N16"/>
    <mergeCell ref="I18:K18"/>
    <mergeCell ref="I19:K19"/>
    <mergeCell ref="I21:J21"/>
    <mergeCell ref="I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0B10-FBF5-47E3-9940-01B5EF6CEC6D}">
  <sheetPr>
    <tabColor rgb="FF0F3557"/>
  </sheetPr>
  <dimension ref="A1:N55"/>
  <sheetViews>
    <sheetView showGridLines="0" workbookViewId="0">
      <selection activeCell="C7" sqref="C7"/>
    </sheetView>
  </sheetViews>
  <sheetFormatPr defaultColWidth="9.1796875" defaultRowHeight="11.5" x14ac:dyDescent="0.25"/>
  <cols>
    <col min="1" max="1" width="9.1796875" style="1"/>
    <col min="2" max="2" width="18.7265625" style="1" customWidth="1"/>
    <col min="3" max="14" width="10.7265625" style="1" customWidth="1"/>
    <col min="15" max="16384" width="9.1796875" style="1"/>
  </cols>
  <sheetData>
    <row r="1" spans="1:14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74" customFormat="1" x14ac:dyDescent="0.25">
      <c r="B2" s="72" t="s">
        <v>12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4" spans="1:14" ht="12" customHeight="1" x14ac:dyDescent="0.25">
      <c r="B4" s="20" t="s">
        <v>13</v>
      </c>
      <c r="C4" s="27" t="s">
        <v>14</v>
      </c>
      <c r="D4" s="12"/>
      <c r="E4" s="12"/>
      <c r="F4" s="48"/>
      <c r="G4" s="47"/>
      <c r="H4" s="47"/>
      <c r="I4" s="47"/>
      <c r="J4" s="47"/>
      <c r="K4" s="47"/>
      <c r="L4" s="47"/>
      <c r="M4" s="47"/>
      <c r="N4" s="47"/>
    </row>
    <row r="5" spans="1:14" ht="12" customHeight="1" x14ac:dyDescent="0.25">
      <c r="B5" s="20"/>
      <c r="C5" s="11"/>
      <c r="D5" s="11"/>
      <c r="E5" s="24" t="s">
        <v>15</v>
      </c>
      <c r="F5" s="47"/>
      <c r="G5" s="47"/>
      <c r="H5" s="47"/>
      <c r="I5" s="47"/>
      <c r="J5" s="47"/>
      <c r="K5" s="47"/>
      <c r="L5" s="47"/>
      <c r="M5" s="47"/>
      <c r="N5" s="47"/>
    </row>
    <row r="6" spans="1:14" ht="12" customHeight="1" x14ac:dyDescent="0.25">
      <c r="B6" s="20" t="s">
        <v>16</v>
      </c>
      <c r="C6" s="27">
        <v>1</v>
      </c>
      <c r="D6" s="12"/>
      <c r="E6" s="104" t="s">
        <v>17</v>
      </c>
      <c r="F6" s="47"/>
      <c r="G6" s="47"/>
      <c r="H6" s="47"/>
      <c r="I6" s="47"/>
      <c r="J6" s="47"/>
      <c r="K6" s="47"/>
      <c r="L6" s="47"/>
      <c r="M6" s="47"/>
      <c r="N6" s="47"/>
    </row>
    <row r="7" spans="1:14" ht="12" customHeight="1" x14ac:dyDescent="0.25">
      <c r="B7" s="20"/>
      <c r="C7" s="11"/>
      <c r="D7" s="11"/>
      <c r="E7" s="24" t="s">
        <v>18</v>
      </c>
      <c r="F7" s="47"/>
      <c r="G7" s="47"/>
      <c r="H7" s="47"/>
      <c r="I7" s="47"/>
      <c r="J7" s="47"/>
      <c r="K7" s="47"/>
      <c r="L7" s="47"/>
      <c r="M7" s="47"/>
      <c r="N7" s="47"/>
    </row>
    <row r="8" spans="1:14" ht="12" customHeight="1" x14ac:dyDescent="0.25">
      <c r="B8" s="20" t="s">
        <v>19</v>
      </c>
      <c r="C8" s="44">
        <f>DCF!J21</f>
        <v>0.17</v>
      </c>
      <c r="D8" s="11"/>
      <c r="E8" s="11"/>
      <c r="F8" s="47"/>
      <c r="G8" s="47"/>
      <c r="H8" s="47"/>
      <c r="I8" s="47"/>
      <c r="J8" s="47"/>
      <c r="K8" s="47"/>
      <c r="L8" s="47"/>
      <c r="M8" s="47"/>
      <c r="N8" s="47"/>
    </row>
    <row r="9" spans="1:14" ht="12" customHeight="1" x14ac:dyDescent="0.25">
      <c r="B9" s="20"/>
      <c r="C9" s="11"/>
      <c r="D9" s="11"/>
      <c r="E9" s="11"/>
      <c r="F9" s="47"/>
      <c r="G9" s="47"/>
      <c r="H9" s="47"/>
      <c r="I9" s="47"/>
      <c r="J9" s="47"/>
      <c r="K9" s="47"/>
      <c r="L9" s="47"/>
      <c r="M9" s="47"/>
      <c r="N9" s="47"/>
    </row>
    <row r="10" spans="1:14" ht="12" customHeight="1" x14ac:dyDescent="0.25">
      <c r="B10" s="20" t="s">
        <v>20</v>
      </c>
      <c r="C10" s="44">
        <v>2.5000000000000001E-2</v>
      </c>
      <c r="D10" s="11"/>
      <c r="E10" s="24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2" customHeight="1" x14ac:dyDescent="0.25">
      <c r="B11" s="20"/>
      <c r="C11" s="21"/>
      <c r="D11" s="11"/>
      <c r="E11" s="21"/>
      <c r="F11" s="47"/>
      <c r="G11" s="47"/>
      <c r="H11" s="47"/>
      <c r="I11" s="47"/>
      <c r="J11" s="47"/>
      <c r="K11" s="47"/>
      <c r="L11" s="47"/>
      <c r="M11" s="47"/>
      <c r="N11" s="47"/>
    </row>
    <row r="12" spans="1:14" ht="12" customHeight="1" x14ac:dyDescent="0.25">
      <c r="B12" s="20" t="s">
        <v>21</v>
      </c>
      <c r="C12" s="44">
        <v>4.41E-2</v>
      </c>
      <c r="D12" s="11"/>
      <c r="E12" s="21"/>
      <c r="F12" s="47"/>
      <c r="G12" s="47"/>
      <c r="H12" s="47"/>
      <c r="I12" s="47"/>
      <c r="J12" s="47"/>
      <c r="K12" s="47"/>
      <c r="L12" s="47"/>
      <c r="M12" s="47"/>
      <c r="N12" s="47"/>
    </row>
    <row r="13" spans="1:14" ht="12" customHeight="1" x14ac:dyDescent="0.25">
      <c r="B13" s="20"/>
      <c r="C13" s="21"/>
      <c r="D13" s="11"/>
      <c r="E13" s="24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12" customHeight="1" x14ac:dyDescent="0.25">
      <c r="B14" s="45" t="s">
        <v>22</v>
      </c>
      <c r="C14" s="46"/>
      <c r="D14" s="87" t="s">
        <v>23</v>
      </c>
      <c r="E14" s="24"/>
      <c r="F14" s="47"/>
      <c r="G14" s="47"/>
      <c r="H14" s="47"/>
      <c r="I14" s="47"/>
      <c r="J14" s="47"/>
      <c r="K14" s="47"/>
      <c r="L14" s="47"/>
      <c r="M14" s="47"/>
      <c r="N14" s="47"/>
    </row>
    <row r="15" spans="1:14" ht="12" customHeight="1" x14ac:dyDescent="0.25">
      <c r="B15" s="20" t="s">
        <v>24</v>
      </c>
      <c r="C15" s="52">
        <f>DCF!D58</f>
        <v>0.33347882104311077</v>
      </c>
      <c r="D15" s="124">
        <v>0.35</v>
      </c>
      <c r="E15" s="21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12" customHeight="1" x14ac:dyDescent="0.25">
      <c r="B16" s="3" t="s">
        <v>25</v>
      </c>
      <c r="C16" s="52">
        <f>DCF!H58</f>
        <v>0.37697652830831396</v>
      </c>
      <c r="D16" s="85">
        <v>0.35</v>
      </c>
      <c r="F16" s="47"/>
      <c r="G16" s="47"/>
      <c r="H16" s="47"/>
      <c r="I16" s="47"/>
      <c r="J16" s="47"/>
      <c r="K16" s="47"/>
      <c r="L16" s="47"/>
      <c r="M16" s="47"/>
      <c r="N16" s="47"/>
    </row>
    <row r="17" spans="2:14" ht="12" customHeight="1" x14ac:dyDescent="0.25">
      <c r="B17" s="3" t="s">
        <v>26</v>
      </c>
      <c r="C17" s="52">
        <f>RV!D14</f>
        <v>0.48990154927670604</v>
      </c>
      <c r="D17" s="85">
        <v>0.1</v>
      </c>
      <c r="E17" s="4"/>
      <c r="F17" s="47"/>
      <c r="G17" s="47"/>
      <c r="H17" s="47"/>
      <c r="I17" s="47"/>
      <c r="J17" s="47"/>
      <c r="K17" s="47"/>
      <c r="L17" s="47"/>
      <c r="M17" s="47"/>
      <c r="N17" s="47"/>
    </row>
    <row r="18" spans="2:14" ht="12" customHeight="1" x14ac:dyDescent="0.25">
      <c r="B18" s="3" t="s">
        <v>27</v>
      </c>
      <c r="C18" s="52">
        <f>RV!H14</f>
        <v>-0.13321564454698709</v>
      </c>
      <c r="D18" s="85">
        <v>0.1</v>
      </c>
      <c r="E18" s="5"/>
      <c r="F18" s="47"/>
      <c r="G18" s="47"/>
      <c r="H18" s="47"/>
      <c r="I18" s="47"/>
      <c r="J18" s="47"/>
      <c r="K18" s="47"/>
      <c r="L18" s="47"/>
      <c r="M18" s="47"/>
      <c r="N18" s="47"/>
    </row>
    <row r="19" spans="2:14" ht="12" customHeight="1" x14ac:dyDescent="0.25">
      <c r="B19" s="45" t="s">
        <v>28</v>
      </c>
      <c r="C19" s="82">
        <f>RV!L14</f>
        <v>-6.1784050662559986E-3</v>
      </c>
      <c r="D19" s="85">
        <v>0.1</v>
      </c>
      <c r="F19" s="47"/>
      <c r="G19" s="47"/>
      <c r="H19" s="47"/>
      <c r="I19" s="47"/>
      <c r="J19" s="47"/>
      <c r="K19" s="47"/>
      <c r="L19" s="47"/>
      <c r="M19" s="47"/>
      <c r="N19" s="47"/>
    </row>
    <row r="20" spans="2:14" ht="12" customHeight="1" x14ac:dyDescent="0.25">
      <c r="B20" s="3" t="s">
        <v>29</v>
      </c>
      <c r="C20" s="5">
        <f>SUMPRODUCT(C15:C19,D15:D19)</f>
        <v>0.28371012223934489</v>
      </c>
      <c r="D20" s="86">
        <f>SUM(D15:D19)</f>
        <v>0.99999999999999989</v>
      </c>
      <c r="E20" s="4"/>
      <c r="F20" s="47"/>
      <c r="G20" s="47"/>
      <c r="H20" s="47"/>
      <c r="I20" s="47"/>
      <c r="J20" s="47"/>
      <c r="K20" s="47"/>
      <c r="L20" s="47"/>
      <c r="M20" s="47"/>
      <c r="N20" s="47"/>
    </row>
    <row r="21" spans="2:14" x14ac:dyDescent="0.25">
      <c r="C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3" spans="2:14" x14ac:dyDescent="0.25">
      <c r="B23" s="3"/>
      <c r="E23" s="4"/>
      <c r="F23" s="4"/>
      <c r="G23" s="4"/>
      <c r="H23" s="4"/>
      <c r="I23" s="4"/>
      <c r="J23" s="4"/>
      <c r="K23" s="4"/>
      <c r="L23" s="4"/>
      <c r="M23" s="4"/>
      <c r="N23" s="4"/>
    </row>
    <row r="25" spans="2:14" x14ac:dyDescent="0.25">
      <c r="B25" s="3"/>
    </row>
    <row r="26" spans="2:14" x14ac:dyDescent="0.25">
      <c r="E26" s="4"/>
      <c r="F26" s="4"/>
      <c r="G26" s="4"/>
      <c r="H26" s="4"/>
      <c r="I26" s="4"/>
    </row>
    <row r="28" spans="2:14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E29" s="4"/>
      <c r="F29" s="4"/>
      <c r="G29" s="4"/>
      <c r="H29" s="4"/>
      <c r="I29" s="4"/>
    </row>
    <row r="30" spans="2:14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x14ac:dyDescent="0.25">
      <c r="E31" s="4"/>
      <c r="F31" s="4"/>
      <c r="G31" s="4"/>
      <c r="H31" s="4"/>
      <c r="I31" s="4"/>
    </row>
    <row r="32" spans="2:14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2:14" x14ac:dyDescent="0.25">
      <c r="B34" s="3"/>
      <c r="J34" s="4"/>
      <c r="K34" s="4"/>
      <c r="L34" s="4"/>
      <c r="M34" s="4"/>
      <c r="N34" s="4"/>
    </row>
    <row r="35" spans="2:14" x14ac:dyDescent="0.25">
      <c r="B35" s="7"/>
      <c r="C35" s="17"/>
    </row>
    <row r="37" spans="2:14" x14ac:dyDescent="0.25">
      <c r="B37" s="3"/>
      <c r="J37" s="8"/>
      <c r="K37" s="8"/>
      <c r="L37" s="8"/>
      <c r="M37" s="8"/>
      <c r="N37" s="8"/>
    </row>
    <row r="38" spans="2:14" x14ac:dyDescent="0.25">
      <c r="B38" s="3"/>
    </row>
    <row r="39" spans="2:14" x14ac:dyDescent="0.25">
      <c r="B39" s="3"/>
    </row>
    <row r="41" spans="2:14" x14ac:dyDescent="0.25">
      <c r="D41" s="14"/>
      <c r="H41" s="15"/>
    </row>
    <row r="43" spans="2:14" x14ac:dyDescent="0.25">
      <c r="D43" s="4"/>
      <c r="H43" s="4"/>
    </row>
    <row r="44" spans="2:14" x14ac:dyDescent="0.25">
      <c r="D44" s="5"/>
      <c r="H44" s="5"/>
    </row>
    <row r="46" spans="2:14" x14ac:dyDescent="0.25">
      <c r="D46" s="4"/>
      <c r="H46" s="4"/>
    </row>
    <row r="47" spans="2:14" x14ac:dyDescent="0.25">
      <c r="D47" s="4"/>
      <c r="H47" s="4"/>
    </row>
    <row r="48" spans="2:14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3" spans="4:8" x14ac:dyDescent="0.25">
      <c r="D53" s="4"/>
      <c r="H53" s="4"/>
    </row>
    <row r="55" spans="4:8" x14ac:dyDescent="0.25">
      <c r="D55" s="5"/>
      <c r="H5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E39F-C795-4245-8B1F-980D8218A783}">
  <sheetPr>
    <tabColor rgb="FF0F3557"/>
  </sheetPr>
  <dimension ref="B2:S57"/>
  <sheetViews>
    <sheetView showGridLines="0" topLeftCell="E1" zoomScale="76" workbookViewId="0">
      <selection activeCell="M44" sqref="M44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5" width="9.1796875" style="117"/>
    <col min="16" max="16384" width="9.1796875" style="1"/>
  </cols>
  <sheetData>
    <row r="2" spans="2:19" s="74" customFormat="1" x14ac:dyDescent="0.25">
      <c r="B2" s="72" t="s">
        <v>30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116"/>
    </row>
    <row r="4" spans="2:19" x14ac:dyDescent="0.25">
      <c r="B4" s="3" t="s">
        <v>31</v>
      </c>
      <c r="D4" s="2"/>
      <c r="E4" s="2"/>
      <c r="F4" s="2"/>
      <c r="G4" s="2"/>
      <c r="H4" s="2"/>
      <c r="I4" s="2"/>
      <c r="J4" s="16"/>
      <c r="K4" s="16"/>
      <c r="L4" s="16"/>
      <c r="M4" s="16"/>
      <c r="N4" s="16"/>
    </row>
    <row r="5" spans="2:19" x14ac:dyDescent="0.25">
      <c r="B5" s="3"/>
      <c r="E5" s="4"/>
      <c r="F5" s="4"/>
      <c r="G5" s="4"/>
      <c r="H5" s="4"/>
      <c r="I5" s="4"/>
    </row>
    <row r="6" spans="2:19" x14ac:dyDescent="0.25">
      <c r="D6" s="2"/>
      <c r="E6" s="22" t="s">
        <v>32</v>
      </c>
      <c r="F6" s="22" t="s">
        <v>33</v>
      </c>
      <c r="G6" s="22" t="s">
        <v>34</v>
      </c>
      <c r="H6" s="22" t="s">
        <v>35</v>
      </c>
      <c r="I6" s="22" t="s">
        <v>36</v>
      </c>
      <c r="J6" s="75" t="s">
        <v>37</v>
      </c>
      <c r="K6" s="75" t="s">
        <v>38</v>
      </c>
      <c r="L6" s="75" t="s">
        <v>39</v>
      </c>
      <c r="M6" s="75" t="s">
        <v>40</v>
      </c>
      <c r="N6" s="75" t="s">
        <v>41</v>
      </c>
      <c r="O6" s="75" t="s">
        <v>192</v>
      </c>
      <c r="P6" s="75" t="s">
        <v>193</v>
      </c>
      <c r="Q6" s="75" t="s">
        <v>194</v>
      </c>
      <c r="R6" s="75" t="s">
        <v>195</v>
      </c>
      <c r="S6" s="75" t="s">
        <v>196</v>
      </c>
    </row>
    <row r="7" spans="2:19" x14ac:dyDescent="0.25">
      <c r="B7" s="3" t="s">
        <v>42</v>
      </c>
      <c r="E7" s="4">
        <v>648.79999999999995</v>
      </c>
      <c r="F7" s="4">
        <v>764.8</v>
      </c>
      <c r="G7" s="4">
        <v>864.5</v>
      </c>
      <c r="H7" s="4">
        <v>951.1</v>
      </c>
      <c r="I7" s="4">
        <v>1058.7</v>
      </c>
      <c r="J7" s="4">
        <f>I7*(1+J8)</f>
        <v>1164.5700000000002</v>
      </c>
      <c r="K7" s="4">
        <f>J7*(1+K8)</f>
        <v>1304.3184000000003</v>
      </c>
      <c r="L7" s="4">
        <f t="shared" ref="L7:M7" si="0">K7*(1+L8)</f>
        <v>1421.7070560000004</v>
      </c>
      <c r="M7" s="4">
        <f t="shared" si="0"/>
        <v>1535.4436204800006</v>
      </c>
      <c r="N7" s="4">
        <f>M7*(1+N8)</f>
        <v>1650.6018920160006</v>
      </c>
      <c r="O7" s="4">
        <f t="shared" ref="O7:S7" si="1">N7*(1+O8)</f>
        <v>1733.1319866168008</v>
      </c>
      <c r="P7" s="4">
        <f t="shared" si="1"/>
        <v>1802.4572660814729</v>
      </c>
      <c r="Q7" s="4">
        <f t="shared" si="1"/>
        <v>1865.5432703943243</v>
      </c>
      <c r="R7" s="4">
        <f t="shared" si="1"/>
        <v>1921.509568506154</v>
      </c>
      <c r="S7" s="4">
        <f t="shared" si="1"/>
        <v>1969.5473077188076</v>
      </c>
    </row>
    <row r="8" spans="2:19" x14ac:dyDescent="0.25">
      <c r="B8" s="1" t="s">
        <v>43</v>
      </c>
      <c r="E8" s="81"/>
      <c r="F8" s="5">
        <f>F7/E7-1</f>
        <v>0.17879161528976573</v>
      </c>
      <c r="G8" s="5">
        <f t="shared" ref="G8" si="2">G7/F7-1</f>
        <v>0.13036087866108792</v>
      </c>
      <c r="H8" s="5">
        <f t="shared" ref="H8" si="3">H7/G7-1</f>
        <v>0.1001735106998265</v>
      </c>
      <c r="I8" s="5">
        <f>I7/H7-1</f>
        <v>0.1131321627589108</v>
      </c>
      <c r="J8" s="5" cm="1">
        <f t="array" ref="J8:N8">CHOOSE('Control Sheet'!C6,Assumptions!J9:N9,Assumptions!J10:N10,Assumptions!J11:N11)</f>
        <v>0.1</v>
      </c>
      <c r="K8" s="5">
        <v>0.12</v>
      </c>
      <c r="L8" s="5">
        <v>0.09</v>
      </c>
      <c r="M8" s="5">
        <v>0.08</v>
      </c>
      <c r="N8" s="5">
        <v>7.4999999999999997E-2</v>
      </c>
      <c r="O8" s="5">
        <f>CHOOSE('Control Sheet'!$C$6,Assumptions!O9,Assumptions!O10,Assumptions!O11)</f>
        <v>0.05</v>
      </c>
      <c r="P8" s="5">
        <f>CHOOSE('Control Sheet'!$C$6,Assumptions!P9,Assumptions!P10,Assumptions!P11)</f>
        <v>0.04</v>
      </c>
      <c r="Q8" s="5">
        <f>CHOOSE('Control Sheet'!$C$6,Assumptions!Q9,Assumptions!Q10,Assumptions!Q11)</f>
        <v>3.5000000000000003E-2</v>
      </c>
      <c r="R8" s="5">
        <f>CHOOSE('Control Sheet'!$C$6,Assumptions!R9,Assumptions!R10,Assumptions!R11)</f>
        <v>0.03</v>
      </c>
      <c r="S8" s="5">
        <f>CHOOSE('Control Sheet'!$C$6,Assumptions!S9,Assumptions!S10,Assumptions!S11)</f>
        <v>2.5000000000000001E-2</v>
      </c>
    </row>
    <row r="9" spans="2:19" x14ac:dyDescent="0.25">
      <c r="B9" s="1" t="s">
        <v>44</v>
      </c>
      <c r="J9" s="133">
        <v>0.1</v>
      </c>
      <c r="K9" s="18">
        <v>0.12</v>
      </c>
      <c r="L9" s="18">
        <v>0.09</v>
      </c>
      <c r="M9" s="18">
        <v>0.08</v>
      </c>
      <c r="N9" s="18">
        <v>7.4999999999999997E-2</v>
      </c>
      <c r="O9" s="18">
        <v>0.05</v>
      </c>
      <c r="P9" s="18">
        <v>0.04</v>
      </c>
      <c r="Q9" s="18">
        <v>3.5000000000000003E-2</v>
      </c>
      <c r="R9" s="18">
        <v>0.03</v>
      </c>
      <c r="S9" s="18">
        <v>2.5000000000000001E-2</v>
      </c>
    </row>
    <row r="10" spans="2:19" x14ac:dyDescent="0.25">
      <c r="B10" s="1" t="s">
        <v>45</v>
      </c>
      <c r="C10" s="5">
        <v>0.01</v>
      </c>
      <c r="E10" s="4"/>
      <c r="F10" s="4"/>
      <c r="G10" s="4"/>
      <c r="H10" s="4"/>
      <c r="I10" s="4"/>
      <c r="J10" s="18">
        <f>J9+$C$10</f>
        <v>0.11</v>
      </c>
      <c r="K10" s="18">
        <f t="shared" ref="K10:S10" si="4">K9+$C$10</f>
        <v>0.13</v>
      </c>
      <c r="L10" s="18">
        <f t="shared" si="4"/>
        <v>9.9999999999999992E-2</v>
      </c>
      <c r="M10" s="18">
        <f t="shared" si="4"/>
        <v>0.09</v>
      </c>
      <c r="N10" s="18">
        <f t="shared" si="4"/>
        <v>8.4999999999999992E-2</v>
      </c>
      <c r="O10" s="18">
        <f t="shared" si="4"/>
        <v>6.0000000000000005E-2</v>
      </c>
      <c r="P10" s="18">
        <f t="shared" si="4"/>
        <v>0.05</v>
      </c>
      <c r="Q10" s="18">
        <f t="shared" si="4"/>
        <v>4.5000000000000005E-2</v>
      </c>
      <c r="R10" s="18">
        <f t="shared" si="4"/>
        <v>0.04</v>
      </c>
      <c r="S10" s="18">
        <f t="shared" si="4"/>
        <v>3.5000000000000003E-2</v>
      </c>
    </row>
    <row r="11" spans="2:19" x14ac:dyDescent="0.25">
      <c r="B11" s="1" t="s">
        <v>46</v>
      </c>
      <c r="C11" s="5">
        <v>-0.01</v>
      </c>
      <c r="E11" s="5"/>
      <c r="F11" s="5"/>
      <c r="G11" s="5"/>
      <c r="H11" s="5"/>
      <c r="I11" s="5"/>
      <c r="J11" s="18">
        <f>J9+$C$11</f>
        <v>9.0000000000000011E-2</v>
      </c>
      <c r="K11" s="18">
        <f t="shared" ref="K11:S11" si="5">K9+$C$11</f>
        <v>0.11</v>
      </c>
      <c r="L11" s="18">
        <f t="shared" si="5"/>
        <v>0.08</v>
      </c>
      <c r="M11" s="18">
        <f t="shared" si="5"/>
        <v>7.0000000000000007E-2</v>
      </c>
      <c r="N11" s="18">
        <f t="shared" si="5"/>
        <v>6.5000000000000002E-2</v>
      </c>
      <c r="O11" s="18">
        <f t="shared" si="5"/>
        <v>0.04</v>
      </c>
      <c r="P11" s="18">
        <f t="shared" si="5"/>
        <v>0.03</v>
      </c>
      <c r="Q11" s="18">
        <f t="shared" si="5"/>
        <v>2.5000000000000001E-2</v>
      </c>
      <c r="R11" s="18">
        <f t="shared" si="5"/>
        <v>1.9999999999999997E-2</v>
      </c>
      <c r="S11" s="18">
        <f t="shared" si="5"/>
        <v>1.5000000000000001E-2</v>
      </c>
    </row>
    <row r="12" spans="2:19" x14ac:dyDescent="0.25">
      <c r="E12" s="5"/>
      <c r="F12" s="5"/>
      <c r="G12" s="5"/>
      <c r="H12" s="5"/>
      <c r="I12" s="5"/>
    </row>
    <row r="13" spans="2:19" x14ac:dyDescent="0.25">
      <c r="B13" s="3" t="s">
        <v>47</v>
      </c>
      <c r="E13" s="4">
        <v>469.6</v>
      </c>
      <c r="F13" s="4">
        <v>537.1</v>
      </c>
      <c r="G13" s="4">
        <v>595.20000000000005</v>
      </c>
      <c r="H13" s="4">
        <v>646.70000000000005</v>
      </c>
      <c r="I13" s="4">
        <v>715.9</v>
      </c>
      <c r="J13" s="4">
        <f>J7*J14</f>
        <v>786.08475000000021</v>
      </c>
      <c r="K13" s="4">
        <f>K7*K14</f>
        <v>880.41492000000028</v>
      </c>
      <c r="L13" s="4">
        <f t="shared" ref="L13:S13" si="6">L7*L14</f>
        <v>956.09799516000021</v>
      </c>
      <c r="M13" s="4">
        <f t="shared" si="6"/>
        <v>1032.5858347728004</v>
      </c>
      <c r="N13" s="4">
        <f t="shared" si="6"/>
        <v>1105.9032676507204</v>
      </c>
      <c r="O13" s="4">
        <f t="shared" si="6"/>
        <v>1161.1984310332566</v>
      </c>
      <c r="P13" s="4">
        <f t="shared" si="6"/>
        <v>1207.6463682745868</v>
      </c>
      <c r="Q13" s="4">
        <f t="shared" si="6"/>
        <v>1249.9139911641973</v>
      </c>
      <c r="R13" s="4">
        <f t="shared" si="6"/>
        <v>1287.4114108991232</v>
      </c>
      <c r="S13" s="4">
        <f t="shared" si="6"/>
        <v>1319.5966961716013</v>
      </c>
    </row>
    <row r="14" spans="2:19" x14ac:dyDescent="0.25">
      <c r="B14" s="1" t="s">
        <v>48</v>
      </c>
      <c r="E14" s="5">
        <f>E13/E7</f>
        <v>0.72379778051787924</v>
      </c>
      <c r="F14" s="5">
        <f t="shared" ref="F14:I14" si="7">F13/F7</f>
        <v>0.70227510460251052</v>
      </c>
      <c r="G14" s="5">
        <f t="shared" si="7"/>
        <v>0.68849045691150956</v>
      </c>
      <c r="H14" s="5">
        <f t="shared" si="7"/>
        <v>0.67994953212070242</v>
      </c>
      <c r="I14" s="5">
        <f t="shared" si="7"/>
        <v>0.67620666855577594</v>
      </c>
      <c r="J14" s="5" cm="1">
        <f t="array" ref="J14:N14">CHOOSE('Control Sheet'!C6,Assumptions!J15:N15,Assumptions!J16:N16,J17:N17)</f>
        <v>0.67500000000000004</v>
      </c>
      <c r="K14" s="5">
        <v>0.67500000000000004</v>
      </c>
      <c r="L14" s="5">
        <v>0.67249999999999999</v>
      </c>
      <c r="M14" s="5">
        <v>0.67249999999999999</v>
      </c>
      <c r="N14" s="5">
        <v>0.67</v>
      </c>
      <c r="O14" s="5">
        <f>CHOOSE('Control Sheet'!$C$6,Assumptions!O15,Assumptions!O16,Assumptions!O17)</f>
        <v>0.67</v>
      </c>
      <c r="P14" s="5">
        <f>CHOOSE('Control Sheet'!$C$6,Assumptions!P15,Assumptions!P16,Assumptions!P17)</f>
        <v>0.67</v>
      </c>
      <c r="Q14" s="5">
        <f>CHOOSE('Control Sheet'!$C$6,Assumptions!Q15,Assumptions!Q16,Assumptions!Q17)</f>
        <v>0.67</v>
      </c>
      <c r="R14" s="5">
        <f>CHOOSE('Control Sheet'!$C$6,Assumptions!R15,Assumptions!R16,Assumptions!R17)</f>
        <v>0.67</v>
      </c>
      <c r="S14" s="5">
        <f>CHOOSE('Control Sheet'!$C$6,Assumptions!S15,Assumptions!S16,Assumptions!S17)</f>
        <v>0.67</v>
      </c>
    </row>
    <row r="15" spans="2:19" x14ac:dyDescent="0.25">
      <c r="B15" s="1" t="s">
        <v>44</v>
      </c>
      <c r="J15" s="133">
        <v>0.67500000000000004</v>
      </c>
      <c r="K15" s="18">
        <v>0.67500000000000004</v>
      </c>
      <c r="L15" s="18">
        <v>0.67249999999999999</v>
      </c>
      <c r="M15" s="18">
        <v>0.67249999999999999</v>
      </c>
      <c r="N15" s="18">
        <v>0.67</v>
      </c>
      <c r="O15" s="18">
        <v>0.67</v>
      </c>
      <c r="P15" s="18">
        <v>0.67</v>
      </c>
      <c r="Q15" s="18">
        <v>0.67</v>
      </c>
      <c r="R15" s="18">
        <v>0.67</v>
      </c>
      <c r="S15" s="18">
        <v>0.67</v>
      </c>
    </row>
    <row r="16" spans="2:19" x14ac:dyDescent="0.25">
      <c r="B16" s="1" t="s">
        <v>45</v>
      </c>
      <c r="C16" s="5">
        <v>-2.5000000000000001E-3</v>
      </c>
      <c r="E16" s="4"/>
      <c r="F16" s="4"/>
      <c r="G16" s="4"/>
      <c r="H16" s="4"/>
      <c r="I16" s="4"/>
      <c r="J16" s="18">
        <f>J15+$C$16</f>
        <v>0.6725000000000001</v>
      </c>
      <c r="K16" s="18">
        <f t="shared" ref="K16:S16" si="8">K15+$C$16</f>
        <v>0.6725000000000001</v>
      </c>
      <c r="L16" s="18">
        <f t="shared" si="8"/>
        <v>0.67</v>
      </c>
      <c r="M16" s="18">
        <f t="shared" si="8"/>
        <v>0.67</v>
      </c>
      <c r="N16" s="18">
        <f t="shared" si="8"/>
        <v>0.66750000000000009</v>
      </c>
      <c r="O16" s="18">
        <f t="shared" si="8"/>
        <v>0.66750000000000009</v>
      </c>
      <c r="P16" s="18">
        <f t="shared" si="8"/>
        <v>0.66750000000000009</v>
      </c>
      <c r="Q16" s="18">
        <f t="shared" si="8"/>
        <v>0.66750000000000009</v>
      </c>
      <c r="R16" s="18">
        <f t="shared" si="8"/>
        <v>0.66750000000000009</v>
      </c>
      <c r="S16" s="18">
        <f t="shared" si="8"/>
        <v>0.66750000000000009</v>
      </c>
    </row>
    <row r="17" spans="2:19" x14ac:dyDescent="0.25">
      <c r="B17" s="1" t="s">
        <v>46</v>
      </c>
      <c r="C17" s="5">
        <v>2.5000000000000001E-3</v>
      </c>
      <c r="E17" s="5"/>
      <c r="F17" s="5"/>
      <c r="G17" s="5"/>
      <c r="H17" s="5"/>
      <c r="I17" s="5"/>
      <c r="J17" s="18">
        <f>J15+$C$17</f>
        <v>0.67749999999999999</v>
      </c>
      <c r="K17" s="18">
        <f t="shared" ref="K17:S17" si="9">K15+$C$17</f>
        <v>0.67749999999999999</v>
      </c>
      <c r="L17" s="18">
        <f t="shared" si="9"/>
        <v>0.67499999999999993</v>
      </c>
      <c r="M17" s="18">
        <f t="shared" si="9"/>
        <v>0.67499999999999993</v>
      </c>
      <c r="N17" s="18">
        <f t="shared" si="9"/>
        <v>0.67249999999999999</v>
      </c>
      <c r="O17" s="18">
        <f t="shared" si="9"/>
        <v>0.67249999999999999</v>
      </c>
      <c r="P17" s="18">
        <f t="shared" si="9"/>
        <v>0.67249999999999999</v>
      </c>
      <c r="Q17" s="18">
        <f t="shared" si="9"/>
        <v>0.67249999999999999</v>
      </c>
      <c r="R17" s="18">
        <f t="shared" si="9"/>
        <v>0.67249999999999999</v>
      </c>
      <c r="S17" s="18">
        <f t="shared" si="9"/>
        <v>0.67249999999999999</v>
      </c>
    </row>
    <row r="19" spans="2:19" x14ac:dyDescent="0.25">
      <c r="B19" s="3" t="s">
        <v>49</v>
      </c>
      <c r="E19" s="4">
        <v>130.1</v>
      </c>
      <c r="F19" s="4">
        <v>168.5</v>
      </c>
      <c r="G19" s="4">
        <v>188.5</v>
      </c>
      <c r="H19" s="4">
        <v>210.9</v>
      </c>
      <c r="I19" s="4">
        <v>231.7</v>
      </c>
      <c r="J19" s="4">
        <f>J7*J20</f>
        <v>251.42711109797344</v>
      </c>
      <c r="K19" s="4">
        <f t="shared" ref="K19:S19" si="10">K7*K20</f>
        <v>285.60859716771091</v>
      </c>
      <c r="L19" s="4">
        <f t="shared" si="10"/>
        <v>310.93021901377591</v>
      </c>
      <c r="M19" s="4">
        <f t="shared" si="10"/>
        <v>336.00636836227466</v>
      </c>
      <c r="N19" s="4">
        <f t="shared" si="10"/>
        <v>360.246251350477</v>
      </c>
      <c r="O19" s="4">
        <f t="shared" si="10"/>
        <v>378.04994208384102</v>
      </c>
      <c r="P19" s="4">
        <f t="shared" si="10"/>
        <v>393.97732245887767</v>
      </c>
      <c r="Q19" s="4">
        <f t="shared" si="10"/>
        <v>407.61966122135902</v>
      </c>
      <c r="R19" s="4">
        <f t="shared" si="10"/>
        <v>419.77029266397938</v>
      </c>
      <c r="S19" s="4">
        <f t="shared" si="10"/>
        <v>430.11690798541929</v>
      </c>
    </row>
    <row r="20" spans="2:19" x14ac:dyDescent="0.25">
      <c r="B20" s="1" t="s">
        <v>50</v>
      </c>
      <c r="E20" s="5">
        <f>E19/E7</f>
        <v>0.20052404438964241</v>
      </c>
      <c r="F20" s="5">
        <f t="shared" ref="F20:I20" si="11">F19/F7</f>
        <v>0.22031903765690378</v>
      </c>
      <c r="G20" s="5">
        <f t="shared" si="11"/>
        <v>0.21804511278195488</v>
      </c>
      <c r="H20" s="5">
        <f t="shared" si="11"/>
        <v>0.22174324466407319</v>
      </c>
      <c r="I20" s="5">
        <f t="shared" si="11"/>
        <v>0.21885331066402189</v>
      </c>
      <c r="J20" s="5" cm="1">
        <f t="array" ref="J20:N20">CHOOSE('Control Sheet'!C6,Assumptions!J21:N21,Assumptions!J22:N22,Assumptions!J23:N23)</f>
        <v>0.2158969500313192</v>
      </c>
      <c r="K20" s="5">
        <v>0.21897153115965459</v>
      </c>
      <c r="L20" s="5">
        <v>0.21870202986020476</v>
      </c>
      <c r="M20" s="5">
        <v>0.21883341327585476</v>
      </c>
      <c r="N20" s="5">
        <v>0.21825144699821103</v>
      </c>
      <c r="O20" s="5">
        <f>CHOOSE('Control Sheet'!$C$6,Assumptions!O21,Assumptions!O22,Assumptions!O23)</f>
        <v>0.21813107426504885</v>
      </c>
      <c r="P20" s="5">
        <f>CHOOSE('Control Sheet'!$C$6,Assumptions!P21,Assumptions!P22,Assumptions!P23)</f>
        <v>0.21857789911179482</v>
      </c>
      <c r="Q20" s="5">
        <f>CHOOSE('Control Sheet'!$C$6,Assumptions!Q21,Assumptions!Q22,Assumptions!Q23)</f>
        <v>0.21849917270222283</v>
      </c>
      <c r="R20" s="5">
        <f>CHOOSE('Control Sheet'!$C$6,Assumptions!R21,Assumptions!R22,Assumptions!R23)</f>
        <v>0.21845860127062644</v>
      </c>
      <c r="S20" s="5">
        <f>CHOOSE('Control Sheet'!$C$6,Assumptions!S21,Assumptions!S22,Assumptions!S23)</f>
        <v>0.21838363886958084</v>
      </c>
    </row>
    <row r="21" spans="2:19" x14ac:dyDescent="0.25">
      <c r="B21" s="1" t="s">
        <v>44</v>
      </c>
      <c r="J21" s="18">
        <f>AVERAGE(E20:I20)</f>
        <v>0.2158969500313192</v>
      </c>
      <c r="K21" s="18">
        <f>AVERAGE(F20,G20,H20,I20,J21)</f>
        <v>0.21897153115965459</v>
      </c>
      <c r="L21" s="18">
        <f>AVERAGE(G20,H20,I20,J21,K21)</f>
        <v>0.21870202986020476</v>
      </c>
      <c r="M21" s="18">
        <f>AVERAGE(H20,I20,J21,K21,L21)</f>
        <v>0.21883341327585476</v>
      </c>
      <c r="N21" s="18">
        <f>AVERAGE(I20,J21:M21)</f>
        <v>0.21825144699821103</v>
      </c>
      <c r="O21" s="18">
        <f t="shared" ref="O21:S21" si="12">AVERAGE(J20,K21:N21)</f>
        <v>0.21813107426504885</v>
      </c>
      <c r="P21" s="18">
        <f t="shared" si="12"/>
        <v>0.21857789911179482</v>
      </c>
      <c r="Q21" s="18">
        <f t="shared" si="12"/>
        <v>0.21849917270222283</v>
      </c>
      <c r="R21" s="18">
        <f t="shared" si="12"/>
        <v>0.21845860127062644</v>
      </c>
      <c r="S21" s="18">
        <f t="shared" si="12"/>
        <v>0.21838363886958084</v>
      </c>
    </row>
    <row r="22" spans="2:19" x14ac:dyDescent="0.25">
      <c r="B22" s="1" t="s">
        <v>45</v>
      </c>
      <c r="C22" s="5">
        <v>-2.5000000000000001E-3</v>
      </c>
      <c r="E22" s="4"/>
      <c r="F22" s="4"/>
      <c r="G22" s="4"/>
      <c r="H22" s="4"/>
      <c r="I22" s="4"/>
      <c r="J22" s="18">
        <f>J21+$C$22</f>
        <v>0.2133969500313192</v>
      </c>
      <c r="K22" s="18">
        <f t="shared" ref="K22:S22" si="13">K21+$C$22</f>
        <v>0.21647153115965459</v>
      </c>
      <c r="L22" s="18">
        <f t="shared" si="13"/>
        <v>0.21620202986020476</v>
      </c>
      <c r="M22" s="18">
        <f t="shared" si="13"/>
        <v>0.21633341327585476</v>
      </c>
      <c r="N22" s="18">
        <f t="shared" si="13"/>
        <v>0.21575144699821103</v>
      </c>
      <c r="O22" s="18">
        <f t="shared" si="13"/>
        <v>0.21563107426504885</v>
      </c>
      <c r="P22" s="18">
        <f t="shared" si="13"/>
        <v>0.21607789911179481</v>
      </c>
      <c r="Q22" s="18">
        <f t="shared" si="13"/>
        <v>0.21599917270222282</v>
      </c>
      <c r="R22" s="18">
        <f t="shared" si="13"/>
        <v>0.21595860127062644</v>
      </c>
      <c r="S22" s="18">
        <f t="shared" si="13"/>
        <v>0.21588363886958084</v>
      </c>
    </row>
    <row r="23" spans="2:19" x14ac:dyDescent="0.25">
      <c r="B23" s="1" t="s">
        <v>46</v>
      </c>
      <c r="C23" s="5">
        <v>2.5000000000000001E-3</v>
      </c>
      <c r="J23" s="18">
        <f>J21+$C$23</f>
        <v>0.2183969500313192</v>
      </c>
      <c r="K23" s="18">
        <f t="shared" ref="K23:S23" si="14">K21+$C$23</f>
        <v>0.22147153115965459</v>
      </c>
      <c r="L23" s="18">
        <f t="shared" si="14"/>
        <v>0.22120202986020476</v>
      </c>
      <c r="M23" s="18">
        <f t="shared" si="14"/>
        <v>0.22133341327585476</v>
      </c>
      <c r="N23" s="18">
        <f t="shared" si="14"/>
        <v>0.22075144699821103</v>
      </c>
      <c r="O23" s="18">
        <f t="shared" si="14"/>
        <v>0.22063107426504885</v>
      </c>
      <c r="P23" s="18">
        <f t="shared" si="14"/>
        <v>0.22107789911179482</v>
      </c>
      <c r="Q23" s="18">
        <f t="shared" si="14"/>
        <v>0.22099917270222283</v>
      </c>
      <c r="R23" s="18">
        <f t="shared" si="14"/>
        <v>0.22095860127062644</v>
      </c>
      <c r="S23" s="18">
        <f t="shared" si="14"/>
        <v>0.22088363886958085</v>
      </c>
    </row>
    <row r="24" spans="2:19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9" x14ac:dyDescent="0.25">
      <c r="B25" s="3" t="s">
        <v>51</v>
      </c>
      <c r="E25" s="4">
        <v>10.6</v>
      </c>
      <c r="F25" s="4">
        <v>12.1</v>
      </c>
      <c r="G25" s="4">
        <v>14.5</v>
      </c>
      <c r="H25" s="4">
        <v>14.1</v>
      </c>
      <c r="I25" s="4">
        <v>14.1</v>
      </c>
      <c r="J25" s="4">
        <f>J7*J26</f>
        <v>17.951810493444654</v>
      </c>
      <c r="K25" s="4">
        <f t="shared" ref="K25:S25" si="15">K7*K26</f>
        <v>19.865280454854229</v>
      </c>
      <c r="L25" s="4">
        <f t="shared" si="15"/>
        <v>21.485184487250589</v>
      </c>
      <c r="M25" s="4">
        <f t="shared" si="15"/>
        <v>22.694091750893765</v>
      </c>
      <c r="N25" s="4">
        <f t="shared" si="15"/>
        <v>24.381363706686681</v>
      </c>
      <c r="O25" s="4">
        <f t="shared" si="15"/>
        <v>26.104071493945217</v>
      </c>
      <c r="P25" s="4">
        <f t="shared" si="15"/>
        <v>27.02091663438431</v>
      </c>
      <c r="Q25" s="4">
        <f t="shared" si="15"/>
        <v>27.877387419703901</v>
      </c>
      <c r="R25" s="4">
        <f t="shared" si="15"/>
        <v>28.648786409736857</v>
      </c>
      <c r="S25" s="4">
        <f t="shared" si="15"/>
        <v>29.415965144112739</v>
      </c>
    </row>
    <row r="26" spans="2:19" x14ac:dyDescent="0.25">
      <c r="B26" s="1" t="s">
        <v>52</v>
      </c>
      <c r="E26" s="5">
        <f>E25/E7</f>
        <v>1.6337854500616523E-2</v>
      </c>
      <c r="F26" s="5">
        <f t="shared" ref="F26:I26" si="16">F25/F7</f>
        <v>1.5821129707112972E-2</v>
      </c>
      <c r="G26" s="5">
        <f t="shared" si="16"/>
        <v>1.67727009832273E-2</v>
      </c>
      <c r="H26" s="5">
        <f t="shared" si="16"/>
        <v>1.4824939543686258E-2</v>
      </c>
      <c r="I26" s="5">
        <f t="shared" si="16"/>
        <v>1.3318220459053556E-2</v>
      </c>
      <c r="J26" s="5" cm="1">
        <f t="array" ref="J26:N26">CHOOSE('Control Sheet'!C6,Assumptions!J27:N27,Assumptions!J28:N28,Assumptions!J29:N29)</f>
        <v>1.5414969038739321E-2</v>
      </c>
      <c r="K26" s="5">
        <v>1.5230391946363882E-2</v>
      </c>
      <c r="L26" s="5">
        <v>1.5112244394214065E-2</v>
      </c>
      <c r="M26" s="5">
        <v>1.4780153076411418E-2</v>
      </c>
      <c r="N26" s="5">
        <v>1.4771195782956447E-2</v>
      </c>
      <c r="O26" s="5">
        <f>CHOOSE('Control Sheet'!$C$6,Assumptions!O27,Assumptions!O28,Assumptions!O29)</f>
        <v>1.5061790847737025E-2</v>
      </c>
      <c r="P26" s="5">
        <f>CHOOSE('Control Sheet'!$C$6,Assumptions!P27,Assumptions!P28,Assumptions!P29)</f>
        <v>1.4991155209536566E-2</v>
      </c>
      <c r="Q26" s="5">
        <f>CHOOSE('Control Sheet'!$C$6,Assumptions!Q27,Assumptions!Q28,Assumptions!Q29)</f>
        <v>1.4943307862171105E-2</v>
      </c>
      <c r="R26" s="5">
        <f>CHOOSE('Control Sheet'!$C$6,Assumptions!R27,Assumptions!R28,Assumptions!R29)</f>
        <v>1.4909520555762511E-2</v>
      </c>
      <c r="S26" s="5">
        <f>CHOOSE('Control Sheet'!$C$6,Assumptions!S27,Assumptions!S28,Assumptions!S29)</f>
        <v>1.493539405163273E-2</v>
      </c>
    </row>
    <row r="27" spans="2:19" x14ac:dyDescent="0.25">
      <c r="B27" s="1" t="s">
        <v>44</v>
      </c>
      <c r="E27" s="4"/>
      <c r="F27" s="4"/>
      <c r="G27" s="4"/>
      <c r="H27" s="4"/>
      <c r="I27" s="4"/>
      <c r="J27" s="18">
        <f>AVERAGE(E26:I26)</f>
        <v>1.5414969038739321E-2</v>
      </c>
      <c r="K27" s="18">
        <f>AVERAGE(F26:I26,J27)</f>
        <v>1.5230391946363882E-2</v>
      </c>
      <c r="L27" s="18">
        <f>AVERAGE(G26:I26,J27:K27)</f>
        <v>1.5112244394214065E-2</v>
      </c>
      <c r="M27" s="18">
        <f>AVERAGE(H26:I26,J27:L27)</f>
        <v>1.4780153076411418E-2</v>
      </c>
      <c r="N27" s="18">
        <f>AVERAGE(I26,J27:M27)</f>
        <v>1.4771195782956447E-2</v>
      </c>
      <c r="O27" s="18">
        <f t="shared" ref="O27:S27" si="17">AVERAGE(J26,K27:N27)</f>
        <v>1.5061790847737025E-2</v>
      </c>
      <c r="P27" s="18">
        <f t="shared" si="17"/>
        <v>1.4991155209536566E-2</v>
      </c>
      <c r="Q27" s="18">
        <f t="shared" si="17"/>
        <v>1.4943307862171105E-2</v>
      </c>
      <c r="R27" s="18">
        <f t="shared" si="17"/>
        <v>1.4909520555762511E-2</v>
      </c>
      <c r="S27" s="18">
        <f t="shared" si="17"/>
        <v>1.493539405163273E-2</v>
      </c>
    </row>
    <row r="28" spans="2:19" x14ac:dyDescent="0.25">
      <c r="B28" s="1" t="s">
        <v>45</v>
      </c>
      <c r="C28" s="5">
        <v>-2.5000000000000001E-3</v>
      </c>
      <c r="E28" s="5"/>
      <c r="F28" s="5"/>
      <c r="G28" s="5"/>
      <c r="H28" s="5"/>
      <c r="I28" s="5"/>
      <c r="J28" s="18">
        <f>J27+$C$28</f>
        <v>1.2914969038739321E-2</v>
      </c>
      <c r="K28" s="18">
        <f t="shared" ref="K28:S28" si="18">K27+$C$28</f>
        <v>1.2730391946363882E-2</v>
      </c>
      <c r="L28" s="18">
        <f t="shared" si="18"/>
        <v>1.2612244394214064E-2</v>
      </c>
      <c r="M28" s="18">
        <f t="shared" si="18"/>
        <v>1.2280153076411417E-2</v>
      </c>
      <c r="N28" s="18">
        <f t="shared" si="18"/>
        <v>1.2271195782956447E-2</v>
      </c>
      <c r="O28" s="18">
        <f t="shared" si="18"/>
        <v>1.2561790847737024E-2</v>
      </c>
      <c r="P28" s="18">
        <f t="shared" si="18"/>
        <v>1.2491155209536565E-2</v>
      </c>
      <c r="Q28" s="18">
        <f t="shared" si="18"/>
        <v>1.2443307862171104E-2</v>
      </c>
      <c r="R28" s="18">
        <f t="shared" si="18"/>
        <v>1.2409520555762511E-2</v>
      </c>
      <c r="S28" s="18">
        <f t="shared" si="18"/>
        <v>1.243539405163273E-2</v>
      </c>
    </row>
    <row r="29" spans="2:19" x14ac:dyDescent="0.25">
      <c r="B29" s="1" t="s">
        <v>46</v>
      </c>
      <c r="C29" s="5">
        <v>2.5000000000000001E-3</v>
      </c>
      <c r="J29" s="18">
        <f>J27+$C$29</f>
        <v>1.791496903873932E-2</v>
      </c>
      <c r="K29" s="18">
        <f t="shared" ref="K29:S29" si="19">K27+$C$29</f>
        <v>1.7730391946363881E-2</v>
      </c>
      <c r="L29" s="18">
        <f t="shared" si="19"/>
        <v>1.7612244394214063E-2</v>
      </c>
      <c r="M29" s="18">
        <f>M27+$C$29</f>
        <v>1.7280153076411418E-2</v>
      </c>
      <c r="N29" s="18">
        <f t="shared" si="19"/>
        <v>1.7271195782956446E-2</v>
      </c>
      <c r="O29" s="18">
        <f t="shared" si="19"/>
        <v>1.7561790847737024E-2</v>
      </c>
      <c r="P29" s="18">
        <f t="shared" si="19"/>
        <v>1.7491155209536566E-2</v>
      </c>
      <c r="Q29" s="18">
        <f t="shared" si="19"/>
        <v>1.7443307862171104E-2</v>
      </c>
      <c r="R29" s="18">
        <f t="shared" si="19"/>
        <v>1.740952055576251E-2</v>
      </c>
      <c r="S29" s="18">
        <f t="shared" si="19"/>
        <v>1.7435394051632729E-2</v>
      </c>
    </row>
    <row r="30" spans="2:19" x14ac:dyDescent="0.25">
      <c r="B30" s="3"/>
      <c r="J30" s="4"/>
      <c r="K30" s="4"/>
      <c r="L30" s="4"/>
      <c r="M30" s="4"/>
      <c r="N30" s="4"/>
    </row>
    <row r="31" spans="2:19" x14ac:dyDescent="0.25">
      <c r="B31" s="3" t="s">
        <v>53</v>
      </c>
      <c r="E31" s="4">
        <v>-4.5999999999999996</v>
      </c>
      <c r="F31" s="4">
        <v>-6.8</v>
      </c>
      <c r="G31" s="4">
        <v>-4.5999999999999996</v>
      </c>
      <c r="H31" s="4">
        <v>-8.3000000000000007</v>
      </c>
      <c r="I31" s="4">
        <v>-9.5</v>
      </c>
      <c r="J31" s="4">
        <f>J7*J32</f>
        <v>-11.645700000000001</v>
      </c>
      <c r="K31" s="4">
        <f t="shared" ref="K31:S31" si="20">K7*K32</f>
        <v>-16.303980000000006</v>
      </c>
      <c r="L31" s="4">
        <f t="shared" si="20"/>
        <v>-21.325605840000005</v>
      </c>
      <c r="M31" s="4">
        <f t="shared" si="20"/>
        <v>-26.870263358400013</v>
      </c>
      <c r="N31" s="4">
        <f t="shared" si="20"/>
        <v>-28.885533110280015</v>
      </c>
      <c r="O31" s="4">
        <f t="shared" si="20"/>
        <v>-30.329809765794018</v>
      </c>
      <c r="P31" s="4">
        <f t="shared" si="20"/>
        <v>-31.543002156425779</v>
      </c>
      <c r="Q31" s="4">
        <f t="shared" si="20"/>
        <v>-32.64700723190068</v>
      </c>
      <c r="R31" s="4">
        <f t="shared" si="20"/>
        <v>-33.626417448857701</v>
      </c>
      <c r="S31" s="4">
        <f t="shared" si="20"/>
        <v>-34.467077885079135</v>
      </c>
    </row>
    <row r="32" spans="2:19" x14ac:dyDescent="0.25">
      <c r="B32" s="1" t="s">
        <v>54</v>
      </c>
      <c r="E32" s="5">
        <f>E31/E7</f>
        <v>-7.0900123304562272E-3</v>
      </c>
      <c r="F32" s="5">
        <f t="shared" ref="F32:I32" si="21">F31/F7</f>
        <v>-8.8912133891213396E-3</v>
      </c>
      <c r="G32" s="5">
        <f t="shared" si="21"/>
        <v>-5.3209947946790048E-3</v>
      </c>
      <c r="H32" s="5">
        <f t="shared" si="21"/>
        <v>-8.7267374618862376E-3</v>
      </c>
      <c r="I32" s="5">
        <f t="shared" si="21"/>
        <v>-8.9732691036176447E-3</v>
      </c>
      <c r="J32" s="5" cm="1">
        <f t="array" ref="J32:N32">CHOOSE('Control Sheet'!C6,Assumptions!J33:N33,Assumptions!J34:N34,Assumptions!J35:N35)</f>
        <v>-0.01</v>
      </c>
      <c r="K32" s="5">
        <v>-1.2500000000000001E-2</v>
      </c>
      <c r="L32" s="5">
        <v>-1.4999999999999999E-2</v>
      </c>
      <c r="M32" s="5">
        <v>-1.7500000000000002E-2</v>
      </c>
      <c r="N32" s="5">
        <v>-1.7500000000000002E-2</v>
      </c>
      <c r="O32" s="5">
        <f>CHOOSE('Control Sheet'!$C$6,Assumptions!O33,Assumptions!O34,Assumptions!O35)</f>
        <v>-1.7500000000000002E-2</v>
      </c>
      <c r="P32" s="5">
        <f>CHOOSE('Control Sheet'!$C$6,Assumptions!P33,Assumptions!P34,Assumptions!P35)</f>
        <v>-1.7500000000000002E-2</v>
      </c>
      <c r="Q32" s="5">
        <f>CHOOSE('Control Sheet'!$C$6,Assumptions!Q33,Assumptions!Q34,Assumptions!Q35)</f>
        <v>-1.7500000000000002E-2</v>
      </c>
      <c r="R32" s="5">
        <f>CHOOSE('Control Sheet'!$C$6,Assumptions!R33,Assumptions!R34,Assumptions!R35)</f>
        <v>-1.7500000000000002E-2</v>
      </c>
      <c r="S32" s="5">
        <f>CHOOSE('Control Sheet'!$C$6,Assumptions!S33,Assumptions!S34,Assumptions!S35)</f>
        <v>-1.7500000000000002E-2</v>
      </c>
    </row>
    <row r="33" spans="2:19" x14ac:dyDescent="0.25">
      <c r="B33" s="1" t="s">
        <v>44</v>
      </c>
      <c r="E33" s="4"/>
      <c r="F33" s="4"/>
      <c r="G33" s="4"/>
      <c r="H33" s="4"/>
      <c r="I33" s="4"/>
      <c r="J33" s="133">
        <v>-0.01</v>
      </c>
      <c r="K33" s="55">
        <v>-1.2500000000000001E-2</v>
      </c>
      <c r="L33" s="55">
        <v>-1.4999999999999999E-2</v>
      </c>
      <c r="M33" s="55">
        <v>-1.7500000000000002E-2</v>
      </c>
      <c r="N33" s="55">
        <v>-1.7500000000000002E-2</v>
      </c>
      <c r="O33" s="55">
        <v>-1.7500000000000002E-2</v>
      </c>
      <c r="P33" s="55">
        <v>-1.7500000000000002E-2</v>
      </c>
      <c r="Q33" s="55">
        <v>-1.7500000000000002E-2</v>
      </c>
      <c r="R33" s="55">
        <v>-1.7500000000000002E-2</v>
      </c>
      <c r="S33" s="55">
        <v>-1.7500000000000002E-2</v>
      </c>
    </row>
    <row r="34" spans="2:19" x14ac:dyDescent="0.25">
      <c r="B34" s="1" t="s">
        <v>45</v>
      </c>
      <c r="C34" s="5">
        <v>2.5000000000000001E-3</v>
      </c>
      <c r="E34" s="5"/>
      <c r="F34" s="5"/>
      <c r="G34" s="5"/>
      <c r="H34" s="5"/>
      <c r="I34" s="5"/>
      <c r="J34" s="18">
        <f>J33+$C$34</f>
        <v>-7.4999999999999997E-3</v>
      </c>
      <c r="K34" s="18">
        <f t="shared" ref="K34:N34" si="22">K33+$C$34</f>
        <v>-0.01</v>
      </c>
      <c r="L34" s="18">
        <f t="shared" si="22"/>
        <v>-1.2499999999999999E-2</v>
      </c>
      <c r="M34" s="55">
        <f>L34+($S$33-$J$33)/4</f>
        <v>-1.4374999999999999E-2</v>
      </c>
      <c r="N34" s="18">
        <f t="shared" si="22"/>
        <v>-1.5000000000000001E-2</v>
      </c>
      <c r="O34" s="18">
        <f t="shared" ref="O34:S34" si="23">O33+$C$34</f>
        <v>-1.5000000000000001E-2</v>
      </c>
      <c r="P34" s="18">
        <f t="shared" si="23"/>
        <v>-1.5000000000000001E-2</v>
      </c>
      <c r="Q34" s="18">
        <f t="shared" si="23"/>
        <v>-1.5000000000000001E-2</v>
      </c>
      <c r="R34" s="18">
        <f t="shared" si="23"/>
        <v>-1.5000000000000001E-2</v>
      </c>
      <c r="S34" s="18">
        <f t="shared" si="23"/>
        <v>-1.5000000000000001E-2</v>
      </c>
    </row>
    <row r="35" spans="2:19" x14ac:dyDescent="0.25">
      <c r="B35" s="1" t="s">
        <v>46</v>
      </c>
      <c r="C35" s="5">
        <v>-2.5000000000000001E-3</v>
      </c>
      <c r="J35" s="18">
        <f>J33+$C$35</f>
        <v>-1.2500000000000001E-2</v>
      </c>
      <c r="K35" s="18">
        <f t="shared" ref="K35:N35" si="24">K33+$C$35</f>
        <v>-1.5000000000000001E-2</v>
      </c>
      <c r="L35" s="18">
        <f t="shared" si="24"/>
        <v>-1.7499999999999998E-2</v>
      </c>
      <c r="M35" s="55">
        <f t="shared" ref="M35" si="25">L35+($S$33-$J$33)/4</f>
        <v>-1.9375E-2</v>
      </c>
      <c r="N35" s="18">
        <f t="shared" si="24"/>
        <v>-0.02</v>
      </c>
      <c r="O35" s="18">
        <f t="shared" ref="O35:S35" si="26">O33+$C$35</f>
        <v>-0.02</v>
      </c>
      <c r="P35" s="18">
        <f t="shared" si="26"/>
        <v>-0.02</v>
      </c>
      <c r="Q35" s="18">
        <f t="shared" si="26"/>
        <v>-0.02</v>
      </c>
      <c r="R35" s="18">
        <f t="shared" si="26"/>
        <v>-0.02</v>
      </c>
      <c r="S35" s="18">
        <f t="shared" si="26"/>
        <v>-0.02</v>
      </c>
    </row>
    <row r="36" spans="2:19" x14ac:dyDescent="0.25">
      <c r="B36" s="3"/>
      <c r="J36" s="4"/>
      <c r="K36" s="4"/>
      <c r="L36" s="4"/>
      <c r="M36" s="4"/>
      <c r="N36" s="4"/>
    </row>
    <row r="37" spans="2:19" x14ac:dyDescent="0.25">
      <c r="B37" s="3" t="s">
        <v>55</v>
      </c>
      <c r="E37" s="4">
        <v>33.9</v>
      </c>
      <c r="F37" s="4">
        <v>-69.099999999999994</v>
      </c>
      <c r="G37" s="4">
        <v>38.6</v>
      </c>
      <c r="H37" s="4">
        <v>-25</v>
      </c>
      <c r="I37" s="4">
        <v>-21.1</v>
      </c>
      <c r="J37" s="4">
        <f>J7*J38</f>
        <v>-9.2386456437978843</v>
      </c>
      <c r="K37" s="4">
        <f t="shared" ref="K37:S37" si="27">K7*K38</f>
        <v>-26.046947439469051</v>
      </c>
      <c r="L37" s="4">
        <f t="shared" si="27"/>
        <v>-8.3790417776037511</v>
      </c>
      <c r="M37" s="4">
        <f t="shared" si="27"/>
        <v>-24.57077631625058</v>
      </c>
      <c r="N37" s="4">
        <f t="shared" si="27"/>
        <v>-23.018970504760638</v>
      </c>
      <c r="O37" s="4">
        <f t="shared" si="27"/>
        <v>-22.095603049918402</v>
      </c>
      <c r="P37" s="4">
        <f t="shared" si="27"/>
        <v>-24.715499289895476</v>
      </c>
      <c r="Q37" s="4">
        <f t="shared" si="27"/>
        <v>-23.245753540954251</v>
      </c>
      <c r="R37" s="4">
        <f t="shared" si="27"/>
        <v>-26.466810947066097</v>
      </c>
      <c r="S37" s="4">
        <f t="shared" si="27"/>
        <v>-26.250682410204238</v>
      </c>
    </row>
    <row r="38" spans="2:19" x14ac:dyDescent="0.25">
      <c r="B38" s="1" t="s">
        <v>56</v>
      </c>
      <c r="E38" s="5">
        <f>E37/E7</f>
        <v>5.225030826140567E-2</v>
      </c>
      <c r="F38" s="5">
        <f t="shared" ref="F38:I38" si="28">F37/F7</f>
        <v>-9.0350418410041836E-2</v>
      </c>
      <c r="G38" s="5">
        <f t="shared" si="28"/>
        <v>4.4650086755349913E-2</v>
      </c>
      <c r="H38" s="5">
        <f t="shared" si="28"/>
        <v>-2.6285353800862159E-2</v>
      </c>
      <c r="I38" s="5">
        <f t="shared" si="28"/>
        <v>-1.9930102956456031E-2</v>
      </c>
      <c r="J38" s="5" cm="1">
        <f t="array" ref="J38:N38">CHOOSE('Control Sheet'!C6,Assumptions!J39:N39,Assumptions!J40:N40,Assumptions!J41:N41)</f>
        <v>-7.933096030120889E-3</v>
      </c>
      <c r="K38" s="5">
        <v>-1.9969776888426202E-2</v>
      </c>
      <c r="L38" s="5">
        <v>-5.8936485841030737E-3</v>
      </c>
      <c r="M38" s="5">
        <v>-1.600239565199367E-2</v>
      </c>
      <c r="N38" s="5">
        <v>-1.3945804022219973E-2</v>
      </c>
      <c r="O38" s="5">
        <f>CHOOSE('Control Sheet'!$C$6, O39,O40,O41)</f>
        <v>-1.2748944235372761E-2</v>
      </c>
      <c r="P38" s="5">
        <f>CHOOSE('Control Sheet'!$C$6, P39,P40,P41)</f>
        <v>-1.3712113876423137E-2</v>
      </c>
      <c r="Q38" s="5">
        <f>CHOOSE('Control Sheet'!$C$6, Q39,Q40,Q41)</f>
        <v>-1.2460581274022522E-2</v>
      </c>
      <c r="R38" s="5">
        <f>CHOOSE('Control Sheet'!$C$6, R39,R40,R41)</f>
        <v>-1.3773967812006413E-2</v>
      </c>
      <c r="S38" s="5">
        <f>CHOOSE('Control Sheet'!$C$6, S39,S40,S41)</f>
        <v>-1.3328282244008963E-2</v>
      </c>
    </row>
    <row r="39" spans="2:19" x14ac:dyDescent="0.25">
      <c r="B39" s="1" t="s">
        <v>44</v>
      </c>
      <c r="E39" s="4"/>
      <c r="F39" s="4"/>
      <c r="G39" s="4"/>
      <c r="H39" s="4"/>
      <c r="I39" s="4"/>
      <c r="J39" s="18">
        <f>AVERAGE(E38:I38)</f>
        <v>-7.933096030120889E-3</v>
      </c>
      <c r="K39" s="18">
        <f>AVERAGE(F38,G38,H38,I38,J39)</f>
        <v>-1.9969776888426202E-2</v>
      </c>
      <c r="L39" s="18">
        <f>AVERAGE(G38,H38,I38,J39,K39)</f>
        <v>-5.8936485841030737E-3</v>
      </c>
      <c r="M39" s="18">
        <f>AVERAGE(H38,I38,J39,K39,L39)</f>
        <v>-1.600239565199367E-2</v>
      </c>
      <c r="N39" s="18">
        <f>AVERAGE(I38,J39,K39,L39,M39)</f>
        <v>-1.3945804022219973E-2</v>
      </c>
      <c r="O39" s="18">
        <f t="shared" ref="O39:S39" si="29">AVERAGE(J38,K39,L39,M39,N39)</f>
        <v>-1.2748944235372761E-2</v>
      </c>
      <c r="P39" s="18">
        <f t="shared" si="29"/>
        <v>-1.3712113876423137E-2</v>
      </c>
      <c r="Q39" s="18">
        <f t="shared" si="29"/>
        <v>-1.2460581274022522E-2</v>
      </c>
      <c r="R39" s="18">
        <f t="shared" si="29"/>
        <v>-1.3773967812006413E-2</v>
      </c>
      <c r="S39" s="18">
        <f t="shared" si="29"/>
        <v>-1.3328282244008963E-2</v>
      </c>
    </row>
    <row r="40" spans="2:19" x14ac:dyDescent="0.25">
      <c r="B40" s="1" t="s">
        <v>45</v>
      </c>
      <c r="C40" s="5">
        <v>-2.5000000000000001E-3</v>
      </c>
      <c r="E40" s="5"/>
      <c r="F40" s="5"/>
      <c r="G40" s="5"/>
      <c r="H40" s="5"/>
      <c r="I40" s="5"/>
      <c r="J40" s="18">
        <f>J39+$C$40</f>
        <v>-1.0433096030120889E-2</v>
      </c>
      <c r="K40" s="18">
        <f t="shared" ref="K40:N40" si="30">K39+$C$40</f>
        <v>-2.2469776888426201E-2</v>
      </c>
      <c r="L40" s="18">
        <f t="shared" si="30"/>
        <v>-8.3936485841030733E-3</v>
      </c>
      <c r="M40" s="18">
        <f t="shared" si="30"/>
        <v>-1.8502395651993669E-2</v>
      </c>
      <c r="N40" s="18">
        <f t="shared" si="30"/>
        <v>-1.6445804022219974E-2</v>
      </c>
      <c r="O40" s="18">
        <f t="shared" ref="O40:S40" si="31">O39+$C$40</f>
        <v>-1.5248944235372762E-2</v>
      </c>
      <c r="P40" s="18">
        <f t="shared" si="31"/>
        <v>-1.6212113876423136E-2</v>
      </c>
      <c r="Q40" s="18">
        <f t="shared" si="31"/>
        <v>-1.4960581274022522E-2</v>
      </c>
      <c r="R40" s="18">
        <f t="shared" si="31"/>
        <v>-1.6273967812006414E-2</v>
      </c>
      <c r="S40" s="18">
        <f t="shared" si="31"/>
        <v>-1.5828282244008961E-2</v>
      </c>
    </row>
    <row r="41" spans="2:19" x14ac:dyDescent="0.25">
      <c r="B41" s="1" t="s">
        <v>46</v>
      </c>
      <c r="C41" s="5">
        <v>2.5000000000000001E-3</v>
      </c>
      <c r="J41" s="18">
        <f>J39+$C$41</f>
        <v>-5.4330960301208885E-3</v>
      </c>
      <c r="K41" s="18">
        <f t="shared" ref="K41:N41" si="32">K39+$C$41</f>
        <v>-1.7469776888426203E-2</v>
      </c>
      <c r="L41" s="18">
        <f t="shared" si="32"/>
        <v>-3.3936485841030736E-3</v>
      </c>
      <c r="M41" s="18">
        <f t="shared" si="32"/>
        <v>-1.3502395651993669E-2</v>
      </c>
      <c r="N41" s="18">
        <f t="shared" si="32"/>
        <v>-1.1445804022219973E-2</v>
      </c>
      <c r="O41" s="18">
        <f t="shared" ref="O41:S41" si="33">O39+$C$41</f>
        <v>-1.0248944235372761E-2</v>
      </c>
      <c r="P41" s="18">
        <f t="shared" si="33"/>
        <v>-1.1212113876423136E-2</v>
      </c>
      <c r="Q41" s="18">
        <f t="shared" si="33"/>
        <v>-9.9605812740225213E-3</v>
      </c>
      <c r="R41" s="18">
        <f t="shared" si="33"/>
        <v>-1.1273967812006413E-2</v>
      </c>
      <c r="S41" s="18">
        <f t="shared" si="33"/>
        <v>-1.0828282244008962E-2</v>
      </c>
    </row>
    <row r="43" spans="2:19" x14ac:dyDescent="0.25">
      <c r="D43" s="14"/>
      <c r="H43" s="15"/>
    </row>
    <row r="45" spans="2:19" x14ac:dyDescent="0.25">
      <c r="D45" s="4"/>
      <c r="H45" s="4"/>
    </row>
    <row r="46" spans="2:19" x14ac:dyDescent="0.25">
      <c r="D46" s="5"/>
      <c r="H46" s="5"/>
    </row>
    <row r="48" spans="2:19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5" spans="4:8" x14ac:dyDescent="0.25">
      <c r="D55" s="4"/>
      <c r="H55" s="4"/>
    </row>
    <row r="57" spans="4:8" x14ac:dyDescent="0.25">
      <c r="D57" s="5"/>
      <c r="H57" s="5"/>
    </row>
  </sheetData>
  <pageMargins left="0.7" right="0.7" top="0.75" bottom="0.75" header="0.3" footer="0.3"/>
  <ignoredErrors>
    <ignoredError sqref="M34:M3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F92F-EDD4-4106-A7D3-8F54919F92AA}">
  <sheetPr>
    <tabColor theme="1"/>
  </sheetPr>
  <dimension ref="B2:U62"/>
  <sheetViews>
    <sheetView showGridLines="0" zoomScale="76" zoomScaleNormal="100" workbookViewId="0">
      <selection activeCell="D50" sqref="D50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21" s="74" customFormat="1" x14ac:dyDescent="0.25">
      <c r="B2" s="72" t="s">
        <v>57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21" ht="12" x14ac:dyDescent="0.3">
      <c r="B4" s="113" t="s">
        <v>58</v>
      </c>
      <c r="D4" s="2"/>
      <c r="E4" s="22" t="s">
        <v>32</v>
      </c>
      <c r="F4" s="22" t="s">
        <v>33</v>
      </c>
      <c r="G4" s="22" t="s">
        <v>34</v>
      </c>
      <c r="H4" s="22" t="s">
        <v>35</v>
      </c>
      <c r="I4" s="22" t="s">
        <v>36</v>
      </c>
      <c r="J4" s="75" t="s">
        <v>37</v>
      </c>
      <c r="K4" s="75" t="s">
        <v>38</v>
      </c>
      <c r="L4" s="75" t="s">
        <v>39</v>
      </c>
      <c r="M4" s="75" t="s">
        <v>40</v>
      </c>
      <c r="N4" s="75" t="s">
        <v>41</v>
      </c>
      <c r="O4" s="75" t="s">
        <v>192</v>
      </c>
      <c r="P4" s="75" t="s">
        <v>193</v>
      </c>
      <c r="Q4" s="75" t="s">
        <v>194</v>
      </c>
      <c r="R4" s="75" t="s">
        <v>195</v>
      </c>
      <c r="S4" s="75" t="s">
        <v>196</v>
      </c>
    </row>
    <row r="5" spans="2:21" x14ac:dyDescent="0.25">
      <c r="B5" s="3" t="s">
        <v>42</v>
      </c>
      <c r="E5" s="4" cm="1">
        <f t="array" ref="E5:I5">Assumptions!E7:I7</f>
        <v>648.79999999999995</v>
      </c>
      <c r="F5" s="4">
        <v>764.8</v>
      </c>
      <c r="G5" s="4">
        <v>864.5</v>
      </c>
      <c r="H5" s="4">
        <v>951.1</v>
      </c>
      <c r="I5" s="4">
        <v>1058.7</v>
      </c>
      <c r="J5" s="4" cm="1">
        <f t="array" ref="J5:N6">Assumptions!J7:N8</f>
        <v>1164.5700000000002</v>
      </c>
      <c r="K5" s="4">
        <v>1304.3184000000003</v>
      </c>
      <c r="L5" s="4">
        <v>1421.7070560000004</v>
      </c>
      <c r="M5" s="4">
        <v>1535.4436204800006</v>
      </c>
      <c r="N5" s="4">
        <v>1650.6018920160006</v>
      </c>
      <c r="O5" s="4" cm="1">
        <f t="array" ref="O5:S6">Assumptions!O7:S8</f>
        <v>1733.1319866168008</v>
      </c>
      <c r="P5" s="4">
        <v>1802.4572660814729</v>
      </c>
      <c r="Q5" s="4">
        <v>1865.5432703943243</v>
      </c>
      <c r="R5" s="4">
        <v>1921.509568506154</v>
      </c>
      <c r="S5" s="4">
        <v>1969.5473077188076</v>
      </c>
    </row>
    <row r="6" spans="2:21" x14ac:dyDescent="0.25">
      <c r="B6" s="1" t="s">
        <v>43</v>
      </c>
      <c r="F6" s="5">
        <f>F5/E5-1</f>
        <v>0.17879161528976573</v>
      </c>
      <c r="G6" s="5">
        <f>G5/F5-1</f>
        <v>0.13036087866108792</v>
      </c>
      <c r="H6" s="5">
        <f>H5/G5-1</f>
        <v>0.1001735106998265</v>
      </c>
      <c r="I6" s="5">
        <f>I5/H5-1</f>
        <v>0.1131321627589108</v>
      </c>
      <c r="J6" s="5">
        <v>0.1</v>
      </c>
      <c r="K6" s="5">
        <v>0.12</v>
      </c>
      <c r="L6" s="5">
        <v>0.09</v>
      </c>
      <c r="M6" s="5">
        <v>0.08</v>
      </c>
      <c r="N6" s="5">
        <v>7.4999999999999997E-2</v>
      </c>
      <c r="O6" s="5">
        <v>0.05</v>
      </c>
      <c r="P6" s="5">
        <v>0.04</v>
      </c>
      <c r="Q6" s="5">
        <v>3.5000000000000003E-2</v>
      </c>
      <c r="R6" s="5">
        <v>0.03</v>
      </c>
      <c r="S6" s="5">
        <v>2.5000000000000001E-2</v>
      </c>
    </row>
    <row r="8" spans="2:21" x14ac:dyDescent="0.25">
      <c r="B8" s="3" t="s">
        <v>47</v>
      </c>
      <c r="E8" s="4" cm="1">
        <f t="array" ref="E8:I8">Assumptions!E13:I13</f>
        <v>469.6</v>
      </c>
      <c r="F8" s="4">
        <v>537.1</v>
      </c>
      <c r="G8" s="4">
        <v>595.20000000000005</v>
      </c>
      <c r="H8" s="4">
        <v>646.70000000000005</v>
      </c>
      <c r="I8" s="4">
        <v>715.9</v>
      </c>
      <c r="J8" s="4" cm="1">
        <f t="array" ref="J8:N9">Assumptions!J13:N14</f>
        <v>786.08475000000021</v>
      </c>
      <c r="K8" s="4">
        <v>880.41492000000028</v>
      </c>
      <c r="L8" s="4">
        <v>956.09799516000021</v>
      </c>
      <c r="M8" s="4">
        <v>1032.5858347728004</v>
      </c>
      <c r="N8" s="4">
        <v>1105.9032676507204</v>
      </c>
      <c r="O8" s="4" cm="1">
        <f t="array" ref="O8:S9">Assumptions!O13:S14</f>
        <v>1161.1984310332566</v>
      </c>
      <c r="P8" s="4">
        <v>1207.6463682745868</v>
      </c>
      <c r="Q8" s="4">
        <v>1249.9139911641973</v>
      </c>
      <c r="R8" s="4">
        <v>1287.4114108991232</v>
      </c>
      <c r="S8" s="4">
        <v>1319.5966961716013</v>
      </c>
    </row>
    <row r="9" spans="2:21" x14ac:dyDescent="0.25">
      <c r="B9" s="1" t="s">
        <v>48</v>
      </c>
      <c r="E9" s="5">
        <f>E8/E5</f>
        <v>0.72379778051787924</v>
      </c>
      <c r="F9" s="5">
        <f>F8/F5</f>
        <v>0.70227510460251052</v>
      </c>
      <c r="G9" s="5">
        <f>G8/G5</f>
        <v>0.68849045691150956</v>
      </c>
      <c r="H9" s="5">
        <f>H8/H5</f>
        <v>0.67994953212070242</v>
      </c>
      <c r="I9" s="5">
        <f>I8/I5</f>
        <v>0.67620666855577594</v>
      </c>
      <c r="J9" s="5">
        <v>0.67500000000000004</v>
      </c>
      <c r="K9" s="5">
        <v>0.67500000000000004</v>
      </c>
      <c r="L9" s="5">
        <v>0.67249999999999999</v>
      </c>
      <c r="M9" s="5">
        <v>0.67249999999999999</v>
      </c>
      <c r="N9" s="5">
        <v>0.67</v>
      </c>
      <c r="O9" s="5">
        <v>0.67</v>
      </c>
      <c r="P9" s="5">
        <v>0.67</v>
      </c>
      <c r="Q9" s="5">
        <v>0.67</v>
      </c>
      <c r="R9" s="5">
        <v>0.67</v>
      </c>
      <c r="S9" s="5">
        <v>0.67</v>
      </c>
    </row>
    <row r="10" spans="2:21" x14ac:dyDescent="0.25">
      <c r="E10" s="5"/>
      <c r="F10" s="5"/>
      <c r="G10" s="5"/>
      <c r="H10" s="5"/>
      <c r="I10" s="5"/>
    </row>
    <row r="11" spans="2:21" x14ac:dyDescent="0.25">
      <c r="B11" s="3" t="s">
        <v>59</v>
      </c>
      <c r="E11" s="4">
        <f t="shared" ref="E11:S11" si="0">E5-E8</f>
        <v>179.19999999999993</v>
      </c>
      <c r="F11" s="4">
        <f t="shared" si="0"/>
        <v>227.69999999999993</v>
      </c>
      <c r="G11" s="4">
        <f t="shared" si="0"/>
        <v>269.29999999999995</v>
      </c>
      <c r="H11" s="4">
        <f t="shared" si="0"/>
        <v>304.39999999999998</v>
      </c>
      <c r="I11" s="4">
        <f t="shared" si="0"/>
        <v>342.80000000000007</v>
      </c>
      <c r="J11" s="4">
        <f t="shared" si="0"/>
        <v>378.48524999999995</v>
      </c>
      <c r="K11" s="4">
        <f t="shared" si="0"/>
        <v>423.90348000000006</v>
      </c>
      <c r="L11" s="4">
        <f t="shared" si="0"/>
        <v>465.60906084000021</v>
      </c>
      <c r="M11" s="4">
        <f t="shared" si="0"/>
        <v>502.85778570720026</v>
      </c>
      <c r="N11" s="4">
        <f t="shared" si="0"/>
        <v>544.69862436528024</v>
      </c>
      <c r="O11" s="4">
        <f t="shared" si="0"/>
        <v>571.93355558354415</v>
      </c>
      <c r="P11" s="4">
        <f t="shared" si="0"/>
        <v>594.81089780688603</v>
      </c>
      <c r="Q11" s="4">
        <f t="shared" si="0"/>
        <v>615.62927923012694</v>
      </c>
      <c r="R11" s="4">
        <f t="shared" si="0"/>
        <v>634.09815760703077</v>
      </c>
      <c r="S11" s="4">
        <f t="shared" si="0"/>
        <v>649.95061154720634</v>
      </c>
    </row>
    <row r="12" spans="2:21" x14ac:dyDescent="0.25">
      <c r="B12" s="1" t="s">
        <v>60</v>
      </c>
      <c r="E12" s="5">
        <f t="shared" ref="E12:S12" si="1">E11/E5</f>
        <v>0.27620221948212076</v>
      </c>
      <c r="F12" s="5">
        <f t="shared" si="1"/>
        <v>0.29772489539748948</v>
      </c>
      <c r="G12" s="5">
        <f t="shared" si="1"/>
        <v>0.31150954308849038</v>
      </c>
      <c r="H12" s="5">
        <f t="shared" si="1"/>
        <v>0.32005046787929764</v>
      </c>
      <c r="I12" s="5">
        <f t="shared" si="1"/>
        <v>0.32379333144422412</v>
      </c>
      <c r="J12" s="5">
        <f t="shared" si="1"/>
        <v>0.3249999999999999</v>
      </c>
      <c r="K12" s="5">
        <f t="shared" si="1"/>
        <v>0.32499999999999996</v>
      </c>
      <c r="L12" s="5">
        <f t="shared" si="1"/>
        <v>0.32750000000000007</v>
      </c>
      <c r="M12" s="5">
        <f t="shared" si="1"/>
        <v>0.32750000000000001</v>
      </c>
      <c r="N12" s="5">
        <f t="shared" si="1"/>
        <v>0.33</v>
      </c>
      <c r="O12" s="5">
        <f t="shared" si="1"/>
        <v>0.32999999999999996</v>
      </c>
      <c r="P12" s="5">
        <f t="shared" si="1"/>
        <v>0.33</v>
      </c>
      <c r="Q12" s="5">
        <f t="shared" si="1"/>
        <v>0.32999999999999996</v>
      </c>
      <c r="R12" s="5">
        <f t="shared" si="1"/>
        <v>0.32999999999999996</v>
      </c>
      <c r="S12" s="5">
        <f t="shared" si="1"/>
        <v>0.3299999999999999</v>
      </c>
    </row>
    <row r="13" spans="2:21" x14ac:dyDescent="0.25">
      <c r="U13" s="5"/>
    </row>
    <row r="14" spans="2:21" x14ac:dyDescent="0.25">
      <c r="B14" s="3" t="s">
        <v>49</v>
      </c>
      <c r="E14" s="4" cm="1">
        <f t="array" ref="E14:I14">Assumptions!E19:I19</f>
        <v>130.1</v>
      </c>
      <c r="F14" s="4">
        <v>168.5</v>
      </c>
      <c r="G14" s="4">
        <v>188.5</v>
      </c>
      <c r="H14" s="4">
        <v>210.9</v>
      </c>
      <c r="I14" s="4">
        <v>231.7</v>
      </c>
      <c r="J14" s="4" cm="1">
        <f t="array" ref="J14:N15">Assumptions!J19:N20</f>
        <v>251.42711109797344</v>
      </c>
      <c r="K14" s="4">
        <v>285.60859716771091</v>
      </c>
      <c r="L14" s="4">
        <v>310.93021901377591</v>
      </c>
      <c r="M14" s="4">
        <v>336.00636836227466</v>
      </c>
      <c r="N14" s="4">
        <v>360.246251350477</v>
      </c>
      <c r="O14" s="4" cm="1">
        <f t="array" ref="O14:S15">Assumptions!O19:S20</f>
        <v>378.04994208384102</v>
      </c>
      <c r="P14" s="4">
        <v>393.97732245887767</v>
      </c>
      <c r="Q14" s="4">
        <v>407.61966122135902</v>
      </c>
      <c r="R14" s="4">
        <v>419.77029266397938</v>
      </c>
      <c r="S14" s="4">
        <v>430.11690798541929</v>
      </c>
    </row>
    <row r="15" spans="2:21" x14ac:dyDescent="0.25">
      <c r="B15" s="1" t="s">
        <v>50</v>
      </c>
      <c r="E15" s="5">
        <f>E14/E5</f>
        <v>0.20052404438964241</v>
      </c>
      <c r="F15" s="5">
        <f>F14/F5</f>
        <v>0.22031903765690378</v>
      </c>
      <c r="G15" s="5">
        <f>G14/G5</f>
        <v>0.21804511278195488</v>
      </c>
      <c r="H15" s="5">
        <f>H14/H5</f>
        <v>0.22174324466407319</v>
      </c>
      <c r="I15" s="5">
        <f>I14/I5</f>
        <v>0.21885331066402189</v>
      </c>
      <c r="J15" s="5">
        <v>0.2158969500313192</v>
      </c>
      <c r="K15" s="5">
        <v>0.21897153115965459</v>
      </c>
      <c r="L15" s="5">
        <v>0.21870202986020476</v>
      </c>
      <c r="M15" s="5">
        <v>0.21883341327585476</v>
      </c>
      <c r="N15" s="5">
        <v>0.21825144699821103</v>
      </c>
      <c r="O15" s="5">
        <v>0.21813107426504885</v>
      </c>
      <c r="P15" s="5">
        <v>0.21857789911179482</v>
      </c>
      <c r="Q15" s="5">
        <v>0.21849917270222283</v>
      </c>
      <c r="R15" s="5">
        <v>0.21845860127062644</v>
      </c>
      <c r="S15" s="5">
        <v>0.21838363886958084</v>
      </c>
    </row>
    <row r="17" spans="2:19" x14ac:dyDescent="0.25">
      <c r="B17" s="3" t="s">
        <v>61</v>
      </c>
      <c r="E17" s="119">
        <f>E11-E14</f>
        <v>49.099999999999937</v>
      </c>
      <c r="F17" s="119">
        <f t="shared" ref="F17:S17" si="2">F11-F14</f>
        <v>59.199999999999932</v>
      </c>
      <c r="G17" s="119">
        <f t="shared" si="2"/>
        <v>80.799999999999955</v>
      </c>
      <c r="H17" s="119">
        <f t="shared" si="2"/>
        <v>93.499999999999972</v>
      </c>
      <c r="I17" s="119">
        <f t="shared" si="2"/>
        <v>111.10000000000008</v>
      </c>
      <c r="J17" s="119">
        <f>J11-J14</f>
        <v>127.05813890202651</v>
      </c>
      <c r="K17" s="119">
        <f t="shared" si="2"/>
        <v>138.29488283228915</v>
      </c>
      <c r="L17" s="119">
        <f t="shared" si="2"/>
        <v>154.6788418262243</v>
      </c>
      <c r="M17" s="119">
        <f t="shared" si="2"/>
        <v>166.85141734492561</v>
      </c>
      <c r="N17" s="119">
        <f t="shared" si="2"/>
        <v>184.45237301480324</v>
      </c>
      <c r="O17" s="119">
        <f t="shared" si="2"/>
        <v>193.88361349970313</v>
      </c>
      <c r="P17" s="119">
        <f t="shared" si="2"/>
        <v>200.83357534800837</v>
      </c>
      <c r="Q17" s="119">
        <f t="shared" si="2"/>
        <v>208.00961800876792</v>
      </c>
      <c r="R17" s="119">
        <f t="shared" si="2"/>
        <v>214.3278649430514</v>
      </c>
      <c r="S17" s="119">
        <f t="shared" si="2"/>
        <v>219.83370356178705</v>
      </c>
    </row>
    <row r="18" spans="2:19" x14ac:dyDescent="0.25">
      <c r="B18" s="1" t="s">
        <v>62</v>
      </c>
      <c r="E18" s="5">
        <f t="shared" ref="E18:S18" si="3">E17/E5</f>
        <v>7.5678175092478331E-2</v>
      </c>
      <c r="F18" s="5">
        <f t="shared" si="3"/>
        <v>7.7405857740585685E-2</v>
      </c>
      <c r="G18" s="5">
        <f t="shared" si="3"/>
        <v>9.346443030653552E-2</v>
      </c>
      <c r="H18" s="5">
        <f t="shared" si="3"/>
        <v>9.8307223215224449E-2</v>
      </c>
      <c r="I18" s="5">
        <f t="shared" si="3"/>
        <v>0.1049400207802022</v>
      </c>
      <c r="J18" s="5">
        <f t="shared" si="3"/>
        <v>0.10910304996868071</v>
      </c>
      <c r="K18" s="5">
        <f t="shared" si="3"/>
        <v>0.10602846884034536</v>
      </c>
      <c r="L18" s="5">
        <f t="shared" si="3"/>
        <v>0.10879797013979528</v>
      </c>
      <c r="M18" s="5">
        <f t="shared" si="3"/>
        <v>0.10866658672414528</v>
      </c>
      <c r="N18" s="5">
        <f t="shared" si="3"/>
        <v>0.111748553001789</v>
      </c>
      <c r="O18" s="5">
        <f>O17/O5</f>
        <v>0.11186892573495109</v>
      </c>
      <c r="P18" s="5">
        <f t="shared" si="3"/>
        <v>0.11142210088820519</v>
      </c>
      <c r="Q18" s="5">
        <f t="shared" si="3"/>
        <v>0.11150082729777715</v>
      </c>
      <c r="R18" s="5">
        <f t="shared" si="3"/>
        <v>0.11154139872937352</v>
      </c>
      <c r="S18" s="5">
        <f t="shared" si="3"/>
        <v>0.11161636113041908</v>
      </c>
    </row>
    <row r="20" spans="2:19" x14ac:dyDescent="0.25">
      <c r="B20" s="3" t="s">
        <v>63</v>
      </c>
      <c r="E20" s="4">
        <v>7.4</v>
      </c>
      <c r="F20" s="4">
        <v>8.8000000000000007</v>
      </c>
      <c r="G20" s="4">
        <v>15.3</v>
      </c>
      <c r="H20" s="4">
        <v>14.1</v>
      </c>
      <c r="I20" s="4">
        <v>18.8</v>
      </c>
      <c r="J20" s="4">
        <f>J17*J21</f>
        <v>21.59988361334451</v>
      </c>
      <c r="K20" s="4">
        <f t="shared" ref="K20:S20" si="4">K17*K21</f>
        <v>23.510130081489155</v>
      </c>
      <c r="L20" s="4">
        <f t="shared" si="4"/>
        <v>26.295403110458132</v>
      </c>
      <c r="M20" s="4">
        <f t="shared" si="4"/>
        <v>28.364740948637355</v>
      </c>
      <c r="N20" s="4">
        <f t="shared" si="4"/>
        <v>31.356903412516555</v>
      </c>
      <c r="O20" s="4">
        <f t="shared" si="4"/>
        <v>32.960214294949537</v>
      </c>
      <c r="P20" s="4">
        <f t="shared" si="4"/>
        <v>34.141707809161424</v>
      </c>
      <c r="Q20" s="4">
        <f t="shared" si="4"/>
        <v>35.361635061490546</v>
      </c>
      <c r="R20" s="4">
        <f t="shared" si="4"/>
        <v>36.435737040318742</v>
      </c>
      <c r="S20" s="4">
        <f t="shared" si="4"/>
        <v>37.371729605503802</v>
      </c>
    </row>
    <row r="21" spans="2:19" x14ac:dyDescent="0.25">
      <c r="B21" s="1" t="s">
        <v>64</v>
      </c>
      <c r="E21" s="5">
        <f>E20/E17</f>
        <v>0.15071283095723034</v>
      </c>
      <c r="F21" s="5">
        <f t="shared" ref="F21:G21" si="5">F20/F17</f>
        <v>0.14864864864864882</v>
      </c>
      <c r="G21" s="5">
        <f t="shared" si="5"/>
        <v>0.18935643564356447</v>
      </c>
      <c r="H21" s="5">
        <f>H20/H17</f>
        <v>0.1508021390374332</v>
      </c>
      <c r="I21" s="5">
        <f>I20/I17</f>
        <v>0.16921692169216909</v>
      </c>
      <c r="J21" s="5">
        <v>0.17</v>
      </c>
      <c r="K21" s="5">
        <v>0.17</v>
      </c>
      <c r="L21" s="5">
        <v>0.17</v>
      </c>
      <c r="M21" s="5">
        <v>0.17</v>
      </c>
      <c r="N21" s="5">
        <v>0.17</v>
      </c>
      <c r="O21" s="5">
        <v>0.17</v>
      </c>
      <c r="P21" s="5">
        <v>0.17</v>
      </c>
      <c r="Q21" s="5">
        <v>0.17</v>
      </c>
      <c r="R21" s="5">
        <v>0.17</v>
      </c>
      <c r="S21" s="5">
        <v>0.17</v>
      </c>
    </row>
    <row r="23" spans="2:19" x14ac:dyDescent="0.25">
      <c r="B23" s="3" t="s">
        <v>65</v>
      </c>
      <c r="E23" s="4">
        <f>E17*(1-E21)</f>
        <v>41.699999999999939</v>
      </c>
      <c r="F23" s="4">
        <f t="shared" ref="F23:M23" si="6">F17*(1-F21)</f>
        <v>50.399999999999935</v>
      </c>
      <c r="G23" s="4">
        <f t="shared" si="6"/>
        <v>65.499999999999957</v>
      </c>
      <c r="H23" s="4">
        <f t="shared" si="6"/>
        <v>79.399999999999963</v>
      </c>
      <c r="I23" s="4">
        <f>I17*(1-I21)</f>
        <v>92.300000000000082</v>
      </c>
      <c r="J23" s="4">
        <f t="shared" si="6"/>
        <v>105.458255288682</v>
      </c>
      <c r="K23" s="4">
        <f>K17*(1-K21)</f>
        <v>114.78475275079998</v>
      </c>
      <c r="L23" s="4">
        <f t="shared" si="6"/>
        <v>128.38343871576618</v>
      </c>
      <c r="M23" s="4">
        <f t="shared" si="6"/>
        <v>138.48667639628826</v>
      </c>
      <c r="N23" s="4">
        <f>N17*(1-N21)</f>
        <v>153.0954696022867</v>
      </c>
      <c r="O23" s="4">
        <f t="shared" ref="O23:S23" si="7">O17*(1-O21)</f>
        <v>160.92339920475359</v>
      </c>
      <c r="P23" s="4">
        <f t="shared" si="7"/>
        <v>166.69186753884694</v>
      </c>
      <c r="Q23" s="4">
        <f t="shared" si="7"/>
        <v>172.64798294727737</v>
      </c>
      <c r="R23" s="4">
        <f t="shared" si="7"/>
        <v>177.89212790273265</v>
      </c>
      <c r="S23" s="4">
        <f t="shared" si="7"/>
        <v>182.46197395628323</v>
      </c>
    </row>
    <row r="24" spans="2:19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12"/>
      <c r="O24" s="112"/>
      <c r="P24" s="112"/>
      <c r="Q24" s="112"/>
      <c r="R24" s="112"/>
      <c r="S24" s="112"/>
    </row>
    <row r="25" spans="2:19" x14ac:dyDescent="0.25">
      <c r="B25" s="3" t="s">
        <v>66</v>
      </c>
    </row>
    <row r="26" spans="2:19" x14ac:dyDescent="0.25">
      <c r="B26" s="1" t="s">
        <v>65</v>
      </c>
      <c r="E26" s="4" cm="1">
        <f t="array" ref="E26:I26">E23:I23</f>
        <v>41.699999999999939</v>
      </c>
      <c r="F26" s="4">
        <v>50.399999999999935</v>
      </c>
      <c r="G26" s="4">
        <v>65.499999999999957</v>
      </c>
      <c r="H26" s="4">
        <v>79.399999999999963</v>
      </c>
      <c r="I26" s="4">
        <v>92.300000000000082</v>
      </c>
      <c r="J26" s="4" cm="1">
        <f t="array" ref="J26:N26">J23:N23</f>
        <v>105.458255288682</v>
      </c>
      <c r="K26" s="4">
        <v>114.78475275079998</v>
      </c>
      <c r="L26" s="4">
        <v>128.38343871576618</v>
      </c>
      <c r="M26" s="4">
        <v>138.48667639628826</v>
      </c>
      <c r="N26" s="4">
        <v>153.0954696022867</v>
      </c>
      <c r="O26" s="4" cm="1">
        <f t="array" ref="O26:S26">O23:S23</f>
        <v>160.92339920475359</v>
      </c>
      <c r="P26" s="4">
        <v>166.69186753884694</v>
      </c>
      <c r="Q26" s="4">
        <v>172.64798294727737</v>
      </c>
      <c r="R26" s="4">
        <v>177.89212790273265</v>
      </c>
      <c r="S26" s="4">
        <v>182.46197395628323</v>
      </c>
    </row>
    <row r="27" spans="2:19" x14ac:dyDescent="0.25">
      <c r="B27" s="1" t="s">
        <v>67</v>
      </c>
      <c r="E27" s="4" cm="1">
        <f t="array" ref="E27:I27">Assumptions!E31:I31</f>
        <v>-4.5999999999999996</v>
      </c>
      <c r="F27" s="4">
        <v>-6.8</v>
      </c>
      <c r="G27" s="4">
        <v>-4.5999999999999996</v>
      </c>
      <c r="H27" s="4">
        <v>-8.3000000000000007</v>
      </c>
      <c r="I27" s="4">
        <v>-9.5</v>
      </c>
      <c r="J27" s="4" cm="1">
        <f t="array" ref="J27:N28">Assumptions!J31:N32</f>
        <v>-11.645700000000001</v>
      </c>
      <c r="K27" s="4">
        <v>-16.303980000000006</v>
      </c>
      <c r="L27" s="4">
        <v>-21.325605840000005</v>
      </c>
      <c r="M27" s="4">
        <v>-26.870263358400013</v>
      </c>
      <c r="N27" s="4">
        <v>-28.885533110280015</v>
      </c>
      <c r="O27" s="4" cm="1">
        <f t="array" ref="O27:S28">Assumptions!O31:S32</f>
        <v>-30.329809765794018</v>
      </c>
      <c r="P27" s="4">
        <v>-31.543002156425779</v>
      </c>
      <c r="Q27" s="4">
        <v>-32.64700723190068</v>
      </c>
      <c r="R27" s="4">
        <v>-33.626417448857701</v>
      </c>
      <c r="S27" s="4">
        <v>-34.467077885079135</v>
      </c>
    </row>
    <row r="28" spans="2:19" x14ac:dyDescent="0.25">
      <c r="B28" s="1" t="s">
        <v>68</v>
      </c>
      <c r="E28" s="5">
        <f>E27/E5</f>
        <v>-7.0900123304562272E-3</v>
      </c>
      <c r="F28" s="5">
        <f>F27/F5</f>
        <v>-8.8912133891213396E-3</v>
      </c>
      <c r="G28" s="5">
        <f>G27/G5</f>
        <v>-5.3209947946790048E-3</v>
      </c>
      <c r="H28" s="5">
        <f>H27/H5</f>
        <v>-8.7267374618862376E-3</v>
      </c>
      <c r="I28" s="5">
        <f>I27/I5</f>
        <v>-8.9732691036176447E-3</v>
      </c>
      <c r="J28" s="5">
        <v>-0.01</v>
      </c>
      <c r="K28" s="5">
        <v>-1.2500000000000001E-2</v>
      </c>
      <c r="L28" s="5">
        <v>-1.4999999999999999E-2</v>
      </c>
      <c r="M28" s="5">
        <v>-1.7500000000000002E-2</v>
      </c>
      <c r="N28" s="5">
        <v>-1.7500000000000002E-2</v>
      </c>
      <c r="O28" s="5">
        <v>-1.7500000000000002E-2</v>
      </c>
      <c r="P28" s="5">
        <v>-1.7500000000000002E-2</v>
      </c>
      <c r="Q28" s="5">
        <v>-1.7500000000000002E-2</v>
      </c>
      <c r="R28" s="5">
        <v>-1.7500000000000002E-2</v>
      </c>
      <c r="S28" s="5">
        <v>-1.7500000000000002E-2</v>
      </c>
    </row>
    <row r="29" spans="2:19" x14ac:dyDescent="0.25">
      <c r="B29" s="1" t="s">
        <v>69</v>
      </c>
      <c r="E29" s="4" cm="1">
        <f t="array" ref="E29:I29">Assumptions!E25:I25</f>
        <v>10.6</v>
      </c>
      <c r="F29" s="4">
        <v>12.1</v>
      </c>
      <c r="G29" s="4">
        <v>14.5</v>
      </c>
      <c r="H29" s="4">
        <v>14.1</v>
      </c>
      <c r="I29" s="4">
        <v>14.1</v>
      </c>
      <c r="J29" s="4" cm="1">
        <f t="array" ref="J29:N30">Assumptions!J25:N26</f>
        <v>17.951810493444654</v>
      </c>
      <c r="K29" s="4">
        <v>19.865280454854229</v>
      </c>
      <c r="L29" s="4">
        <v>21.485184487250589</v>
      </c>
      <c r="M29" s="4">
        <v>22.694091750893765</v>
      </c>
      <c r="N29" s="4">
        <v>24.381363706686681</v>
      </c>
      <c r="O29" s="4" cm="1">
        <f t="array" ref="O29:S30">Assumptions!O25:S26</f>
        <v>26.104071493945217</v>
      </c>
      <c r="P29" s="4">
        <v>27.02091663438431</v>
      </c>
      <c r="Q29" s="4">
        <v>27.877387419703901</v>
      </c>
      <c r="R29" s="4">
        <v>28.648786409736857</v>
      </c>
      <c r="S29" s="4">
        <v>29.415965144112739</v>
      </c>
    </row>
    <row r="30" spans="2:19" x14ac:dyDescent="0.25">
      <c r="B30" s="1" t="s">
        <v>70</v>
      </c>
      <c r="E30" s="5">
        <f>E29/E5</f>
        <v>1.6337854500616523E-2</v>
      </c>
      <c r="F30" s="5">
        <f>F29/F5</f>
        <v>1.5821129707112972E-2</v>
      </c>
      <c r="G30" s="5">
        <f>G29/G5</f>
        <v>1.67727009832273E-2</v>
      </c>
      <c r="H30" s="5">
        <f>H29/H5</f>
        <v>1.4824939543686258E-2</v>
      </c>
      <c r="I30" s="5">
        <f>I29/I5</f>
        <v>1.3318220459053556E-2</v>
      </c>
      <c r="J30" s="5">
        <v>1.5414969038739321E-2</v>
      </c>
      <c r="K30" s="5">
        <v>1.5230391946363882E-2</v>
      </c>
      <c r="L30" s="5">
        <v>1.5112244394214065E-2</v>
      </c>
      <c r="M30" s="5">
        <v>1.4780153076411418E-2</v>
      </c>
      <c r="N30" s="5">
        <v>1.4771195782956447E-2</v>
      </c>
      <c r="O30" s="5">
        <v>1.5061790847737025E-2</v>
      </c>
      <c r="P30" s="5">
        <v>1.4991155209536566E-2</v>
      </c>
      <c r="Q30" s="5">
        <v>1.4943307862171105E-2</v>
      </c>
      <c r="R30" s="5">
        <v>1.4909520555762511E-2</v>
      </c>
      <c r="S30" s="5">
        <v>1.493539405163273E-2</v>
      </c>
    </row>
    <row r="31" spans="2:19" x14ac:dyDescent="0.25">
      <c r="B31" s="1" t="s">
        <v>71</v>
      </c>
      <c r="E31" s="4" cm="1">
        <f t="array" ref="E31:I31">Assumptions!E37:I37</f>
        <v>33.9</v>
      </c>
      <c r="F31" s="4">
        <v>-69.099999999999994</v>
      </c>
      <c r="G31" s="4">
        <v>38.6</v>
      </c>
      <c r="H31" s="4">
        <v>-25</v>
      </c>
      <c r="I31" s="4">
        <v>-21.1</v>
      </c>
      <c r="J31" s="4" cm="1">
        <f t="array" ref="J31:N32">Assumptions!J37:N38</f>
        <v>-9.2386456437978843</v>
      </c>
      <c r="K31" s="4">
        <v>-26.046947439469051</v>
      </c>
      <c r="L31" s="4">
        <v>-8.3790417776037511</v>
      </c>
      <c r="M31" s="4">
        <v>-24.57077631625058</v>
      </c>
      <c r="N31" s="4">
        <v>-23.018970504760638</v>
      </c>
      <c r="O31" s="4" cm="1">
        <f t="array" ref="O31:S32">Assumptions!O37:S38</f>
        <v>-22.095603049918402</v>
      </c>
      <c r="P31" s="4">
        <v>-24.715499289895476</v>
      </c>
      <c r="Q31" s="4">
        <v>-23.245753540954251</v>
      </c>
      <c r="R31" s="4">
        <v>-26.466810947066097</v>
      </c>
      <c r="S31" s="4">
        <v>-26.250682410204238</v>
      </c>
    </row>
    <row r="32" spans="2:19" x14ac:dyDescent="0.25">
      <c r="B32" s="1" t="s">
        <v>72</v>
      </c>
      <c r="E32" s="5">
        <f>E31/E5</f>
        <v>5.225030826140567E-2</v>
      </c>
      <c r="F32" s="5">
        <f>F31/F5</f>
        <v>-9.0350418410041836E-2</v>
      </c>
      <c r="G32" s="5">
        <f>G31/G5</f>
        <v>4.4650086755349913E-2</v>
      </c>
      <c r="H32" s="5">
        <f>H31/H5</f>
        <v>-2.6285353800862159E-2</v>
      </c>
      <c r="I32" s="5">
        <f>I31/I5</f>
        <v>-1.9930102956456031E-2</v>
      </c>
      <c r="J32" s="5">
        <v>-7.933096030120889E-3</v>
      </c>
      <c r="K32" s="5">
        <v>-1.9969776888426202E-2</v>
      </c>
      <c r="L32" s="5">
        <v>-5.8936485841030737E-3</v>
      </c>
      <c r="M32" s="5">
        <v>-1.600239565199367E-2</v>
      </c>
      <c r="N32" s="5">
        <v>-1.3945804022219973E-2</v>
      </c>
      <c r="O32" s="5">
        <v>-1.2748944235372761E-2</v>
      </c>
      <c r="P32" s="5">
        <v>-1.3712113876423137E-2</v>
      </c>
      <c r="Q32" s="5">
        <v>-1.2460581274022522E-2</v>
      </c>
      <c r="R32" s="5">
        <v>-1.3773967812006413E-2</v>
      </c>
      <c r="S32" s="5">
        <v>-1.3328282244008963E-2</v>
      </c>
    </row>
    <row r="34" spans="2:19" x14ac:dyDescent="0.25">
      <c r="B34" s="3" t="s">
        <v>73</v>
      </c>
      <c r="E34" s="9"/>
      <c r="F34" s="9"/>
      <c r="G34" s="9"/>
      <c r="H34" s="9"/>
      <c r="I34" s="9"/>
      <c r="J34" s="4">
        <f>J26+J27+J29-J31</f>
        <v>121.00301142592453</v>
      </c>
      <c r="K34" s="4">
        <f t="shared" ref="K34:S34" si="8">K26+K27+K29-K31</f>
        <v>144.39300064512327</v>
      </c>
      <c r="L34" s="4">
        <f t="shared" si="8"/>
        <v>136.92205914062052</v>
      </c>
      <c r="M34" s="4">
        <f t="shared" si="8"/>
        <v>158.8812811050326</v>
      </c>
      <c r="N34" s="4">
        <f t="shared" si="8"/>
        <v>171.61027070345398</v>
      </c>
      <c r="O34" s="4">
        <f>O26+O27+O29-O31</f>
        <v>178.79326398282319</v>
      </c>
      <c r="P34" s="4">
        <f t="shared" si="8"/>
        <v>186.88528130670096</v>
      </c>
      <c r="Q34" s="4">
        <f t="shared" si="8"/>
        <v>191.12411667603482</v>
      </c>
      <c r="R34" s="4">
        <f t="shared" si="8"/>
        <v>199.38130781067792</v>
      </c>
      <c r="S34" s="4">
        <f t="shared" si="8"/>
        <v>203.66154362552106</v>
      </c>
    </row>
    <row r="35" spans="2:19" x14ac:dyDescent="0.25">
      <c r="B35" s="7" t="s">
        <v>74</v>
      </c>
      <c r="C35" s="76">
        <f>WACC!I18</f>
        <v>8.1756117658615374E-2</v>
      </c>
      <c r="E35" s="9"/>
      <c r="F35" s="9"/>
      <c r="G35" s="9"/>
      <c r="H35" s="9"/>
      <c r="I35" s="9"/>
    </row>
    <row r="36" spans="2:19" x14ac:dyDescent="0.25">
      <c r="E36" s="9"/>
      <c r="F36" s="9"/>
      <c r="G36" s="9"/>
      <c r="H36" s="9"/>
      <c r="I36" s="9"/>
    </row>
    <row r="37" spans="2:19" x14ac:dyDescent="0.25">
      <c r="B37" s="3" t="s">
        <v>75</v>
      </c>
      <c r="E37" s="9"/>
      <c r="F37" s="9"/>
      <c r="G37" s="9"/>
      <c r="H37" s="9"/>
      <c r="I37" s="9"/>
      <c r="J37" s="8">
        <v>1</v>
      </c>
      <c r="K37" s="8">
        <v>2</v>
      </c>
      <c r="L37" s="8">
        <v>3</v>
      </c>
      <c r="M37" s="8">
        <v>4</v>
      </c>
      <c r="N37" s="8">
        <v>5</v>
      </c>
      <c r="O37" s="1">
        <v>6</v>
      </c>
      <c r="P37" s="1">
        <v>7</v>
      </c>
      <c r="Q37" s="1">
        <v>8</v>
      </c>
      <c r="R37" s="1">
        <v>9</v>
      </c>
      <c r="S37" s="1">
        <v>10</v>
      </c>
    </row>
    <row r="38" spans="2:19" x14ac:dyDescent="0.25">
      <c r="B38" s="3"/>
      <c r="E38" s="9"/>
      <c r="F38" s="9"/>
      <c r="G38" s="9"/>
      <c r="H38" s="9"/>
      <c r="I38" s="9"/>
      <c r="J38" s="60">
        <f>(1+$C$35)^(-J37)</f>
        <v>0.92442278224821062</v>
      </c>
      <c r="K38" s="60">
        <f t="shared" ref="K38:M38" si="9">(1+$C$35)^(-K37)</f>
        <v>0.85455748033952261</v>
      </c>
      <c r="L38" s="60">
        <f t="shared" si="9"/>
        <v>0.78997240356648213</v>
      </c>
      <c r="M38" s="60">
        <f t="shared" si="9"/>
        <v>0.73026848720423354</v>
      </c>
      <c r="N38" s="60">
        <f>(1+$C$35)^(-N37)</f>
        <v>0.6750768267295294</v>
      </c>
      <c r="O38" s="60">
        <f t="shared" ref="O38:S38" si="10">(1+$C$35)^(-O37)</f>
        <v>0.62405639839660476</v>
      </c>
      <c r="P38" s="60">
        <f t="shared" si="10"/>
        <v>0.57689195208558719</v>
      </c>
      <c r="Q38" s="60">
        <f t="shared" si="10"/>
        <v>0.53329206340355984</v>
      </c>
      <c r="R38" s="60">
        <f t="shared" si="10"/>
        <v>0.49298733300240799</v>
      </c>
      <c r="S38" s="60">
        <f t="shared" si="10"/>
        <v>0.45572872198721104</v>
      </c>
    </row>
    <row r="39" spans="2:19" x14ac:dyDescent="0.25">
      <c r="B39" s="3"/>
      <c r="E39" s="9"/>
      <c r="F39" s="9"/>
      <c r="G39" s="9"/>
      <c r="H39" s="9"/>
      <c r="I39" s="9"/>
    </row>
    <row r="40" spans="2:19" x14ac:dyDescent="0.25">
      <c r="B40" s="3" t="s">
        <v>76</v>
      </c>
      <c r="E40" s="9"/>
      <c r="F40" s="9"/>
      <c r="G40" s="9"/>
      <c r="H40" s="9"/>
      <c r="I40" s="9"/>
      <c r="J40" s="4">
        <f>J34/(1+$C$35)^J37</f>
        <v>111.85794048276517</v>
      </c>
      <c r="K40" s="4">
        <f t="shared" ref="K40:S40" si="11">K34/(1+$C$35)^K37</f>
        <v>123.3921188099596</v>
      </c>
      <c r="L40" s="4">
        <f>L34/(1+$C$35)^L37</f>
        <v>108.164648160588</v>
      </c>
      <c r="M40" s="4">
        <f t="shared" si="11"/>
        <v>116.02599279764273</v>
      </c>
      <c r="N40" s="4">
        <f t="shared" si="11"/>
        <v>115.85011698068324</v>
      </c>
      <c r="O40" s="4">
        <f t="shared" si="11"/>
        <v>111.57708037869403</v>
      </c>
      <c r="P40" s="4">
        <f t="shared" si="11"/>
        <v>107.81261474908682</v>
      </c>
      <c r="Q40" s="4">
        <f t="shared" si="11"/>
        <v>101.92497454834533</v>
      </c>
      <c r="R40" s="4">
        <f t="shared" si="11"/>
        <v>98.292459188118286</v>
      </c>
      <c r="S40" s="4">
        <f t="shared" si="11"/>
        <v>92.814414994401346</v>
      </c>
    </row>
    <row r="42" spans="2:19" x14ac:dyDescent="0.25">
      <c r="B42" s="72" t="s">
        <v>22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</row>
    <row r="43" spans="2:19" x14ac:dyDescent="0.25">
      <c r="B43" s="151" t="s">
        <v>198</v>
      </c>
      <c r="C43" s="151"/>
      <c r="D43" s="151"/>
      <c r="F43" s="151" t="s">
        <v>199</v>
      </c>
      <c r="G43" s="151"/>
      <c r="H43" s="151"/>
    </row>
    <row r="44" spans="2:19" x14ac:dyDescent="0.25">
      <c r="B44" s="1" t="s">
        <v>20</v>
      </c>
      <c r="D44" s="76">
        <f>'Control Sheet'!C10</f>
        <v>2.5000000000000001E-2</v>
      </c>
      <c r="F44" s="1" t="s">
        <v>77</v>
      </c>
      <c r="H44" s="77">
        <v>15.6</v>
      </c>
      <c r="I44" s="118" t="s">
        <v>180</v>
      </c>
    </row>
    <row r="46" spans="2:19" x14ac:dyDescent="0.25">
      <c r="B46" s="1" t="s">
        <v>78</v>
      </c>
      <c r="D46" s="4">
        <f>S34*(1+D44)/(C35-D44)</f>
        <v>3678.0719123847807</v>
      </c>
      <c r="F46" s="1" t="s">
        <v>78</v>
      </c>
      <c r="H46" s="4">
        <f>EBITDA!S11*DCF!H44</f>
        <v>3888.2948318120366</v>
      </c>
    </row>
    <row r="47" spans="2:19" x14ac:dyDescent="0.25">
      <c r="B47" s="1" t="s">
        <v>79</v>
      </c>
      <c r="D47" s="60">
        <f>S38</f>
        <v>0.45572872198721104</v>
      </c>
      <c r="F47" s="1" t="s">
        <v>79</v>
      </c>
      <c r="H47" s="60">
        <f>S38</f>
        <v>0.45572872198721104</v>
      </c>
    </row>
    <row r="49" spans="2:8" x14ac:dyDescent="0.25">
      <c r="B49" s="1" t="s">
        <v>80</v>
      </c>
      <c r="D49" s="4">
        <f>SUM(J40:S40)</f>
        <v>1087.7123610902845</v>
      </c>
      <c r="F49" s="1" t="s">
        <v>80</v>
      </c>
      <c r="H49" s="4">
        <f>SUM(J40:S40)</f>
        <v>1087.7123610902845</v>
      </c>
    </row>
    <row r="50" spans="2:8" x14ac:dyDescent="0.25">
      <c r="B50" s="6" t="s">
        <v>81</v>
      </c>
      <c r="C50" s="6"/>
      <c r="D50" s="10">
        <f>D46*D47</f>
        <v>1676.2030120081733</v>
      </c>
      <c r="F50" s="6" t="s">
        <v>81</v>
      </c>
      <c r="G50" s="6"/>
      <c r="H50" s="10">
        <f>H46*H47</f>
        <v>1772.0076344111772</v>
      </c>
    </row>
    <row r="51" spans="2:8" x14ac:dyDescent="0.25">
      <c r="B51" s="1" t="s">
        <v>82</v>
      </c>
      <c r="D51" s="4">
        <f>SUM(D49:D50)</f>
        <v>2763.9153730984581</v>
      </c>
      <c r="F51" s="1" t="s">
        <v>82</v>
      </c>
      <c r="H51" s="4">
        <f>SUM(H49:H50)</f>
        <v>2859.7199955014617</v>
      </c>
    </row>
    <row r="52" spans="2:8" x14ac:dyDescent="0.25">
      <c r="B52" s="1" t="s">
        <v>83</v>
      </c>
      <c r="D52" s="4">
        <v>222.9</v>
      </c>
      <c r="F52" s="1" t="s">
        <v>83</v>
      </c>
      <c r="H52" s="4">
        <v>222.9</v>
      </c>
    </row>
    <row r="53" spans="2:8" x14ac:dyDescent="0.25">
      <c r="B53" s="6" t="s">
        <v>84</v>
      </c>
      <c r="C53" s="6"/>
      <c r="D53" s="10">
        <v>49.8</v>
      </c>
      <c r="E53" s="4"/>
      <c r="F53" s="6" t="s">
        <v>84</v>
      </c>
      <c r="G53" s="6"/>
      <c r="H53" s="10">
        <v>49.8</v>
      </c>
    </row>
    <row r="54" spans="2:8" x14ac:dyDescent="0.25">
      <c r="B54" s="1" t="s">
        <v>85</v>
      </c>
      <c r="D54" s="4">
        <f>D51+D52-D53</f>
        <v>2937.015373098458</v>
      </c>
      <c r="F54" s="1" t="s">
        <v>85</v>
      </c>
      <c r="H54" s="4">
        <f>H51+H52-H53</f>
        <v>3032.8199955014616</v>
      </c>
    </row>
    <row r="55" spans="2:8" x14ac:dyDescent="0.25">
      <c r="B55" s="6" t="s">
        <v>86</v>
      </c>
      <c r="C55" s="6"/>
      <c r="D55" s="6">
        <v>17.93</v>
      </c>
      <c r="F55" s="6" t="s">
        <v>86</v>
      </c>
      <c r="G55" s="6"/>
      <c r="H55" s="6">
        <v>17.93</v>
      </c>
    </row>
    <row r="56" spans="2:8" x14ac:dyDescent="0.25">
      <c r="B56" s="1" t="s">
        <v>6</v>
      </c>
      <c r="D56" s="4">
        <f>D54/D55</f>
        <v>163.80453837693574</v>
      </c>
      <c r="F56" s="1" t="s">
        <v>6</v>
      </c>
      <c r="H56" s="4">
        <f>H54/H55</f>
        <v>169.14779673739329</v>
      </c>
    </row>
    <row r="57" spans="2:8" x14ac:dyDescent="0.25">
      <c r="B57" s="6" t="s">
        <v>4</v>
      </c>
      <c r="C57" s="6"/>
      <c r="D57" s="1">
        <f>Cover!K21</f>
        <v>122.84</v>
      </c>
      <c r="F57" s="6" t="s">
        <v>4</v>
      </c>
      <c r="G57" s="6"/>
      <c r="H57" s="1">
        <f>Cover!K21</f>
        <v>122.84</v>
      </c>
    </row>
    <row r="58" spans="2:8" x14ac:dyDescent="0.25">
      <c r="B58" s="1" t="s">
        <v>87</v>
      </c>
      <c r="D58" s="94">
        <f>D56/D57-1</f>
        <v>0.33347882104311077</v>
      </c>
      <c r="F58" s="1" t="s">
        <v>87</v>
      </c>
      <c r="H58" s="94">
        <f>H56/H57-1</f>
        <v>0.37697652830831396</v>
      </c>
    </row>
    <row r="62" spans="2:8" x14ac:dyDescent="0.25">
      <c r="E62" s="4"/>
    </row>
  </sheetData>
  <mergeCells count="2">
    <mergeCell ref="B43:D43"/>
    <mergeCell ref="F43:H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A85-3CDA-41F8-8917-28B0B6FBB1B0}">
  <dimension ref="B2:N26"/>
  <sheetViews>
    <sheetView showGridLines="0" tabSelected="1" zoomScale="94" workbookViewId="0">
      <selection activeCell="G24" sqref="G24"/>
    </sheetView>
  </sheetViews>
  <sheetFormatPr defaultColWidth="9.1796875" defaultRowHeight="11.5" x14ac:dyDescent="0.25"/>
  <cols>
    <col min="1" max="1" width="9.1796875" style="1"/>
    <col min="2" max="2" width="32.7265625" style="1" customWidth="1"/>
    <col min="3" max="3" width="10.54296875" style="1" bestFit="1" customWidth="1"/>
    <col min="4" max="4" width="10.81640625" style="1" customWidth="1"/>
    <col min="5" max="5" width="16.81640625" style="1" customWidth="1"/>
    <col min="6" max="7" width="10.7265625" style="1" customWidth="1"/>
    <col min="8" max="8" width="16" style="1" customWidth="1"/>
    <col min="9" max="14" width="10.7265625" style="1" customWidth="1"/>
    <col min="15" max="16384" width="9.1796875" style="1"/>
  </cols>
  <sheetData>
    <row r="2" spans="2:14" s="74" customFormat="1" x14ac:dyDescent="0.25">
      <c r="B2" s="72" t="s">
        <v>88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14" x14ac:dyDescent="0.25">
      <c r="B4" s="130" t="s">
        <v>89</v>
      </c>
      <c r="C4" s="135" t="s">
        <v>90</v>
      </c>
      <c r="D4" s="135" t="s">
        <v>91</v>
      </c>
      <c r="E4" s="135" t="s">
        <v>92</v>
      </c>
      <c r="F4" s="135" t="s">
        <v>93</v>
      </c>
      <c r="G4" s="135" t="s">
        <v>94</v>
      </c>
      <c r="H4" s="131" t="s">
        <v>95</v>
      </c>
      <c r="I4" s="3"/>
      <c r="J4" s="132" t="s">
        <v>19</v>
      </c>
    </row>
    <row r="5" spans="2:14" x14ac:dyDescent="0.25">
      <c r="B5" s="97"/>
      <c r="C5" s="95"/>
      <c r="F5" s="95"/>
      <c r="H5" s="98"/>
      <c r="I5" s="96"/>
      <c r="J5" s="103">
        <f>'Control Sheet'!C8</f>
        <v>0.17</v>
      </c>
      <c r="K5" s="118"/>
    </row>
    <row r="6" spans="2:14" x14ac:dyDescent="0.25">
      <c r="B6" s="97" t="s">
        <v>96</v>
      </c>
      <c r="C6" s="1">
        <v>0.78</v>
      </c>
      <c r="D6" s="1">
        <v>487.2</v>
      </c>
      <c r="E6" s="5">
        <f>D6/(F6+D6)</f>
        <v>0.1413507936765829</v>
      </c>
      <c r="F6" s="4">
        <f>'Trading Output'!G9</f>
        <v>2959.5439999999999</v>
      </c>
      <c r="G6" s="5">
        <f>1-E6</f>
        <v>0.85864920632341712</v>
      </c>
      <c r="H6" s="110">
        <f>C6/1+(D6/F6)*(1-$J$5)</f>
        <v>0.91663456262180931</v>
      </c>
      <c r="I6" s="96"/>
    </row>
    <row r="7" spans="2:14" x14ac:dyDescent="0.25">
      <c r="B7" s="97" t="s">
        <v>179</v>
      </c>
      <c r="C7" s="1">
        <v>0.78</v>
      </c>
      <c r="D7" s="1">
        <v>2527</v>
      </c>
      <c r="E7" s="5">
        <f t="shared" ref="E7" si="0">D7/(F7+D7)</f>
        <v>0.19591873442855032</v>
      </c>
      <c r="F7" s="4">
        <f>'Trading Output'!G10</f>
        <v>10371.205</v>
      </c>
      <c r="G7" s="5">
        <f t="shared" ref="G7" si="1">1-E7</f>
        <v>0.80408126557144965</v>
      </c>
      <c r="H7" s="110">
        <f t="shared" ref="H7:H8" si="2">C7/1+(D7/F7)*(1-$J$5)</f>
        <v>0.98223397377643196</v>
      </c>
      <c r="I7" s="4"/>
    </row>
    <row r="8" spans="2:14" x14ac:dyDescent="0.25">
      <c r="B8" s="97" t="s">
        <v>97</v>
      </c>
      <c r="C8" s="1">
        <v>0.46</v>
      </c>
      <c r="D8" s="1">
        <v>139.4</v>
      </c>
      <c r="E8" s="5">
        <f>D8/(F8+D8)</f>
        <v>1.6322007686564999E-2</v>
      </c>
      <c r="F8" s="4">
        <f>'Trading Output'!G11</f>
        <v>8401.2160000000003</v>
      </c>
      <c r="G8" s="5">
        <f>1-E8</f>
        <v>0.983677992313435</v>
      </c>
      <c r="H8" s="110">
        <f t="shared" si="2"/>
        <v>0.47377205395028532</v>
      </c>
      <c r="I8" s="5"/>
    </row>
    <row r="9" spans="2:14" x14ac:dyDescent="0.25">
      <c r="B9" s="97"/>
      <c r="E9" s="5"/>
      <c r="G9" s="5"/>
      <c r="H9" s="110"/>
    </row>
    <row r="10" spans="2:14" x14ac:dyDescent="0.25">
      <c r="B10" s="97" t="s">
        <v>98</v>
      </c>
      <c r="C10" s="1">
        <v>1.04</v>
      </c>
      <c r="D10" s="1">
        <v>175.2</v>
      </c>
      <c r="E10" s="5">
        <f t="shared" ref="E10" si="3">D10/(F10+D10)</f>
        <v>7.188282115455627E-2</v>
      </c>
      <c r="F10" s="1">
        <f>'Trading Output'!G7</f>
        <v>2262.1</v>
      </c>
      <c r="G10" s="5">
        <f>1-E10</f>
        <v>0.92811717884544376</v>
      </c>
      <c r="H10" s="110">
        <f>C10/1+(D10/F10)*(1-$J$5)</f>
        <v>1.1042836302550727</v>
      </c>
    </row>
    <row r="11" spans="2:14" x14ac:dyDescent="0.25">
      <c r="B11" s="97"/>
      <c r="E11" s="17"/>
      <c r="F11" s="28"/>
      <c r="G11" s="5"/>
      <c r="H11" s="110"/>
    </row>
    <row r="12" spans="2:14" x14ac:dyDescent="0.25">
      <c r="B12" s="101" t="s">
        <v>99</v>
      </c>
      <c r="C12" s="107">
        <f>AVERAGE(C10,C6:C8)</f>
        <v>0.76500000000000001</v>
      </c>
      <c r="D12" s="99">
        <f>AVERAGE(D10,D6:D8)</f>
        <v>832.2</v>
      </c>
      <c r="E12" s="106">
        <f>AVERAGE(E10,E6:E8)</f>
        <v>0.10636858923656362</v>
      </c>
      <c r="F12" s="108">
        <f t="shared" ref="F12:H12" si="4">AVERAGE(F10,F6:F8)</f>
        <v>5998.5162500000006</v>
      </c>
      <c r="G12" s="106">
        <f t="shared" si="4"/>
        <v>0.89363141076343644</v>
      </c>
      <c r="H12" s="111">
        <f t="shared" si="4"/>
        <v>0.86923105515089982</v>
      </c>
    </row>
    <row r="14" spans="2:14" x14ac:dyDescent="0.25">
      <c r="B14" s="152" t="s">
        <v>100</v>
      </c>
      <c r="C14" s="153"/>
      <c r="E14" s="154" t="s">
        <v>101</v>
      </c>
      <c r="F14" s="155"/>
      <c r="H14" s="152" t="s">
        <v>74</v>
      </c>
      <c r="I14" s="153"/>
    </row>
    <row r="15" spans="2:14" x14ac:dyDescent="0.25">
      <c r="B15" s="97" t="s">
        <v>95</v>
      </c>
      <c r="C15" s="110">
        <f>H10</f>
        <v>1.1042836302550727</v>
      </c>
      <c r="E15" s="97" t="s">
        <v>21</v>
      </c>
      <c r="F15" s="105">
        <f>'Control Sheet'!C12</f>
        <v>4.41E-2</v>
      </c>
      <c r="H15" s="97" t="s">
        <v>102</v>
      </c>
      <c r="I15" s="105">
        <v>4.0399999999999998E-2</v>
      </c>
    </row>
    <row r="16" spans="2:14" x14ac:dyDescent="0.25">
      <c r="B16" s="97" t="s">
        <v>103</v>
      </c>
      <c r="C16" s="105">
        <f>E12</f>
        <v>0.10636858923656362</v>
      </c>
      <c r="E16" s="97" t="s">
        <v>104</v>
      </c>
      <c r="F16" s="105">
        <f>'Borrowing Spread'!E19</f>
        <v>7.0000000000000001E-3</v>
      </c>
      <c r="H16" s="97" t="s">
        <v>105</v>
      </c>
      <c r="I16" s="110">
        <f>C18</f>
        <v>1.047997851741878</v>
      </c>
    </row>
    <row r="17" spans="2:9" x14ac:dyDescent="0.25">
      <c r="B17" s="97" t="s">
        <v>106</v>
      </c>
      <c r="C17" s="105">
        <f>G12</f>
        <v>0.89363141076343644</v>
      </c>
      <c r="E17" s="97" t="s">
        <v>107</v>
      </c>
      <c r="F17" s="105">
        <f>SUM(F15:F16)</f>
        <v>5.11E-2</v>
      </c>
      <c r="H17" s="97" t="s">
        <v>108</v>
      </c>
      <c r="I17" s="105">
        <f>F15+(I15*I16)</f>
        <v>8.6439113210371871E-2</v>
      </c>
    </row>
    <row r="18" spans="2:9" x14ac:dyDescent="0.25">
      <c r="B18" s="100" t="s">
        <v>105</v>
      </c>
      <c r="C18" s="109">
        <f>C15*(1+(C16/C17)*1-J5)</f>
        <v>1.047997851741878</v>
      </c>
      <c r="E18" s="100" t="s">
        <v>109</v>
      </c>
      <c r="F18" s="102">
        <f>F17*(1-J5)</f>
        <v>4.2412999999999999E-2</v>
      </c>
      <c r="H18" s="100" t="s">
        <v>74</v>
      </c>
      <c r="I18" s="102">
        <f>C16*F18+C17*I17</f>
        <v>8.1756117658615374E-2</v>
      </c>
    </row>
    <row r="23" spans="2:9" x14ac:dyDescent="0.25">
      <c r="B23" s="112" t="s">
        <v>110</v>
      </c>
      <c r="C23" s="112"/>
    </row>
    <row r="24" spans="2:9" x14ac:dyDescent="0.25">
      <c r="B24" s="1" t="s">
        <v>100</v>
      </c>
      <c r="C24" s="1" t="s">
        <v>111</v>
      </c>
    </row>
    <row r="25" spans="2:9" x14ac:dyDescent="0.25">
      <c r="B25" s="1" t="s">
        <v>21</v>
      </c>
      <c r="C25" s="1" t="s">
        <v>112</v>
      </c>
    </row>
    <row r="26" spans="2:9" x14ac:dyDescent="0.25">
      <c r="B26" s="1" t="s">
        <v>102</v>
      </c>
      <c r="C26" s="1" t="s">
        <v>113</v>
      </c>
    </row>
  </sheetData>
  <mergeCells count="3">
    <mergeCell ref="B14:C14"/>
    <mergeCell ref="E14:F14"/>
    <mergeCell ref="H14:I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BB35-B0C2-45A7-9807-D3C8FDE4105A}">
  <dimension ref="B2:N20"/>
  <sheetViews>
    <sheetView showGridLines="0" workbookViewId="0">
      <selection activeCell="D26" sqref="D26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14" s="74" customFormat="1" x14ac:dyDescent="0.25">
      <c r="B2" s="72" t="s">
        <v>104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14" ht="15" customHeight="1" x14ac:dyDescent="0.3">
      <c r="B4" s="156" t="s">
        <v>114</v>
      </c>
      <c r="C4" s="157"/>
      <c r="D4" s="61"/>
      <c r="E4" s="62"/>
    </row>
    <row r="5" spans="2:14" ht="12" x14ac:dyDescent="0.3">
      <c r="B5" s="68" t="s">
        <v>115</v>
      </c>
      <c r="C5" s="67" t="s">
        <v>116</v>
      </c>
      <c r="D5" s="69" t="s">
        <v>117</v>
      </c>
      <c r="E5" s="70" t="s">
        <v>118</v>
      </c>
    </row>
    <row r="6" spans="2:14" x14ac:dyDescent="0.25">
      <c r="B6" s="63">
        <v>-100000</v>
      </c>
      <c r="C6" s="31">
        <v>0.19999900000000001</v>
      </c>
      <c r="D6" s="31" t="s">
        <v>119</v>
      </c>
      <c r="E6" s="64">
        <v>0.2</v>
      </c>
    </row>
    <row r="7" spans="2:14" x14ac:dyDescent="0.25">
      <c r="B7" s="63">
        <v>0.2</v>
      </c>
      <c r="C7" s="31">
        <v>0.64999899999999999</v>
      </c>
      <c r="D7" s="42" t="s">
        <v>120</v>
      </c>
      <c r="E7" s="64">
        <v>0.17</v>
      </c>
      <c r="F7" s="5"/>
      <c r="G7" s="5"/>
      <c r="H7" s="5"/>
      <c r="I7" s="5"/>
      <c r="J7" s="5"/>
      <c r="K7" s="17"/>
      <c r="L7" s="5"/>
    </row>
    <row r="8" spans="2:14" x14ac:dyDescent="0.25">
      <c r="B8" s="63">
        <v>0.65</v>
      </c>
      <c r="C8" s="31">
        <v>0.79999900000000002</v>
      </c>
      <c r="D8" s="31" t="s">
        <v>121</v>
      </c>
      <c r="E8" s="64">
        <v>0.1178</v>
      </c>
    </row>
    <row r="9" spans="2:14" x14ac:dyDescent="0.25">
      <c r="B9" s="63">
        <v>0.8</v>
      </c>
      <c r="C9" s="31">
        <v>1.2499990000000001</v>
      </c>
      <c r="D9" s="31" t="s">
        <v>122</v>
      </c>
      <c r="E9" s="64">
        <v>8.5099999999999995E-2</v>
      </c>
    </row>
    <row r="10" spans="2:14" x14ac:dyDescent="0.25">
      <c r="B10" s="63">
        <v>1.25</v>
      </c>
      <c r="C10" s="31">
        <v>1.4999990000000001</v>
      </c>
      <c r="D10" s="31" t="s">
        <v>123</v>
      </c>
      <c r="E10" s="64">
        <v>5.2400000000000002E-2</v>
      </c>
    </row>
    <row r="11" spans="2:14" x14ac:dyDescent="0.25">
      <c r="B11" s="63">
        <v>1.5</v>
      </c>
      <c r="C11" s="31">
        <v>1.7499990000000001</v>
      </c>
      <c r="D11" s="31" t="s">
        <v>124</v>
      </c>
      <c r="E11" s="64">
        <v>3.61E-2</v>
      </c>
    </row>
    <row r="12" spans="2:14" x14ac:dyDescent="0.25">
      <c r="B12" s="63">
        <v>1.75</v>
      </c>
      <c r="C12" s="31">
        <v>1.9999990000000001</v>
      </c>
      <c r="D12" s="31" t="s">
        <v>125</v>
      </c>
      <c r="E12" s="64">
        <v>3.1399999999999997E-2</v>
      </c>
    </row>
    <row r="13" spans="2:14" x14ac:dyDescent="0.25">
      <c r="B13" s="63">
        <v>2</v>
      </c>
      <c r="C13" s="31">
        <v>2.2499999000000002</v>
      </c>
      <c r="D13" s="31" t="s">
        <v>126</v>
      </c>
      <c r="E13" s="64">
        <v>2.2100000000000002E-2</v>
      </c>
    </row>
    <row r="14" spans="2:14" x14ac:dyDescent="0.25">
      <c r="B14" s="63">
        <v>2.25</v>
      </c>
      <c r="C14" s="31">
        <v>2.4999899999999999</v>
      </c>
      <c r="D14" s="31" t="s">
        <v>127</v>
      </c>
      <c r="E14" s="64">
        <v>1.7399999999999999E-2</v>
      </c>
    </row>
    <row r="15" spans="2:14" x14ac:dyDescent="0.25">
      <c r="B15" s="63">
        <v>2.5</v>
      </c>
      <c r="C15" s="31">
        <v>2.9999989999999999</v>
      </c>
      <c r="D15" s="31" t="s">
        <v>128</v>
      </c>
      <c r="E15" s="64">
        <v>1.47E-2</v>
      </c>
    </row>
    <row r="16" spans="2:14" x14ac:dyDescent="0.25">
      <c r="B16" s="63">
        <v>3</v>
      </c>
      <c r="C16" s="31">
        <v>4.2499989999999999</v>
      </c>
      <c r="D16" s="31" t="s">
        <v>129</v>
      </c>
      <c r="E16" s="64">
        <v>1.21E-2</v>
      </c>
    </row>
    <row r="17" spans="2:5" x14ac:dyDescent="0.25">
      <c r="B17" s="63">
        <v>4.25</v>
      </c>
      <c r="C17" s="31">
        <v>5.4999989999999999</v>
      </c>
      <c r="D17" s="31" t="s">
        <v>130</v>
      </c>
      <c r="E17" s="64">
        <v>1.0699999999999999E-2</v>
      </c>
    </row>
    <row r="18" spans="2:5" x14ac:dyDescent="0.25">
      <c r="B18" s="63">
        <v>5.5</v>
      </c>
      <c r="C18" s="31">
        <v>6.4999989999999999</v>
      </c>
      <c r="D18" s="31" t="s">
        <v>131</v>
      </c>
      <c r="E18" s="64">
        <v>9.1999999999999998E-3</v>
      </c>
    </row>
    <row r="19" spans="2:5" x14ac:dyDescent="0.25">
      <c r="B19" s="63">
        <v>6.5</v>
      </c>
      <c r="C19" s="31">
        <v>8.4999990000000007</v>
      </c>
      <c r="D19" s="31" t="s">
        <v>132</v>
      </c>
      <c r="E19" s="114">
        <v>7.0000000000000001E-3</v>
      </c>
    </row>
    <row r="20" spans="2:5" x14ac:dyDescent="0.25">
      <c r="B20" s="65">
        <v>8.5</v>
      </c>
      <c r="C20" s="66">
        <v>100000</v>
      </c>
      <c r="D20" s="66" t="s">
        <v>133</v>
      </c>
      <c r="E20" s="71">
        <v>5.8999999999999999E-3</v>
      </c>
    </row>
  </sheetData>
  <mergeCells count="1"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AE5A-DBC8-40C6-93CB-036C5D438BD0}">
  <sheetPr>
    <tabColor theme="1"/>
  </sheetPr>
  <dimension ref="B2:N57"/>
  <sheetViews>
    <sheetView showGridLines="0" workbookViewId="0">
      <selection activeCell="J36" sqref="J36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14" s="74" customFormat="1" x14ac:dyDescent="0.25">
      <c r="B2" s="72" t="s">
        <v>134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14" ht="15" customHeight="1" x14ac:dyDescent="0.25">
      <c r="B4" s="158" t="s">
        <v>135</v>
      </c>
      <c r="C4" s="158"/>
      <c r="D4" s="158"/>
      <c r="E4" s="2"/>
      <c r="F4" s="158" t="s">
        <v>136</v>
      </c>
      <c r="G4" s="158"/>
      <c r="H4" s="158"/>
      <c r="I4" s="2"/>
      <c r="J4" s="158" t="s">
        <v>137</v>
      </c>
      <c r="K4" s="158"/>
      <c r="L4" s="158"/>
      <c r="M4" s="16"/>
      <c r="N4" s="16"/>
    </row>
    <row r="5" spans="2:14" x14ac:dyDescent="0.25">
      <c r="B5" s="3"/>
      <c r="E5" s="4"/>
      <c r="F5" s="4"/>
      <c r="G5" s="4"/>
      <c r="H5" s="4"/>
      <c r="I5" s="4"/>
    </row>
    <row r="6" spans="2:14" x14ac:dyDescent="0.25">
      <c r="B6" s="1" t="s">
        <v>138</v>
      </c>
      <c r="D6" s="136">
        <f>'Trading Output'!R13</f>
        <v>2.3874004486819964</v>
      </c>
      <c r="F6" s="1" t="s">
        <v>139</v>
      </c>
      <c r="G6" s="5"/>
      <c r="H6" s="136">
        <f>'Trading Output'!T13</f>
        <v>12.576063241106718</v>
      </c>
      <c r="I6" s="5"/>
      <c r="J6" s="1" t="s">
        <v>140</v>
      </c>
      <c r="K6" s="5"/>
      <c r="L6" s="136">
        <f>'Trading Output'!V13</f>
        <v>23.464264705882353</v>
      </c>
      <c r="M6" s="5"/>
      <c r="N6" s="5"/>
    </row>
    <row r="7" spans="2:14" x14ac:dyDescent="0.25">
      <c r="B7" s="1" t="s">
        <v>141</v>
      </c>
      <c r="D7" s="4">
        <f>DCF!K5</f>
        <v>1304.3184000000003</v>
      </c>
      <c r="F7" s="1" t="s">
        <v>142</v>
      </c>
      <c r="H7" s="4">
        <f>EBITDA!K5</f>
        <v>138.29488283228915</v>
      </c>
      <c r="J7" s="1" t="s">
        <v>143</v>
      </c>
      <c r="L7" s="4">
        <f>'Net Income'!K28</f>
        <v>86.066006692072605</v>
      </c>
    </row>
    <row r="8" spans="2:14" x14ac:dyDescent="0.25">
      <c r="B8" s="3" t="s">
        <v>144</v>
      </c>
      <c r="D8" s="4">
        <f>D6*D7</f>
        <v>3113.9303333841845</v>
      </c>
      <c r="E8" s="4"/>
      <c r="F8" s="3" t="s">
        <v>144</v>
      </c>
      <c r="G8" s="4"/>
      <c r="H8" s="4">
        <f>H6*H7</f>
        <v>1739.2051924203122</v>
      </c>
      <c r="I8" s="4"/>
      <c r="J8" s="3" t="s">
        <v>144</v>
      </c>
      <c r="L8" s="4">
        <f>L6*L7</f>
        <v>2019.4755632010338</v>
      </c>
    </row>
    <row r="9" spans="2:14" x14ac:dyDescent="0.25">
      <c r="B9" s="1" t="s">
        <v>145</v>
      </c>
      <c r="D9" s="1">
        <v>-173.1</v>
      </c>
      <c r="E9" s="5"/>
      <c r="F9" s="1" t="s">
        <v>145</v>
      </c>
      <c r="G9" s="5"/>
      <c r="H9" s="1">
        <v>-173.1</v>
      </c>
      <c r="I9" s="5"/>
      <c r="J9" s="1" t="s">
        <v>145</v>
      </c>
      <c r="K9" s="5"/>
      <c r="L9" s="1">
        <v>-173.1</v>
      </c>
      <c r="M9" s="5"/>
      <c r="N9" s="5"/>
    </row>
    <row r="10" spans="2:14" x14ac:dyDescent="0.25">
      <c r="B10" s="3" t="s">
        <v>85</v>
      </c>
      <c r="D10" s="4">
        <f>D8-D9</f>
        <v>3287.0303333841844</v>
      </c>
      <c r="E10" s="5"/>
      <c r="F10" s="3" t="s">
        <v>85</v>
      </c>
      <c r="G10" s="5"/>
      <c r="H10" s="4">
        <f>H8-H9</f>
        <v>1912.3051924203121</v>
      </c>
      <c r="I10" s="5"/>
      <c r="J10" s="3" t="s">
        <v>85</v>
      </c>
      <c r="L10" s="4">
        <f>L8-L9</f>
        <v>2192.5755632010337</v>
      </c>
    </row>
    <row r="11" spans="2:14" x14ac:dyDescent="0.25">
      <c r="B11" s="1" t="s">
        <v>86</v>
      </c>
      <c r="D11" s="50">
        <v>17.96</v>
      </c>
      <c r="E11" s="4"/>
      <c r="F11" s="1" t="s">
        <v>86</v>
      </c>
      <c r="G11" s="4"/>
      <c r="H11" s="50">
        <v>17.96</v>
      </c>
      <c r="I11" s="4"/>
      <c r="J11" s="1" t="s">
        <v>86</v>
      </c>
      <c r="L11" s="50">
        <v>17.96</v>
      </c>
    </row>
    <row r="12" spans="2:14" x14ac:dyDescent="0.25">
      <c r="B12" s="3" t="s">
        <v>6</v>
      </c>
      <c r="D12" s="50">
        <f>D10/D11</f>
        <v>183.01950631315057</v>
      </c>
      <c r="E12" s="5"/>
      <c r="F12" s="3" t="s">
        <v>6</v>
      </c>
      <c r="G12" s="5"/>
      <c r="H12" s="50">
        <f>H10/H11</f>
        <v>106.47579022384811</v>
      </c>
      <c r="I12" s="5"/>
      <c r="J12" s="3" t="s">
        <v>6</v>
      </c>
      <c r="K12" s="5"/>
      <c r="L12" s="50">
        <f>L10/L11</f>
        <v>122.08104472166112</v>
      </c>
      <c r="M12" s="5"/>
      <c r="N12" s="5"/>
    </row>
    <row r="13" spans="2:14" x14ac:dyDescent="0.25">
      <c r="B13" s="1" t="s">
        <v>4</v>
      </c>
      <c r="D13" s="1">
        <f>Cover!K21</f>
        <v>122.84</v>
      </c>
      <c r="F13" s="1" t="s">
        <v>4</v>
      </c>
      <c r="H13" s="1">
        <f>Cover!K21</f>
        <v>122.84</v>
      </c>
      <c r="J13" s="1" t="s">
        <v>4</v>
      </c>
      <c r="L13" s="1">
        <f>Cover!K21</f>
        <v>122.84</v>
      </c>
    </row>
    <row r="14" spans="2:14" x14ac:dyDescent="0.25">
      <c r="B14" s="3" t="s">
        <v>146</v>
      </c>
      <c r="D14" s="94">
        <f>D12/D13-1</f>
        <v>0.48990154927670604</v>
      </c>
      <c r="E14" s="4"/>
      <c r="F14" s="3" t="s">
        <v>146</v>
      </c>
      <c r="G14" s="4"/>
      <c r="H14" s="129">
        <f>H12/H13-1</f>
        <v>-0.13321564454698709</v>
      </c>
      <c r="I14" s="4"/>
      <c r="J14" s="3" t="s">
        <v>146</v>
      </c>
      <c r="L14" s="129">
        <f>L12/L13-1</f>
        <v>-6.1784050662559986E-3</v>
      </c>
    </row>
    <row r="15" spans="2:14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</row>
    <row r="17" spans="2:14" x14ac:dyDescent="0.25">
      <c r="B17" s="3"/>
      <c r="E17" s="4"/>
      <c r="F17" s="40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x14ac:dyDescent="0.25">
      <c r="B19" s="3"/>
      <c r="F19" s="3"/>
      <c r="J19" s="3"/>
    </row>
    <row r="20" spans="2:14" x14ac:dyDescent="0.25">
      <c r="D20" s="121"/>
      <c r="E20" s="4"/>
      <c r="H20" s="122"/>
      <c r="I20" s="4"/>
      <c r="L20" s="121"/>
    </row>
    <row r="21" spans="2:14" x14ac:dyDescent="0.25">
      <c r="D21" s="121"/>
      <c r="E21" s="5"/>
      <c r="H21" s="121"/>
      <c r="I21" s="5"/>
      <c r="L21" s="121"/>
      <c r="M21" s="5"/>
      <c r="N21" s="5"/>
    </row>
    <row r="22" spans="2:14" x14ac:dyDescent="0.25">
      <c r="D22" s="123"/>
      <c r="H22" s="123"/>
      <c r="L22" s="123"/>
    </row>
    <row r="23" spans="2:14" x14ac:dyDescent="0.25">
      <c r="B23" s="3"/>
      <c r="E23" s="4"/>
      <c r="F23" s="4"/>
      <c r="G23" s="4"/>
      <c r="H23" s="4"/>
      <c r="I23" s="4"/>
      <c r="J23" s="4"/>
      <c r="K23" s="4"/>
      <c r="L23" s="4"/>
      <c r="M23" s="4"/>
      <c r="N23" s="4"/>
    </row>
    <row r="25" spans="2:14" x14ac:dyDescent="0.25">
      <c r="B25" s="3"/>
    </row>
    <row r="26" spans="2:14" ht="12" x14ac:dyDescent="0.3">
      <c r="B26" s="113"/>
      <c r="E26" s="4"/>
      <c r="F26" s="4"/>
      <c r="G26" s="4"/>
      <c r="H26" s="4"/>
      <c r="I26" s="4"/>
    </row>
    <row r="28" spans="2:14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E29" s="4"/>
      <c r="F29" s="4"/>
      <c r="G29" s="4"/>
      <c r="H29" s="4"/>
      <c r="I29" s="4"/>
    </row>
    <row r="30" spans="2:14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x14ac:dyDescent="0.25">
      <c r="E31" s="4"/>
      <c r="F31" s="4"/>
      <c r="G31" s="4"/>
      <c r="H31" s="4"/>
      <c r="I31" s="4"/>
    </row>
    <row r="32" spans="2:14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2:14" x14ac:dyDescent="0.25">
      <c r="B34" s="3"/>
      <c r="J34" s="4"/>
      <c r="K34" s="4"/>
      <c r="L34" s="4"/>
      <c r="M34" s="4"/>
      <c r="N34" s="4"/>
    </row>
    <row r="35" spans="2:14" x14ac:dyDescent="0.25">
      <c r="B35" s="7"/>
      <c r="C35" s="17"/>
    </row>
    <row r="37" spans="2:14" x14ac:dyDescent="0.25">
      <c r="B37" s="3"/>
      <c r="J37" s="8"/>
      <c r="K37" s="8"/>
      <c r="L37" s="8"/>
      <c r="M37" s="8"/>
      <c r="N37" s="8"/>
    </row>
    <row r="38" spans="2:14" x14ac:dyDescent="0.25">
      <c r="B38" s="3"/>
    </row>
    <row r="39" spans="2:14" x14ac:dyDescent="0.25">
      <c r="B39" s="3"/>
    </row>
    <row r="41" spans="2:14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3" spans="2:14" x14ac:dyDescent="0.25">
      <c r="D43" s="14"/>
      <c r="H43" s="15"/>
    </row>
    <row r="45" spans="2:14" x14ac:dyDescent="0.25">
      <c r="D45" s="4"/>
      <c r="H45" s="4"/>
    </row>
    <row r="46" spans="2:14" x14ac:dyDescent="0.25">
      <c r="D46" s="5"/>
      <c r="H46" s="5"/>
    </row>
    <row r="48" spans="2:14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5" spans="4:8" x14ac:dyDescent="0.25">
      <c r="D55" s="4"/>
      <c r="H55" s="4"/>
    </row>
    <row r="57" spans="4:8" x14ac:dyDescent="0.25">
      <c r="D57" s="5"/>
      <c r="H57" s="5"/>
    </row>
  </sheetData>
  <mergeCells count="3">
    <mergeCell ref="B4:D4"/>
    <mergeCell ref="F4:H4"/>
    <mergeCell ref="J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0685-66EB-4A8E-9747-85570B5E280B}">
  <dimension ref="B2:W54"/>
  <sheetViews>
    <sheetView showGridLines="0" zoomScale="66" zoomScaleNormal="85" workbookViewId="0">
      <selection activeCell="S41" sqref="S41"/>
    </sheetView>
  </sheetViews>
  <sheetFormatPr defaultColWidth="9.1796875" defaultRowHeight="11.5" x14ac:dyDescent="0.25"/>
  <cols>
    <col min="1" max="1" width="9.1796875" style="1"/>
    <col min="2" max="2" width="36.453125" style="1" bestFit="1" customWidth="1"/>
    <col min="3" max="3" width="2" style="1" customWidth="1"/>
    <col min="4" max="4" width="2.1796875" style="1" customWidth="1"/>
    <col min="5" max="9" width="12.81640625" style="1" customWidth="1"/>
    <col min="10" max="10" width="3.7265625" style="1" customWidth="1"/>
    <col min="11" max="16" width="12.81640625" style="1" customWidth="1"/>
    <col min="17" max="17" width="3.1796875" style="1" customWidth="1"/>
    <col min="18" max="23" width="15.81640625" style="1" customWidth="1"/>
    <col min="24" max="16384" width="9.1796875" style="1"/>
  </cols>
  <sheetData>
    <row r="2" spans="2:23" s="74" customFormat="1" x14ac:dyDescent="0.25">
      <c r="B2" s="72" t="s">
        <v>147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23" ht="15" customHeight="1" x14ac:dyDescent="0.25">
      <c r="B4" s="78"/>
      <c r="C4" s="78"/>
      <c r="D4" s="78"/>
      <c r="E4" s="159" t="s">
        <v>148</v>
      </c>
      <c r="F4" s="159"/>
      <c r="G4" s="159"/>
      <c r="H4" s="159"/>
      <c r="I4" s="159"/>
      <c r="J4" s="78"/>
      <c r="K4" s="159" t="s">
        <v>148</v>
      </c>
      <c r="L4" s="159"/>
      <c r="M4" s="159"/>
      <c r="N4" s="159"/>
      <c r="O4" s="159"/>
      <c r="P4" s="159"/>
      <c r="Q4" s="74"/>
      <c r="R4" s="159" t="s">
        <v>148</v>
      </c>
      <c r="S4" s="159"/>
      <c r="T4" s="159"/>
      <c r="U4" s="159"/>
      <c r="V4" s="159"/>
      <c r="W4" s="159"/>
    </row>
    <row r="5" spans="2:23" ht="15" customHeight="1" x14ac:dyDescent="0.25">
      <c r="B5" s="151" t="s">
        <v>149</v>
      </c>
      <c r="C5" s="151"/>
      <c r="D5" s="74"/>
      <c r="E5" s="79" t="s">
        <v>150</v>
      </c>
      <c r="F5" s="79" t="s">
        <v>151</v>
      </c>
      <c r="G5" s="79" t="s">
        <v>152</v>
      </c>
      <c r="H5" s="79" t="s">
        <v>153</v>
      </c>
      <c r="I5" s="79" t="s">
        <v>154</v>
      </c>
      <c r="J5" s="80"/>
      <c r="K5" s="79" t="s">
        <v>155</v>
      </c>
      <c r="L5" s="79" t="s">
        <v>156</v>
      </c>
      <c r="M5" s="79" t="s">
        <v>157</v>
      </c>
      <c r="N5" s="79" t="s">
        <v>158</v>
      </c>
      <c r="O5" s="79" t="s">
        <v>159</v>
      </c>
      <c r="P5" s="79" t="s">
        <v>160</v>
      </c>
      <c r="Q5" s="80"/>
      <c r="R5" s="79" t="s">
        <v>161</v>
      </c>
      <c r="S5" s="79" t="s">
        <v>162</v>
      </c>
      <c r="T5" s="79" t="s">
        <v>163</v>
      </c>
      <c r="U5" s="79" t="s">
        <v>164</v>
      </c>
      <c r="V5" s="79" t="s">
        <v>165</v>
      </c>
      <c r="W5" s="79" t="s">
        <v>166</v>
      </c>
    </row>
    <row r="6" spans="2:23" x14ac:dyDescent="0.25">
      <c r="E6" s="32"/>
      <c r="F6" s="32"/>
      <c r="G6" s="33"/>
      <c r="H6" s="33"/>
      <c r="I6" s="33"/>
      <c r="J6" s="32"/>
      <c r="K6" s="33"/>
      <c r="L6" s="33"/>
      <c r="M6" s="33"/>
      <c r="N6" s="33"/>
      <c r="O6" s="32"/>
      <c r="P6" s="32"/>
      <c r="Q6" s="32"/>
      <c r="R6" s="32"/>
      <c r="S6" s="32"/>
      <c r="T6" s="32"/>
      <c r="U6" s="32"/>
      <c r="V6" s="32"/>
      <c r="W6" s="32"/>
    </row>
    <row r="7" spans="2:23" x14ac:dyDescent="0.25">
      <c r="B7" s="29" t="s">
        <v>98</v>
      </c>
      <c r="C7" s="30"/>
      <c r="D7" s="30"/>
      <c r="E7" s="35">
        <v>125.44</v>
      </c>
      <c r="F7" s="39">
        <v>17.96</v>
      </c>
      <c r="G7" s="35">
        <v>2262.1</v>
      </c>
      <c r="H7" s="35">
        <v>-173.1</v>
      </c>
      <c r="I7" s="35">
        <f>G7+H7</f>
        <v>2089</v>
      </c>
      <c r="J7" s="35"/>
      <c r="K7" s="49">
        <f>DCF!J5</f>
        <v>1164.5700000000002</v>
      </c>
      <c r="L7" s="49">
        <f>DCF!K5</f>
        <v>1304.3184000000003</v>
      </c>
      <c r="M7" s="49">
        <f>EBITDA!J11</f>
        <v>145.00994939547115</v>
      </c>
      <c r="N7" s="49">
        <f>EBITDA!K11</f>
        <v>158.16016328714338</v>
      </c>
      <c r="O7" s="49">
        <f>'Net Income'!J28</f>
        <v>80.440388812084251</v>
      </c>
      <c r="P7" s="49">
        <f>'Net Income'!K28</f>
        <v>86.066006692072605</v>
      </c>
      <c r="Q7" s="35"/>
      <c r="R7" s="38">
        <f>$I$7/K7</f>
        <v>1.7937951346849048</v>
      </c>
      <c r="S7" s="38">
        <f t="shared" ref="S7:U7" si="0">$I$7/L7</f>
        <v>1.6016027988258077</v>
      </c>
      <c r="T7" s="38">
        <f t="shared" si="0"/>
        <v>14.405908068437972</v>
      </c>
      <c r="U7" s="38">
        <f t="shared" si="0"/>
        <v>13.20813001569411</v>
      </c>
      <c r="V7" s="38">
        <f>$G$7/O7</f>
        <v>28.121445375959858</v>
      </c>
      <c r="W7" s="38">
        <f>$G$7/P7</f>
        <v>26.283315410384414</v>
      </c>
    </row>
    <row r="8" spans="2:23" x14ac:dyDescent="0.25">
      <c r="B8" s="3"/>
      <c r="E8" s="4"/>
      <c r="F8" s="40"/>
      <c r="G8" s="4"/>
      <c r="H8" s="4"/>
      <c r="I8" s="4"/>
      <c r="J8" s="3"/>
    </row>
    <row r="9" spans="2:23" x14ac:dyDescent="0.25">
      <c r="B9" s="1" t="s">
        <v>96</v>
      </c>
      <c r="E9" s="32">
        <v>90.23</v>
      </c>
      <c r="F9" s="34">
        <v>32.799999999999997</v>
      </c>
      <c r="G9" s="34">
        <f>E9*F9</f>
        <v>2959.5439999999999</v>
      </c>
      <c r="H9" s="34">
        <v>222.2</v>
      </c>
      <c r="I9" s="34">
        <f t="shared" ref="I9:I11" si="1">G9+H9</f>
        <v>3181.7439999999997</v>
      </c>
      <c r="K9" s="32">
        <v>2346</v>
      </c>
      <c r="L9" s="32">
        <v>2474</v>
      </c>
      <c r="M9" s="32">
        <v>253</v>
      </c>
      <c r="N9" s="32">
        <v>271</v>
      </c>
      <c r="O9" s="32">
        <v>141</v>
      </c>
      <c r="P9" s="32">
        <v>161</v>
      </c>
      <c r="Q9" s="32"/>
      <c r="R9" s="36">
        <f>$I$9/K9</f>
        <v>1.3562421142369989</v>
      </c>
      <c r="S9" s="36">
        <f>$I$9/L9</f>
        <v>1.2860727566693613</v>
      </c>
      <c r="T9" s="36">
        <f>$I$9/M9</f>
        <v>12.576063241106718</v>
      </c>
      <c r="U9" s="36">
        <f>$I$9/N9</f>
        <v>11.740752767527674</v>
      </c>
      <c r="V9" s="36">
        <f>$G$9/O9</f>
        <v>20.989673758865248</v>
      </c>
      <c r="W9" s="36">
        <f>$G$9/P9</f>
        <v>18.382260869565215</v>
      </c>
    </row>
    <row r="10" spans="2:23" x14ac:dyDescent="0.25">
      <c r="B10" s="1" t="s">
        <v>179</v>
      </c>
      <c r="E10" s="41">
        <v>102.94</v>
      </c>
      <c r="F10" s="34">
        <v>100.75</v>
      </c>
      <c r="G10" s="34">
        <f t="shared" ref="G10:G11" si="2">E10*F10</f>
        <v>10371.205</v>
      </c>
      <c r="H10" s="34">
        <v>2399</v>
      </c>
      <c r="I10" s="34">
        <f t="shared" si="1"/>
        <v>12770.205</v>
      </c>
      <c r="J10" s="3"/>
      <c r="K10" s="32">
        <v>5349</v>
      </c>
      <c r="L10" s="32">
        <v>5827</v>
      </c>
      <c r="M10" s="32">
        <v>1083</v>
      </c>
      <c r="N10" s="32">
        <v>1177</v>
      </c>
      <c r="O10" s="32">
        <v>442</v>
      </c>
      <c r="P10" s="32">
        <v>487</v>
      </c>
      <c r="Q10" s="32"/>
      <c r="R10" s="36">
        <f>$I$10/K10</f>
        <v>2.3874004486819964</v>
      </c>
      <c r="S10" s="36">
        <f t="shared" ref="S10:U10" si="3">$I$10/L10</f>
        <v>2.19155740518277</v>
      </c>
      <c r="T10" s="36">
        <f t="shared" si="3"/>
        <v>11.791509695290859</v>
      </c>
      <c r="U10" s="36">
        <f t="shared" si="3"/>
        <v>10.849791843670348</v>
      </c>
      <c r="V10" s="36">
        <f>$G$10/O10</f>
        <v>23.464264705882353</v>
      </c>
      <c r="W10" s="36">
        <f>$G$10/P10</f>
        <v>21.296108829568787</v>
      </c>
    </row>
    <row r="11" spans="2:23" x14ac:dyDescent="0.25">
      <c r="B11" s="1" t="s">
        <v>97</v>
      </c>
      <c r="E11" s="34">
        <v>563.84</v>
      </c>
      <c r="F11" s="32">
        <v>14.9</v>
      </c>
      <c r="G11" s="34">
        <f t="shared" si="2"/>
        <v>8401.2160000000003</v>
      </c>
      <c r="H11" s="34">
        <v>-90.5</v>
      </c>
      <c r="I11" s="34">
        <f t="shared" si="1"/>
        <v>8310.7160000000003</v>
      </c>
      <c r="J11" s="3"/>
      <c r="K11" s="32">
        <v>2429</v>
      </c>
      <c r="L11" s="32">
        <v>2602</v>
      </c>
      <c r="M11" s="32">
        <v>502</v>
      </c>
      <c r="N11" s="32">
        <v>537</v>
      </c>
      <c r="O11" s="32">
        <v>308</v>
      </c>
      <c r="P11" s="32">
        <v>352</v>
      </c>
      <c r="R11" s="36">
        <f>$I$11/K11</f>
        <v>3.4214557431041581</v>
      </c>
      <c r="S11" s="36">
        <f t="shared" ref="S11:U11" si="4">$I$11/L11</f>
        <v>3.1939723289777096</v>
      </c>
      <c r="T11" s="36">
        <f t="shared" si="4"/>
        <v>16.555211155378487</v>
      </c>
      <c r="U11" s="36">
        <f t="shared" si="4"/>
        <v>15.476193668528865</v>
      </c>
      <c r="V11" s="36">
        <f>$G$11/O11</f>
        <v>27.276675324675328</v>
      </c>
      <c r="W11" s="36">
        <f>$G$11/P11</f>
        <v>23.867090909090908</v>
      </c>
    </row>
    <row r="12" spans="2:23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23" x14ac:dyDescent="0.25">
      <c r="P13" s="37" t="s">
        <v>178</v>
      </c>
      <c r="Q13" s="30"/>
      <c r="R13" s="38">
        <f t="shared" ref="R13:W13" si="5">MEDIAN(R9:R11)</f>
        <v>2.3874004486819964</v>
      </c>
      <c r="S13" s="38">
        <f t="shared" si="5"/>
        <v>2.19155740518277</v>
      </c>
      <c r="T13" s="38">
        <f t="shared" si="5"/>
        <v>12.576063241106718</v>
      </c>
      <c r="U13" s="38">
        <f t="shared" si="5"/>
        <v>11.740752767527674</v>
      </c>
      <c r="V13" s="38">
        <f t="shared" si="5"/>
        <v>23.464264705882353</v>
      </c>
      <c r="W13" s="120">
        <f t="shared" si="5"/>
        <v>21.296108829568787</v>
      </c>
    </row>
    <row r="14" spans="2:23" x14ac:dyDescent="0.25">
      <c r="B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23" ht="12" x14ac:dyDescent="0.3">
      <c r="B15" s="113" t="s">
        <v>167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7" spans="2:23" x14ac:dyDescent="0.25">
      <c r="B17" s="3"/>
      <c r="E17" s="4"/>
      <c r="F17" s="4"/>
      <c r="G17" s="4"/>
      <c r="H17" s="4"/>
      <c r="I17" s="4"/>
    </row>
    <row r="18" spans="2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</row>
    <row r="20" spans="2:23" x14ac:dyDescent="0.25">
      <c r="B20" s="3"/>
      <c r="E20" s="4"/>
      <c r="F20" s="4"/>
      <c r="G20" s="4"/>
      <c r="H20" s="4"/>
      <c r="I20" s="4"/>
      <c r="J20" s="4"/>
      <c r="K20" s="4"/>
      <c r="L20" s="4"/>
      <c r="M20" s="4"/>
      <c r="N20" s="4"/>
    </row>
    <row r="22" spans="2:23" x14ac:dyDescent="0.25">
      <c r="B22" s="3"/>
    </row>
    <row r="23" spans="2:23" x14ac:dyDescent="0.25">
      <c r="E23" s="4"/>
      <c r="F23" s="4"/>
      <c r="G23" s="4"/>
      <c r="H23" s="4"/>
      <c r="I23" s="4"/>
    </row>
    <row r="25" spans="2:23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23" x14ac:dyDescent="0.25">
      <c r="E26" s="32"/>
      <c r="F26" s="34"/>
      <c r="G26" s="32"/>
      <c r="H26" s="32"/>
      <c r="I26" s="32"/>
      <c r="K26" s="32"/>
      <c r="L26" s="32"/>
      <c r="M26" s="32"/>
      <c r="N26" s="32"/>
      <c r="O26" s="32"/>
      <c r="P26" s="32"/>
      <c r="Q26" s="32"/>
      <c r="R26" s="36"/>
      <c r="S26" s="36"/>
      <c r="T26" s="36"/>
      <c r="U26" s="36"/>
      <c r="V26" s="36"/>
      <c r="W26" s="36"/>
    </row>
    <row r="27" spans="2:23" x14ac:dyDescent="0.25">
      <c r="E27" s="32"/>
      <c r="F27" s="34"/>
      <c r="G27" s="32"/>
      <c r="H27" s="32"/>
      <c r="I27" s="32"/>
      <c r="J27" s="3"/>
      <c r="K27" s="32"/>
      <c r="L27" s="32"/>
      <c r="M27" s="32"/>
      <c r="N27" s="32"/>
      <c r="O27" s="32"/>
      <c r="P27" s="32"/>
      <c r="Q27" s="32"/>
      <c r="R27" s="36"/>
      <c r="S27" s="36"/>
      <c r="T27" s="36"/>
      <c r="U27" s="36"/>
      <c r="V27" s="36"/>
      <c r="W27" s="36"/>
    </row>
    <row r="28" spans="2:23" x14ac:dyDescent="0.25">
      <c r="E28" s="4"/>
      <c r="F28" s="4"/>
      <c r="G28" s="4"/>
      <c r="H28" s="4"/>
      <c r="I28" s="4"/>
    </row>
    <row r="29" spans="2:23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</row>
    <row r="31" spans="2:23" x14ac:dyDescent="0.25">
      <c r="B31" s="3"/>
      <c r="J31" s="4"/>
      <c r="K31" s="4"/>
      <c r="L31" s="4"/>
      <c r="M31" s="4"/>
      <c r="N31" s="4"/>
    </row>
    <row r="32" spans="2:23" x14ac:dyDescent="0.25">
      <c r="B32" s="7"/>
      <c r="C32" s="17"/>
    </row>
    <row r="34" spans="2:14" x14ac:dyDescent="0.25">
      <c r="B34" s="3"/>
      <c r="J34" s="8"/>
      <c r="K34" s="8"/>
      <c r="L34" s="8"/>
      <c r="M34" s="8"/>
      <c r="N34" s="8"/>
    </row>
    <row r="35" spans="2:14" x14ac:dyDescent="0.25">
      <c r="B35" s="3"/>
    </row>
    <row r="36" spans="2:14" x14ac:dyDescent="0.25">
      <c r="B36" s="3"/>
    </row>
    <row r="38" spans="2:14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40" spans="2:14" x14ac:dyDescent="0.25">
      <c r="D40" s="14"/>
      <c r="H40" s="15"/>
    </row>
    <row r="42" spans="2:14" x14ac:dyDescent="0.25">
      <c r="D42" s="4"/>
      <c r="H42" s="4"/>
    </row>
    <row r="43" spans="2:14" x14ac:dyDescent="0.25">
      <c r="D43" s="5"/>
      <c r="H43" s="5"/>
    </row>
    <row r="45" spans="2:14" x14ac:dyDescent="0.25">
      <c r="D45" s="4"/>
      <c r="H45" s="4"/>
    </row>
    <row r="46" spans="2:14" x14ac:dyDescent="0.25">
      <c r="D46" s="4"/>
      <c r="H46" s="4"/>
    </row>
    <row r="47" spans="2:14" x14ac:dyDescent="0.25">
      <c r="D47" s="4"/>
      <c r="H47" s="4"/>
    </row>
    <row r="48" spans="2:14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2" spans="4:8" x14ac:dyDescent="0.25">
      <c r="D52" s="4"/>
      <c r="H52" s="4"/>
    </row>
    <row r="54" spans="4:8" x14ac:dyDescent="0.25">
      <c r="D54" s="5"/>
      <c r="H54" s="5"/>
    </row>
  </sheetData>
  <mergeCells count="4">
    <mergeCell ref="E4:I4"/>
    <mergeCell ref="K4:P4"/>
    <mergeCell ref="R4:W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FB85-FEAC-48C0-A671-68290DD55BB6}">
  <dimension ref="B2:U57"/>
  <sheetViews>
    <sheetView showGridLines="0" zoomScale="77" workbookViewId="0">
      <selection activeCell="J35" sqref="J35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21" s="74" customFormat="1" x14ac:dyDescent="0.25">
      <c r="B2" s="72" t="s">
        <v>168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21" ht="15" customHeight="1" x14ac:dyDescent="0.25">
      <c r="B4" s="28"/>
      <c r="C4" s="28"/>
      <c r="D4" s="28"/>
      <c r="E4" s="22" t="s">
        <v>32</v>
      </c>
      <c r="F4" s="22" t="s">
        <v>33</v>
      </c>
      <c r="G4" s="22" t="s">
        <v>34</v>
      </c>
      <c r="H4" s="22" t="s">
        <v>35</v>
      </c>
      <c r="I4" s="22" t="s">
        <v>36</v>
      </c>
      <c r="J4" s="75" t="s">
        <v>37</v>
      </c>
      <c r="K4" s="75" t="s">
        <v>38</v>
      </c>
      <c r="L4" s="75" t="s">
        <v>39</v>
      </c>
      <c r="M4" s="75" t="s">
        <v>40</v>
      </c>
      <c r="N4" s="75" t="s">
        <v>41</v>
      </c>
      <c r="O4" s="75" t="s">
        <v>192</v>
      </c>
      <c r="P4" s="75" t="s">
        <v>193</v>
      </c>
      <c r="Q4" s="75" t="s">
        <v>194</v>
      </c>
      <c r="R4" s="75" t="s">
        <v>195</v>
      </c>
      <c r="S4" s="75" t="s">
        <v>196</v>
      </c>
      <c r="T4" s="28"/>
      <c r="U4" s="28"/>
    </row>
    <row r="5" spans="2:21" x14ac:dyDescent="0.25">
      <c r="B5" s="3" t="s">
        <v>42</v>
      </c>
      <c r="D5" s="28"/>
      <c r="E5" s="53">
        <f>Assumptions!E7</f>
        <v>648.79999999999995</v>
      </c>
      <c r="F5" s="53">
        <f>Assumptions!F7</f>
        <v>764.8</v>
      </c>
      <c r="G5" s="53">
        <f>Assumptions!G7</f>
        <v>864.5</v>
      </c>
      <c r="H5" s="53">
        <f>Assumptions!H7</f>
        <v>951.1</v>
      </c>
      <c r="I5" s="53">
        <f>Assumptions!I7</f>
        <v>1058.7</v>
      </c>
      <c r="J5" s="53">
        <f>Assumptions!J7</f>
        <v>1164.5700000000002</v>
      </c>
      <c r="K5" s="53">
        <f>Assumptions!K7</f>
        <v>1304.3184000000003</v>
      </c>
      <c r="L5" s="53">
        <f>Assumptions!L7</f>
        <v>1421.7070560000004</v>
      </c>
      <c r="M5" s="53">
        <f>Assumptions!M7</f>
        <v>1535.4436204800006</v>
      </c>
      <c r="N5" s="53">
        <f>Assumptions!N7</f>
        <v>1650.6018920160006</v>
      </c>
      <c r="O5" s="53">
        <f>Assumptions!O7</f>
        <v>1733.1319866168008</v>
      </c>
      <c r="P5" s="53">
        <f>Assumptions!P7</f>
        <v>1802.4572660814729</v>
      </c>
      <c r="Q5" s="53">
        <f>Assumptions!Q7</f>
        <v>1865.5432703943243</v>
      </c>
      <c r="R5" s="53">
        <f>Assumptions!R7</f>
        <v>1921.509568506154</v>
      </c>
      <c r="S5" s="53">
        <f>Assumptions!S7</f>
        <v>1969.5473077188076</v>
      </c>
      <c r="T5" s="28"/>
      <c r="U5" s="28"/>
    </row>
    <row r="6" spans="2:21" x14ac:dyDescent="0.25">
      <c r="B6" s="1" t="s">
        <v>43</v>
      </c>
      <c r="E6" s="52"/>
      <c r="F6" s="52">
        <f>Assumptions!F8</f>
        <v>0.17879161528976573</v>
      </c>
      <c r="G6" s="52">
        <f>Assumptions!G8</f>
        <v>0.13036087866108792</v>
      </c>
      <c r="H6" s="52">
        <f>Assumptions!H8</f>
        <v>0.1001735106998265</v>
      </c>
      <c r="I6" s="52">
        <f>Assumptions!I8</f>
        <v>0.1131321627589108</v>
      </c>
      <c r="J6" s="52">
        <f>Assumptions!J8</f>
        <v>0.1</v>
      </c>
      <c r="K6" s="52">
        <f>Assumptions!K8</f>
        <v>0.12</v>
      </c>
      <c r="L6" s="52">
        <f>Assumptions!L8</f>
        <v>0.09</v>
      </c>
      <c r="M6" s="52">
        <f>Assumptions!M8</f>
        <v>0.08</v>
      </c>
      <c r="N6" s="52">
        <f>Assumptions!N8</f>
        <v>7.4999999999999997E-2</v>
      </c>
      <c r="O6" s="52">
        <f>Assumptions!O8</f>
        <v>0.05</v>
      </c>
      <c r="P6" s="52">
        <f>Assumptions!P8</f>
        <v>0.04</v>
      </c>
      <c r="Q6" s="52">
        <f>Assumptions!Q8</f>
        <v>3.5000000000000003E-2</v>
      </c>
      <c r="R6" s="52">
        <f>Assumptions!R8</f>
        <v>0.03</v>
      </c>
      <c r="S6" s="52">
        <f>Assumptions!S8</f>
        <v>2.5000000000000001E-2</v>
      </c>
    </row>
    <row r="7" spans="2:21" x14ac:dyDescent="0.25"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2:21" x14ac:dyDescent="0.25">
      <c r="B8" s="3" t="s">
        <v>47</v>
      </c>
      <c r="E8" s="53">
        <f>Assumptions!E13</f>
        <v>469.6</v>
      </c>
      <c r="F8" s="53">
        <f>Assumptions!F13</f>
        <v>537.1</v>
      </c>
      <c r="G8" s="53">
        <f>Assumptions!G13</f>
        <v>595.20000000000005</v>
      </c>
      <c r="H8" s="53">
        <f>Assumptions!H13</f>
        <v>646.70000000000005</v>
      </c>
      <c r="I8" s="53">
        <f>Assumptions!I13</f>
        <v>715.9</v>
      </c>
      <c r="J8" s="53">
        <f>Assumptions!J13</f>
        <v>786.08475000000021</v>
      </c>
      <c r="K8" s="53">
        <f>Assumptions!K13</f>
        <v>880.41492000000028</v>
      </c>
      <c r="L8" s="53">
        <f>Assumptions!L13</f>
        <v>956.09799516000021</v>
      </c>
      <c r="M8" s="53">
        <f>Assumptions!M13</f>
        <v>1032.5858347728004</v>
      </c>
      <c r="N8" s="53">
        <f>Assumptions!N13</f>
        <v>1105.9032676507204</v>
      </c>
      <c r="O8" s="53">
        <f>Assumptions!O13</f>
        <v>1161.1984310332566</v>
      </c>
      <c r="P8" s="53">
        <f>Assumptions!P13</f>
        <v>1207.6463682745868</v>
      </c>
      <c r="Q8" s="53">
        <f>Assumptions!Q13</f>
        <v>1249.9139911641973</v>
      </c>
      <c r="R8" s="53">
        <f>Assumptions!R13</f>
        <v>1287.4114108991232</v>
      </c>
      <c r="S8" s="53">
        <f>Assumptions!S13</f>
        <v>1319.5966961716013</v>
      </c>
    </row>
    <row r="9" spans="2:21" x14ac:dyDescent="0.25">
      <c r="B9" s="1" t="s">
        <v>48</v>
      </c>
      <c r="E9" s="52">
        <f>Assumptions!E14</f>
        <v>0.72379778051787924</v>
      </c>
      <c r="F9" s="52">
        <f>Assumptions!F14</f>
        <v>0.70227510460251052</v>
      </c>
      <c r="G9" s="52">
        <f>Assumptions!G14</f>
        <v>0.68849045691150956</v>
      </c>
      <c r="H9" s="52">
        <f>Assumptions!H14</f>
        <v>0.67994953212070242</v>
      </c>
      <c r="I9" s="52">
        <f>Assumptions!I14</f>
        <v>0.67620666855577594</v>
      </c>
      <c r="J9" s="52">
        <f>Assumptions!J14</f>
        <v>0.67500000000000004</v>
      </c>
      <c r="K9" s="52">
        <f>Assumptions!K14</f>
        <v>0.67500000000000004</v>
      </c>
      <c r="L9" s="52">
        <f>Assumptions!L14</f>
        <v>0.67249999999999999</v>
      </c>
      <c r="M9" s="52">
        <f>Assumptions!M14</f>
        <v>0.67249999999999999</v>
      </c>
      <c r="N9" s="52">
        <f>Assumptions!N14</f>
        <v>0.67</v>
      </c>
      <c r="O9" s="52">
        <f>Assumptions!O14</f>
        <v>0.67</v>
      </c>
      <c r="P9" s="52">
        <f>Assumptions!P14</f>
        <v>0.67</v>
      </c>
      <c r="Q9" s="52">
        <f>Assumptions!Q14</f>
        <v>0.67</v>
      </c>
      <c r="R9" s="52">
        <f>Assumptions!R14</f>
        <v>0.67</v>
      </c>
      <c r="S9" s="52">
        <f>Assumptions!S14</f>
        <v>0.67</v>
      </c>
    </row>
    <row r="10" spans="2:21" x14ac:dyDescent="0.25">
      <c r="E10" s="52"/>
      <c r="F10" s="54"/>
      <c r="G10" s="52"/>
      <c r="H10" s="52"/>
      <c r="I10" s="52"/>
      <c r="J10" s="54"/>
      <c r="K10" s="51"/>
      <c r="L10" s="51"/>
      <c r="M10" s="51"/>
      <c r="N10" s="51"/>
    </row>
    <row r="11" spans="2:21" x14ac:dyDescent="0.25">
      <c r="B11" s="3" t="s">
        <v>59</v>
      </c>
      <c r="E11" s="53">
        <f>DCF!E11</f>
        <v>179.19999999999993</v>
      </c>
      <c r="F11" s="53">
        <f>DCF!F11</f>
        <v>227.69999999999993</v>
      </c>
      <c r="G11" s="53">
        <f>DCF!G11</f>
        <v>269.29999999999995</v>
      </c>
      <c r="H11" s="53">
        <f>DCF!H11</f>
        <v>304.39999999999998</v>
      </c>
      <c r="I11" s="53">
        <f>DCF!I11</f>
        <v>342.80000000000007</v>
      </c>
      <c r="J11" s="53">
        <f>DCF!J11</f>
        <v>378.48524999999995</v>
      </c>
      <c r="K11" s="53">
        <f>DCF!K11</f>
        <v>423.90348000000006</v>
      </c>
      <c r="L11" s="53">
        <f>DCF!L11</f>
        <v>465.60906084000021</v>
      </c>
      <c r="M11" s="53">
        <f>DCF!M11</f>
        <v>502.85778570720026</v>
      </c>
      <c r="N11" s="53">
        <f>DCF!N11</f>
        <v>544.69862436528024</v>
      </c>
      <c r="O11" s="53">
        <f>DCF!O11</f>
        <v>571.93355558354415</v>
      </c>
      <c r="P11" s="53">
        <f>DCF!P11</f>
        <v>594.81089780688603</v>
      </c>
      <c r="Q11" s="53">
        <f>DCF!Q11</f>
        <v>615.62927923012694</v>
      </c>
      <c r="R11" s="53">
        <f>DCF!R11</f>
        <v>634.09815760703077</v>
      </c>
      <c r="S11" s="53">
        <f>DCF!S11</f>
        <v>649.95061154720634</v>
      </c>
    </row>
    <row r="12" spans="2:21" x14ac:dyDescent="0.25">
      <c r="B12" s="1" t="s">
        <v>60</v>
      </c>
      <c r="E12" s="52">
        <f>DCF!E12</f>
        <v>0.27620221948212076</v>
      </c>
      <c r="F12" s="52">
        <f>DCF!F12</f>
        <v>0.29772489539748948</v>
      </c>
      <c r="G12" s="52">
        <f>DCF!G12</f>
        <v>0.31150954308849038</v>
      </c>
      <c r="H12" s="52">
        <f>DCF!H12</f>
        <v>0.32005046787929764</v>
      </c>
      <c r="I12" s="52">
        <f>DCF!I12</f>
        <v>0.32379333144422412</v>
      </c>
      <c r="J12" s="52">
        <f>DCF!J12</f>
        <v>0.3249999999999999</v>
      </c>
      <c r="K12" s="52">
        <f>DCF!K12</f>
        <v>0.32499999999999996</v>
      </c>
      <c r="L12" s="52">
        <f>DCF!L12</f>
        <v>0.32750000000000007</v>
      </c>
      <c r="M12" s="52">
        <f>DCF!M12</f>
        <v>0.32750000000000001</v>
      </c>
      <c r="N12" s="52">
        <f>DCF!N12</f>
        <v>0.33</v>
      </c>
      <c r="O12" s="52">
        <f>DCF!O12</f>
        <v>0.32999999999999996</v>
      </c>
      <c r="P12" s="52">
        <f>DCF!P12</f>
        <v>0.33</v>
      </c>
      <c r="Q12" s="52">
        <f>DCF!Q12</f>
        <v>0.32999999999999996</v>
      </c>
      <c r="R12" s="52">
        <f>DCF!R12</f>
        <v>0.32999999999999996</v>
      </c>
      <c r="S12" s="52">
        <f>DCF!S12</f>
        <v>0.3299999999999999</v>
      </c>
    </row>
    <row r="13" spans="2:21" x14ac:dyDescent="0.25"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2:21" x14ac:dyDescent="0.25">
      <c r="B14" s="3" t="s">
        <v>49</v>
      </c>
      <c r="E14" s="53">
        <f>Assumptions!E19</f>
        <v>130.1</v>
      </c>
      <c r="F14" s="53">
        <f>Assumptions!F19</f>
        <v>168.5</v>
      </c>
      <c r="G14" s="53">
        <f>Assumptions!G19</f>
        <v>188.5</v>
      </c>
      <c r="H14" s="53">
        <f>Assumptions!H19</f>
        <v>210.9</v>
      </c>
      <c r="I14" s="53">
        <f>Assumptions!I19</f>
        <v>231.7</v>
      </c>
      <c r="J14" s="53">
        <f>Assumptions!J19</f>
        <v>251.42711109797344</v>
      </c>
      <c r="K14" s="53">
        <f>Assumptions!K19</f>
        <v>285.60859716771091</v>
      </c>
      <c r="L14" s="53">
        <f>Assumptions!L19</f>
        <v>310.93021901377591</v>
      </c>
      <c r="M14" s="53">
        <f>Assumptions!M19</f>
        <v>336.00636836227466</v>
      </c>
      <c r="N14" s="53">
        <f>Assumptions!N19</f>
        <v>360.246251350477</v>
      </c>
      <c r="O14" s="53">
        <f>Assumptions!O19</f>
        <v>378.04994208384102</v>
      </c>
      <c r="P14" s="53">
        <f>Assumptions!P19</f>
        <v>393.97732245887767</v>
      </c>
      <c r="Q14" s="53">
        <f>Assumptions!Q19</f>
        <v>407.61966122135902</v>
      </c>
      <c r="R14" s="53">
        <f>Assumptions!R19</f>
        <v>419.77029266397938</v>
      </c>
      <c r="S14" s="53">
        <f>Assumptions!S19</f>
        <v>430.11690798541929</v>
      </c>
    </row>
    <row r="15" spans="2:21" x14ac:dyDescent="0.25">
      <c r="B15" s="1" t="s">
        <v>50</v>
      </c>
      <c r="E15" s="52">
        <f>Assumptions!E20</f>
        <v>0.20052404438964241</v>
      </c>
      <c r="F15" s="52">
        <f>Assumptions!F20</f>
        <v>0.22031903765690378</v>
      </c>
      <c r="G15" s="52">
        <f>Assumptions!G20</f>
        <v>0.21804511278195488</v>
      </c>
      <c r="H15" s="52">
        <f>Assumptions!H20</f>
        <v>0.22174324466407319</v>
      </c>
      <c r="I15" s="52">
        <f>Assumptions!I20</f>
        <v>0.21885331066402189</v>
      </c>
      <c r="J15" s="52">
        <f>Assumptions!J20</f>
        <v>0.2158969500313192</v>
      </c>
      <c r="K15" s="52">
        <f>Assumptions!K20</f>
        <v>0.21897153115965459</v>
      </c>
      <c r="L15" s="52">
        <f>Assumptions!L20</f>
        <v>0.21870202986020476</v>
      </c>
      <c r="M15" s="52">
        <f>Assumptions!M20</f>
        <v>0.21883341327585476</v>
      </c>
      <c r="N15" s="52">
        <f>Assumptions!N20</f>
        <v>0.21825144699821103</v>
      </c>
      <c r="O15" s="52">
        <f>Assumptions!O20</f>
        <v>0.21813107426504885</v>
      </c>
      <c r="P15" s="52">
        <f>Assumptions!P20</f>
        <v>0.21857789911179482</v>
      </c>
      <c r="Q15" s="52">
        <f>Assumptions!Q20</f>
        <v>0.21849917270222283</v>
      </c>
      <c r="R15" s="52">
        <f>Assumptions!R20</f>
        <v>0.21845860127062644</v>
      </c>
      <c r="S15" s="52">
        <f>Assumptions!S20</f>
        <v>0.21838363886958084</v>
      </c>
    </row>
    <row r="16" spans="2:21" x14ac:dyDescent="0.25"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2:19" x14ac:dyDescent="0.25">
      <c r="B17" s="3" t="s">
        <v>51</v>
      </c>
      <c r="E17" s="4">
        <v>10.6</v>
      </c>
      <c r="F17" s="4">
        <v>12.1</v>
      </c>
      <c r="G17" s="4">
        <v>14.5</v>
      </c>
      <c r="H17" s="4">
        <v>14.1</v>
      </c>
      <c r="I17" s="4">
        <v>14.1</v>
      </c>
      <c r="J17" s="53" cm="1">
        <f t="array" ref="J17:N17">Assumptions!J25:N25</f>
        <v>17.951810493444654</v>
      </c>
      <c r="K17" s="53">
        <v>19.865280454854229</v>
      </c>
      <c r="L17" s="53">
        <v>21.485184487250589</v>
      </c>
      <c r="M17" s="53">
        <v>22.694091750893765</v>
      </c>
      <c r="N17" s="53">
        <v>24.381363706686681</v>
      </c>
      <c r="O17" s="4" cm="1">
        <f t="array" ref="O17:S17">Assumptions!O25:S25</f>
        <v>26.104071493945217</v>
      </c>
      <c r="P17" s="4">
        <v>27.02091663438431</v>
      </c>
      <c r="Q17" s="4">
        <v>27.877387419703901</v>
      </c>
      <c r="R17" s="4">
        <v>28.648786409736857</v>
      </c>
      <c r="S17" s="4">
        <v>29.415965144112739</v>
      </c>
    </row>
    <row r="18" spans="2:19" x14ac:dyDescent="0.25">
      <c r="B18" s="1" t="s">
        <v>52</v>
      </c>
      <c r="E18" s="52">
        <f>E17/E5</f>
        <v>1.6337854500616523E-2</v>
      </c>
      <c r="F18" s="52">
        <f t="shared" ref="F18:I18" si="0">F17/F5</f>
        <v>1.5821129707112972E-2</v>
      </c>
      <c r="G18" s="52">
        <f t="shared" si="0"/>
        <v>1.67727009832273E-2</v>
      </c>
      <c r="H18" s="52">
        <f t="shared" si="0"/>
        <v>1.4824939543686258E-2</v>
      </c>
      <c r="I18" s="52">
        <f t="shared" si="0"/>
        <v>1.3318220459053556E-2</v>
      </c>
      <c r="J18" s="52">
        <f t="shared" ref="J18" si="1">J17/J5</f>
        <v>1.5414969038739321E-2</v>
      </c>
      <c r="K18" s="52">
        <f t="shared" ref="K18" si="2">K17/K5</f>
        <v>1.5230391946363882E-2</v>
      </c>
      <c r="L18" s="52">
        <f t="shared" ref="L18" si="3">L17/L5</f>
        <v>1.5112244394214065E-2</v>
      </c>
      <c r="M18" s="52">
        <f t="shared" ref="M18" si="4">M17/M5</f>
        <v>1.4780153076411416E-2</v>
      </c>
      <c r="N18" s="52">
        <f t="shared" ref="N18:S18" si="5">N17/N5</f>
        <v>1.4771195782956447E-2</v>
      </c>
      <c r="O18" s="52">
        <f t="shared" si="5"/>
        <v>1.5061790847737025E-2</v>
      </c>
      <c r="P18" s="52">
        <f t="shared" si="5"/>
        <v>1.4991155209536568E-2</v>
      </c>
      <c r="Q18" s="52">
        <f t="shared" si="5"/>
        <v>1.4943307862171105E-2</v>
      </c>
      <c r="R18" s="52">
        <f t="shared" si="5"/>
        <v>1.4909520555762511E-2</v>
      </c>
      <c r="S18" s="52">
        <f t="shared" si="5"/>
        <v>1.493539405163273E-2</v>
      </c>
    </row>
    <row r="19" spans="2:19" x14ac:dyDescent="0.25"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2:19" x14ac:dyDescent="0.25">
      <c r="B20" s="3" t="s">
        <v>169</v>
      </c>
      <c r="E20" s="53">
        <f>E11-E14-E17</f>
        <v>38.499999999999936</v>
      </c>
      <c r="F20" s="53">
        <f t="shared" ref="F20:S20" si="6">F11-F14-F17</f>
        <v>47.09999999999993</v>
      </c>
      <c r="G20" s="53">
        <f t="shared" si="6"/>
        <v>66.299999999999955</v>
      </c>
      <c r="H20" s="53">
        <f t="shared" si="6"/>
        <v>79.399999999999977</v>
      </c>
      <c r="I20" s="53">
        <f t="shared" si="6"/>
        <v>97.000000000000085</v>
      </c>
      <c r="J20" s="53">
        <f t="shared" si="6"/>
        <v>109.10632840858186</v>
      </c>
      <c r="K20" s="53">
        <f t="shared" si="6"/>
        <v>118.42960237743492</v>
      </c>
      <c r="L20" s="53">
        <f t="shared" si="6"/>
        <v>133.19365733897371</v>
      </c>
      <c r="M20" s="53">
        <f t="shared" si="6"/>
        <v>144.15732559403185</v>
      </c>
      <c r="N20" s="53">
        <f t="shared" si="6"/>
        <v>160.07100930811657</v>
      </c>
      <c r="O20" s="53">
        <f t="shared" si="6"/>
        <v>167.77954200575792</v>
      </c>
      <c r="P20" s="53">
        <f t="shared" si="6"/>
        <v>173.81265871362405</v>
      </c>
      <c r="Q20" s="53">
        <f t="shared" si="6"/>
        <v>180.13223058906402</v>
      </c>
      <c r="R20" s="53">
        <f t="shared" si="6"/>
        <v>185.67907853331454</v>
      </c>
      <c r="S20" s="53">
        <f t="shared" si="6"/>
        <v>190.41773841767431</v>
      </c>
    </row>
    <row r="21" spans="2:19" x14ac:dyDescent="0.25"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2:19" x14ac:dyDescent="0.25">
      <c r="B22" s="3" t="s">
        <v>170</v>
      </c>
      <c r="E22" s="51">
        <v>-1.6</v>
      </c>
      <c r="F22" s="51">
        <v>-2.6</v>
      </c>
      <c r="G22" s="51">
        <v>-5.5</v>
      </c>
      <c r="H22" s="51">
        <v>-8.6</v>
      </c>
      <c r="I22" s="51">
        <v>-9.6</v>
      </c>
      <c r="J22" s="56">
        <f>J5*J23</f>
        <v>-7.0660559831530865</v>
      </c>
      <c r="K22" s="56">
        <f t="shared" ref="K22:S22" si="7">K5*K23</f>
        <v>-8.8534656038731612</v>
      </c>
      <c r="L22" s="56">
        <f t="shared" si="7"/>
        <v>-10.613691183087852</v>
      </c>
      <c r="M22" s="56">
        <f t="shared" si="7"/>
        <v>-11.801627194302101</v>
      </c>
      <c r="N22" s="56">
        <f t="shared" si="7"/>
        <v>-12.239097236188012</v>
      </c>
      <c r="O22" s="56">
        <f t="shared" si="7"/>
        <v>-12.278149818716896</v>
      </c>
      <c r="P22" s="56">
        <f t="shared" si="7"/>
        <v>-13.135840566248145</v>
      </c>
      <c r="Q22" s="56">
        <f t="shared" si="7"/>
        <v>-13.782123294231694</v>
      </c>
      <c r="R22" s="56">
        <f t="shared" si="7"/>
        <v>-14.165715442167304</v>
      </c>
      <c r="S22" s="56">
        <f t="shared" si="7"/>
        <v>-14.396188632475722</v>
      </c>
    </row>
    <row r="23" spans="2:19" x14ac:dyDescent="0.25">
      <c r="B23" s="51" t="s">
        <v>171</v>
      </c>
      <c r="E23" s="52">
        <f>E22/E5</f>
        <v>-2.4660912453760794E-3</v>
      </c>
      <c r="F23" s="52">
        <f t="shared" ref="F23:I23" si="8">F22/F5</f>
        <v>-3.3995815899581592E-3</v>
      </c>
      <c r="G23" s="52">
        <f t="shared" si="8"/>
        <v>-6.3620589936379413E-3</v>
      </c>
      <c r="H23" s="52">
        <f t="shared" si="8"/>
        <v>-9.0421617074965821E-3</v>
      </c>
      <c r="I23" s="52">
        <f t="shared" si="8"/>
        <v>-9.0677245678662498E-3</v>
      </c>
      <c r="J23" s="52">
        <f>AVERAGE(E23:I23)</f>
        <v>-6.0675236208670028E-3</v>
      </c>
      <c r="K23" s="52">
        <f>AVERAGE(F23:J23)</f>
        <v>-6.7878100959651872E-3</v>
      </c>
      <c r="L23" s="52">
        <f>AVERAGE(G23:K23)</f>
        <v>-7.4654557971665925E-3</v>
      </c>
      <c r="M23" s="52">
        <f>AVERAGE(H23:L23)</f>
        <v>-7.686135157872323E-3</v>
      </c>
      <c r="N23" s="52">
        <f>AVERAGE(I23:M23)</f>
        <v>-7.4149298479474716E-3</v>
      </c>
      <c r="O23" s="52">
        <f t="shared" ref="O23:S23" si="9">AVERAGE(J23:N23)</f>
        <v>-7.0843709039637159E-3</v>
      </c>
      <c r="P23" s="52">
        <f t="shared" si="9"/>
        <v>-7.2877403605830574E-3</v>
      </c>
      <c r="Q23" s="52">
        <f t="shared" si="9"/>
        <v>-7.3877264135066316E-3</v>
      </c>
      <c r="R23" s="52">
        <f t="shared" si="9"/>
        <v>-7.3721805367746394E-3</v>
      </c>
      <c r="S23" s="52">
        <f t="shared" si="9"/>
        <v>-7.3093896125551033E-3</v>
      </c>
    </row>
    <row r="24" spans="2:19" x14ac:dyDescent="0.25"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2:19" x14ac:dyDescent="0.25">
      <c r="B25" s="3" t="s">
        <v>63</v>
      </c>
      <c r="E25" s="53">
        <f>DCF!E20</f>
        <v>7.4</v>
      </c>
      <c r="F25" s="53">
        <f>DCF!F20</f>
        <v>8.8000000000000007</v>
      </c>
      <c r="G25" s="53">
        <f>DCF!G20</f>
        <v>15.3</v>
      </c>
      <c r="H25" s="53">
        <f>DCF!H20</f>
        <v>14.1</v>
      </c>
      <c r="I25" s="53">
        <f>DCF!I20</f>
        <v>18.8</v>
      </c>
      <c r="J25" s="53">
        <f>DCF!J20</f>
        <v>21.59988361334451</v>
      </c>
      <c r="K25" s="53">
        <f>DCF!K20</f>
        <v>23.510130081489155</v>
      </c>
      <c r="L25" s="53">
        <f>DCF!L20</f>
        <v>26.295403110458132</v>
      </c>
      <c r="M25" s="53">
        <f>DCF!M20</f>
        <v>28.364740948637355</v>
      </c>
      <c r="N25" s="53">
        <f>DCF!N20</f>
        <v>31.356903412516555</v>
      </c>
      <c r="O25" s="53">
        <f>DCF!O20</f>
        <v>32.960214294949537</v>
      </c>
      <c r="P25" s="53">
        <f>DCF!P20</f>
        <v>34.141707809161424</v>
      </c>
      <c r="Q25" s="53">
        <f>DCF!Q20</f>
        <v>35.361635061490546</v>
      </c>
      <c r="R25" s="53">
        <f>DCF!R20</f>
        <v>36.435737040318742</v>
      </c>
      <c r="S25" s="53">
        <f>DCF!S20</f>
        <v>37.371729605503802</v>
      </c>
    </row>
    <row r="26" spans="2:19" x14ac:dyDescent="0.25">
      <c r="B26" s="1" t="s">
        <v>64</v>
      </c>
      <c r="E26" s="52">
        <f>DCF!E21</f>
        <v>0.15071283095723034</v>
      </c>
      <c r="F26" s="52">
        <f>DCF!F21</f>
        <v>0.14864864864864882</v>
      </c>
      <c r="G26" s="52">
        <f>DCF!G21</f>
        <v>0.18935643564356447</v>
      </c>
      <c r="H26" s="52">
        <f>DCF!H21</f>
        <v>0.1508021390374332</v>
      </c>
      <c r="I26" s="52">
        <f>DCF!I21</f>
        <v>0.16921692169216909</v>
      </c>
      <c r="J26" s="52">
        <f>DCF!J21</f>
        <v>0.17</v>
      </c>
      <c r="K26" s="52">
        <f>DCF!K21</f>
        <v>0.17</v>
      </c>
      <c r="L26" s="52">
        <f>DCF!L21</f>
        <v>0.17</v>
      </c>
      <c r="M26" s="52">
        <f>DCF!M21</f>
        <v>0.17</v>
      </c>
      <c r="N26" s="52">
        <f>DCF!N21</f>
        <v>0.17</v>
      </c>
      <c r="O26" s="52">
        <f>DCF!O21</f>
        <v>0.17</v>
      </c>
      <c r="P26" s="52">
        <f>DCF!P21</f>
        <v>0.17</v>
      </c>
      <c r="Q26" s="52">
        <f>DCF!Q21</f>
        <v>0.17</v>
      </c>
      <c r="R26" s="52">
        <f>DCF!R21</f>
        <v>0.17</v>
      </c>
      <c r="S26" s="52">
        <f>DCF!S21</f>
        <v>0.17</v>
      </c>
    </row>
    <row r="27" spans="2:19" x14ac:dyDescent="0.25"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112"/>
      <c r="P27" s="112"/>
      <c r="Q27" s="112"/>
      <c r="R27" s="112"/>
      <c r="S27" s="112"/>
    </row>
    <row r="28" spans="2:19" x14ac:dyDescent="0.25">
      <c r="B28" s="57" t="s">
        <v>168</v>
      </c>
      <c r="C28" s="43"/>
      <c r="D28" s="43"/>
      <c r="E28" s="59">
        <f>E20+E22-E25</f>
        <v>29.499999999999936</v>
      </c>
      <c r="F28" s="59">
        <f>F20+F22-F25</f>
        <v>35.699999999999932</v>
      </c>
      <c r="G28" s="59">
        <f t="shared" ref="G28:S28" si="10">G20+G22-G25</f>
        <v>45.499999999999957</v>
      </c>
      <c r="H28" s="59">
        <f t="shared" si="10"/>
        <v>56.699999999999982</v>
      </c>
      <c r="I28" s="59">
        <f t="shared" si="10"/>
        <v>68.600000000000094</v>
      </c>
      <c r="J28" s="59">
        <f t="shared" si="10"/>
        <v>80.440388812084251</v>
      </c>
      <c r="K28" s="59">
        <f t="shared" si="10"/>
        <v>86.066006692072605</v>
      </c>
      <c r="L28" s="59">
        <f t="shared" si="10"/>
        <v>96.284563045427717</v>
      </c>
      <c r="M28" s="59">
        <f t="shared" si="10"/>
        <v>103.99095745109238</v>
      </c>
      <c r="N28" s="59">
        <f t="shared" si="10"/>
        <v>116.47500865941201</v>
      </c>
      <c r="O28" s="59">
        <f t="shared" si="10"/>
        <v>122.5411778920915</v>
      </c>
      <c r="P28" s="59">
        <f t="shared" si="10"/>
        <v>126.53511033821448</v>
      </c>
      <c r="Q28" s="59">
        <f t="shared" si="10"/>
        <v>130.98847223334178</v>
      </c>
      <c r="R28" s="59">
        <f t="shared" si="10"/>
        <v>135.07762605082848</v>
      </c>
      <c r="S28" s="59">
        <f t="shared" si="10"/>
        <v>138.64982017969481</v>
      </c>
    </row>
    <row r="29" spans="2:19" x14ac:dyDescent="0.25">
      <c r="E29" s="51"/>
      <c r="F29" s="53"/>
      <c r="G29" s="53"/>
      <c r="H29" s="53"/>
      <c r="I29" s="53"/>
      <c r="J29" s="51"/>
      <c r="K29" s="51"/>
      <c r="L29" s="51"/>
      <c r="M29" s="51"/>
      <c r="N29" s="51"/>
    </row>
    <row r="30" spans="2:19" x14ac:dyDescent="0.25">
      <c r="E30" s="52"/>
      <c r="F30" s="52"/>
      <c r="G30" s="52"/>
      <c r="H30" s="52">
        <f>H28/G28-1</f>
        <v>0.24615384615384683</v>
      </c>
      <c r="I30" s="52">
        <f t="shared" ref="I30:K30" si="11">I28/H28-1</f>
        <v>0.20987654320987859</v>
      </c>
      <c r="J30" s="52">
        <f t="shared" si="11"/>
        <v>0.17260042000122655</v>
      </c>
      <c r="K30" s="52">
        <f t="shared" si="11"/>
        <v>6.9935239785206438E-2</v>
      </c>
      <c r="L30" s="52"/>
      <c r="M30" s="52"/>
      <c r="N30" s="52"/>
    </row>
    <row r="31" spans="2:19" x14ac:dyDescent="0.25">
      <c r="E31" s="4"/>
      <c r="F31" s="4"/>
      <c r="G31" s="4"/>
      <c r="H31" s="4"/>
      <c r="I31" s="4"/>
    </row>
    <row r="32" spans="2:19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2:14" x14ac:dyDescent="0.25">
      <c r="B34" s="3"/>
      <c r="J34" s="4"/>
      <c r="K34" s="4"/>
      <c r="L34" s="4"/>
      <c r="M34" s="4"/>
      <c r="N34" s="4"/>
    </row>
    <row r="35" spans="2:14" x14ac:dyDescent="0.25">
      <c r="B35" s="7"/>
      <c r="C35" s="17"/>
    </row>
    <row r="37" spans="2:14" x14ac:dyDescent="0.25">
      <c r="B37" s="3"/>
      <c r="J37" s="8"/>
      <c r="K37" s="8"/>
      <c r="L37" s="8"/>
      <c r="M37" s="8"/>
      <c r="N37" s="8"/>
    </row>
    <row r="38" spans="2:14" x14ac:dyDescent="0.25">
      <c r="B38" s="3"/>
    </row>
    <row r="39" spans="2:14" x14ac:dyDescent="0.25">
      <c r="B39" s="3"/>
    </row>
    <row r="41" spans="2:14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3" spans="2:14" x14ac:dyDescent="0.25">
      <c r="D43" s="14"/>
      <c r="H43" s="15"/>
    </row>
    <row r="45" spans="2:14" x14ac:dyDescent="0.25">
      <c r="D45" s="4"/>
      <c r="H45" s="4"/>
    </row>
    <row r="46" spans="2:14" x14ac:dyDescent="0.25">
      <c r="D46" s="5"/>
      <c r="H46" s="5"/>
    </row>
    <row r="48" spans="2:14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5" spans="4:8" x14ac:dyDescent="0.25">
      <c r="D55" s="4"/>
      <c r="H55" s="4"/>
    </row>
    <row r="57" spans="4:8" x14ac:dyDescent="0.25">
      <c r="D57" s="5"/>
      <c r="H5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EA2D-A344-4C98-BDCD-17BE2A36DD37}">
  <dimension ref="B2:U57"/>
  <sheetViews>
    <sheetView showGridLines="0" topLeftCell="E1" zoomScale="87" workbookViewId="0">
      <selection activeCell="G22" sqref="G22"/>
    </sheetView>
  </sheetViews>
  <sheetFormatPr defaultColWidth="9.1796875" defaultRowHeight="11.5" x14ac:dyDescent="0.25"/>
  <cols>
    <col min="1" max="1" width="9.1796875" style="1"/>
    <col min="2" max="14" width="10.7265625" style="1" customWidth="1"/>
    <col min="15" max="16384" width="9.1796875" style="1"/>
  </cols>
  <sheetData>
    <row r="2" spans="2:21" s="74" customFormat="1" x14ac:dyDescent="0.25">
      <c r="B2" s="72" t="s">
        <v>172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4" spans="2:21" ht="15" customHeight="1" x14ac:dyDescent="0.25">
      <c r="B4" s="28"/>
      <c r="C4" s="28"/>
      <c r="D4" s="28"/>
      <c r="E4" s="22" t="s">
        <v>32</v>
      </c>
      <c r="F4" s="22" t="s">
        <v>33</v>
      </c>
      <c r="G4" s="22" t="s">
        <v>34</v>
      </c>
      <c r="H4" s="22" t="s">
        <v>35</v>
      </c>
      <c r="I4" s="22" t="s">
        <v>36</v>
      </c>
      <c r="J4" s="75" t="s">
        <v>37</v>
      </c>
      <c r="K4" s="75" t="s">
        <v>38</v>
      </c>
      <c r="L4" s="75" t="s">
        <v>39</v>
      </c>
      <c r="M4" s="75" t="s">
        <v>40</v>
      </c>
      <c r="N4" s="75" t="s">
        <v>41</v>
      </c>
      <c r="O4" s="75" t="s">
        <v>192</v>
      </c>
      <c r="P4" s="75" t="s">
        <v>193</v>
      </c>
      <c r="Q4" s="75" t="s">
        <v>194</v>
      </c>
      <c r="R4" s="75" t="s">
        <v>195</v>
      </c>
      <c r="S4" s="75" t="s">
        <v>196</v>
      </c>
      <c r="T4" s="28"/>
      <c r="U4" s="28"/>
    </row>
    <row r="5" spans="2:21" x14ac:dyDescent="0.25">
      <c r="B5" s="3" t="s">
        <v>61</v>
      </c>
      <c r="E5" s="4" cm="1">
        <f t="array" ref="E5:N6">DCF!E17:N18</f>
        <v>49.099999999999937</v>
      </c>
      <c r="F5" s="4">
        <v>59.199999999999932</v>
      </c>
      <c r="G5" s="4">
        <v>80.799999999999955</v>
      </c>
      <c r="H5" s="4">
        <v>93.499999999999972</v>
      </c>
      <c r="I5" s="4">
        <v>111.10000000000008</v>
      </c>
      <c r="J5" s="4">
        <v>127.05813890202651</v>
      </c>
      <c r="K5" s="4">
        <v>138.29488283228915</v>
      </c>
      <c r="L5" s="4">
        <v>154.6788418262243</v>
      </c>
      <c r="M5" s="4">
        <v>166.85141734492561</v>
      </c>
      <c r="N5" s="4">
        <v>184.45237301480324</v>
      </c>
      <c r="O5" s="4" cm="1">
        <f t="array" ref="O5:S6">DCF!O17:S18</f>
        <v>193.88361349970313</v>
      </c>
      <c r="P5" s="4">
        <v>200.83357534800837</v>
      </c>
      <c r="Q5" s="4">
        <v>208.00961800876792</v>
      </c>
      <c r="R5" s="4">
        <v>214.3278649430514</v>
      </c>
      <c r="S5" s="4">
        <v>219.83370356178705</v>
      </c>
      <c r="T5" s="28"/>
      <c r="U5" s="28"/>
    </row>
    <row r="6" spans="2:21" x14ac:dyDescent="0.25">
      <c r="B6" s="1" t="s">
        <v>62</v>
      </c>
      <c r="E6" s="5">
        <v>7.5678175092478331E-2</v>
      </c>
      <c r="F6" s="5">
        <v>7.7405857740585685E-2</v>
      </c>
      <c r="G6" s="5">
        <v>9.346443030653552E-2</v>
      </c>
      <c r="H6" s="5">
        <v>9.8307223215224449E-2</v>
      </c>
      <c r="I6" s="5">
        <v>0.1049400207802022</v>
      </c>
      <c r="J6" s="5">
        <v>0.10910304996868071</v>
      </c>
      <c r="K6" s="5">
        <v>0.10602846884034536</v>
      </c>
      <c r="L6" s="5">
        <v>0.10879797013979528</v>
      </c>
      <c r="M6" s="5">
        <v>0.10866658672414528</v>
      </c>
      <c r="N6" s="5">
        <v>0.111748553001789</v>
      </c>
      <c r="O6" s="5">
        <v>0.11186892573495109</v>
      </c>
      <c r="P6" s="5">
        <v>0.11142210088820519</v>
      </c>
      <c r="Q6" s="5">
        <v>0.11150082729777715</v>
      </c>
      <c r="R6" s="5">
        <v>0.11154139872937352</v>
      </c>
      <c r="S6" s="5">
        <v>0.11161636113041908</v>
      </c>
    </row>
    <row r="8" spans="2:21" x14ac:dyDescent="0.25">
      <c r="B8" s="3" t="s">
        <v>69</v>
      </c>
      <c r="E8" s="4" cm="1">
        <f t="array" ref="E8:N9">Assumptions!E25:N26</f>
        <v>10.6</v>
      </c>
      <c r="F8" s="4">
        <v>12.1</v>
      </c>
      <c r="G8" s="4">
        <v>14.5</v>
      </c>
      <c r="H8" s="4">
        <v>14.1</v>
      </c>
      <c r="I8" s="4">
        <v>14.1</v>
      </c>
      <c r="J8" s="4">
        <v>17.951810493444654</v>
      </c>
      <c r="K8" s="4">
        <v>19.865280454854229</v>
      </c>
      <c r="L8" s="4">
        <v>21.485184487250589</v>
      </c>
      <c r="M8" s="4">
        <v>22.694091750893765</v>
      </c>
      <c r="N8" s="4">
        <v>24.381363706686681</v>
      </c>
      <c r="O8" s="4" cm="1">
        <f t="array" ref="O8:S9">Assumptions!O25:S26</f>
        <v>26.104071493945217</v>
      </c>
      <c r="P8" s="4">
        <v>27.02091663438431</v>
      </c>
      <c r="Q8" s="4">
        <v>27.877387419703901</v>
      </c>
      <c r="R8" s="4">
        <v>28.648786409736857</v>
      </c>
      <c r="S8" s="4">
        <v>29.415965144112739</v>
      </c>
    </row>
    <row r="9" spans="2:21" x14ac:dyDescent="0.25">
      <c r="B9" s="1" t="s">
        <v>173</v>
      </c>
      <c r="E9" s="5">
        <v>1.6337854500616523E-2</v>
      </c>
      <c r="F9" s="5">
        <v>1.5821129707112972E-2</v>
      </c>
      <c r="G9" s="5">
        <v>1.67727009832273E-2</v>
      </c>
      <c r="H9" s="5">
        <v>1.4824939543686258E-2</v>
      </c>
      <c r="I9" s="5">
        <v>1.3318220459053556E-2</v>
      </c>
      <c r="J9" s="5">
        <v>1.5414969038739321E-2</v>
      </c>
      <c r="K9" s="5">
        <v>1.5230391946363882E-2</v>
      </c>
      <c r="L9" s="5">
        <v>1.5112244394214065E-2</v>
      </c>
      <c r="M9" s="5">
        <v>1.4780153076411418E-2</v>
      </c>
      <c r="N9" s="5">
        <v>1.4771195782956447E-2</v>
      </c>
      <c r="O9" s="5">
        <v>1.5061790847737025E-2</v>
      </c>
      <c r="P9" s="5">
        <v>1.4991155209536566E-2</v>
      </c>
      <c r="Q9" s="5">
        <v>1.4943307862171105E-2</v>
      </c>
      <c r="R9" s="5">
        <v>1.4909520555762511E-2</v>
      </c>
      <c r="S9" s="5">
        <v>1.493539405163273E-2</v>
      </c>
    </row>
    <row r="10" spans="2:21" x14ac:dyDescent="0.25">
      <c r="B10" s="3"/>
      <c r="E10" s="5"/>
      <c r="F10" s="3"/>
      <c r="G10" s="5"/>
      <c r="H10" s="5"/>
      <c r="I10" s="5"/>
      <c r="J10" s="3"/>
      <c r="O10" s="112"/>
      <c r="P10" s="112"/>
      <c r="Q10" s="112"/>
      <c r="R10" s="112"/>
      <c r="S10" s="112"/>
    </row>
    <row r="11" spans="2:21" x14ac:dyDescent="0.25">
      <c r="B11" s="57" t="s">
        <v>172</v>
      </c>
      <c r="C11" s="43"/>
      <c r="D11" s="43"/>
      <c r="E11" s="58">
        <f>E8+E5</f>
        <v>59.699999999999939</v>
      </c>
      <c r="F11" s="58">
        <f t="shared" ref="F11:S11" si="0">F8+F5</f>
        <v>71.299999999999926</v>
      </c>
      <c r="G11" s="58">
        <f t="shared" si="0"/>
        <v>95.299999999999955</v>
      </c>
      <c r="H11" s="58">
        <f>H8+H5</f>
        <v>107.59999999999997</v>
      </c>
      <c r="I11" s="58">
        <f t="shared" si="0"/>
        <v>125.20000000000007</v>
      </c>
      <c r="J11" s="58">
        <f t="shared" si="0"/>
        <v>145.00994939547115</v>
      </c>
      <c r="K11" s="58">
        <f t="shared" si="0"/>
        <v>158.16016328714338</v>
      </c>
      <c r="L11" s="58">
        <f t="shared" si="0"/>
        <v>176.16402631347489</v>
      </c>
      <c r="M11" s="58">
        <f t="shared" si="0"/>
        <v>189.54550909581937</v>
      </c>
      <c r="N11" s="58">
        <f t="shared" si="0"/>
        <v>208.83373672148991</v>
      </c>
      <c r="O11" s="58">
        <f t="shared" si="0"/>
        <v>219.98768499364834</v>
      </c>
      <c r="P11" s="58">
        <f t="shared" si="0"/>
        <v>227.85449198239269</v>
      </c>
      <c r="Q11" s="58">
        <f t="shared" si="0"/>
        <v>235.88700542847181</v>
      </c>
      <c r="R11" s="58">
        <f t="shared" si="0"/>
        <v>242.97665135278825</v>
      </c>
      <c r="S11" s="58">
        <f t="shared" si="0"/>
        <v>249.24966870589978</v>
      </c>
    </row>
    <row r="12" spans="2:21" x14ac:dyDescent="0.25">
      <c r="B12" s="3"/>
      <c r="E12" s="5"/>
      <c r="F12" s="3"/>
      <c r="G12" s="5"/>
      <c r="H12" s="5"/>
      <c r="I12" s="5"/>
      <c r="J12" s="3"/>
      <c r="K12" s="5"/>
      <c r="L12" s="5"/>
      <c r="M12" s="5"/>
      <c r="N12" s="5"/>
    </row>
    <row r="14" spans="2:21" x14ac:dyDescent="0.25">
      <c r="B14" s="3"/>
      <c r="E14" s="4"/>
      <c r="F14" s="3"/>
      <c r="G14" s="4"/>
      <c r="H14" s="134"/>
      <c r="I14" s="134"/>
      <c r="J14" s="134"/>
      <c r="K14" s="134"/>
    </row>
    <row r="15" spans="2:21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</row>
    <row r="17" spans="2:14" x14ac:dyDescent="0.25">
      <c r="B17" s="3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</row>
    <row r="20" spans="2:14" x14ac:dyDescent="0.25">
      <c r="B20" s="3"/>
      <c r="E20" s="4"/>
      <c r="F20" s="4"/>
      <c r="G20" s="4"/>
      <c r="H20" s="4"/>
      <c r="I20" s="4"/>
    </row>
    <row r="21" spans="2:14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</row>
    <row r="23" spans="2:14" x14ac:dyDescent="0.25">
      <c r="B23" s="3"/>
      <c r="E23" s="4"/>
      <c r="F23" s="4"/>
      <c r="G23" s="4"/>
      <c r="H23" s="4"/>
      <c r="I23" s="4"/>
      <c r="J23" s="4"/>
      <c r="K23" s="4"/>
      <c r="L23" s="4"/>
      <c r="M23" s="4"/>
      <c r="N23" s="4"/>
    </row>
    <row r="25" spans="2:14" x14ac:dyDescent="0.25">
      <c r="B25" s="3"/>
    </row>
    <row r="26" spans="2:14" x14ac:dyDescent="0.25">
      <c r="E26" s="4"/>
      <c r="F26" s="4"/>
      <c r="G26" s="4"/>
      <c r="H26" s="4"/>
      <c r="I26" s="4"/>
    </row>
    <row r="28" spans="2:14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x14ac:dyDescent="0.25">
      <c r="E29" s="4"/>
      <c r="F29" s="4"/>
      <c r="G29" s="4"/>
      <c r="H29" s="4"/>
      <c r="I29" s="4"/>
    </row>
    <row r="30" spans="2:14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x14ac:dyDescent="0.25">
      <c r="E31" s="4"/>
      <c r="F31" s="4"/>
      <c r="G31" s="4"/>
      <c r="H31" s="4"/>
      <c r="I31" s="4"/>
    </row>
    <row r="32" spans="2:14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2:14" x14ac:dyDescent="0.25">
      <c r="B34" s="3"/>
      <c r="J34" s="4"/>
      <c r="K34" s="4"/>
      <c r="L34" s="4"/>
      <c r="M34" s="4"/>
      <c r="N34" s="4"/>
    </row>
    <row r="35" spans="2:14" x14ac:dyDescent="0.25">
      <c r="B35" s="7"/>
      <c r="C35" s="17"/>
    </row>
    <row r="37" spans="2:14" x14ac:dyDescent="0.25">
      <c r="B37" s="3"/>
      <c r="J37" s="8"/>
      <c r="K37" s="8"/>
      <c r="L37" s="8"/>
      <c r="M37" s="8"/>
      <c r="N37" s="8"/>
    </row>
    <row r="38" spans="2:14" x14ac:dyDescent="0.25">
      <c r="B38" s="3"/>
    </row>
    <row r="39" spans="2:14" x14ac:dyDescent="0.25">
      <c r="B39" s="3"/>
    </row>
    <row r="41" spans="2:14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3" spans="2:14" x14ac:dyDescent="0.25">
      <c r="D43" s="14"/>
      <c r="H43" s="15"/>
    </row>
    <row r="45" spans="2:14" x14ac:dyDescent="0.25">
      <c r="D45" s="4"/>
      <c r="H45" s="4"/>
    </row>
    <row r="46" spans="2:14" x14ac:dyDescent="0.25">
      <c r="D46" s="5"/>
      <c r="H46" s="5"/>
    </row>
    <row r="48" spans="2:14" x14ac:dyDescent="0.25">
      <c r="D48" s="4"/>
      <c r="H48" s="4"/>
    </row>
    <row r="49" spans="4:8" x14ac:dyDescent="0.25">
      <c r="D49" s="4"/>
      <c r="H49" s="4"/>
    </row>
    <row r="50" spans="4:8" x14ac:dyDescent="0.25">
      <c r="D50" s="4"/>
      <c r="H50" s="4"/>
    </row>
    <row r="51" spans="4:8" x14ac:dyDescent="0.25">
      <c r="D51" s="4"/>
      <c r="H51" s="4"/>
    </row>
    <row r="52" spans="4:8" x14ac:dyDescent="0.25">
      <c r="D52" s="4"/>
      <c r="H52" s="4"/>
    </row>
    <row r="53" spans="4:8" x14ac:dyDescent="0.25">
      <c r="D53" s="4"/>
      <c r="H53" s="4"/>
    </row>
    <row r="55" spans="4:8" x14ac:dyDescent="0.25">
      <c r="D55" s="4"/>
      <c r="H55" s="4"/>
    </row>
    <row r="57" spans="4:8" x14ac:dyDescent="0.25">
      <c r="D57" s="5"/>
      <c r="H5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C1E-EFBA-4882-ACB3-D154E666C2F9}">
  <dimension ref="B2:E14"/>
  <sheetViews>
    <sheetView workbookViewId="0">
      <selection activeCell="O25" sqref="O25"/>
    </sheetView>
  </sheetViews>
  <sheetFormatPr defaultRowHeight="14.5" x14ac:dyDescent="0.35"/>
  <sheetData>
    <row r="2" spans="2:5" x14ac:dyDescent="0.35">
      <c r="B2" s="126" t="s">
        <v>190</v>
      </c>
      <c r="C2" s="126"/>
      <c r="D2" s="126"/>
      <c r="E2" s="126"/>
    </row>
    <row r="3" spans="2:5" x14ac:dyDescent="0.35">
      <c r="B3" t="s">
        <v>181</v>
      </c>
      <c r="E3">
        <v>136</v>
      </c>
    </row>
    <row r="4" spans="2:5" x14ac:dyDescent="0.35">
      <c r="B4" t="s">
        <v>182</v>
      </c>
      <c r="E4">
        <v>141</v>
      </c>
    </row>
    <row r="5" spans="2:5" x14ac:dyDescent="0.35">
      <c r="B5" t="s">
        <v>183</v>
      </c>
      <c r="E5">
        <v>140</v>
      </c>
    </row>
    <row r="6" spans="2:5" x14ac:dyDescent="0.35">
      <c r="B6" t="s">
        <v>184</v>
      </c>
      <c r="E6">
        <v>145</v>
      </c>
    </row>
    <row r="7" spans="2:5" x14ac:dyDescent="0.35">
      <c r="B7" t="s">
        <v>185</v>
      </c>
      <c r="E7">
        <v>150</v>
      </c>
    </row>
    <row r="8" spans="2:5" x14ac:dyDescent="0.35">
      <c r="B8" t="s">
        <v>186</v>
      </c>
      <c r="E8">
        <v>145</v>
      </c>
    </row>
    <row r="9" spans="2:5" x14ac:dyDescent="0.35">
      <c r="B9" t="s">
        <v>187</v>
      </c>
      <c r="E9">
        <v>160</v>
      </c>
    </row>
    <row r="12" spans="2:5" x14ac:dyDescent="0.35">
      <c r="C12" t="s">
        <v>99</v>
      </c>
      <c r="E12" s="125">
        <f>AVERAGE(E3:E9)</f>
        <v>145.28571428571428</v>
      </c>
    </row>
    <row r="13" spans="2:5" x14ac:dyDescent="0.35">
      <c r="C13" t="s">
        <v>188</v>
      </c>
      <c r="E13">
        <f>MAX(E3:E9)</f>
        <v>160</v>
      </c>
    </row>
    <row r="14" spans="2:5" x14ac:dyDescent="0.35">
      <c r="C14" t="s">
        <v>189</v>
      </c>
      <c r="E14">
        <f>MIN(E3:E9)</f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C1C4-4920-42B5-92FF-B1DF8FDD01DC}">
  <dimension ref="A2:B1264"/>
  <sheetViews>
    <sheetView zoomScale="80" workbookViewId="0">
      <selection activeCell="I36" sqref="I36"/>
    </sheetView>
  </sheetViews>
  <sheetFormatPr defaultRowHeight="14.5" x14ac:dyDescent="0.35"/>
  <cols>
    <col min="1" max="1" width="17.54296875" bestFit="1" customWidth="1"/>
    <col min="2" max="2" width="51.81640625" bestFit="1" customWidth="1"/>
  </cols>
  <sheetData>
    <row r="2" spans="1:2" x14ac:dyDescent="0.35">
      <c r="A2" t="s">
        <v>174</v>
      </c>
    </row>
    <row r="6" spans="1:2" x14ac:dyDescent="0.35">
      <c r="A6" s="88" t="s">
        <v>175</v>
      </c>
      <c r="B6" s="88" t="s">
        <v>176</v>
      </c>
    </row>
    <row r="7" spans="1:2" x14ac:dyDescent="0.35">
      <c r="A7" s="89">
        <v>43782</v>
      </c>
      <c r="B7" s="90">
        <v>22.859474672091306</v>
      </c>
    </row>
    <row r="8" spans="1:2" x14ac:dyDescent="0.35">
      <c r="A8" s="89">
        <v>43783</v>
      </c>
      <c r="B8" s="90">
        <v>23.027926041962154</v>
      </c>
    </row>
    <row r="9" spans="1:2" x14ac:dyDescent="0.35">
      <c r="A9" s="89">
        <v>43784</v>
      </c>
      <c r="B9" s="90">
        <v>23.062240209898807</v>
      </c>
    </row>
    <row r="10" spans="1:2" x14ac:dyDescent="0.35">
      <c r="A10" s="89">
        <v>43787</v>
      </c>
      <c r="B10" s="90">
        <v>23.620625306322538</v>
      </c>
    </row>
    <row r="11" spans="1:2" x14ac:dyDescent="0.35">
      <c r="A11" s="89">
        <v>43788</v>
      </c>
      <c r="B11" s="90">
        <v>24.010559032875424</v>
      </c>
    </row>
    <row r="12" spans="1:2" x14ac:dyDescent="0.35">
      <c r="A12" s="89">
        <v>43789</v>
      </c>
      <c r="B12" s="90">
        <v>24.300669725430769</v>
      </c>
    </row>
    <row r="13" spans="1:2" x14ac:dyDescent="0.35">
      <c r="A13" s="89">
        <v>43790</v>
      </c>
      <c r="B13" s="90">
        <v>24.391134349991038</v>
      </c>
    </row>
    <row r="14" spans="1:2" x14ac:dyDescent="0.35">
      <c r="A14" s="89">
        <v>43791</v>
      </c>
      <c r="B14" s="90">
        <v>24.827860123730272</v>
      </c>
    </row>
    <row r="15" spans="1:2" x14ac:dyDescent="0.35">
      <c r="A15" s="89">
        <v>43794</v>
      </c>
      <c r="B15" s="90">
        <v>25.847926752392617</v>
      </c>
    </row>
    <row r="16" spans="1:2" x14ac:dyDescent="0.35">
      <c r="A16" s="89">
        <v>43795</v>
      </c>
      <c r="B16" s="90">
        <v>26.028856001513155</v>
      </c>
    </row>
    <row r="17" spans="1:2" x14ac:dyDescent="0.35">
      <c r="A17" s="89">
        <v>43796</v>
      </c>
      <c r="B17" s="90">
        <v>26.292451200662907</v>
      </c>
    </row>
    <row r="18" spans="1:2" x14ac:dyDescent="0.35">
      <c r="A18" s="89">
        <v>43798</v>
      </c>
      <c r="B18" s="90">
        <v>25.819851524080811</v>
      </c>
    </row>
    <row r="19" spans="1:2" x14ac:dyDescent="0.35">
      <c r="A19" s="89">
        <v>43801</v>
      </c>
      <c r="B19" s="90">
        <v>25.36440893146704</v>
      </c>
    </row>
    <row r="20" spans="1:2" x14ac:dyDescent="0.35">
      <c r="A20" s="89">
        <v>43802</v>
      </c>
      <c r="B20" s="90">
        <v>25.720028490083273</v>
      </c>
    </row>
    <row r="21" spans="1:2" x14ac:dyDescent="0.35">
      <c r="A21" s="89">
        <v>43803</v>
      </c>
      <c r="B21" s="90">
        <v>26.109962216636156</v>
      </c>
    </row>
    <row r="22" spans="1:2" x14ac:dyDescent="0.35">
      <c r="A22" s="89">
        <v>43804</v>
      </c>
      <c r="B22" s="90">
        <v>26.003900243013771</v>
      </c>
    </row>
    <row r="23" spans="1:2" x14ac:dyDescent="0.35">
      <c r="A23" s="89">
        <v>43805</v>
      </c>
      <c r="B23" s="90">
        <v>26.506134882813889</v>
      </c>
    </row>
    <row r="24" spans="1:2" x14ac:dyDescent="0.35">
      <c r="A24" s="89">
        <v>43808</v>
      </c>
      <c r="B24" s="90">
        <v>25.994541833576502</v>
      </c>
    </row>
    <row r="25" spans="1:2" x14ac:dyDescent="0.35">
      <c r="A25" s="89">
        <v>43809</v>
      </c>
      <c r="B25" s="90">
        <v>25.885360390141695</v>
      </c>
    </row>
    <row r="26" spans="1:2" x14ac:dyDescent="0.35">
      <c r="A26" s="89">
        <v>43810</v>
      </c>
      <c r="B26" s="90">
        <v>25.688833791959041</v>
      </c>
    </row>
    <row r="27" spans="1:2" x14ac:dyDescent="0.35">
      <c r="A27" s="89">
        <v>43811</v>
      </c>
      <c r="B27" s="90">
        <v>25.592130227773925</v>
      </c>
    </row>
    <row r="28" spans="1:2" x14ac:dyDescent="0.35">
      <c r="A28" s="89">
        <v>43812</v>
      </c>
      <c r="B28" s="90">
        <v>25.292661125781308</v>
      </c>
    </row>
    <row r="29" spans="1:2" x14ac:dyDescent="0.35">
      <c r="A29" s="89">
        <v>43815</v>
      </c>
      <c r="B29" s="90">
        <v>25.542218710775156</v>
      </c>
    </row>
    <row r="30" spans="1:2" x14ac:dyDescent="0.35">
      <c r="A30" s="89">
        <v>43816</v>
      </c>
      <c r="B30" s="90">
        <v>25.408081508840962</v>
      </c>
    </row>
    <row r="31" spans="1:2" x14ac:dyDescent="0.35">
      <c r="A31" s="89">
        <v>43817</v>
      </c>
      <c r="B31" s="90">
        <v>25.473590374901846</v>
      </c>
    </row>
    <row r="32" spans="1:2" x14ac:dyDescent="0.35">
      <c r="A32" s="89">
        <v>43818</v>
      </c>
      <c r="B32" s="90">
        <v>25.511024012650925</v>
      </c>
    </row>
    <row r="33" spans="1:2" x14ac:dyDescent="0.35">
      <c r="A33" s="89">
        <v>43819</v>
      </c>
      <c r="B33" s="90">
        <v>25.22091332009558</v>
      </c>
    </row>
    <row r="34" spans="1:2" x14ac:dyDescent="0.35">
      <c r="A34" s="89">
        <v>43822</v>
      </c>
      <c r="B34" s="90">
        <v>25.498546133401231</v>
      </c>
    </row>
    <row r="35" spans="1:2" x14ac:dyDescent="0.35">
      <c r="A35" s="89">
        <v>43823</v>
      </c>
      <c r="B35" s="90">
        <v>26.231621539320656</v>
      </c>
    </row>
    <row r="36" spans="1:2" x14ac:dyDescent="0.35">
      <c r="A36" s="89">
        <v>43825</v>
      </c>
      <c r="B36" s="90">
        <v>26.403192379003926</v>
      </c>
    </row>
    <row r="37" spans="1:2" x14ac:dyDescent="0.35">
      <c r="A37" s="89">
        <v>43826</v>
      </c>
      <c r="B37" s="90">
        <v>26.568524279062348</v>
      </c>
    </row>
    <row r="38" spans="1:2" x14ac:dyDescent="0.35">
      <c r="A38" s="89">
        <v>43829</v>
      </c>
      <c r="B38" s="90">
        <v>26.783767696119543</v>
      </c>
    </row>
    <row r="39" spans="1:2" x14ac:dyDescent="0.35">
      <c r="A39" s="89">
        <v>43830</v>
      </c>
      <c r="B39" s="90">
        <v>27.070758918862467</v>
      </c>
    </row>
    <row r="40" spans="1:2" x14ac:dyDescent="0.35">
      <c r="A40" s="89">
        <v>43832</v>
      </c>
      <c r="B40" s="90">
        <v>26.400072909191504</v>
      </c>
    </row>
    <row r="41" spans="1:2" x14ac:dyDescent="0.35">
      <c r="A41" s="89">
        <v>43833</v>
      </c>
      <c r="B41" s="90">
        <v>26.562285339437501</v>
      </c>
    </row>
    <row r="42" spans="1:2" x14ac:dyDescent="0.35">
      <c r="A42" s="89">
        <v>43836</v>
      </c>
      <c r="B42" s="90">
        <v>26.827440273493465</v>
      </c>
    </row>
    <row r="43" spans="1:2" x14ac:dyDescent="0.35">
      <c r="A43" s="89">
        <v>43837</v>
      </c>
      <c r="B43" s="90">
        <v>26.696422541371696</v>
      </c>
    </row>
    <row r="44" spans="1:2" x14ac:dyDescent="0.35">
      <c r="A44" s="89">
        <v>43838</v>
      </c>
      <c r="B44" s="90">
        <v>27.083236798112157</v>
      </c>
    </row>
    <row r="45" spans="1:2" x14ac:dyDescent="0.35">
      <c r="A45" s="89">
        <v>43839</v>
      </c>
      <c r="B45" s="90">
        <v>27.632263485098619</v>
      </c>
    </row>
    <row r="46" spans="1:2" x14ac:dyDescent="0.35">
      <c r="A46" s="89">
        <v>43840</v>
      </c>
      <c r="B46" s="90">
        <v>27.891179479529736</v>
      </c>
    </row>
    <row r="47" spans="1:2" x14ac:dyDescent="0.35">
      <c r="A47" s="89">
        <v>43843</v>
      </c>
      <c r="B47" s="90">
        <v>28.100183956962081</v>
      </c>
    </row>
    <row r="48" spans="1:2" x14ac:dyDescent="0.35">
      <c r="A48" s="89">
        <v>43844</v>
      </c>
      <c r="B48" s="90">
        <v>27.810073264406736</v>
      </c>
    </row>
    <row r="49" spans="1:2" x14ac:dyDescent="0.35">
      <c r="A49" s="89">
        <v>43845</v>
      </c>
      <c r="B49" s="90">
        <v>27.382705900104774</v>
      </c>
    </row>
    <row r="50" spans="1:2" x14ac:dyDescent="0.35">
      <c r="A50" s="89">
        <v>43846</v>
      </c>
      <c r="B50" s="90">
        <v>27.314077564231464</v>
      </c>
    </row>
    <row r="51" spans="1:2" x14ac:dyDescent="0.35">
      <c r="A51" s="89">
        <v>43847</v>
      </c>
      <c r="B51" s="90">
        <v>27.126909375486079</v>
      </c>
    </row>
    <row r="52" spans="1:2" x14ac:dyDescent="0.35">
      <c r="A52" s="89">
        <v>43851</v>
      </c>
      <c r="B52" s="90">
        <v>27.292241275544505</v>
      </c>
    </row>
    <row r="53" spans="1:2" x14ac:dyDescent="0.35">
      <c r="A53" s="89">
        <v>43852</v>
      </c>
      <c r="B53" s="90">
        <v>27.211135060421505</v>
      </c>
    </row>
    <row r="54" spans="1:2" x14ac:dyDescent="0.35">
      <c r="A54" s="89">
        <v>43853</v>
      </c>
      <c r="B54" s="90">
        <v>26.758811937620155</v>
      </c>
    </row>
    <row r="55" spans="1:2" x14ac:dyDescent="0.35">
      <c r="A55" s="89">
        <v>43854</v>
      </c>
      <c r="B55" s="90">
        <v>26.802484514994081</v>
      </c>
    </row>
    <row r="56" spans="1:2" x14ac:dyDescent="0.35">
      <c r="A56" s="89">
        <v>43857</v>
      </c>
      <c r="B56" s="90">
        <v>26.880471260304656</v>
      </c>
    </row>
    <row r="57" spans="1:2" x14ac:dyDescent="0.35">
      <c r="A57" s="89">
        <v>43858</v>
      </c>
      <c r="B57" s="90">
        <v>27.342152792543274</v>
      </c>
    </row>
    <row r="58" spans="1:2" x14ac:dyDescent="0.35">
      <c r="A58" s="89">
        <v>43859</v>
      </c>
      <c r="B58" s="90">
        <v>27.208015590609079</v>
      </c>
    </row>
    <row r="59" spans="1:2" x14ac:dyDescent="0.35">
      <c r="A59" s="89">
        <v>43860</v>
      </c>
      <c r="B59" s="90">
        <v>26.917904898053735</v>
      </c>
    </row>
    <row r="60" spans="1:2" x14ac:dyDescent="0.35">
      <c r="A60" s="89">
        <v>43861</v>
      </c>
      <c r="B60" s="90">
        <v>26.172351612884619</v>
      </c>
    </row>
    <row r="61" spans="1:2" x14ac:dyDescent="0.35">
      <c r="A61" s="89">
        <v>43864</v>
      </c>
      <c r="B61" s="90">
        <v>26.318966694068504</v>
      </c>
    </row>
    <row r="62" spans="1:2" x14ac:dyDescent="0.35">
      <c r="A62" s="89">
        <v>43865</v>
      </c>
      <c r="B62" s="90">
        <v>27.017727932051272</v>
      </c>
    </row>
    <row r="63" spans="1:2" x14ac:dyDescent="0.35">
      <c r="A63" s="89">
        <v>43866</v>
      </c>
      <c r="B63" s="90">
        <v>26.927263307491003</v>
      </c>
    </row>
    <row r="64" spans="1:2" x14ac:dyDescent="0.35">
      <c r="A64" s="89">
        <v>43867</v>
      </c>
      <c r="B64" s="90">
        <v>27.682175002097388</v>
      </c>
    </row>
    <row r="65" spans="1:2" x14ac:dyDescent="0.35">
      <c r="A65" s="89">
        <v>43868</v>
      </c>
      <c r="B65" s="90">
        <v>27.800714854969467</v>
      </c>
    </row>
    <row r="66" spans="1:2" x14ac:dyDescent="0.35">
      <c r="A66" s="89">
        <v>43871</v>
      </c>
      <c r="B66" s="90">
        <v>27.937971526716083</v>
      </c>
    </row>
    <row r="67" spans="1:2" x14ac:dyDescent="0.35">
      <c r="A67" s="89">
        <v>43872</v>
      </c>
      <c r="B67" s="90">
        <v>28.193768051334775</v>
      </c>
    </row>
    <row r="68" spans="1:2" x14ac:dyDescent="0.35">
      <c r="A68" s="89">
        <v>43873</v>
      </c>
      <c r="B68" s="90">
        <v>28.437086696703776</v>
      </c>
    </row>
    <row r="69" spans="1:2" x14ac:dyDescent="0.35">
      <c r="A69" s="89">
        <v>43874</v>
      </c>
      <c r="B69" s="90">
        <v>28.802064664757275</v>
      </c>
    </row>
    <row r="70" spans="1:2" x14ac:dyDescent="0.35">
      <c r="A70" s="89">
        <v>43875</v>
      </c>
      <c r="B70" s="90">
        <v>29.129608995061698</v>
      </c>
    </row>
    <row r="71" spans="1:2" x14ac:dyDescent="0.35">
      <c r="A71" s="89">
        <v>43879</v>
      </c>
      <c r="B71" s="90">
        <v>27.872462660655199</v>
      </c>
    </row>
    <row r="72" spans="1:2" x14ac:dyDescent="0.35">
      <c r="A72" s="89">
        <v>43880</v>
      </c>
      <c r="B72" s="90">
        <v>27.83502902290612</v>
      </c>
    </row>
    <row r="73" spans="1:2" x14ac:dyDescent="0.35">
      <c r="A73" s="89">
        <v>43881</v>
      </c>
      <c r="B73" s="90">
        <v>27.454453705790502</v>
      </c>
    </row>
    <row r="74" spans="1:2" x14ac:dyDescent="0.35">
      <c r="A74" s="89">
        <v>43882</v>
      </c>
      <c r="B74" s="90">
        <v>27.363989081230233</v>
      </c>
    </row>
    <row r="75" spans="1:2" x14ac:dyDescent="0.35">
      <c r="A75" s="89">
        <v>43885</v>
      </c>
      <c r="B75" s="90">
        <v>26.814962394243771</v>
      </c>
    </row>
    <row r="76" spans="1:2" x14ac:dyDescent="0.35">
      <c r="A76" s="89">
        <v>43886</v>
      </c>
      <c r="B76" s="90">
        <v>25.947749786390155</v>
      </c>
    </row>
    <row r="77" spans="1:2" x14ac:dyDescent="0.35">
      <c r="A77" s="89">
        <v>43887</v>
      </c>
      <c r="B77" s="90">
        <v>25.947749786390155</v>
      </c>
    </row>
    <row r="78" spans="1:2" x14ac:dyDescent="0.35">
      <c r="A78" s="89">
        <v>43888</v>
      </c>
      <c r="B78" s="90">
        <v>24.678125572733961</v>
      </c>
    </row>
    <row r="79" spans="1:2" x14ac:dyDescent="0.35">
      <c r="A79" s="89">
        <v>43889</v>
      </c>
      <c r="B79" s="90">
        <v>20.53546966183611</v>
      </c>
    </row>
    <row r="80" spans="1:2" x14ac:dyDescent="0.35">
      <c r="A80" s="89">
        <v>43892</v>
      </c>
      <c r="B80" s="90">
        <v>22.347881622853922</v>
      </c>
    </row>
    <row r="81" spans="1:2" x14ac:dyDescent="0.35">
      <c r="A81" s="89">
        <v>43893</v>
      </c>
      <c r="B81" s="90">
        <v>20.775668837392686</v>
      </c>
    </row>
    <row r="82" spans="1:2" x14ac:dyDescent="0.35">
      <c r="A82" s="89">
        <v>43894</v>
      </c>
      <c r="B82" s="90">
        <v>20.953478616700803</v>
      </c>
    </row>
    <row r="83" spans="1:2" x14ac:dyDescent="0.35">
      <c r="A83" s="89">
        <v>43895</v>
      </c>
      <c r="B83" s="90">
        <v>20.510513903336726</v>
      </c>
    </row>
    <row r="84" spans="1:2" x14ac:dyDescent="0.35">
      <c r="A84" s="89">
        <v>43896</v>
      </c>
      <c r="B84" s="90">
        <v>20.576022769397611</v>
      </c>
    </row>
    <row r="85" spans="1:2" x14ac:dyDescent="0.35">
      <c r="A85" s="89">
        <v>43899</v>
      </c>
      <c r="B85" s="90">
        <v>18.71369929138103</v>
      </c>
    </row>
    <row r="86" spans="1:2" x14ac:dyDescent="0.35">
      <c r="A86" s="89">
        <v>43900</v>
      </c>
      <c r="B86" s="90">
        <v>18.738655049880418</v>
      </c>
    </row>
    <row r="87" spans="1:2" x14ac:dyDescent="0.35">
      <c r="A87" s="89">
        <v>43901</v>
      </c>
      <c r="B87" s="90">
        <v>17.843367213714991</v>
      </c>
    </row>
    <row r="88" spans="1:2" x14ac:dyDescent="0.35">
      <c r="A88" s="89">
        <v>43902</v>
      </c>
      <c r="B88" s="90">
        <v>15.719008271454873</v>
      </c>
    </row>
    <row r="89" spans="1:2" x14ac:dyDescent="0.35">
      <c r="A89" s="89">
        <v>43903</v>
      </c>
      <c r="B89" s="90">
        <v>16.957437786986837</v>
      </c>
    </row>
    <row r="90" spans="1:2" x14ac:dyDescent="0.35">
      <c r="A90" s="89">
        <v>43906</v>
      </c>
      <c r="B90" s="90">
        <v>13.276463408327601</v>
      </c>
    </row>
    <row r="91" spans="1:2" x14ac:dyDescent="0.35">
      <c r="A91" s="89">
        <v>43907</v>
      </c>
      <c r="B91" s="90">
        <v>11.841507294612985</v>
      </c>
    </row>
    <row r="92" spans="1:2" x14ac:dyDescent="0.35">
      <c r="A92" s="89">
        <v>43908</v>
      </c>
      <c r="B92" s="90">
        <v>17.197636962543413</v>
      </c>
    </row>
    <row r="93" spans="1:2" x14ac:dyDescent="0.35">
      <c r="A93" s="89">
        <v>43909</v>
      </c>
      <c r="B93" s="90">
        <v>16.73907490011722</v>
      </c>
    </row>
    <row r="94" spans="1:2" x14ac:dyDescent="0.35">
      <c r="A94" s="89">
        <v>43910</v>
      </c>
      <c r="B94" s="90">
        <v>14.680224823917987</v>
      </c>
    </row>
    <row r="95" spans="1:2" x14ac:dyDescent="0.35">
      <c r="A95" s="89">
        <v>43913</v>
      </c>
      <c r="B95" s="90">
        <v>15.959207447011451</v>
      </c>
    </row>
    <row r="96" spans="1:2" x14ac:dyDescent="0.35">
      <c r="A96" s="89">
        <v>43914</v>
      </c>
      <c r="B96" s="90">
        <v>17.484628185286336</v>
      </c>
    </row>
    <row r="97" spans="1:2" x14ac:dyDescent="0.35">
      <c r="A97" s="89">
        <v>43915</v>
      </c>
      <c r="B97" s="90">
        <v>16.202526092380452</v>
      </c>
    </row>
    <row r="98" spans="1:2" x14ac:dyDescent="0.35">
      <c r="A98" s="89">
        <v>43916</v>
      </c>
      <c r="B98" s="90">
        <v>18.579562089446839</v>
      </c>
    </row>
    <row r="99" spans="1:2" x14ac:dyDescent="0.35">
      <c r="A99" s="89">
        <v>43917</v>
      </c>
      <c r="B99" s="90">
        <v>17.568853870221762</v>
      </c>
    </row>
    <row r="100" spans="1:2" x14ac:dyDescent="0.35">
      <c r="A100" s="89">
        <v>43920</v>
      </c>
      <c r="B100" s="90">
        <v>18.270734578016953</v>
      </c>
    </row>
    <row r="101" spans="1:2" x14ac:dyDescent="0.35">
      <c r="A101" s="89">
        <v>43921</v>
      </c>
      <c r="B101" s="90">
        <v>17.830889334465301</v>
      </c>
    </row>
    <row r="102" spans="1:2" x14ac:dyDescent="0.35">
      <c r="A102" s="89">
        <v>43922</v>
      </c>
      <c r="B102" s="90">
        <v>17.110291807795569</v>
      </c>
    </row>
    <row r="103" spans="1:2" x14ac:dyDescent="0.35">
      <c r="A103" s="89">
        <v>43923</v>
      </c>
      <c r="B103" s="90">
        <v>18.233300940267878</v>
      </c>
    </row>
    <row r="104" spans="1:2" x14ac:dyDescent="0.35">
      <c r="A104" s="89">
        <v>43924</v>
      </c>
      <c r="B104" s="90">
        <v>19.056840970747569</v>
      </c>
    </row>
    <row r="105" spans="1:2" x14ac:dyDescent="0.35">
      <c r="A105" s="89">
        <v>43927</v>
      </c>
      <c r="B105" s="90">
        <v>21.43699643762638</v>
      </c>
    </row>
    <row r="106" spans="1:2" x14ac:dyDescent="0.35">
      <c r="A106" s="89">
        <v>43928</v>
      </c>
      <c r="B106" s="90">
        <v>21.203036201694651</v>
      </c>
    </row>
    <row r="107" spans="1:2" x14ac:dyDescent="0.35">
      <c r="A107" s="89">
        <v>43929</v>
      </c>
      <c r="B107" s="90">
        <v>21.702151371682344</v>
      </c>
    </row>
    <row r="108" spans="1:2" x14ac:dyDescent="0.35">
      <c r="A108" s="89">
        <v>43930</v>
      </c>
      <c r="B108" s="90">
        <v>22.248058588856381</v>
      </c>
    </row>
    <row r="109" spans="1:2" x14ac:dyDescent="0.35">
      <c r="A109" s="89">
        <v>43934</v>
      </c>
      <c r="B109" s="90">
        <v>20.108102297534149</v>
      </c>
    </row>
    <row r="110" spans="1:2" x14ac:dyDescent="0.35">
      <c r="A110" s="89">
        <v>43935</v>
      </c>
      <c r="B110" s="90">
        <v>20.766310427955418</v>
      </c>
    </row>
    <row r="111" spans="1:2" x14ac:dyDescent="0.35">
      <c r="A111" s="89">
        <v>43936</v>
      </c>
      <c r="B111" s="90">
        <v>20.391974050464651</v>
      </c>
    </row>
    <row r="112" spans="1:2" x14ac:dyDescent="0.35">
      <c r="A112" s="89">
        <v>43937</v>
      </c>
      <c r="B112" s="90">
        <v>20.22976162021865</v>
      </c>
    </row>
    <row r="113" spans="1:2" x14ac:dyDescent="0.35">
      <c r="A113" s="89">
        <v>43938</v>
      </c>
      <c r="B113" s="90">
        <v>21.808213345304729</v>
      </c>
    </row>
    <row r="114" spans="1:2" x14ac:dyDescent="0.35">
      <c r="A114" s="89">
        <v>43941</v>
      </c>
      <c r="B114" s="90">
        <v>21.511863713124534</v>
      </c>
    </row>
    <row r="115" spans="1:2" x14ac:dyDescent="0.35">
      <c r="A115" s="89">
        <v>43942</v>
      </c>
      <c r="B115" s="90">
        <v>20.866133461952955</v>
      </c>
    </row>
    <row r="116" spans="1:2" x14ac:dyDescent="0.35">
      <c r="A116" s="89">
        <v>43943</v>
      </c>
      <c r="B116" s="90">
        <v>21.037704301636225</v>
      </c>
    </row>
    <row r="117" spans="1:2" x14ac:dyDescent="0.35">
      <c r="A117" s="89">
        <v>43944</v>
      </c>
      <c r="B117" s="90">
        <v>21.050182180885919</v>
      </c>
    </row>
    <row r="118" spans="1:2" x14ac:dyDescent="0.35">
      <c r="A118" s="89">
        <v>43945</v>
      </c>
      <c r="B118" s="90">
        <v>20.813102475141765</v>
      </c>
    </row>
    <row r="119" spans="1:2" x14ac:dyDescent="0.35">
      <c r="A119" s="89">
        <v>43948</v>
      </c>
      <c r="B119" s="90">
        <v>21.539938941436343</v>
      </c>
    </row>
    <row r="120" spans="1:2" x14ac:dyDescent="0.35">
      <c r="A120" s="89">
        <v>43949</v>
      </c>
      <c r="B120" s="90">
        <v>21.290381356442495</v>
      </c>
    </row>
    <row r="121" spans="1:2" x14ac:dyDescent="0.35">
      <c r="A121" s="89">
        <v>43950</v>
      </c>
      <c r="B121" s="90">
        <v>22.65982860409623</v>
      </c>
    </row>
    <row r="122" spans="1:2" x14ac:dyDescent="0.35">
      <c r="A122" s="89">
        <v>43951</v>
      </c>
      <c r="B122" s="90">
        <v>22.017217822737074</v>
      </c>
    </row>
    <row r="123" spans="1:2" x14ac:dyDescent="0.35">
      <c r="A123" s="89">
        <v>43952</v>
      </c>
      <c r="B123" s="90">
        <v>21.839408043428957</v>
      </c>
    </row>
    <row r="124" spans="1:2" x14ac:dyDescent="0.35">
      <c r="A124" s="89">
        <v>43955</v>
      </c>
      <c r="B124" s="90">
        <v>19.802394255916685</v>
      </c>
    </row>
    <row r="125" spans="1:2" x14ac:dyDescent="0.35">
      <c r="A125" s="89">
        <v>43956</v>
      </c>
      <c r="B125" s="90">
        <v>24.397373289615885</v>
      </c>
    </row>
    <row r="126" spans="1:2" x14ac:dyDescent="0.35">
      <c r="A126" s="89">
        <v>43957</v>
      </c>
      <c r="B126" s="90">
        <v>22.750293228656499</v>
      </c>
    </row>
    <row r="127" spans="1:2" x14ac:dyDescent="0.35">
      <c r="A127" s="89">
        <v>43958</v>
      </c>
      <c r="B127" s="90">
        <v>22.634872845596846</v>
      </c>
    </row>
    <row r="128" spans="1:2" x14ac:dyDescent="0.35">
      <c r="A128" s="89">
        <v>43959</v>
      </c>
      <c r="B128" s="90">
        <v>22.513213522912345</v>
      </c>
    </row>
    <row r="129" spans="1:2" x14ac:dyDescent="0.35">
      <c r="A129" s="89">
        <v>43962</v>
      </c>
      <c r="B129" s="90">
        <v>22.875072021153422</v>
      </c>
    </row>
    <row r="130" spans="1:2" x14ac:dyDescent="0.35">
      <c r="A130" s="89">
        <v>43963</v>
      </c>
      <c r="B130" s="90">
        <v>22.428987837976919</v>
      </c>
    </row>
    <row r="131" spans="1:2" x14ac:dyDescent="0.35">
      <c r="A131" s="89">
        <v>43964</v>
      </c>
      <c r="B131" s="90">
        <v>22.188788662420343</v>
      </c>
    </row>
    <row r="132" spans="1:2" x14ac:dyDescent="0.35">
      <c r="A132" s="89">
        <v>43965</v>
      </c>
      <c r="B132" s="90">
        <v>21.951708956676189</v>
      </c>
    </row>
    <row r="133" spans="1:2" x14ac:dyDescent="0.35">
      <c r="A133" s="89">
        <v>43966</v>
      </c>
      <c r="B133" s="90">
        <v>22.893788840027959</v>
      </c>
    </row>
    <row r="134" spans="1:2" x14ac:dyDescent="0.35">
      <c r="A134" s="89">
        <v>43969</v>
      </c>
      <c r="B134" s="90">
        <v>24.79666542560604</v>
      </c>
    </row>
    <row r="135" spans="1:2" x14ac:dyDescent="0.35">
      <c r="A135" s="89">
        <v>43970</v>
      </c>
      <c r="B135" s="90">
        <v>24.506554733050692</v>
      </c>
    </row>
    <row r="136" spans="1:2" x14ac:dyDescent="0.35">
      <c r="A136" s="89">
        <v>43971</v>
      </c>
      <c r="B136" s="90">
        <v>25.083656648348963</v>
      </c>
    </row>
    <row r="137" spans="1:2" x14ac:dyDescent="0.35">
      <c r="A137" s="89">
        <v>43972</v>
      </c>
      <c r="B137" s="90">
        <v>25.433037267340346</v>
      </c>
    </row>
    <row r="138" spans="1:2" x14ac:dyDescent="0.35">
      <c r="A138" s="89">
        <v>43973</v>
      </c>
      <c r="B138" s="90">
        <v>25.748103718395079</v>
      </c>
    </row>
    <row r="139" spans="1:2" x14ac:dyDescent="0.35">
      <c r="A139" s="89">
        <v>43977</v>
      </c>
      <c r="B139" s="90">
        <v>26.814962394243771</v>
      </c>
    </row>
    <row r="140" spans="1:2" x14ac:dyDescent="0.35">
      <c r="A140" s="89">
        <v>43978</v>
      </c>
      <c r="B140" s="90">
        <v>27.11755096604881</v>
      </c>
    </row>
    <row r="141" spans="1:2" x14ac:dyDescent="0.35">
      <c r="A141" s="89">
        <v>43979</v>
      </c>
      <c r="B141" s="90">
        <v>26.961577475427656</v>
      </c>
    </row>
    <row r="142" spans="1:2" x14ac:dyDescent="0.35">
      <c r="A142" s="89">
        <v>43980</v>
      </c>
      <c r="B142" s="90">
        <v>27.613546666224082</v>
      </c>
    </row>
    <row r="143" spans="1:2" x14ac:dyDescent="0.35">
      <c r="A143" s="89">
        <v>43983</v>
      </c>
      <c r="B143" s="90">
        <v>27.448214766165659</v>
      </c>
    </row>
    <row r="144" spans="1:2" x14ac:dyDescent="0.35">
      <c r="A144" s="89">
        <v>43984</v>
      </c>
      <c r="B144" s="90">
        <v>27.604188256786813</v>
      </c>
    </row>
    <row r="145" spans="1:2" x14ac:dyDescent="0.35">
      <c r="A145" s="89">
        <v>43985</v>
      </c>
      <c r="B145" s="90">
        <v>27.482528934102312</v>
      </c>
    </row>
    <row r="146" spans="1:2" x14ac:dyDescent="0.35">
      <c r="A146" s="89">
        <v>43986</v>
      </c>
      <c r="B146" s="90">
        <v>27.516843102038965</v>
      </c>
    </row>
    <row r="147" spans="1:2" x14ac:dyDescent="0.35">
      <c r="A147" s="89">
        <v>43987</v>
      </c>
      <c r="B147" s="90">
        <v>27.014608462238851</v>
      </c>
    </row>
    <row r="148" spans="1:2" x14ac:dyDescent="0.35">
      <c r="A148" s="89">
        <v>43990</v>
      </c>
      <c r="B148" s="90">
        <v>27.095714677361851</v>
      </c>
    </row>
    <row r="149" spans="1:2" x14ac:dyDescent="0.35">
      <c r="A149" s="89">
        <v>43991</v>
      </c>
      <c r="B149" s="90">
        <v>27.06451997923762</v>
      </c>
    </row>
    <row r="150" spans="1:2" x14ac:dyDescent="0.35">
      <c r="A150" s="89">
        <v>43992</v>
      </c>
      <c r="B150" s="90">
        <v>26.459342835627542</v>
      </c>
    </row>
    <row r="151" spans="1:2" x14ac:dyDescent="0.35">
      <c r="A151" s="89">
        <v>43993</v>
      </c>
      <c r="B151" s="90">
        <v>24.628214055735192</v>
      </c>
    </row>
    <row r="152" spans="1:2" x14ac:dyDescent="0.35">
      <c r="A152" s="89">
        <v>43994</v>
      </c>
      <c r="B152" s="90">
        <v>25.161643393659539</v>
      </c>
    </row>
    <row r="153" spans="1:2" x14ac:dyDescent="0.35">
      <c r="A153" s="89">
        <v>43997</v>
      </c>
      <c r="B153" s="90">
        <v>26.24409941857035</v>
      </c>
    </row>
    <row r="154" spans="1:2" x14ac:dyDescent="0.35">
      <c r="A154" s="89">
        <v>43998</v>
      </c>
      <c r="B154" s="90">
        <v>26.733856179120771</v>
      </c>
    </row>
    <row r="155" spans="1:2" x14ac:dyDescent="0.35">
      <c r="A155" s="89">
        <v>43999</v>
      </c>
      <c r="B155" s="90">
        <v>26.12244009588585</v>
      </c>
    </row>
    <row r="156" spans="1:2" x14ac:dyDescent="0.35">
      <c r="A156" s="89">
        <v>44000</v>
      </c>
      <c r="B156" s="90">
        <v>25.601488637211194</v>
      </c>
    </row>
    <row r="157" spans="1:2" x14ac:dyDescent="0.35">
      <c r="A157" s="89">
        <v>44001</v>
      </c>
      <c r="B157" s="90">
        <v>26.278413586507003</v>
      </c>
    </row>
    <row r="158" spans="1:2" x14ac:dyDescent="0.35">
      <c r="A158" s="89">
        <v>44004</v>
      </c>
      <c r="B158" s="90">
        <v>26.085006458136771</v>
      </c>
    </row>
    <row r="159" spans="1:2" x14ac:dyDescent="0.35">
      <c r="A159" s="89">
        <v>44005</v>
      </c>
      <c r="B159" s="90">
        <v>26.350161392192735</v>
      </c>
    </row>
    <row r="160" spans="1:2" x14ac:dyDescent="0.35">
      <c r="A160" s="89">
        <v>44006</v>
      </c>
      <c r="B160" s="90">
        <v>25.355050522029771</v>
      </c>
    </row>
    <row r="161" spans="1:2" x14ac:dyDescent="0.35">
      <c r="A161" s="89">
        <v>44007</v>
      </c>
      <c r="B161" s="90">
        <v>25.589010757961503</v>
      </c>
    </row>
    <row r="162" spans="1:2" x14ac:dyDescent="0.35">
      <c r="A162" s="89">
        <v>44008</v>
      </c>
      <c r="B162" s="90">
        <v>24.537749431174923</v>
      </c>
    </row>
    <row r="163" spans="1:2" x14ac:dyDescent="0.35">
      <c r="A163" s="89">
        <v>44011</v>
      </c>
      <c r="B163" s="90">
        <v>25.227152259720423</v>
      </c>
    </row>
    <row r="164" spans="1:2" x14ac:dyDescent="0.35">
      <c r="A164" s="89">
        <v>44012</v>
      </c>
      <c r="B164" s="90">
        <v>25.61708598627331</v>
      </c>
    </row>
    <row r="165" spans="1:2" x14ac:dyDescent="0.35">
      <c r="A165" s="89">
        <v>44013</v>
      </c>
      <c r="B165" s="90">
        <v>25.598369167398772</v>
      </c>
    </row>
    <row r="166" spans="1:2" x14ac:dyDescent="0.35">
      <c r="A166" s="89">
        <v>44014</v>
      </c>
      <c r="B166" s="90">
        <v>25.48606825415154</v>
      </c>
    </row>
    <row r="167" spans="1:2" x14ac:dyDescent="0.35">
      <c r="A167" s="89">
        <v>44018</v>
      </c>
      <c r="B167" s="90">
        <v>24.92768315772781</v>
      </c>
    </row>
    <row r="168" spans="1:2" x14ac:dyDescent="0.35">
      <c r="A168" s="89">
        <v>44019</v>
      </c>
      <c r="B168" s="90">
        <v>25.15228498422227</v>
      </c>
    </row>
    <row r="169" spans="1:2" x14ac:dyDescent="0.35">
      <c r="A169" s="89">
        <v>44020</v>
      </c>
      <c r="B169" s="90">
        <v>24.815382244480578</v>
      </c>
    </row>
    <row r="170" spans="1:2" x14ac:dyDescent="0.35">
      <c r="A170" s="89">
        <v>44021</v>
      </c>
      <c r="B170" s="90">
        <v>24.706200801045771</v>
      </c>
    </row>
    <row r="171" spans="1:2" x14ac:dyDescent="0.35">
      <c r="A171" s="89">
        <v>44022</v>
      </c>
      <c r="B171" s="90">
        <v>24.693722921796077</v>
      </c>
    </row>
    <row r="172" spans="1:2" x14ac:dyDescent="0.35">
      <c r="A172" s="89">
        <v>44025</v>
      </c>
      <c r="B172" s="90">
        <v>23.951289106439383</v>
      </c>
    </row>
    <row r="173" spans="1:2" x14ac:dyDescent="0.35">
      <c r="A173" s="89">
        <v>44026</v>
      </c>
      <c r="B173" s="90">
        <v>24.194607751808384</v>
      </c>
    </row>
    <row r="174" spans="1:2" x14ac:dyDescent="0.35">
      <c r="A174" s="89">
        <v>44027</v>
      </c>
      <c r="B174" s="90">
        <v>25.545338180587578</v>
      </c>
    </row>
    <row r="175" spans="1:2" x14ac:dyDescent="0.35">
      <c r="A175" s="89">
        <v>44028</v>
      </c>
      <c r="B175" s="90">
        <v>24.391134349991038</v>
      </c>
    </row>
    <row r="176" spans="1:2" x14ac:dyDescent="0.35">
      <c r="A176" s="89">
        <v>44029</v>
      </c>
      <c r="B176" s="90">
        <v>24.194607751808384</v>
      </c>
    </row>
    <row r="177" spans="1:2" x14ac:dyDescent="0.35">
      <c r="A177" s="89">
        <v>44032</v>
      </c>
      <c r="B177" s="90">
        <v>23.751643038444307</v>
      </c>
    </row>
    <row r="178" spans="1:2" x14ac:dyDescent="0.35">
      <c r="A178" s="89">
        <v>44033</v>
      </c>
      <c r="B178" s="90">
        <v>24.590780417986117</v>
      </c>
    </row>
    <row r="179" spans="1:2" x14ac:dyDescent="0.35">
      <c r="A179" s="89">
        <v>44034</v>
      </c>
      <c r="B179" s="90">
        <v>25.489187723963962</v>
      </c>
    </row>
    <row r="180" spans="1:2" x14ac:dyDescent="0.35">
      <c r="A180" s="89">
        <v>44035</v>
      </c>
      <c r="B180" s="90">
        <v>26.34704192238031</v>
      </c>
    </row>
    <row r="181" spans="1:2" x14ac:dyDescent="0.35">
      <c r="A181" s="89">
        <v>44036</v>
      </c>
      <c r="B181" s="90">
        <v>25.86976304107958</v>
      </c>
    </row>
    <row r="182" spans="1:2" x14ac:dyDescent="0.35">
      <c r="A182" s="89">
        <v>44039</v>
      </c>
      <c r="B182" s="90">
        <v>26.331444573318194</v>
      </c>
    </row>
    <row r="183" spans="1:2" x14ac:dyDescent="0.35">
      <c r="A183" s="89">
        <v>44040</v>
      </c>
      <c r="B183" s="90">
        <v>25.685714322146616</v>
      </c>
    </row>
    <row r="184" spans="1:2" x14ac:dyDescent="0.35">
      <c r="A184" s="89">
        <v>44041</v>
      </c>
      <c r="B184" s="90">
        <v>26.980294294302197</v>
      </c>
    </row>
    <row r="185" spans="1:2" x14ac:dyDescent="0.35">
      <c r="A185" s="89">
        <v>44042</v>
      </c>
      <c r="B185" s="90">
        <v>27.033325281113388</v>
      </c>
    </row>
    <row r="186" spans="1:2" x14ac:dyDescent="0.35">
      <c r="A186" s="89">
        <v>44043</v>
      </c>
      <c r="B186" s="90">
        <v>26.818081864056197</v>
      </c>
    </row>
    <row r="187" spans="1:2" x14ac:dyDescent="0.35">
      <c r="A187" s="89">
        <v>44046</v>
      </c>
      <c r="B187" s="90">
        <v>27.897418419154583</v>
      </c>
    </row>
    <row r="188" spans="1:2" x14ac:dyDescent="0.35">
      <c r="A188" s="89">
        <v>44047</v>
      </c>
      <c r="B188" s="90">
        <v>26.942860656553119</v>
      </c>
    </row>
    <row r="189" spans="1:2" x14ac:dyDescent="0.35">
      <c r="A189" s="89">
        <v>44048</v>
      </c>
      <c r="B189" s="90">
        <v>26.839918152743156</v>
      </c>
    </row>
    <row r="190" spans="1:2" x14ac:dyDescent="0.35">
      <c r="A190" s="89">
        <v>44049</v>
      </c>
      <c r="B190" s="90">
        <v>27.03644475092581</v>
      </c>
    </row>
    <row r="191" spans="1:2" x14ac:dyDescent="0.35">
      <c r="A191" s="89">
        <v>44050</v>
      </c>
      <c r="B191" s="90">
        <v>27.719608639846467</v>
      </c>
    </row>
    <row r="192" spans="1:2" x14ac:dyDescent="0.35">
      <c r="A192" s="89">
        <v>44053</v>
      </c>
      <c r="B192" s="90">
        <v>21.876395457446343</v>
      </c>
    </row>
    <row r="193" spans="1:2" x14ac:dyDescent="0.35">
      <c r="A193" s="89">
        <v>44054</v>
      </c>
      <c r="B193" s="90">
        <v>22.026347349739915</v>
      </c>
    </row>
    <row r="194" spans="1:2" x14ac:dyDescent="0.35">
      <c r="A194" s="89">
        <v>44055</v>
      </c>
      <c r="B194" s="90">
        <v>21.165259968235929</v>
      </c>
    </row>
    <row r="195" spans="1:2" x14ac:dyDescent="0.35">
      <c r="A195" s="89">
        <v>44056</v>
      </c>
      <c r="B195" s="90">
        <v>21.008492080838106</v>
      </c>
    </row>
    <row r="196" spans="1:2" x14ac:dyDescent="0.35">
      <c r="A196" s="89">
        <v>44057</v>
      </c>
      <c r="B196" s="90">
        <v>20.376876534510643</v>
      </c>
    </row>
    <row r="197" spans="1:2" x14ac:dyDescent="0.35">
      <c r="A197" s="89">
        <v>44060</v>
      </c>
      <c r="B197" s="90">
        <v>20.626796354999929</v>
      </c>
    </row>
    <row r="198" spans="1:2" x14ac:dyDescent="0.35">
      <c r="A198" s="89">
        <v>44061</v>
      </c>
      <c r="B198" s="90">
        <v>20.824460213023269</v>
      </c>
    </row>
    <row r="199" spans="1:2" x14ac:dyDescent="0.35">
      <c r="A199" s="89">
        <v>44062</v>
      </c>
      <c r="B199" s="90">
        <v>20.829004209759439</v>
      </c>
    </row>
    <row r="200" spans="1:2" x14ac:dyDescent="0.35">
      <c r="A200" s="89">
        <v>44063</v>
      </c>
      <c r="B200" s="90">
        <v>20.794924234238174</v>
      </c>
    </row>
    <row r="201" spans="1:2" x14ac:dyDescent="0.35">
      <c r="A201" s="89">
        <v>44064</v>
      </c>
      <c r="B201" s="90">
        <v>20.65406033541694</v>
      </c>
    </row>
    <row r="202" spans="1:2" x14ac:dyDescent="0.35">
      <c r="A202" s="89">
        <v>44067</v>
      </c>
      <c r="B202" s="90">
        <v>19.824780931066137</v>
      </c>
    </row>
    <row r="203" spans="1:2" x14ac:dyDescent="0.35">
      <c r="A203" s="89">
        <v>44068</v>
      </c>
      <c r="B203" s="90">
        <v>20.383692529614898</v>
      </c>
    </row>
    <row r="204" spans="1:2" x14ac:dyDescent="0.35">
      <c r="A204" s="89">
        <v>44069</v>
      </c>
      <c r="B204" s="90">
        <v>20.047436771138408</v>
      </c>
    </row>
    <row r="205" spans="1:2" x14ac:dyDescent="0.35">
      <c r="A205" s="89">
        <v>44070</v>
      </c>
      <c r="B205" s="90">
        <v>20.213292652008569</v>
      </c>
    </row>
    <row r="206" spans="1:2" x14ac:dyDescent="0.35">
      <c r="A206" s="89">
        <v>44071</v>
      </c>
      <c r="B206" s="90">
        <v>20.367788541038305</v>
      </c>
    </row>
    <row r="207" spans="1:2" x14ac:dyDescent="0.35">
      <c r="A207" s="89">
        <v>44074</v>
      </c>
      <c r="B207" s="90">
        <v>20.136044707493699</v>
      </c>
    </row>
    <row r="208" spans="1:2" x14ac:dyDescent="0.35">
      <c r="A208" s="89">
        <v>44075</v>
      </c>
      <c r="B208" s="90">
        <v>19.983820816832043</v>
      </c>
    </row>
    <row r="209" spans="1:2" x14ac:dyDescent="0.35">
      <c r="A209" s="89">
        <v>44076</v>
      </c>
      <c r="B209" s="90">
        <v>19.972460824991622</v>
      </c>
    </row>
    <row r="210" spans="1:2" x14ac:dyDescent="0.35">
      <c r="A210" s="89">
        <v>44077</v>
      </c>
      <c r="B210" s="90">
        <v>19.079565466334454</v>
      </c>
    </row>
    <row r="211" spans="1:2" x14ac:dyDescent="0.35">
      <c r="A211" s="89">
        <v>44078</v>
      </c>
      <c r="B211" s="90">
        <v>18.809197660532412</v>
      </c>
    </row>
    <row r="212" spans="1:2" x14ac:dyDescent="0.35">
      <c r="A212" s="89">
        <v>44082</v>
      </c>
      <c r="B212" s="90">
        <v>19.047757489181272</v>
      </c>
    </row>
    <row r="213" spans="1:2" x14ac:dyDescent="0.35">
      <c r="A213" s="89">
        <v>44083</v>
      </c>
      <c r="B213" s="90">
        <v>19.815692937593798</v>
      </c>
    </row>
    <row r="214" spans="1:2" x14ac:dyDescent="0.35">
      <c r="A214" s="89">
        <v>44084</v>
      </c>
      <c r="B214" s="90">
        <v>19.817964935961882</v>
      </c>
    </row>
    <row r="215" spans="1:2" x14ac:dyDescent="0.35">
      <c r="A215" s="89">
        <v>44085</v>
      </c>
      <c r="B215" s="90">
        <v>20.156492692806459</v>
      </c>
    </row>
    <row r="216" spans="1:2" x14ac:dyDescent="0.35">
      <c r="A216" s="89">
        <v>44088</v>
      </c>
      <c r="B216" s="90">
        <v>20.369931207763255</v>
      </c>
    </row>
    <row r="217" spans="1:2" x14ac:dyDescent="0.35">
      <c r="A217" s="89">
        <v>44089</v>
      </c>
      <c r="B217" s="90">
        <v>20.683878691844793</v>
      </c>
    </row>
    <row r="218" spans="1:2" x14ac:dyDescent="0.35">
      <c r="A218" s="89">
        <v>44090</v>
      </c>
      <c r="B218" s="90">
        <v>20.887829977124039</v>
      </c>
    </row>
    <row r="219" spans="1:2" x14ac:dyDescent="0.35">
      <c r="A219" s="89">
        <v>44091</v>
      </c>
      <c r="B219" s="90">
        <v>20.874080452273756</v>
      </c>
    </row>
    <row r="220" spans="1:2" x14ac:dyDescent="0.35">
      <c r="A220" s="89">
        <v>44092</v>
      </c>
      <c r="B220" s="90">
        <v>20.931370139149948</v>
      </c>
    </row>
    <row r="221" spans="1:2" x14ac:dyDescent="0.35">
      <c r="A221" s="89">
        <v>44095</v>
      </c>
      <c r="B221" s="90">
        <v>20.49596851889088</v>
      </c>
    </row>
    <row r="222" spans="1:2" x14ac:dyDescent="0.35">
      <c r="A222" s="89">
        <v>44096</v>
      </c>
      <c r="B222" s="90">
        <v>20.601381542743074</v>
      </c>
    </row>
    <row r="223" spans="1:2" x14ac:dyDescent="0.35">
      <c r="A223" s="89">
        <v>44097</v>
      </c>
      <c r="B223" s="90">
        <v>19.84286608850228</v>
      </c>
    </row>
    <row r="224" spans="1:2" x14ac:dyDescent="0.35">
      <c r="A224" s="89">
        <v>44098</v>
      </c>
      <c r="B224" s="90">
        <v>19.453296217744168</v>
      </c>
    </row>
    <row r="225" spans="1:2" x14ac:dyDescent="0.35">
      <c r="A225" s="89">
        <v>44099</v>
      </c>
      <c r="B225" s="90">
        <v>20.202645322084773</v>
      </c>
    </row>
    <row r="226" spans="1:2" x14ac:dyDescent="0.35">
      <c r="A226" s="89">
        <v>44102</v>
      </c>
      <c r="B226" s="90">
        <v>20.321807870787254</v>
      </c>
    </row>
    <row r="227" spans="1:2" x14ac:dyDescent="0.35">
      <c r="A227" s="89">
        <v>44103</v>
      </c>
      <c r="B227" s="90">
        <v>20.253060246535821</v>
      </c>
    </row>
    <row r="228" spans="1:2" x14ac:dyDescent="0.35">
      <c r="A228" s="89">
        <v>44104</v>
      </c>
      <c r="B228" s="90">
        <v>20.514301218691262</v>
      </c>
    </row>
    <row r="229" spans="1:2" x14ac:dyDescent="0.35">
      <c r="A229" s="89">
        <v>44105</v>
      </c>
      <c r="B229" s="90">
        <v>21.22927651090615</v>
      </c>
    </row>
    <row r="230" spans="1:2" x14ac:dyDescent="0.35">
      <c r="A230" s="89">
        <v>44106</v>
      </c>
      <c r="B230" s="90">
        <v>20.638046942343838</v>
      </c>
    </row>
    <row r="231" spans="1:2" x14ac:dyDescent="0.35">
      <c r="A231" s="89">
        <v>44109</v>
      </c>
      <c r="B231" s="90">
        <v>21.181153173930149</v>
      </c>
    </row>
    <row r="232" spans="1:2" x14ac:dyDescent="0.35">
      <c r="A232" s="89">
        <v>44110</v>
      </c>
      <c r="B232" s="90">
        <v>21.009284113301568</v>
      </c>
    </row>
    <row r="233" spans="1:2" x14ac:dyDescent="0.35">
      <c r="A233" s="89">
        <v>44111</v>
      </c>
      <c r="B233" s="90">
        <v>20.961160776325567</v>
      </c>
    </row>
    <row r="234" spans="1:2" x14ac:dyDescent="0.35">
      <c r="A234" s="89">
        <v>44112</v>
      </c>
      <c r="B234" s="90">
        <v>20.906162676924421</v>
      </c>
    </row>
    <row r="235" spans="1:2" x14ac:dyDescent="0.35">
      <c r="A235" s="89">
        <v>44113</v>
      </c>
      <c r="B235" s="90">
        <v>20.981785063600995</v>
      </c>
    </row>
    <row r="236" spans="1:2" x14ac:dyDescent="0.35">
      <c r="A236" s="89">
        <v>44116</v>
      </c>
      <c r="B236" s="90">
        <v>21.398853984059681</v>
      </c>
    </row>
    <row r="237" spans="1:2" x14ac:dyDescent="0.35">
      <c r="A237" s="89">
        <v>44117</v>
      </c>
      <c r="B237" s="90">
        <v>21.946543390596087</v>
      </c>
    </row>
    <row r="238" spans="1:2" x14ac:dyDescent="0.35">
      <c r="A238" s="89">
        <v>44118</v>
      </c>
      <c r="B238" s="90">
        <v>22.237574999927148</v>
      </c>
    </row>
    <row r="239" spans="1:2" x14ac:dyDescent="0.35">
      <c r="A239" s="89">
        <v>44119</v>
      </c>
      <c r="B239" s="90">
        <v>22.388819773280296</v>
      </c>
    </row>
    <row r="240" spans="1:2" x14ac:dyDescent="0.35">
      <c r="A240" s="89">
        <v>44120</v>
      </c>
      <c r="B240" s="90">
        <v>22.352154373679532</v>
      </c>
    </row>
    <row r="241" spans="1:2" x14ac:dyDescent="0.35">
      <c r="A241" s="89">
        <v>44123</v>
      </c>
      <c r="B241" s="90">
        <v>21.891545291194941</v>
      </c>
    </row>
    <row r="242" spans="1:2" x14ac:dyDescent="0.35">
      <c r="A242" s="89">
        <v>44124</v>
      </c>
      <c r="B242" s="90">
        <v>21.97404244029666</v>
      </c>
    </row>
    <row r="243" spans="1:2" x14ac:dyDescent="0.35">
      <c r="A243" s="89">
        <v>44125</v>
      </c>
      <c r="B243" s="90">
        <v>21.980917202721802</v>
      </c>
    </row>
    <row r="244" spans="1:2" x14ac:dyDescent="0.35">
      <c r="A244" s="89">
        <v>44126</v>
      </c>
      <c r="B244" s="90">
        <v>22.672976620186212</v>
      </c>
    </row>
    <row r="245" spans="1:2" x14ac:dyDescent="0.35">
      <c r="A245" s="89">
        <v>44127</v>
      </c>
      <c r="B245" s="90">
        <v>22.038206889597994</v>
      </c>
    </row>
    <row r="246" spans="1:2" x14ac:dyDescent="0.35">
      <c r="A246" s="89">
        <v>44130</v>
      </c>
      <c r="B246" s="90">
        <v>21.996958315047134</v>
      </c>
    </row>
    <row r="247" spans="1:2" x14ac:dyDescent="0.35">
      <c r="A247" s="89">
        <v>44131</v>
      </c>
      <c r="B247" s="90">
        <v>22.308614211653627</v>
      </c>
    </row>
    <row r="248" spans="1:2" x14ac:dyDescent="0.35">
      <c r="A248" s="89">
        <v>44132</v>
      </c>
      <c r="B248" s="90">
        <v>21.593638919438739</v>
      </c>
    </row>
    <row r="249" spans="1:2" x14ac:dyDescent="0.35">
      <c r="A249" s="89">
        <v>44133</v>
      </c>
      <c r="B249" s="90">
        <v>21.476767958211305</v>
      </c>
    </row>
    <row r="250" spans="1:2" x14ac:dyDescent="0.35">
      <c r="A250" s="89">
        <v>44134</v>
      </c>
      <c r="B250" s="90">
        <v>21.215526986055863</v>
      </c>
    </row>
    <row r="251" spans="1:2" x14ac:dyDescent="0.35">
      <c r="A251" s="89">
        <v>44137</v>
      </c>
      <c r="B251" s="90">
        <v>20.73828783632456</v>
      </c>
    </row>
    <row r="252" spans="1:2" x14ac:dyDescent="0.35">
      <c r="A252" s="89">
        <v>44138</v>
      </c>
      <c r="B252" s="90">
        <v>22.48010635672923</v>
      </c>
    </row>
    <row r="253" spans="1:2" x14ac:dyDescent="0.35">
      <c r="A253" s="89">
        <v>44139</v>
      </c>
      <c r="B253" s="90">
        <v>22.42197397100497</v>
      </c>
    </row>
    <row r="254" spans="1:2" x14ac:dyDescent="0.35">
      <c r="A254" s="89">
        <v>44140</v>
      </c>
      <c r="B254" s="90">
        <v>21.763140266130026</v>
      </c>
    </row>
    <row r="255" spans="1:2" x14ac:dyDescent="0.35">
      <c r="A255" s="89">
        <v>44141</v>
      </c>
      <c r="B255" s="90">
        <v>21.772651216598046</v>
      </c>
    </row>
    <row r="256" spans="1:2" x14ac:dyDescent="0.35">
      <c r="A256" s="89">
        <v>44144</v>
      </c>
      <c r="B256" s="90">
        <v>20.481055053416217</v>
      </c>
    </row>
    <row r="257" spans="1:2" x14ac:dyDescent="0.35">
      <c r="A257" s="89">
        <v>44145</v>
      </c>
      <c r="B257" s="90">
        <v>20.207143958451063</v>
      </c>
    </row>
    <row r="258" spans="1:2" x14ac:dyDescent="0.35">
      <c r="A258" s="89">
        <v>44146</v>
      </c>
      <c r="B258" s="90">
        <v>20.887707679018327</v>
      </c>
    </row>
    <row r="259" spans="1:2" x14ac:dyDescent="0.35">
      <c r="A259" s="89">
        <v>44147</v>
      </c>
      <c r="B259" s="90">
        <v>20.143933705766798</v>
      </c>
    </row>
    <row r="260" spans="1:2" x14ac:dyDescent="0.35">
      <c r="A260" s="89">
        <v>44148</v>
      </c>
      <c r="B260" s="90">
        <v>20.398881724926671</v>
      </c>
    </row>
    <row r="261" spans="1:2" x14ac:dyDescent="0.35">
      <c r="A261" s="89">
        <v>44151</v>
      </c>
      <c r="B261" s="90">
        <v>20.188180882645785</v>
      </c>
    </row>
    <row r="262" spans="1:2" x14ac:dyDescent="0.35">
      <c r="A262" s="89">
        <v>44152</v>
      </c>
      <c r="B262" s="90">
        <v>20.110221571001858</v>
      </c>
    </row>
    <row r="263" spans="1:2" x14ac:dyDescent="0.35">
      <c r="A263" s="89">
        <v>44153</v>
      </c>
      <c r="B263" s="90">
        <v>19.446513917817065</v>
      </c>
    </row>
    <row r="264" spans="1:2" x14ac:dyDescent="0.35">
      <c r="A264" s="89">
        <v>44154</v>
      </c>
      <c r="B264" s="90">
        <v>19.208421966039666</v>
      </c>
    </row>
    <row r="265" spans="1:2" x14ac:dyDescent="0.35">
      <c r="A265" s="89">
        <v>44155</v>
      </c>
      <c r="B265" s="90">
        <v>19.223171024999328</v>
      </c>
    </row>
    <row r="266" spans="1:2" x14ac:dyDescent="0.35">
      <c r="A266" s="89">
        <v>44158</v>
      </c>
      <c r="B266" s="90">
        <v>19.572934423185597</v>
      </c>
    </row>
    <row r="267" spans="1:2" x14ac:dyDescent="0.35">
      <c r="A267" s="89">
        <v>44159</v>
      </c>
      <c r="B267" s="90">
        <v>19.294809311374827</v>
      </c>
    </row>
    <row r="268" spans="1:2" x14ac:dyDescent="0.35">
      <c r="A268" s="89">
        <v>44160</v>
      </c>
      <c r="B268" s="90">
        <v>19.343270505099433</v>
      </c>
    </row>
    <row r="269" spans="1:2" x14ac:dyDescent="0.35">
      <c r="A269" s="89">
        <v>44162</v>
      </c>
      <c r="B269" s="90">
        <v>19.3833036651328</v>
      </c>
    </row>
    <row r="270" spans="1:2" x14ac:dyDescent="0.35">
      <c r="A270" s="89">
        <v>44165</v>
      </c>
      <c r="B270" s="90">
        <v>20.015406191975458</v>
      </c>
    </row>
    <row r="271" spans="1:2" x14ac:dyDescent="0.35">
      <c r="A271" s="89">
        <v>44166</v>
      </c>
      <c r="B271" s="90">
        <v>20.523195221872392</v>
      </c>
    </row>
    <row r="272" spans="1:2" x14ac:dyDescent="0.35">
      <c r="A272" s="89">
        <v>44167</v>
      </c>
      <c r="B272" s="90">
        <v>20.596940516670703</v>
      </c>
    </row>
    <row r="273" spans="1:2" x14ac:dyDescent="0.35">
      <c r="A273" s="89">
        <v>44168</v>
      </c>
      <c r="B273" s="90">
        <v>20.396774716503863</v>
      </c>
    </row>
    <row r="274" spans="1:2" x14ac:dyDescent="0.35">
      <c r="A274" s="89">
        <v>44169</v>
      </c>
      <c r="B274" s="90">
        <v>21.094194504453593</v>
      </c>
    </row>
    <row r="275" spans="1:2" x14ac:dyDescent="0.35">
      <c r="A275" s="89">
        <v>44172</v>
      </c>
      <c r="B275" s="90">
        <v>21.389175683646833</v>
      </c>
    </row>
    <row r="276" spans="1:2" x14ac:dyDescent="0.35">
      <c r="A276" s="89">
        <v>44173</v>
      </c>
      <c r="B276" s="90">
        <v>21.307002355157287</v>
      </c>
    </row>
    <row r="277" spans="1:2" x14ac:dyDescent="0.35">
      <c r="A277" s="89">
        <v>44174</v>
      </c>
      <c r="B277" s="90">
        <v>21.075231428648316</v>
      </c>
    </row>
    <row r="278" spans="1:2" x14ac:dyDescent="0.35">
      <c r="A278" s="89">
        <v>44175</v>
      </c>
      <c r="B278" s="90">
        <v>21.237471077204596</v>
      </c>
    </row>
    <row r="279" spans="1:2" x14ac:dyDescent="0.35">
      <c r="A279" s="89">
        <v>44176</v>
      </c>
      <c r="B279" s="90">
        <v>21.180581849788759</v>
      </c>
    </row>
    <row r="280" spans="1:2" x14ac:dyDescent="0.35">
      <c r="A280" s="89">
        <v>44179</v>
      </c>
      <c r="B280" s="90">
        <v>20.902456737977989</v>
      </c>
    </row>
    <row r="281" spans="1:2" x14ac:dyDescent="0.35">
      <c r="A281" s="89">
        <v>44180</v>
      </c>
      <c r="B281" s="90">
        <v>21.814791385054225</v>
      </c>
    </row>
    <row r="282" spans="1:2" x14ac:dyDescent="0.35">
      <c r="A282" s="89">
        <v>44181</v>
      </c>
      <c r="B282" s="90">
        <v>22.130842648475554</v>
      </c>
    </row>
    <row r="283" spans="1:2" x14ac:dyDescent="0.35">
      <c r="A283" s="89">
        <v>44182</v>
      </c>
      <c r="B283" s="90">
        <v>22.819834402734049</v>
      </c>
    </row>
    <row r="284" spans="1:2" x14ac:dyDescent="0.35">
      <c r="A284" s="89">
        <v>44183</v>
      </c>
      <c r="B284" s="90">
        <v>23.367656592664353</v>
      </c>
    </row>
    <row r="285" spans="1:2" x14ac:dyDescent="0.35">
      <c r="A285" s="89">
        <v>44186</v>
      </c>
      <c r="B285" s="90">
        <v>22.91043576491483</v>
      </c>
    </row>
    <row r="286" spans="1:2" x14ac:dyDescent="0.35">
      <c r="A286" s="89">
        <v>44187</v>
      </c>
      <c r="B286" s="90">
        <v>23.27916223890638</v>
      </c>
    </row>
    <row r="287" spans="1:2" x14ac:dyDescent="0.35">
      <c r="A287" s="89">
        <v>44188</v>
      </c>
      <c r="B287" s="90">
        <v>23.336051466322221</v>
      </c>
    </row>
    <row r="288" spans="1:2" x14ac:dyDescent="0.35">
      <c r="A288" s="89">
        <v>44189</v>
      </c>
      <c r="B288" s="90">
        <v>23.384512660046823</v>
      </c>
    </row>
    <row r="289" spans="1:2" x14ac:dyDescent="0.35">
      <c r="A289" s="89">
        <v>44193</v>
      </c>
      <c r="B289" s="90">
        <v>23.78063024353489</v>
      </c>
    </row>
    <row r="290" spans="1:2" x14ac:dyDescent="0.35">
      <c r="A290" s="89">
        <v>44194</v>
      </c>
      <c r="B290" s="90">
        <v>23.546752308603104</v>
      </c>
    </row>
    <row r="291" spans="1:2" x14ac:dyDescent="0.35">
      <c r="A291" s="89">
        <v>44195</v>
      </c>
      <c r="B291" s="90">
        <v>23.548859317025915</v>
      </c>
    </row>
    <row r="292" spans="1:2" x14ac:dyDescent="0.35">
      <c r="A292" s="89">
        <v>44196</v>
      </c>
      <c r="B292" s="90">
        <v>23.774309218266463</v>
      </c>
    </row>
    <row r="293" spans="1:2" x14ac:dyDescent="0.35">
      <c r="A293" s="89">
        <v>44200</v>
      </c>
      <c r="B293" s="90">
        <v>23.599427519173325</v>
      </c>
    </row>
    <row r="294" spans="1:2" x14ac:dyDescent="0.35">
      <c r="A294" s="89">
        <v>44201</v>
      </c>
      <c r="B294" s="90">
        <v>23.264413179946718</v>
      </c>
    </row>
    <row r="295" spans="1:2" x14ac:dyDescent="0.35">
      <c r="A295" s="89">
        <v>44202</v>
      </c>
      <c r="B295" s="90">
        <v>24.332666450310811</v>
      </c>
    </row>
    <row r="296" spans="1:2" x14ac:dyDescent="0.35">
      <c r="A296" s="89">
        <v>44203</v>
      </c>
      <c r="B296" s="90">
        <v>25.122794608864133</v>
      </c>
    </row>
    <row r="297" spans="1:2" x14ac:dyDescent="0.35">
      <c r="A297" s="89">
        <v>44204</v>
      </c>
      <c r="B297" s="90">
        <v>24.73931907591292</v>
      </c>
    </row>
    <row r="298" spans="1:2" x14ac:dyDescent="0.35">
      <c r="A298" s="89">
        <v>44207</v>
      </c>
      <c r="B298" s="90">
        <v>24.619219595812815</v>
      </c>
    </row>
    <row r="299" spans="1:2" x14ac:dyDescent="0.35">
      <c r="A299" s="89">
        <v>44208</v>
      </c>
      <c r="B299" s="90">
        <v>24.695071899033934</v>
      </c>
    </row>
    <row r="300" spans="1:2" x14ac:dyDescent="0.35">
      <c r="A300" s="89">
        <v>44209</v>
      </c>
      <c r="B300" s="90">
        <v>24.444337896719681</v>
      </c>
    </row>
    <row r="301" spans="1:2" x14ac:dyDescent="0.35">
      <c r="A301" s="89">
        <v>44210</v>
      </c>
      <c r="B301" s="90">
        <v>24.667680789537417</v>
      </c>
    </row>
    <row r="302" spans="1:2" x14ac:dyDescent="0.35">
      <c r="A302" s="89">
        <v>44211</v>
      </c>
      <c r="B302" s="90">
        <v>24.478050031484621</v>
      </c>
    </row>
    <row r="303" spans="1:2" x14ac:dyDescent="0.35">
      <c r="A303" s="89">
        <v>44215</v>
      </c>
      <c r="B303" s="90">
        <v>24.697178907456742</v>
      </c>
    </row>
    <row r="304" spans="1:2" x14ac:dyDescent="0.35">
      <c r="A304" s="89">
        <v>44216</v>
      </c>
      <c r="B304" s="90">
        <v>25.430417838594224</v>
      </c>
    </row>
    <row r="305" spans="1:2" x14ac:dyDescent="0.35">
      <c r="A305" s="89">
        <v>44217</v>
      </c>
      <c r="B305" s="90">
        <v>25.314532375339738</v>
      </c>
    </row>
    <row r="306" spans="1:2" x14ac:dyDescent="0.35">
      <c r="A306" s="89">
        <v>44218</v>
      </c>
      <c r="B306" s="90">
        <v>26.03091523909475</v>
      </c>
    </row>
    <row r="307" spans="1:2" x14ac:dyDescent="0.35">
      <c r="A307" s="89">
        <v>44221</v>
      </c>
      <c r="B307" s="90">
        <v>25.95927695271925</v>
      </c>
    </row>
    <row r="308" spans="1:2" x14ac:dyDescent="0.35">
      <c r="A308" s="89">
        <v>44222</v>
      </c>
      <c r="B308" s="90">
        <v>25.257643147923897</v>
      </c>
    </row>
    <row r="309" spans="1:2" x14ac:dyDescent="0.35">
      <c r="A309" s="89">
        <v>44223</v>
      </c>
      <c r="B309" s="90">
        <v>23.491970089610074</v>
      </c>
    </row>
    <row r="310" spans="1:2" x14ac:dyDescent="0.35">
      <c r="A310" s="89">
        <v>44224</v>
      </c>
      <c r="B310" s="90">
        <v>23.104280539813246</v>
      </c>
    </row>
    <row r="311" spans="1:2" x14ac:dyDescent="0.35">
      <c r="A311" s="89">
        <v>44225</v>
      </c>
      <c r="B311" s="90">
        <v>22.817727394311241</v>
      </c>
    </row>
    <row r="312" spans="1:2" x14ac:dyDescent="0.35">
      <c r="A312" s="89">
        <v>44228</v>
      </c>
      <c r="B312" s="90">
        <v>23.243343095718629</v>
      </c>
    </row>
    <row r="313" spans="1:2" x14ac:dyDescent="0.35">
      <c r="A313" s="89">
        <v>44229</v>
      </c>
      <c r="B313" s="90">
        <v>24.010294161621054</v>
      </c>
    </row>
    <row r="314" spans="1:2" x14ac:dyDescent="0.35">
      <c r="A314" s="89">
        <v>44230</v>
      </c>
      <c r="B314" s="90">
        <v>24.084039456419365</v>
      </c>
    </row>
    <row r="315" spans="1:2" x14ac:dyDescent="0.35">
      <c r="A315" s="89">
        <v>44231</v>
      </c>
      <c r="B315" s="90">
        <v>24.558116351551359</v>
      </c>
    </row>
    <row r="316" spans="1:2" x14ac:dyDescent="0.35">
      <c r="A316" s="89">
        <v>44232</v>
      </c>
      <c r="B316" s="90">
        <v>25.251322122655473</v>
      </c>
    </row>
    <row r="317" spans="1:2" x14ac:dyDescent="0.35">
      <c r="A317" s="89">
        <v>44235</v>
      </c>
      <c r="B317" s="90">
        <v>25.797037304162966</v>
      </c>
    </row>
    <row r="318" spans="1:2" x14ac:dyDescent="0.35">
      <c r="A318" s="89">
        <v>44236</v>
      </c>
      <c r="B318" s="90">
        <v>25.657974748257583</v>
      </c>
    </row>
    <row r="319" spans="1:2" x14ac:dyDescent="0.35">
      <c r="A319" s="89">
        <v>44237</v>
      </c>
      <c r="B319" s="90">
        <v>25.451487922822313</v>
      </c>
    </row>
    <row r="320" spans="1:2" x14ac:dyDescent="0.35">
      <c r="A320" s="89">
        <v>44238</v>
      </c>
      <c r="B320" s="90">
        <v>25.177576827857163</v>
      </c>
    </row>
    <row r="321" spans="1:2" x14ac:dyDescent="0.35">
      <c r="A321" s="89">
        <v>44239</v>
      </c>
      <c r="B321" s="90">
        <v>25.05537033933425</v>
      </c>
    </row>
    <row r="322" spans="1:2" x14ac:dyDescent="0.35">
      <c r="A322" s="89">
        <v>44243</v>
      </c>
      <c r="B322" s="90">
        <v>24.701392924302361</v>
      </c>
    </row>
    <row r="323" spans="1:2" x14ac:dyDescent="0.35">
      <c r="A323" s="89">
        <v>44244</v>
      </c>
      <c r="B323" s="90">
        <v>24.326345425042383</v>
      </c>
    </row>
    <row r="324" spans="1:2" x14ac:dyDescent="0.35">
      <c r="A324" s="89">
        <v>44245</v>
      </c>
      <c r="B324" s="90">
        <v>23.717419990850622</v>
      </c>
    </row>
    <row r="325" spans="1:2" x14ac:dyDescent="0.35">
      <c r="A325" s="89">
        <v>44246</v>
      </c>
      <c r="B325" s="90">
        <v>23.883873656252522</v>
      </c>
    </row>
    <row r="326" spans="1:2" x14ac:dyDescent="0.35">
      <c r="A326" s="89">
        <v>44249</v>
      </c>
      <c r="B326" s="90">
        <v>23.443508895885472</v>
      </c>
    </row>
    <row r="327" spans="1:2" x14ac:dyDescent="0.35">
      <c r="A327" s="89">
        <v>44250</v>
      </c>
      <c r="B327" s="90">
        <v>23.352907533704691</v>
      </c>
    </row>
    <row r="328" spans="1:2" x14ac:dyDescent="0.35">
      <c r="A328" s="89">
        <v>44251</v>
      </c>
      <c r="B328" s="90">
        <v>24.663466772691802</v>
      </c>
    </row>
    <row r="329" spans="1:2" x14ac:dyDescent="0.35">
      <c r="A329" s="89">
        <v>44252</v>
      </c>
      <c r="B329" s="90">
        <v>28.155630743320113</v>
      </c>
    </row>
    <row r="330" spans="1:2" x14ac:dyDescent="0.35">
      <c r="A330" s="89">
        <v>44253</v>
      </c>
      <c r="B330" s="90">
        <v>26.806051175454932</v>
      </c>
    </row>
    <row r="331" spans="1:2" x14ac:dyDescent="0.35">
      <c r="A331" s="89">
        <v>44256</v>
      </c>
      <c r="B331" s="90">
        <v>23.365468218157833</v>
      </c>
    </row>
    <row r="332" spans="1:2" x14ac:dyDescent="0.35">
      <c r="A332" s="89">
        <v>44257</v>
      </c>
      <c r="B332" s="90">
        <v>23.72511691039259</v>
      </c>
    </row>
    <row r="333" spans="1:2" x14ac:dyDescent="0.35">
      <c r="A333" s="89">
        <v>44258</v>
      </c>
      <c r="B333" s="90">
        <v>22.346822520989928</v>
      </c>
    </row>
    <row r="334" spans="1:2" x14ac:dyDescent="0.35">
      <c r="A334" s="89">
        <v>44259</v>
      </c>
      <c r="B334" s="90">
        <v>21.330330408805462</v>
      </c>
    </row>
    <row r="335" spans="1:2" x14ac:dyDescent="0.35">
      <c r="A335" s="89">
        <v>44260</v>
      </c>
      <c r="B335" s="90">
        <v>21.506924377447678</v>
      </c>
    </row>
    <row r="336" spans="1:2" x14ac:dyDescent="0.35">
      <c r="A336" s="89">
        <v>44263</v>
      </c>
      <c r="B336" s="90">
        <v>22.015170433539911</v>
      </c>
    </row>
    <row r="337" spans="1:2" x14ac:dyDescent="0.35">
      <c r="A337" s="89">
        <v>44264</v>
      </c>
      <c r="B337" s="90">
        <v>23.423615012710759</v>
      </c>
    </row>
    <row r="338" spans="1:2" x14ac:dyDescent="0.35">
      <c r="A338" s="89">
        <v>44265</v>
      </c>
      <c r="B338" s="90">
        <v>23.563598036634467</v>
      </c>
    </row>
    <row r="339" spans="1:2" x14ac:dyDescent="0.35">
      <c r="A339" s="89">
        <v>44266</v>
      </c>
      <c r="B339" s="90">
        <v>23.343932368323415</v>
      </c>
    </row>
    <row r="340" spans="1:2" x14ac:dyDescent="0.35">
      <c r="A340" s="89">
        <v>44267</v>
      </c>
      <c r="B340" s="90">
        <v>24.181676926882222</v>
      </c>
    </row>
    <row r="341" spans="1:2" x14ac:dyDescent="0.35">
      <c r="A341" s="89">
        <v>44270</v>
      </c>
      <c r="B341" s="90">
        <v>24.519789769282564</v>
      </c>
    </row>
    <row r="342" spans="1:2" x14ac:dyDescent="0.35">
      <c r="A342" s="89">
        <v>44271</v>
      </c>
      <c r="B342" s="90">
        <v>23.86940710428318</v>
      </c>
    </row>
    <row r="343" spans="1:2" x14ac:dyDescent="0.35">
      <c r="A343" s="89">
        <v>44272</v>
      </c>
      <c r="B343" s="90">
        <v>24.20321277671664</v>
      </c>
    </row>
    <row r="344" spans="1:2" x14ac:dyDescent="0.35">
      <c r="A344" s="89">
        <v>44273</v>
      </c>
      <c r="B344" s="90">
        <v>24.379806745358856</v>
      </c>
    </row>
    <row r="345" spans="1:2" x14ac:dyDescent="0.35">
      <c r="A345" s="89">
        <v>44274</v>
      </c>
      <c r="B345" s="90">
        <v>24.877284876533878</v>
      </c>
    </row>
    <row r="346" spans="1:2" x14ac:dyDescent="0.35">
      <c r="A346" s="89">
        <v>44277</v>
      </c>
      <c r="B346" s="90">
        <v>24.885899216467646</v>
      </c>
    </row>
    <row r="347" spans="1:2" x14ac:dyDescent="0.35">
      <c r="A347" s="89">
        <v>44278</v>
      </c>
      <c r="B347" s="90">
        <v>24.491793164497821</v>
      </c>
    </row>
    <row r="348" spans="1:2" x14ac:dyDescent="0.35">
      <c r="A348" s="89">
        <v>44279</v>
      </c>
      <c r="B348" s="90">
        <v>24.015850883157214</v>
      </c>
    </row>
    <row r="349" spans="1:2" x14ac:dyDescent="0.35">
      <c r="A349" s="89">
        <v>44280</v>
      </c>
      <c r="B349" s="90">
        <v>23.791878044879283</v>
      </c>
    </row>
    <row r="350" spans="1:2" x14ac:dyDescent="0.35">
      <c r="A350" s="89">
        <v>44281</v>
      </c>
      <c r="B350" s="90">
        <v>24.472410899646846</v>
      </c>
    </row>
    <row r="351" spans="1:2" x14ac:dyDescent="0.35">
      <c r="A351" s="89">
        <v>44284</v>
      </c>
      <c r="B351" s="90">
        <v>23.946936163687081</v>
      </c>
    </row>
    <row r="352" spans="1:2" x14ac:dyDescent="0.35">
      <c r="A352" s="89">
        <v>44285</v>
      </c>
      <c r="B352" s="90">
        <v>24.039540317975074</v>
      </c>
    </row>
    <row r="353" spans="1:2" x14ac:dyDescent="0.35">
      <c r="A353" s="89">
        <v>44286</v>
      </c>
      <c r="B353" s="90">
        <v>23.824181819630908</v>
      </c>
    </row>
    <row r="354" spans="1:2" x14ac:dyDescent="0.35">
      <c r="A354" s="89">
        <v>44287</v>
      </c>
      <c r="B354" s="90">
        <v>24.233362966484822</v>
      </c>
    </row>
    <row r="355" spans="1:2" x14ac:dyDescent="0.35">
      <c r="A355" s="89">
        <v>44291</v>
      </c>
      <c r="B355" s="90">
        <v>24.237670136451705</v>
      </c>
    </row>
    <row r="356" spans="1:2" x14ac:dyDescent="0.35">
      <c r="A356" s="89">
        <v>44292</v>
      </c>
      <c r="B356" s="90">
        <v>23.806953139763372</v>
      </c>
    </row>
    <row r="357" spans="1:2" x14ac:dyDescent="0.35">
      <c r="A357" s="89">
        <v>44293</v>
      </c>
      <c r="B357" s="90">
        <v>23.477454637296798</v>
      </c>
    </row>
    <row r="358" spans="1:2" x14ac:dyDescent="0.35">
      <c r="A358" s="89">
        <v>44294</v>
      </c>
      <c r="B358" s="90">
        <v>23.985700693389031</v>
      </c>
    </row>
    <row r="359" spans="1:2" x14ac:dyDescent="0.35">
      <c r="A359" s="89">
        <v>44295</v>
      </c>
      <c r="B359" s="90">
        <v>24.30873844090528</v>
      </c>
    </row>
    <row r="360" spans="1:2" x14ac:dyDescent="0.35">
      <c r="A360" s="89">
        <v>44298</v>
      </c>
      <c r="B360" s="90">
        <v>24.127837302296182</v>
      </c>
    </row>
    <row r="361" spans="1:2" x14ac:dyDescent="0.35">
      <c r="A361" s="89">
        <v>44299</v>
      </c>
      <c r="B361" s="90">
        <v>24.22905579651794</v>
      </c>
    </row>
    <row r="362" spans="1:2" x14ac:dyDescent="0.35">
      <c r="A362" s="89">
        <v>44300</v>
      </c>
      <c r="B362" s="90">
        <v>23.899557294051366</v>
      </c>
    </row>
    <row r="363" spans="1:2" x14ac:dyDescent="0.35">
      <c r="A363" s="89">
        <v>44301</v>
      </c>
      <c r="B363" s="90">
        <v>24.65761920822283</v>
      </c>
    </row>
    <row r="364" spans="1:2" x14ac:dyDescent="0.35">
      <c r="A364" s="89">
        <v>44302</v>
      </c>
      <c r="B364" s="90">
        <v>24.633929773404972</v>
      </c>
    </row>
    <row r="365" spans="1:2" x14ac:dyDescent="0.35">
      <c r="A365" s="89">
        <v>44305</v>
      </c>
      <c r="B365" s="90">
        <v>24.399189010209831</v>
      </c>
    </row>
    <row r="366" spans="1:2" x14ac:dyDescent="0.35">
      <c r="A366" s="89">
        <v>44306</v>
      </c>
      <c r="B366" s="90">
        <v>24.106301452461764</v>
      </c>
    </row>
    <row r="367" spans="1:2" x14ac:dyDescent="0.35">
      <c r="A367" s="89">
        <v>44307</v>
      </c>
      <c r="B367" s="90">
        <v>24.612393923570554</v>
      </c>
    </row>
    <row r="368" spans="1:2" x14ac:dyDescent="0.35">
      <c r="A368" s="89">
        <v>44308</v>
      </c>
      <c r="B368" s="90">
        <v>24.797602232146538</v>
      </c>
    </row>
    <row r="369" spans="1:2" x14ac:dyDescent="0.35">
      <c r="A369" s="89">
        <v>44309</v>
      </c>
      <c r="B369" s="90">
        <v>25.036650165308561</v>
      </c>
    </row>
    <row r="370" spans="1:2" x14ac:dyDescent="0.35">
      <c r="A370" s="89">
        <v>44312</v>
      </c>
      <c r="B370" s="90">
        <v>24.422878445027688</v>
      </c>
    </row>
    <row r="371" spans="1:2" x14ac:dyDescent="0.35">
      <c r="A371" s="89">
        <v>44313</v>
      </c>
      <c r="B371" s="90">
        <v>24.399189010209831</v>
      </c>
    </row>
    <row r="372" spans="1:2" x14ac:dyDescent="0.35">
      <c r="A372" s="89">
        <v>44314</v>
      </c>
      <c r="B372" s="90">
        <v>25.017267900457586</v>
      </c>
    </row>
    <row r="373" spans="1:2" x14ac:dyDescent="0.35">
      <c r="A373" s="89">
        <v>44315</v>
      </c>
      <c r="B373" s="90">
        <v>24.800737059898587</v>
      </c>
    </row>
    <row r="374" spans="1:2" x14ac:dyDescent="0.35">
      <c r="A374" s="89">
        <v>44316</v>
      </c>
      <c r="B374" s="90">
        <v>24.196929042364612</v>
      </c>
    </row>
    <row r="375" spans="1:2" x14ac:dyDescent="0.35">
      <c r="A375" s="89">
        <v>44319</v>
      </c>
      <c r="B375" s="90">
        <v>23.45591093637427</v>
      </c>
    </row>
    <row r="376" spans="1:2" x14ac:dyDescent="0.35">
      <c r="A376" s="89">
        <v>44320</v>
      </c>
      <c r="B376" s="90">
        <v>22.14592045827321</v>
      </c>
    </row>
    <row r="377" spans="1:2" x14ac:dyDescent="0.35">
      <c r="A377" s="89">
        <v>44321</v>
      </c>
      <c r="B377" s="90">
        <v>20.894711604189506</v>
      </c>
    </row>
    <row r="378" spans="1:2" x14ac:dyDescent="0.35">
      <c r="A378" s="89">
        <v>44322</v>
      </c>
      <c r="B378" s="90">
        <v>21.178123005701757</v>
      </c>
    </row>
    <row r="379" spans="1:2" x14ac:dyDescent="0.35">
      <c r="A379" s="89">
        <v>44323</v>
      </c>
      <c r="B379" s="90">
        <v>20.920951611706251</v>
      </c>
    </row>
    <row r="380" spans="1:2" x14ac:dyDescent="0.35">
      <c r="A380" s="89">
        <v>44326</v>
      </c>
      <c r="B380" s="90">
        <v>20.726818067680735</v>
      </c>
    </row>
    <row r="381" spans="1:2" x14ac:dyDescent="0.35">
      <c r="A381" s="89">
        <v>44327</v>
      </c>
      <c r="B381" s="90">
        <v>20.90293922102347</v>
      </c>
    </row>
    <row r="382" spans="1:2" x14ac:dyDescent="0.35">
      <c r="A382" s="89">
        <v>44328</v>
      </c>
      <c r="B382" s="90">
        <v>20.732822197908327</v>
      </c>
    </row>
    <row r="383" spans="1:2" x14ac:dyDescent="0.35">
      <c r="A383" s="89">
        <v>44329</v>
      </c>
      <c r="B383" s="90">
        <v>19.858220561422236</v>
      </c>
    </row>
    <row r="384" spans="1:2" x14ac:dyDescent="0.35">
      <c r="A384" s="89">
        <v>44330</v>
      </c>
      <c r="B384" s="90">
        <v>20.640758867751895</v>
      </c>
    </row>
    <row r="385" spans="1:2" x14ac:dyDescent="0.35">
      <c r="A385" s="89">
        <v>44333</v>
      </c>
      <c r="B385" s="90">
        <v>20.344555109857293</v>
      </c>
    </row>
    <row r="386" spans="1:2" x14ac:dyDescent="0.35">
      <c r="A386" s="89">
        <v>44334</v>
      </c>
      <c r="B386" s="90">
        <v>20.466639091151691</v>
      </c>
    </row>
    <row r="387" spans="1:2" x14ac:dyDescent="0.35">
      <c r="A387" s="89">
        <v>44335</v>
      </c>
      <c r="B387" s="90">
        <v>20.494658365547124</v>
      </c>
    </row>
    <row r="388" spans="1:2" x14ac:dyDescent="0.35">
      <c r="A388" s="89">
        <v>44336</v>
      </c>
      <c r="B388" s="90">
        <v>20.610738216613932</v>
      </c>
    </row>
    <row r="389" spans="1:2" x14ac:dyDescent="0.35">
      <c r="A389" s="89">
        <v>44337</v>
      </c>
      <c r="B389" s="90">
        <v>20.362567500540074</v>
      </c>
    </row>
    <row r="390" spans="1:2" x14ac:dyDescent="0.35">
      <c r="A390" s="89">
        <v>44340</v>
      </c>
      <c r="B390" s="90">
        <v>20.39058677493551</v>
      </c>
    </row>
    <row r="391" spans="1:2" x14ac:dyDescent="0.35">
      <c r="A391" s="89">
        <v>44341</v>
      </c>
      <c r="B391" s="90">
        <v>20.470641844636752</v>
      </c>
    </row>
    <row r="392" spans="1:2" x14ac:dyDescent="0.35">
      <c r="A392" s="89">
        <v>44342</v>
      </c>
      <c r="B392" s="90">
        <v>20.640758867751895</v>
      </c>
    </row>
    <row r="393" spans="1:2" x14ac:dyDescent="0.35">
      <c r="A393" s="89">
        <v>44343</v>
      </c>
      <c r="B393" s="90">
        <v>20.666776765404801</v>
      </c>
    </row>
    <row r="394" spans="1:2" x14ac:dyDescent="0.35">
      <c r="A394" s="89">
        <v>44344</v>
      </c>
      <c r="B394" s="90">
        <v>20.700800170027829</v>
      </c>
    </row>
    <row r="395" spans="1:2" x14ac:dyDescent="0.35">
      <c r="A395" s="89">
        <v>44348</v>
      </c>
      <c r="B395" s="90">
        <v>20.554699667823058</v>
      </c>
    </row>
    <row r="396" spans="1:2" x14ac:dyDescent="0.35">
      <c r="A396" s="89">
        <v>44349</v>
      </c>
      <c r="B396" s="90">
        <v>20.520676263200031</v>
      </c>
    </row>
    <row r="397" spans="1:2" x14ac:dyDescent="0.35">
      <c r="A397" s="89">
        <v>44350</v>
      </c>
      <c r="B397" s="90">
        <v>20.352560616827418</v>
      </c>
    </row>
    <row r="398" spans="1:2" x14ac:dyDescent="0.35">
      <c r="A398" s="89">
        <v>44351</v>
      </c>
      <c r="B398" s="90">
        <v>20.44862670046891</v>
      </c>
    </row>
    <row r="399" spans="1:2" x14ac:dyDescent="0.35">
      <c r="A399" s="89">
        <v>44354</v>
      </c>
      <c r="B399" s="90">
        <v>20.426611556301069</v>
      </c>
    </row>
    <row r="400" spans="1:2" x14ac:dyDescent="0.35">
      <c r="A400" s="89">
        <v>44355</v>
      </c>
      <c r="B400" s="90">
        <v>20.386584021450446</v>
      </c>
    </row>
    <row r="401" spans="1:2" x14ac:dyDescent="0.35">
      <c r="A401" s="89">
        <v>44356</v>
      </c>
      <c r="B401" s="90">
        <v>19.90225084975792</v>
      </c>
    </row>
    <row r="402" spans="1:2" x14ac:dyDescent="0.35">
      <c r="A402" s="89">
        <v>44357</v>
      </c>
      <c r="B402" s="90">
        <v>19.908254979985514</v>
      </c>
    </row>
    <row r="403" spans="1:2" x14ac:dyDescent="0.35">
      <c r="A403" s="89">
        <v>44358</v>
      </c>
      <c r="B403" s="90">
        <v>19.660084263911656</v>
      </c>
    </row>
    <row r="404" spans="1:2" x14ac:dyDescent="0.35">
      <c r="A404" s="89">
        <v>44361</v>
      </c>
      <c r="B404" s="90">
        <v>19.640070496486345</v>
      </c>
    </row>
    <row r="405" spans="1:2" x14ac:dyDescent="0.35">
      <c r="A405" s="89">
        <v>44362</v>
      </c>
      <c r="B405" s="90">
        <v>19.04566160395461</v>
      </c>
    </row>
    <row r="406" spans="1:2" x14ac:dyDescent="0.35">
      <c r="A406" s="89">
        <v>44363</v>
      </c>
      <c r="B406" s="90">
        <v>18.341176990583662</v>
      </c>
    </row>
    <row r="407" spans="1:2" x14ac:dyDescent="0.35">
      <c r="A407" s="89">
        <v>44364</v>
      </c>
      <c r="B407" s="90">
        <v>18.297146702247975</v>
      </c>
    </row>
    <row r="408" spans="1:2" x14ac:dyDescent="0.35">
      <c r="A408" s="89">
        <v>44365</v>
      </c>
      <c r="B408" s="90">
        <v>17.614677233044869</v>
      </c>
    </row>
    <row r="409" spans="1:2" x14ac:dyDescent="0.35">
      <c r="A409" s="89">
        <v>44368</v>
      </c>
      <c r="B409" s="90">
        <v>18.335172860356067</v>
      </c>
    </row>
    <row r="410" spans="1:2" x14ac:dyDescent="0.35">
      <c r="A410" s="89">
        <v>44369</v>
      </c>
      <c r="B410" s="90">
        <v>18.265124674367478</v>
      </c>
    </row>
    <row r="411" spans="1:2" x14ac:dyDescent="0.35">
      <c r="A411" s="89">
        <v>44370</v>
      </c>
      <c r="B411" s="90">
        <v>18.465262348620588</v>
      </c>
    </row>
    <row r="412" spans="1:2" x14ac:dyDescent="0.35">
      <c r="A412" s="89">
        <v>44371</v>
      </c>
      <c r="B412" s="90">
        <v>18.789485380910627</v>
      </c>
    </row>
    <row r="413" spans="1:2" x14ac:dyDescent="0.35">
      <c r="A413" s="89">
        <v>44372</v>
      </c>
      <c r="B413" s="90">
        <v>19.077683631835107</v>
      </c>
    </row>
    <row r="414" spans="1:2" x14ac:dyDescent="0.35">
      <c r="A414" s="89">
        <v>44375</v>
      </c>
      <c r="B414" s="90">
        <v>18.687415167041539</v>
      </c>
    </row>
    <row r="415" spans="1:2" x14ac:dyDescent="0.35">
      <c r="A415" s="89">
        <v>44376</v>
      </c>
      <c r="B415" s="90">
        <v>18.965606534253364</v>
      </c>
    </row>
    <row r="416" spans="1:2" x14ac:dyDescent="0.35">
      <c r="A416" s="89">
        <v>44377</v>
      </c>
      <c r="B416" s="90">
        <v>18.913570738947556</v>
      </c>
    </row>
    <row r="417" spans="1:2" x14ac:dyDescent="0.35">
      <c r="A417" s="89">
        <v>44378</v>
      </c>
      <c r="B417" s="90">
        <v>19.265813045633031</v>
      </c>
    </row>
    <row r="418" spans="1:2" x14ac:dyDescent="0.35">
      <c r="A418" s="89">
        <v>44379</v>
      </c>
      <c r="B418" s="90">
        <v>19.243797901465186</v>
      </c>
    </row>
    <row r="419" spans="1:2" x14ac:dyDescent="0.35">
      <c r="A419" s="89">
        <v>44383</v>
      </c>
      <c r="B419" s="90">
        <v>18.765468860000254</v>
      </c>
    </row>
    <row r="420" spans="1:2" x14ac:dyDescent="0.35">
      <c r="A420" s="89">
        <v>44384</v>
      </c>
      <c r="B420" s="90">
        <v>18.585344953172456</v>
      </c>
    </row>
    <row r="421" spans="1:2" x14ac:dyDescent="0.35">
      <c r="A421" s="89">
        <v>44385</v>
      </c>
      <c r="B421" s="90">
        <v>18.195076488378891</v>
      </c>
    </row>
    <row r="422" spans="1:2" x14ac:dyDescent="0.35">
      <c r="A422" s="89">
        <v>44386</v>
      </c>
      <c r="B422" s="90">
        <v>18.393212785889471</v>
      </c>
    </row>
    <row r="423" spans="1:2" x14ac:dyDescent="0.35">
      <c r="A423" s="89">
        <v>44389</v>
      </c>
      <c r="B423" s="90">
        <v>18.729444078634696</v>
      </c>
    </row>
    <row r="424" spans="1:2" x14ac:dyDescent="0.35">
      <c r="A424" s="89">
        <v>44390</v>
      </c>
      <c r="B424" s="90">
        <v>18.367194888236565</v>
      </c>
    </row>
    <row r="425" spans="1:2" x14ac:dyDescent="0.35">
      <c r="A425" s="89">
        <v>44391</v>
      </c>
      <c r="B425" s="90">
        <v>17.964918162987814</v>
      </c>
    </row>
    <row r="426" spans="1:2" x14ac:dyDescent="0.35">
      <c r="A426" s="89">
        <v>44392</v>
      </c>
      <c r="B426" s="90">
        <v>17.886864470029099</v>
      </c>
    </row>
    <row r="427" spans="1:2" x14ac:dyDescent="0.35">
      <c r="A427" s="89">
        <v>44393</v>
      </c>
      <c r="B427" s="90">
        <v>18.03296497223387</v>
      </c>
    </row>
    <row r="428" spans="1:2" x14ac:dyDescent="0.35">
      <c r="A428" s="89">
        <v>44396</v>
      </c>
      <c r="B428" s="90">
        <v>17.884863093286569</v>
      </c>
    </row>
    <row r="429" spans="1:2" x14ac:dyDescent="0.35">
      <c r="A429" s="89">
        <v>44397</v>
      </c>
      <c r="B429" s="90">
        <v>18.255117790654822</v>
      </c>
    </row>
    <row r="430" spans="1:2" x14ac:dyDescent="0.35">
      <c r="A430" s="89">
        <v>44398</v>
      </c>
      <c r="B430" s="90">
        <v>18.277132934822664</v>
      </c>
    </row>
    <row r="431" spans="1:2" x14ac:dyDescent="0.35">
      <c r="A431" s="89">
        <v>44399</v>
      </c>
      <c r="B431" s="90">
        <v>17.992937437383247</v>
      </c>
    </row>
    <row r="432" spans="1:2" x14ac:dyDescent="0.35">
      <c r="A432" s="89">
        <v>44400</v>
      </c>
      <c r="B432" s="90">
        <v>18.395214162632001</v>
      </c>
    </row>
    <row r="433" spans="1:2" x14ac:dyDescent="0.35">
      <c r="A433" s="89">
        <v>44403</v>
      </c>
      <c r="B433" s="90">
        <v>18.183068227923705</v>
      </c>
    </row>
    <row r="434" spans="1:2" x14ac:dyDescent="0.35">
      <c r="A434" s="89">
        <v>44404</v>
      </c>
      <c r="B434" s="90">
        <v>18.064987000114368</v>
      </c>
    </row>
    <row r="435" spans="1:2" x14ac:dyDescent="0.35">
      <c r="A435" s="89">
        <v>44405</v>
      </c>
      <c r="B435" s="90">
        <v>18.131032432617896</v>
      </c>
    </row>
    <row r="436" spans="1:2" x14ac:dyDescent="0.35">
      <c r="A436" s="89">
        <v>44406</v>
      </c>
      <c r="B436" s="90">
        <v>18.227098516259389</v>
      </c>
    </row>
    <row r="437" spans="1:2" x14ac:dyDescent="0.35">
      <c r="A437" s="89">
        <v>44407</v>
      </c>
      <c r="B437" s="90">
        <v>18.823508785533654</v>
      </c>
    </row>
    <row r="438" spans="1:2" x14ac:dyDescent="0.35">
      <c r="A438" s="89">
        <v>44410</v>
      </c>
      <c r="B438" s="90">
        <v>17.018044646563215</v>
      </c>
    </row>
    <row r="439" spans="1:2" x14ac:dyDescent="0.35">
      <c r="A439" s="89">
        <v>44411</v>
      </c>
      <c r="B439" s="90">
        <v>18.815420313690023</v>
      </c>
    </row>
    <row r="440" spans="1:2" x14ac:dyDescent="0.35">
      <c r="A440" s="89">
        <v>44412</v>
      </c>
      <c r="B440" s="90">
        <v>15.281676953575762</v>
      </c>
    </row>
    <row r="441" spans="1:2" x14ac:dyDescent="0.35">
      <c r="A441" s="89">
        <v>44413</v>
      </c>
      <c r="B441" s="90">
        <v>14.880576052904104</v>
      </c>
    </row>
    <row r="442" spans="1:2" x14ac:dyDescent="0.35">
      <c r="A442" s="89">
        <v>44414</v>
      </c>
      <c r="B442" s="90">
        <v>15.188397674349794</v>
      </c>
    </row>
    <row r="443" spans="1:2" x14ac:dyDescent="0.35">
      <c r="A443" s="89">
        <v>44417</v>
      </c>
      <c r="B443" s="90">
        <v>15.440251728259904</v>
      </c>
    </row>
    <row r="444" spans="1:2" x14ac:dyDescent="0.35">
      <c r="A444" s="89">
        <v>44418</v>
      </c>
      <c r="B444" s="90">
        <v>15.00650307985916</v>
      </c>
    </row>
    <row r="445" spans="1:2" x14ac:dyDescent="0.35">
      <c r="A445" s="89">
        <v>44419</v>
      </c>
      <c r="B445" s="90">
        <v>15.116883560276554</v>
      </c>
    </row>
    <row r="446" spans="1:2" x14ac:dyDescent="0.35">
      <c r="A446" s="89">
        <v>44420</v>
      </c>
      <c r="B446" s="90">
        <v>15.165077854543302</v>
      </c>
    </row>
    <row r="447" spans="1:2" x14ac:dyDescent="0.35">
      <c r="A447" s="89">
        <v>44421</v>
      </c>
      <c r="B447" s="90">
        <v>15.000284461244094</v>
      </c>
    </row>
    <row r="448" spans="1:2" x14ac:dyDescent="0.35">
      <c r="A448" s="89">
        <v>44424</v>
      </c>
      <c r="B448" s="90">
        <v>15.029822899665652</v>
      </c>
    </row>
    <row r="449" spans="1:2" x14ac:dyDescent="0.35">
      <c r="A449" s="89">
        <v>44425</v>
      </c>
      <c r="B449" s="90">
        <v>15.084235812547465</v>
      </c>
    </row>
    <row r="450" spans="1:2" x14ac:dyDescent="0.35">
      <c r="A450" s="89">
        <v>44426</v>
      </c>
      <c r="B450" s="90">
        <v>15.064025302048504</v>
      </c>
    </row>
    <row r="451" spans="1:2" x14ac:dyDescent="0.35">
      <c r="A451" s="89">
        <v>44427</v>
      </c>
      <c r="B451" s="90">
        <v>14.460819296387253</v>
      </c>
    </row>
    <row r="452" spans="1:2" x14ac:dyDescent="0.35">
      <c r="A452" s="89">
        <v>44428</v>
      </c>
      <c r="B452" s="90">
        <v>14.592964941957373</v>
      </c>
    </row>
    <row r="453" spans="1:2" x14ac:dyDescent="0.35">
      <c r="A453" s="89">
        <v>44431</v>
      </c>
      <c r="B453" s="90">
        <v>14.700236113067234</v>
      </c>
    </row>
    <row r="454" spans="1:2" x14ac:dyDescent="0.35">
      <c r="A454" s="89">
        <v>44432</v>
      </c>
      <c r="B454" s="90">
        <v>14.936543620439684</v>
      </c>
    </row>
    <row r="455" spans="1:2" x14ac:dyDescent="0.35">
      <c r="A455" s="89">
        <v>44433</v>
      </c>
      <c r="B455" s="90">
        <v>14.956754130938643</v>
      </c>
    </row>
    <row r="456" spans="1:2" x14ac:dyDescent="0.35">
      <c r="A456" s="89">
        <v>44434</v>
      </c>
      <c r="B456" s="90">
        <v>14.83393641329112</v>
      </c>
    </row>
    <row r="457" spans="1:2" x14ac:dyDescent="0.35">
      <c r="A457" s="89">
        <v>44435</v>
      </c>
      <c r="B457" s="90">
        <v>15.046924100857078</v>
      </c>
    </row>
    <row r="458" spans="1:2" x14ac:dyDescent="0.35">
      <c r="A458" s="89">
        <v>44438</v>
      </c>
      <c r="B458" s="90">
        <v>14.962972749553709</v>
      </c>
    </row>
    <row r="459" spans="1:2" x14ac:dyDescent="0.35">
      <c r="A459" s="89">
        <v>44439</v>
      </c>
      <c r="B459" s="90">
        <v>14.95830878559241</v>
      </c>
    </row>
    <row r="460" spans="1:2" x14ac:dyDescent="0.35">
      <c r="A460" s="89">
        <v>44440</v>
      </c>
      <c r="B460" s="90">
        <v>15.008057734512926</v>
      </c>
    </row>
    <row r="461" spans="1:2" x14ac:dyDescent="0.35">
      <c r="A461" s="89">
        <v>44441</v>
      </c>
      <c r="B461" s="90">
        <v>15.308106082689784</v>
      </c>
    </row>
    <row r="462" spans="1:2" x14ac:dyDescent="0.35">
      <c r="A462" s="89">
        <v>44442</v>
      </c>
      <c r="B462" s="90">
        <v>15.009612389166691</v>
      </c>
    </row>
    <row r="463" spans="1:2" x14ac:dyDescent="0.35">
      <c r="A463" s="89">
        <v>44446</v>
      </c>
      <c r="B463" s="90">
        <v>14.790406082985669</v>
      </c>
    </row>
    <row r="464" spans="1:2" x14ac:dyDescent="0.35">
      <c r="A464" s="89">
        <v>44447</v>
      </c>
      <c r="B464" s="90">
        <v>14.793515392293202</v>
      </c>
    </row>
    <row r="465" spans="1:2" x14ac:dyDescent="0.35">
      <c r="A465" s="89">
        <v>44448</v>
      </c>
      <c r="B465" s="90">
        <v>14.64582320018542</v>
      </c>
    </row>
    <row r="466" spans="1:2" x14ac:dyDescent="0.35">
      <c r="A466" s="89">
        <v>44449</v>
      </c>
      <c r="B466" s="90">
        <v>14.431280857965698</v>
      </c>
    </row>
    <row r="467" spans="1:2" x14ac:dyDescent="0.35">
      <c r="A467" s="89">
        <v>44452</v>
      </c>
      <c r="B467" s="90">
        <v>14.52611479184543</v>
      </c>
    </row>
    <row r="468" spans="1:2" x14ac:dyDescent="0.35">
      <c r="A468" s="89">
        <v>44453</v>
      </c>
      <c r="B468" s="90">
        <v>14.310017794971941</v>
      </c>
    </row>
    <row r="469" spans="1:2" x14ac:dyDescent="0.35">
      <c r="A469" s="89">
        <v>44454</v>
      </c>
      <c r="B469" s="90">
        <v>14.426616894004399</v>
      </c>
    </row>
    <row r="470" spans="1:2" x14ac:dyDescent="0.35">
      <c r="A470" s="89">
        <v>44455</v>
      </c>
      <c r="B470" s="90">
        <v>14.196528005247014</v>
      </c>
    </row>
    <row r="471" spans="1:2" x14ac:dyDescent="0.35">
      <c r="A471" s="89">
        <v>44456</v>
      </c>
      <c r="B471" s="90">
        <v>14.435944821926995</v>
      </c>
    </row>
    <row r="472" spans="1:2" x14ac:dyDescent="0.35">
      <c r="A472" s="89">
        <v>44459</v>
      </c>
      <c r="B472" s="90">
        <v>13.845176053495873</v>
      </c>
    </row>
    <row r="473" spans="1:2" x14ac:dyDescent="0.35">
      <c r="A473" s="89">
        <v>44460</v>
      </c>
      <c r="B473" s="90">
        <v>13.989758936296122</v>
      </c>
    </row>
    <row r="474" spans="1:2" x14ac:dyDescent="0.35">
      <c r="A474" s="89">
        <v>44461</v>
      </c>
      <c r="B474" s="90">
        <v>14.013078756102612</v>
      </c>
    </row>
    <row r="475" spans="1:2" x14ac:dyDescent="0.35">
      <c r="A475" s="89">
        <v>44462</v>
      </c>
      <c r="B475" s="90">
        <v>14.123459236520008</v>
      </c>
    </row>
    <row r="476" spans="1:2" x14ac:dyDescent="0.35">
      <c r="A476" s="89">
        <v>44463</v>
      </c>
      <c r="B476" s="90">
        <v>13.885597074493791</v>
      </c>
    </row>
    <row r="477" spans="1:2" x14ac:dyDescent="0.35">
      <c r="A477" s="89">
        <v>44466</v>
      </c>
      <c r="B477" s="90">
        <v>14.32245503220207</v>
      </c>
    </row>
    <row r="478" spans="1:2" x14ac:dyDescent="0.35">
      <c r="A478" s="89">
        <v>44467</v>
      </c>
      <c r="B478" s="90">
        <v>13.826520197650678</v>
      </c>
    </row>
    <row r="479" spans="1:2" x14ac:dyDescent="0.35">
      <c r="A479" s="89">
        <v>44468</v>
      </c>
      <c r="B479" s="90">
        <v>13.768997975461334</v>
      </c>
    </row>
    <row r="480" spans="1:2" x14ac:dyDescent="0.35">
      <c r="A480" s="89">
        <v>44469</v>
      </c>
      <c r="B480" s="90">
        <v>13.377225002712272</v>
      </c>
    </row>
    <row r="481" spans="1:2" x14ac:dyDescent="0.35">
      <c r="A481" s="89">
        <v>44470</v>
      </c>
      <c r="B481" s="90">
        <v>13.254407285064749</v>
      </c>
    </row>
    <row r="482" spans="1:2" x14ac:dyDescent="0.35">
      <c r="A482" s="89">
        <v>44473</v>
      </c>
      <c r="B482" s="90">
        <v>12.954358936887889</v>
      </c>
    </row>
    <row r="483" spans="1:2" x14ac:dyDescent="0.35">
      <c r="A483" s="89">
        <v>44474</v>
      </c>
      <c r="B483" s="90">
        <v>12.75380848655206</v>
      </c>
    </row>
    <row r="484" spans="1:2" x14ac:dyDescent="0.35">
      <c r="A484" s="89">
        <v>44475</v>
      </c>
      <c r="B484" s="90">
        <v>12.575023201368957</v>
      </c>
    </row>
    <row r="485" spans="1:2" x14ac:dyDescent="0.35">
      <c r="A485" s="89">
        <v>44476</v>
      </c>
      <c r="B485" s="90">
        <v>12.595233711867918</v>
      </c>
    </row>
    <row r="486" spans="1:2" x14ac:dyDescent="0.35">
      <c r="A486" s="89">
        <v>44477</v>
      </c>
      <c r="B486" s="90">
        <v>12.658974552672328</v>
      </c>
    </row>
    <row r="487" spans="1:2" x14ac:dyDescent="0.35">
      <c r="A487" s="89">
        <v>44480</v>
      </c>
      <c r="B487" s="90">
        <v>12.362035513803001</v>
      </c>
    </row>
    <row r="488" spans="1:2" x14ac:dyDescent="0.35">
      <c r="A488" s="89">
        <v>44481</v>
      </c>
      <c r="B488" s="90">
        <v>12.705614192285312</v>
      </c>
    </row>
    <row r="489" spans="1:2" x14ac:dyDescent="0.35">
      <c r="A489" s="89">
        <v>44482</v>
      </c>
      <c r="B489" s="90">
        <v>12.896836714698543</v>
      </c>
    </row>
    <row r="490" spans="1:2" x14ac:dyDescent="0.35">
      <c r="A490" s="89">
        <v>44483</v>
      </c>
      <c r="B490" s="90">
        <v>12.949694972926592</v>
      </c>
    </row>
    <row r="491" spans="1:2" x14ac:dyDescent="0.35">
      <c r="A491" s="89">
        <v>44484</v>
      </c>
      <c r="B491" s="90">
        <v>12.949694972926592</v>
      </c>
    </row>
    <row r="492" spans="1:2" x14ac:dyDescent="0.35">
      <c r="A492" s="89">
        <v>44487</v>
      </c>
      <c r="B492" s="90">
        <v>12.949694972926592</v>
      </c>
    </row>
    <row r="493" spans="1:2" x14ac:dyDescent="0.35">
      <c r="A493" s="89">
        <v>44488</v>
      </c>
      <c r="B493" s="90">
        <v>12.980788066001914</v>
      </c>
    </row>
    <row r="494" spans="1:2" x14ac:dyDescent="0.35">
      <c r="A494" s="89">
        <v>44489</v>
      </c>
      <c r="B494" s="90">
        <v>13.165791969800081</v>
      </c>
    </row>
    <row r="495" spans="1:2" x14ac:dyDescent="0.35">
      <c r="A495" s="89">
        <v>44490</v>
      </c>
      <c r="B495" s="90">
        <v>13.338358636368119</v>
      </c>
    </row>
    <row r="496" spans="1:2" x14ac:dyDescent="0.35">
      <c r="A496" s="89">
        <v>44491</v>
      </c>
      <c r="B496" s="90">
        <v>13.727022299809647</v>
      </c>
    </row>
    <row r="497" spans="1:2" x14ac:dyDescent="0.35">
      <c r="A497" s="89">
        <v>44494</v>
      </c>
      <c r="B497" s="90">
        <v>13.727022299809647</v>
      </c>
    </row>
    <row r="498" spans="1:2" x14ac:dyDescent="0.35">
      <c r="A498" s="89">
        <v>44495</v>
      </c>
      <c r="B498" s="90">
        <v>13.727022299809647</v>
      </c>
    </row>
    <row r="499" spans="1:2" x14ac:dyDescent="0.35">
      <c r="A499" s="89">
        <v>44496</v>
      </c>
      <c r="B499" s="90">
        <v>13.969548425797161</v>
      </c>
    </row>
    <row r="500" spans="1:2" x14ac:dyDescent="0.35">
      <c r="A500" s="89">
        <v>44497</v>
      </c>
      <c r="B500" s="90">
        <v>14.580527704727244</v>
      </c>
    </row>
    <row r="501" spans="1:2" x14ac:dyDescent="0.35">
      <c r="A501" s="89">
        <v>44498</v>
      </c>
      <c r="B501" s="90">
        <v>15.514875151640679</v>
      </c>
    </row>
    <row r="502" spans="1:2" x14ac:dyDescent="0.35">
      <c r="A502" s="89">
        <v>44501</v>
      </c>
      <c r="B502" s="90">
        <v>18.071878436594346</v>
      </c>
    </row>
    <row r="503" spans="1:2" x14ac:dyDescent="0.35">
      <c r="A503" s="89">
        <v>44502</v>
      </c>
      <c r="B503" s="90">
        <v>16.545559088851636</v>
      </c>
    </row>
    <row r="504" spans="1:2" x14ac:dyDescent="0.35">
      <c r="A504" s="89">
        <v>44503</v>
      </c>
      <c r="B504" s="90">
        <v>17.477684382648786</v>
      </c>
    </row>
    <row r="505" spans="1:2" x14ac:dyDescent="0.35">
      <c r="A505" s="89">
        <v>44504</v>
      </c>
      <c r="B505" s="90">
        <v>17.87929155710394</v>
      </c>
    </row>
    <row r="506" spans="1:2" x14ac:dyDescent="0.35">
      <c r="A506" s="89">
        <v>44505</v>
      </c>
      <c r="B506" s="90">
        <v>18.031340363893545</v>
      </c>
    </row>
    <row r="507" spans="1:2" x14ac:dyDescent="0.35">
      <c r="A507" s="89">
        <v>44508</v>
      </c>
      <c r="B507" s="90">
        <v>18.297425775775356</v>
      </c>
    </row>
    <row r="508" spans="1:2" x14ac:dyDescent="0.35">
      <c r="A508" s="89">
        <v>44509</v>
      </c>
      <c r="B508" s="90">
        <v>18.57508011860855</v>
      </c>
    </row>
    <row r="509" spans="1:2" x14ac:dyDescent="0.35">
      <c r="A509" s="89">
        <v>44510</v>
      </c>
      <c r="B509" s="90">
        <v>18.670936975062865</v>
      </c>
    </row>
    <row r="510" spans="1:2" x14ac:dyDescent="0.35">
      <c r="A510" s="89">
        <v>44511</v>
      </c>
      <c r="B510" s="90">
        <v>18.551942256705782</v>
      </c>
    </row>
    <row r="511" spans="1:2" x14ac:dyDescent="0.35">
      <c r="A511" s="89">
        <v>44512</v>
      </c>
      <c r="B511" s="90">
        <v>18.170167535310142</v>
      </c>
    </row>
    <row r="512" spans="1:2" x14ac:dyDescent="0.35">
      <c r="A512" s="89">
        <v>44515</v>
      </c>
      <c r="B512" s="90">
        <v>18.173472944153396</v>
      </c>
    </row>
    <row r="513" spans="1:2" x14ac:dyDescent="0.35">
      <c r="A513" s="89">
        <v>44516</v>
      </c>
      <c r="B513" s="90">
        <v>18.099101245180218</v>
      </c>
    </row>
    <row r="514" spans="1:2" x14ac:dyDescent="0.35">
      <c r="A514" s="89">
        <v>44517</v>
      </c>
      <c r="B514" s="90">
        <v>18.165209422045265</v>
      </c>
    </row>
    <row r="515" spans="1:2" x14ac:dyDescent="0.35">
      <c r="A515" s="89">
        <v>44518</v>
      </c>
      <c r="B515" s="90">
        <v>18.287509549245598</v>
      </c>
    </row>
    <row r="516" spans="1:2" x14ac:dyDescent="0.35">
      <c r="A516" s="89">
        <v>44519</v>
      </c>
      <c r="B516" s="90">
        <v>17.756991429903604</v>
      </c>
    </row>
    <row r="517" spans="1:2" x14ac:dyDescent="0.35">
      <c r="A517" s="89">
        <v>44522</v>
      </c>
      <c r="B517" s="90">
        <v>18.168514830888515</v>
      </c>
    </row>
    <row r="518" spans="1:2" x14ac:dyDescent="0.35">
      <c r="A518" s="89">
        <v>44523</v>
      </c>
      <c r="B518" s="90">
        <v>18.00820250199078</v>
      </c>
    </row>
    <row r="519" spans="1:2" x14ac:dyDescent="0.35">
      <c r="A519" s="89">
        <v>44524</v>
      </c>
      <c r="B519" s="90">
        <v>17.699146775146691</v>
      </c>
    </row>
    <row r="520" spans="1:2" x14ac:dyDescent="0.35">
      <c r="A520" s="89">
        <v>44526</v>
      </c>
      <c r="B520" s="90">
        <v>16.272862859283318</v>
      </c>
    </row>
    <row r="521" spans="1:2" x14ac:dyDescent="0.35">
      <c r="A521" s="89">
        <v>44529</v>
      </c>
      <c r="B521" s="90">
        <v>15.82993807428751</v>
      </c>
    </row>
    <row r="522" spans="1:2" x14ac:dyDescent="0.35">
      <c r="A522" s="89">
        <v>44530</v>
      </c>
      <c r="B522" s="90">
        <v>15.583685115465213</v>
      </c>
    </row>
    <row r="523" spans="1:2" x14ac:dyDescent="0.35">
      <c r="A523" s="89">
        <v>44531</v>
      </c>
      <c r="B523" s="90">
        <v>15.251491526718358</v>
      </c>
    </row>
    <row r="524" spans="1:2" x14ac:dyDescent="0.35">
      <c r="A524" s="89">
        <v>44532</v>
      </c>
      <c r="B524" s="90">
        <v>15.836548891974015</v>
      </c>
    </row>
    <row r="525" spans="1:2" x14ac:dyDescent="0.35">
      <c r="A525" s="89">
        <v>44533</v>
      </c>
      <c r="B525" s="90">
        <v>15.163898192372171</v>
      </c>
    </row>
    <row r="526" spans="1:2" x14ac:dyDescent="0.35">
      <c r="A526" s="89">
        <v>44536</v>
      </c>
      <c r="B526" s="90">
        <v>15.962154428017602</v>
      </c>
    </row>
    <row r="527" spans="1:2" x14ac:dyDescent="0.35">
      <c r="A527" s="89">
        <v>44537</v>
      </c>
      <c r="B527" s="90">
        <v>16.405079213013412</v>
      </c>
    </row>
    <row r="528" spans="1:2" x14ac:dyDescent="0.35">
      <c r="A528" s="89">
        <v>44538</v>
      </c>
      <c r="B528" s="90">
        <v>16.576960472862531</v>
      </c>
    </row>
    <row r="529" spans="1:2" x14ac:dyDescent="0.35">
      <c r="A529" s="89">
        <v>44539</v>
      </c>
      <c r="B529" s="90">
        <v>16.297653425607713</v>
      </c>
    </row>
    <row r="530" spans="1:2" x14ac:dyDescent="0.35">
      <c r="A530" s="89">
        <v>44540</v>
      </c>
      <c r="B530" s="90">
        <v>16.348887262678122</v>
      </c>
    </row>
    <row r="531" spans="1:2" x14ac:dyDescent="0.35">
      <c r="A531" s="89">
        <v>44543</v>
      </c>
      <c r="B531" s="90">
        <v>16.208407386839898</v>
      </c>
    </row>
    <row r="532" spans="1:2" x14ac:dyDescent="0.35">
      <c r="A532" s="89">
        <v>44544</v>
      </c>
      <c r="B532" s="90">
        <v>16.191880342623637</v>
      </c>
    </row>
    <row r="533" spans="1:2" x14ac:dyDescent="0.35">
      <c r="A533" s="89">
        <v>44545</v>
      </c>
      <c r="B533" s="90">
        <v>16.210060091261525</v>
      </c>
    </row>
    <row r="534" spans="1:2" x14ac:dyDescent="0.35">
      <c r="A534" s="89">
        <v>44546</v>
      </c>
      <c r="B534" s="90">
        <v>15.544020209346186</v>
      </c>
    </row>
    <row r="535" spans="1:2" x14ac:dyDescent="0.35">
      <c r="A535" s="89">
        <v>44547</v>
      </c>
      <c r="B535" s="90">
        <v>16.153868140926235</v>
      </c>
    </row>
    <row r="536" spans="1:2" x14ac:dyDescent="0.35">
      <c r="A536" s="89">
        <v>44550</v>
      </c>
      <c r="B536" s="90">
        <v>15.672931154233027</v>
      </c>
    </row>
    <row r="537" spans="1:2" x14ac:dyDescent="0.35">
      <c r="A537" s="89">
        <v>44551</v>
      </c>
      <c r="B537" s="90">
        <v>16.033220718147525</v>
      </c>
    </row>
    <row r="538" spans="1:2" x14ac:dyDescent="0.35">
      <c r="A538" s="89">
        <v>44552</v>
      </c>
      <c r="B538" s="90">
        <v>16.269557450440068</v>
      </c>
    </row>
    <row r="539" spans="1:2" x14ac:dyDescent="0.35">
      <c r="A539" s="89">
        <v>44553</v>
      </c>
      <c r="B539" s="90">
        <v>16.590182108235542</v>
      </c>
    </row>
    <row r="540" spans="1:2" x14ac:dyDescent="0.35">
      <c r="A540" s="89">
        <v>44557</v>
      </c>
      <c r="B540" s="90">
        <v>16.928986514668903</v>
      </c>
    </row>
    <row r="541" spans="1:2" x14ac:dyDescent="0.35">
      <c r="A541" s="89">
        <v>44558</v>
      </c>
      <c r="B541" s="90">
        <v>16.646374058570832</v>
      </c>
    </row>
    <row r="542" spans="1:2" x14ac:dyDescent="0.35">
      <c r="A542" s="89">
        <v>44559</v>
      </c>
      <c r="B542" s="90">
        <v>16.667859216051969</v>
      </c>
    </row>
    <row r="543" spans="1:2" x14ac:dyDescent="0.35">
      <c r="A543" s="89">
        <v>44560</v>
      </c>
      <c r="B543" s="90">
        <v>16.600098334765299</v>
      </c>
    </row>
    <row r="544" spans="1:2" x14ac:dyDescent="0.35">
      <c r="A544" s="89">
        <v>44561</v>
      </c>
      <c r="B544" s="90">
        <v>16.623236196668064</v>
      </c>
    </row>
    <row r="545" spans="1:2" x14ac:dyDescent="0.35">
      <c r="A545" s="89">
        <v>44564</v>
      </c>
      <c r="B545" s="90">
        <v>16.638110536462698</v>
      </c>
    </row>
    <row r="546" spans="1:2" x14ac:dyDescent="0.35">
      <c r="A546" s="89">
        <v>44565</v>
      </c>
      <c r="B546" s="90">
        <v>16.196838455888518</v>
      </c>
    </row>
    <row r="547" spans="1:2" x14ac:dyDescent="0.35">
      <c r="A547" s="89">
        <v>44566</v>
      </c>
      <c r="B547" s="90">
        <v>15.824979961022631</v>
      </c>
    </row>
    <row r="548" spans="1:2" x14ac:dyDescent="0.35">
      <c r="A548" s="89">
        <v>44567</v>
      </c>
      <c r="B548" s="90">
        <v>15.651445996751885</v>
      </c>
    </row>
    <row r="549" spans="1:2" x14ac:dyDescent="0.35">
      <c r="A549" s="89">
        <v>44568</v>
      </c>
      <c r="B549" s="90">
        <v>15.345695678751047</v>
      </c>
    </row>
    <row r="550" spans="1:2" x14ac:dyDescent="0.35">
      <c r="A550" s="89">
        <v>44571</v>
      </c>
      <c r="B550" s="90">
        <v>15.557241844719195</v>
      </c>
    </row>
    <row r="551" spans="1:2" x14ac:dyDescent="0.35">
      <c r="A551" s="89">
        <v>44572</v>
      </c>
      <c r="B551" s="90">
        <v>15.580379706621962</v>
      </c>
    </row>
    <row r="552" spans="1:2" x14ac:dyDescent="0.35">
      <c r="A552" s="89">
        <v>44573</v>
      </c>
      <c r="B552" s="90">
        <v>15.157287374685666</v>
      </c>
    </row>
    <row r="553" spans="1:2" x14ac:dyDescent="0.35">
      <c r="A553" s="89">
        <v>44574</v>
      </c>
      <c r="B553" s="90">
        <v>15.20686850733445</v>
      </c>
    </row>
    <row r="554" spans="1:2" x14ac:dyDescent="0.35">
      <c r="A554" s="89">
        <v>44575</v>
      </c>
      <c r="B554" s="90">
        <v>15.225048255972339</v>
      </c>
    </row>
    <row r="555" spans="1:2" x14ac:dyDescent="0.35">
      <c r="A555" s="89">
        <v>44579</v>
      </c>
      <c r="B555" s="90">
        <v>14.471415039710813</v>
      </c>
    </row>
    <row r="556" spans="1:2" x14ac:dyDescent="0.35">
      <c r="A556" s="89">
        <v>44580</v>
      </c>
      <c r="B556" s="90">
        <v>14.264826987007543</v>
      </c>
    </row>
    <row r="557" spans="1:2" x14ac:dyDescent="0.35">
      <c r="A557" s="89">
        <v>44581</v>
      </c>
      <c r="B557" s="90">
        <v>14.251605351634534</v>
      </c>
    </row>
    <row r="558" spans="1:2" x14ac:dyDescent="0.35">
      <c r="A558" s="89">
        <v>44582</v>
      </c>
      <c r="B558" s="90">
        <v>13.934286102682313</v>
      </c>
    </row>
    <row r="559" spans="1:2" x14ac:dyDescent="0.35">
      <c r="A559" s="89">
        <v>44585</v>
      </c>
      <c r="B559" s="90">
        <v>14.39539063631601</v>
      </c>
    </row>
    <row r="560" spans="1:2" x14ac:dyDescent="0.35">
      <c r="A560" s="89">
        <v>44586</v>
      </c>
      <c r="B560" s="90">
        <v>14.021879437028499</v>
      </c>
    </row>
    <row r="561" spans="1:2" x14ac:dyDescent="0.35">
      <c r="A561" s="89">
        <v>44587</v>
      </c>
      <c r="B561" s="90">
        <v>13.696296665968147</v>
      </c>
    </row>
    <row r="562" spans="1:2" x14ac:dyDescent="0.35">
      <c r="A562" s="89">
        <v>44588</v>
      </c>
      <c r="B562" s="90">
        <v>13.316174648994133</v>
      </c>
    </row>
    <row r="563" spans="1:2" x14ac:dyDescent="0.35">
      <c r="A563" s="89">
        <v>44589</v>
      </c>
      <c r="B563" s="90">
        <v>13.760752138411567</v>
      </c>
    </row>
    <row r="564" spans="1:2" x14ac:dyDescent="0.35">
      <c r="A564" s="89">
        <v>44592</v>
      </c>
      <c r="B564" s="90">
        <v>14.362336547883487</v>
      </c>
    </row>
    <row r="565" spans="1:2" x14ac:dyDescent="0.35">
      <c r="A565" s="89">
        <v>44593</v>
      </c>
      <c r="B565" s="90">
        <v>14.393737931894384</v>
      </c>
    </row>
    <row r="566" spans="1:2" x14ac:dyDescent="0.35">
      <c r="A566" s="89">
        <v>44594</v>
      </c>
      <c r="B566" s="90">
        <v>14.025184845871753</v>
      </c>
    </row>
    <row r="567" spans="1:2" x14ac:dyDescent="0.35">
      <c r="A567" s="89">
        <v>44595</v>
      </c>
      <c r="B567" s="90">
        <v>13.701254779233025</v>
      </c>
    </row>
    <row r="568" spans="1:2" x14ac:dyDescent="0.35">
      <c r="A568" s="89">
        <v>44596</v>
      </c>
      <c r="B568" s="90">
        <v>13.778931887049454</v>
      </c>
    </row>
    <row r="569" spans="1:2" x14ac:dyDescent="0.35">
      <c r="A569" s="89">
        <v>44599</v>
      </c>
      <c r="B569" s="90">
        <v>13.501277544216261</v>
      </c>
    </row>
    <row r="570" spans="1:2" x14ac:dyDescent="0.35">
      <c r="A570" s="89">
        <v>44600</v>
      </c>
      <c r="B570" s="90">
        <v>13.810333271060353</v>
      </c>
    </row>
    <row r="571" spans="1:2" x14ac:dyDescent="0.35">
      <c r="A571" s="89">
        <v>44601</v>
      </c>
      <c r="B571" s="90">
        <v>13.90619012751467</v>
      </c>
    </row>
    <row r="572" spans="1:2" x14ac:dyDescent="0.35">
      <c r="A572" s="89">
        <v>44602</v>
      </c>
      <c r="B572" s="90">
        <v>13.797111635687342</v>
      </c>
    </row>
    <row r="573" spans="1:2" x14ac:dyDescent="0.35">
      <c r="A573" s="89">
        <v>44603</v>
      </c>
      <c r="B573" s="90">
        <v>13.692991257124895</v>
      </c>
    </row>
    <row r="574" spans="1:2" x14ac:dyDescent="0.35">
      <c r="A574" s="89">
        <v>44606</v>
      </c>
      <c r="B574" s="90">
        <v>13.588870878562448</v>
      </c>
    </row>
    <row r="575" spans="1:2" x14ac:dyDescent="0.35">
      <c r="A575" s="89">
        <v>44607</v>
      </c>
      <c r="B575" s="90">
        <v>13.878094152347025</v>
      </c>
    </row>
    <row r="576" spans="1:2" x14ac:dyDescent="0.35">
      <c r="A576" s="89">
        <v>44608</v>
      </c>
      <c r="B576" s="90">
        <v>13.81529138432523</v>
      </c>
    </row>
    <row r="577" spans="1:2" x14ac:dyDescent="0.35">
      <c r="A577" s="89">
        <v>44609</v>
      </c>
      <c r="B577" s="90">
        <v>13.329396284367142</v>
      </c>
    </row>
    <row r="578" spans="1:2" x14ac:dyDescent="0.35">
      <c r="A578" s="89">
        <v>44610</v>
      </c>
      <c r="B578" s="90">
        <v>13.04182571500419</v>
      </c>
    </row>
    <row r="579" spans="1:2" x14ac:dyDescent="0.35">
      <c r="A579" s="89">
        <v>44614</v>
      </c>
      <c r="B579" s="90">
        <v>12.974064833717518</v>
      </c>
    </row>
    <row r="580" spans="1:2" x14ac:dyDescent="0.35">
      <c r="A580" s="89">
        <v>44615</v>
      </c>
      <c r="B580" s="90">
        <v>12.808794391554903</v>
      </c>
    </row>
    <row r="581" spans="1:2" x14ac:dyDescent="0.35">
      <c r="A581" s="89">
        <v>44616</v>
      </c>
      <c r="B581" s="90">
        <v>13.856141089277475</v>
      </c>
    </row>
    <row r="582" spans="1:2" x14ac:dyDescent="0.35">
      <c r="A582" s="89">
        <v>44617</v>
      </c>
      <c r="B582" s="90">
        <v>15.235885297135392</v>
      </c>
    </row>
    <row r="583" spans="1:2" x14ac:dyDescent="0.35">
      <c r="A583" s="89">
        <v>44620</v>
      </c>
      <c r="B583" s="90">
        <v>15.269432123973701</v>
      </c>
    </row>
    <row r="584" spans="1:2" x14ac:dyDescent="0.35">
      <c r="A584" s="89">
        <v>44621</v>
      </c>
      <c r="B584" s="90">
        <v>15.234207955793476</v>
      </c>
    </row>
    <row r="585" spans="1:2" x14ac:dyDescent="0.35">
      <c r="A585" s="89">
        <v>44622</v>
      </c>
      <c r="B585" s="90">
        <v>14.640429120755398</v>
      </c>
    </row>
    <row r="586" spans="1:2" x14ac:dyDescent="0.35">
      <c r="A586" s="89">
        <v>44623</v>
      </c>
      <c r="B586" s="90">
        <v>14.496177765350668</v>
      </c>
    </row>
    <row r="587" spans="1:2" x14ac:dyDescent="0.35">
      <c r="A587" s="89">
        <v>44624</v>
      </c>
      <c r="B587" s="90">
        <v>14.720941505167341</v>
      </c>
    </row>
    <row r="588" spans="1:2" x14ac:dyDescent="0.35">
      <c r="A588" s="89">
        <v>44627</v>
      </c>
      <c r="B588" s="90">
        <v>14.521337885479399</v>
      </c>
    </row>
    <row r="589" spans="1:2" x14ac:dyDescent="0.35">
      <c r="A589" s="89">
        <v>44628</v>
      </c>
      <c r="B589" s="90">
        <v>14.526369909505146</v>
      </c>
    </row>
    <row r="590" spans="1:2" x14ac:dyDescent="0.35">
      <c r="A590" s="89">
        <v>44629</v>
      </c>
      <c r="B590" s="90">
        <v>14.596818245865595</v>
      </c>
    </row>
    <row r="591" spans="1:2" x14ac:dyDescent="0.35">
      <c r="A591" s="89">
        <v>44630</v>
      </c>
      <c r="B591" s="90">
        <v>14.523015226821315</v>
      </c>
    </row>
    <row r="592" spans="1:2" x14ac:dyDescent="0.35">
      <c r="A592" s="89">
        <v>44631</v>
      </c>
      <c r="B592" s="90">
        <v>14.115421280735855</v>
      </c>
    </row>
    <row r="593" spans="1:2" x14ac:dyDescent="0.35">
      <c r="A593" s="89">
        <v>44634</v>
      </c>
      <c r="B593" s="90">
        <v>13.501514349594791</v>
      </c>
    </row>
    <row r="594" spans="1:2" x14ac:dyDescent="0.35">
      <c r="A594" s="89">
        <v>44635</v>
      </c>
      <c r="B594" s="90">
        <v>13.739696820146788</v>
      </c>
    </row>
    <row r="595" spans="1:2" x14ac:dyDescent="0.35">
      <c r="A595" s="89">
        <v>44636</v>
      </c>
      <c r="B595" s="90">
        <v>14.127162670129263</v>
      </c>
    </row>
    <row r="596" spans="1:2" x14ac:dyDescent="0.35">
      <c r="A596" s="89">
        <v>44637</v>
      </c>
      <c r="B596" s="90">
        <v>14.642106462097313</v>
      </c>
    </row>
    <row r="597" spans="1:2" x14ac:dyDescent="0.35">
      <c r="A597" s="89">
        <v>44638</v>
      </c>
      <c r="B597" s="90">
        <v>14.650493168806891</v>
      </c>
    </row>
    <row r="598" spans="1:2" x14ac:dyDescent="0.35">
      <c r="A598" s="89">
        <v>44641</v>
      </c>
      <c r="B598" s="90">
        <v>14.413988039596809</v>
      </c>
    </row>
    <row r="599" spans="1:2" x14ac:dyDescent="0.35">
      <c r="A599" s="89">
        <v>44642</v>
      </c>
      <c r="B599" s="90">
        <v>14.57669014976261</v>
      </c>
    </row>
    <row r="600" spans="1:2" x14ac:dyDescent="0.35">
      <c r="A600" s="89">
        <v>44643</v>
      </c>
      <c r="B600" s="90">
        <v>14.415665380938725</v>
      </c>
    </row>
    <row r="601" spans="1:2" x14ac:dyDescent="0.35">
      <c r="A601" s="89">
        <v>44644</v>
      </c>
      <c r="B601" s="90">
        <v>14.665589240884131</v>
      </c>
    </row>
    <row r="602" spans="1:2" x14ac:dyDescent="0.35">
      <c r="A602" s="89">
        <v>44645</v>
      </c>
      <c r="B602" s="90">
        <v>14.680685312961369</v>
      </c>
    </row>
    <row r="603" spans="1:2" x14ac:dyDescent="0.35">
      <c r="A603" s="89">
        <v>44648</v>
      </c>
      <c r="B603" s="90">
        <v>14.923899807539113</v>
      </c>
    </row>
    <row r="604" spans="1:2" x14ac:dyDescent="0.35">
      <c r="A604" s="89">
        <v>44649</v>
      </c>
      <c r="B604" s="90">
        <v>15.833018814857301</v>
      </c>
    </row>
    <row r="605" spans="1:2" x14ac:dyDescent="0.35">
      <c r="A605" s="89">
        <v>44650</v>
      </c>
      <c r="B605" s="90">
        <v>16.156745693846986</v>
      </c>
    </row>
    <row r="606" spans="1:2" x14ac:dyDescent="0.35">
      <c r="A606" s="89">
        <v>44651</v>
      </c>
      <c r="B606" s="90">
        <v>16.653238731053968</v>
      </c>
    </row>
    <row r="607" spans="1:2" x14ac:dyDescent="0.35">
      <c r="A607" s="89">
        <v>44652</v>
      </c>
      <c r="B607" s="90">
        <v>16.24061276094276</v>
      </c>
    </row>
    <row r="608" spans="1:2" x14ac:dyDescent="0.35">
      <c r="A608" s="89">
        <v>44655</v>
      </c>
      <c r="B608" s="90">
        <v>15.749151747761527</v>
      </c>
    </row>
    <row r="609" spans="1:2" x14ac:dyDescent="0.35">
      <c r="A609" s="89">
        <v>44656</v>
      </c>
      <c r="B609" s="90">
        <v>15.450584988900573</v>
      </c>
    </row>
    <row r="610" spans="1:2" x14ac:dyDescent="0.35">
      <c r="A610" s="89">
        <v>44657</v>
      </c>
      <c r="B610" s="90">
        <v>15.442198282190995</v>
      </c>
    </row>
    <row r="611" spans="1:2" x14ac:dyDescent="0.35">
      <c r="A611" s="89">
        <v>44658</v>
      </c>
      <c r="B611" s="90">
        <v>15.990688900997355</v>
      </c>
    </row>
    <row r="612" spans="1:2" x14ac:dyDescent="0.35">
      <c r="A612" s="89">
        <v>44659</v>
      </c>
      <c r="B612" s="90">
        <v>15.983979535629693</v>
      </c>
    </row>
    <row r="613" spans="1:2" x14ac:dyDescent="0.35">
      <c r="A613" s="89">
        <v>44662</v>
      </c>
      <c r="B613" s="90">
        <v>15.898435127192004</v>
      </c>
    </row>
    <row r="614" spans="1:2" x14ac:dyDescent="0.35">
      <c r="A614" s="89">
        <v>44663</v>
      </c>
      <c r="B614" s="90">
        <v>15.571353565518487</v>
      </c>
    </row>
    <row r="615" spans="1:2" x14ac:dyDescent="0.35">
      <c r="A615" s="89">
        <v>44664</v>
      </c>
      <c r="B615" s="90">
        <v>15.90346715121775</v>
      </c>
    </row>
    <row r="616" spans="1:2" x14ac:dyDescent="0.35">
      <c r="A616" s="89">
        <v>44665</v>
      </c>
      <c r="B616" s="90">
        <v>16.010816997100342</v>
      </c>
    </row>
    <row r="617" spans="1:2" x14ac:dyDescent="0.35">
      <c r="A617" s="89">
        <v>44669</v>
      </c>
      <c r="B617" s="90">
        <v>15.963851439526708</v>
      </c>
    </row>
    <row r="618" spans="1:2" x14ac:dyDescent="0.35">
      <c r="A618" s="89">
        <v>44670</v>
      </c>
      <c r="B618" s="90">
        <v>16.160100376530817</v>
      </c>
    </row>
    <row r="619" spans="1:2" x14ac:dyDescent="0.35">
      <c r="A619" s="89">
        <v>44671</v>
      </c>
      <c r="B619" s="90">
        <v>16.43686169794687</v>
      </c>
    </row>
    <row r="620" spans="1:2" x14ac:dyDescent="0.35">
      <c r="A620" s="89">
        <v>44672</v>
      </c>
      <c r="B620" s="90">
        <v>16.158423035188903</v>
      </c>
    </row>
    <row r="621" spans="1:2" x14ac:dyDescent="0.35">
      <c r="A621" s="89">
        <v>44673</v>
      </c>
      <c r="B621" s="90">
        <v>15.282850854709025</v>
      </c>
    </row>
    <row r="622" spans="1:2" x14ac:dyDescent="0.35">
      <c r="A622" s="89">
        <v>44676</v>
      </c>
      <c r="B622" s="90">
        <v>15.868242983037526</v>
      </c>
    </row>
    <row r="623" spans="1:2" x14ac:dyDescent="0.35">
      <c r="A623" s="89">
        <v>44677</v>
      </c>
      <c r="B623" s="90">
        <v>15.432134234139502</v>
      </c>
    </row>
    <row r="624" spans="1:2" x14ac:dyDescent="0.35">
      <c r="A624" s="89">
        <v>44678</v>
      </c>
      <c r="B624" s="90">
        <v>15.269124846785415</v>
      </c>
    </row>
    <row r="625" spans="1:2" x14ac:dyDescent="0.35">
      <c r="A625" s="89">
        <v>44679</v>
      </c>
      <c r="B625" s="90">
        <v>15.350246004099883</v>
      </c>
    </row>
    <row r="626" spans="1:2" x14ac:dyDescent="0.35">
      <c r="A626" s="89">
        <v>44680</v>
      </c>
      <c r="B626" s="90">
        <v>15.248844557456797</v>
      </c>
    </row>
    <row r="627" spans="1:2" x14ac:dyDescent="0.35">
      <c r="A627" s="89">
        <v>44683</v>
      </c>
      <c r="B627" s="90">
        <v>15.846802489112491</v>
      </c>
    </row>
    <row r="628" spans="1:2" x14ac:dyDescent="0.35">
      <c r="A628" s="89">
        <v>44684</v>
      </c>
      <c r="B628" s="90">
        <v>15.082163579288025</v>
      </c>
    </row>
    <row r="629" spans="1:2" x14ac:dyDescent="0.35">
      <c r="A629" s="89">
        <v>44685</v>
      </c>
      <c r="B629" s="90">
        <v>15.561694281553399</v>
      </c>
    </row>
    <row r="630" spans="1:2" x14ac:dyDescent="0.35">
      <c r="A630" s="89">
        <v>44686</v>
      </c>
      <c r="B630" s="90">
        <v>14.784468344660194</v>
      </c>
    </row>
    <row r="631" spans="1:2" x14ac:dyDescent="0.35">
      <c r="A631" s="89">
        <v>44687</v>
      </c>
      <c r="B631" s="90">
        <v>14.752285076051781</v>
      </c>
    </row>
    <row r="632" spans="1:2" x14ac:dyDescent="0.35">
      <c r="A632" s="89">
        <v>44690</v>
      </c>
      <c r="B632" s="90">
        <v>14.446544024271844</v>
      </c>
    </row>
    <row r="633" spans="1:2" x14ac:dyDescent="0.35">
      <c r="A633" s="89">
        <v>44691</v>
      </c>
      <c r="B633" s="90">
        <v>14.826306593851132</v>
      </c>
    </row>
    <row r="634" spans="1:2" x14ac:dyDescent="0.35">
      <c r="A634" s="89">
        <v>44692</v>
      </c>
      <c r="B634" s="90">
        <v>14.39183246763754</v>
      </c>
    </row>
    <row r="635" spans="1:2" x14ac:dyDescent="0.35">
      <c r="A635" s="89">
        <v>44693</v>
      </c>
      <c r="B635" s="90">
        <v>14.998487080906148</v>
      </c>
    </row>
    <row r="636" spans="1:2" x14ac:dyDescent="0.35">
      <c r="A636" s="89">
        <v>44694</v>
      </c>
      <c r="B636" s="90">
        <v>14.953430504854369</v>
      </c>
    </row>
    <row r="637" spans="1:2" x14ac:dyDescent="0.35">
      <c r="A637" s="89">
        <v>44697</v>
      </c>
      <c r="B637" s="90">
        <v>15.016187878640777</v>
      </c>
    </row>
    <row r="638" spans="1:2" x14ac:dyDescent="0.35">
      <c r="A638" s="89">
        <v>44698</v>
      </c>
      <c r="B638" s="90">
        <v>15.210896653721683</v>
      </c>
    </row>
    <row r="639" spans="1:2" x14ac:dyDescent="0.35">
      <c r="A639" s="89">
        <v>44699</v>
      </c>
      <c r="B639" s="90">
        <v>14.985613773462783</v>
      </c>
    </row>
    <row r="640" spans="1:2" x14ac:dyDescent="0.35">
      <c r="A640" s="89">
        <v>44700</v>
      </c>
      <c r="B640" s="90">
        <v>15.20285083656958</v>
      </c>
    </row>
    <row r="641" spans="1:2" x14ac:dyDescent="0.35">
      <c r="A641" s="89">
        <v>44701</v>
      </c>
      <c r="B641" s="90">
        <v>15.436179533980582</v>
      </c>
    </row>
    <row r="642" spans="1:2" x14ac:dyDescent="0.35">
      <c r="A642" s="89">
        <v>44704</v>
      </c>
      <c r="B642" s="90">
        <v>15.272044864077669</v>
      </c>
    </row>
    <row r="643" spans="1:2" x14ac:dyDescent="0.35">
      <c r="A643" s="89">
        <v>44705</v>
      </c>
      <c r="B643" s="90">
        <v>15.539165993527508</v>
      </c>
    </row>
    <row r="644" spans="1:2" x14ac:dyDescent="0.35">
      <c r="A644" s="89">
        <v>44706</v>
      </c>
      <c r="B644" s="90">
        <v>15.663071577669903</v>
      </c>
    </row>
    <row r="645" spans="1:2" x14ac:dyDescent="0.35">
      <c r="A645" s="89">
        <v>44707</v>
      </c>
      <c r="B645" s="90">
        <v>15.585831733009709</v>
      </c>
    </row>
    <row r="646" spans="1:2" x14ac:dyDescent="0.35">
      <c r="A646" s="89">
        <v>44708</v>
      </c>
      <c r="B646" s="90">
        <v>15.321928930420713</v>
      </c>
    </row>
    <row r="647" spans="1:2" x14ac:dyDescent="0.35">
      <c r="A647" s="89">
        <v>44712</v>
      </c>
      <c r="B647" s="90">
        <v>15.268826537216828</v>
      </c>
    </row>
    <row r="648" spans="1:2" x14ac:dyDescent="0.35">
      <c r="A648" s="89">
        <v>44713</v>
      </c>
      <c r="B648" s="90">
        <v>14.823088266990291</v>
      </c>
    </row>
    <row r="649" spans="1:2" x14ac:dyDescent="0.35">
      <c r="A649" s="89">
        <v>44714</v>
      </c>
      <c r="B649" s="90">
        <v>15.307446459546926</v>
      </c>
    </row>
    <row r="650" spans="1:2" x14ac:dyDescent="0.35">
      <c r="A650" s="89">
        <v>44715</v>
      </c>
      <c r="B650" s="90">
        <v>15.117565174757281</v>
      </c>
    </row>
    <row r="651" spans="1:2" x14ac:dyDescent="0.35">
      <c r="A651" s="89">
        <v>44718</v>
      </c>
      <c r="B651" s="90">
        <v>15.194805019417476</v>
      </c>
    </row>
    <row r="652" spans="1:2" x14ac:dyDescent="0.35">
      <c r="A652" s="89">
        <v>44719</v>
      </c>
      <c r="B652" s="90">
        <v>15.302618969255663</v>
      </c>
    </row>
    <row r="653" spans="1:2" x14ac:dyDescent="0.35">
      <c r="A653" s="89">
        <v>44720</v>
      </c>
      <c r="B653" s="90">
        <v>14.977567956310679</v>
      </c>
    </row>
    <row r="654" spans="1:2" x14ac:dyDescent="0.35">
      <c r="A654" s="89">
        <v>44721</v>
      </c>
      <c r="B654" s="90">
        <v>14.869754006472492</v>
      </c>
    </row>
    <row r="655" spans="1:2" x14ac:dyDescent="0.35">
      <c r="A655" s="89">
        <v>44722</v>
      </c>
      <c r="B655" s="90">
        <v>14.9325113802589</v>
      </c>
    </row>
    <row r="656" spans="1:2" x14ac:dyDescent="0.35">
      <c r="A656" s="89">
        <v>44725</v>
      </c>
      <c r="B656" s="90">
        <v>14.424015736245954</v>
      </c>
    </row>
    <row r="657" spans="1:2" x14ac:dyDescent="0.35">
      <c r="A657" s="89">
        <v>44726</v>
      </c>
      <c r="B657" s="90">
        <v>14.247007758899676</v>
      </c>
    </row>
    <row r="658" spans="1:2" x14ac:dyDescent="0.35">
      <c r="A658" s="89">
        <v>44727</v>
      </c>
      <c r="B658" s="90">
        <v>14.420797409385113</v>
      </c>
    </row>
    <row r="659" spans="1:2" x14ac:dyDescent="0.35">
      <c r="A659" s="89">
        <v>44728</v>
      </c>
      <c r="B659" s="90">
        <v>14.195514529126214</v>
      </c>
    </row>
    <row r="660" spans="1:2" x14ac:dyDescent="0.35">
      <c r="A660" s="89">
        <v>44729</v>
      </c>
      <c r="B660" s="90">
        <v>14.353212545307443</v>
      </c>
    </row>
    <row r="661" spans="1:2" x14ac:dyDescent="0.35">
      <c r="A661" s="89">
        <v>44733</v>
      </c>
      <c r="B661" s="90">
        <v>13.949312524271845</v>
      </c>
    </row>
    <row r="662" spans="1:2" x14ac:dyDescent="0.35">
      <c r="A662" s="89">
        <v>44734</v>
      </c>
      <c r="B662" s="90">
        <v>14.430452389967638</v>
      </c>
    </row>
    <row r="663" spans="1:2" x14ac:dyDescent="0.35">
      <c r="A663" s="89">
        <v>44735</v>
      </c>
      <c r="B663" s="90">
        <v>14.984004610032363</v>
      </c>
    </row>
    <row r="664" spans="1:2" x14ac:dyDescent="0.35">
      <c r="A664" s="89">
        <v>44736</v>
      </c>
      <c r="B664" s="90">
        <v>15.700082336569579</v>
      </c>
    </row>
    <row r="665" spans="1:2" x14ac:dyDescent="0.35">
      <c r="A665" s="89">
        <v>44739</v>
      </c>
      <c r="B665" s="90">
        <v>15.836861228155339</v>
      </c>
    </row>
    <row r="666" spans="1:2" x14ac:dyDescent="0.35">
      <c r="A666" s="89">
        <v>44740</v>
      </c>
      <c r="B666" s="90">
        <v>15.207678326860842</v>
      </c>
    </row>
    <row r="667" spans="1:2" x14ac:dyDescent="0.35">
      <c r="A667" s="89">
        <v>44741</v>
      </c>
      <c r="B667" s="90">
        <v>15.51985603236246</v>
      </c>
    </row>
    <row r="668" spans="1:2" x14ac:dyDescent="0.35">
      <c r="A668" s="89">
        <v>44742</v>
      </c>
      <c r="B668" s="90">
        <v>15.233424941747574</v>
      </c>
    </row>
    <row r="669" spans="1:2" x14ac:dyDescent="0.35">
      <c r="A669" s="89">
        <v>44743</v>
      </c>
      <c r="B669" s="90">
        <v>15.449052841423947</v>
      </c>
    </row>
    <row r="670" spans="1:2" x14ac:dyDescent="0.35">
      <c r="A670" s="89">
        <v>44747</v>
      </c>
      <c r="B670" s="90">
        <v>15.508591888349514</v>
      </c>
    </row>
    <row r="671" spans="1:2" x14ac:dyDescent="0.35">
      <c r="A671" s="89">
        <v>44748</v>
      </c>
      <c r="B671" s="90">
        <v>15.378249650485436</v>
      </c>
    </row>
    <row r="672" spans="1:2" x14ac:dyDescent="0.35">
      <c r="A672" s="89">
        <v>44749</v>
      </c>
      <c r="B672" s="90">
        <v>15.856171189320388</v>
      </c>
    </row>
    <row r="673" spans="1:2" x14ac:dyDescent="0.35">
      <c r="A673" s="89">
        <v>44750</v>
      </c>
      <c r="B673" s="90">
        <v>15.933411033980583</v>
      </c>
    </row>
    <row r="674" spans="1:2" x14ac:dyDescent="0.35">
      <c r="A674" s="89">
        <v>44753</v>
      </c>
      <c r="B674" s="90">
        <v>16.025133349514562</v>
      </c>
    </row>
    <row r="675" spans="1:2" x14ac:dyDescent="0.35">
      <c r="A675" s="89">
        <v>44754</v>
      </c>
      <c r="B675" s="90">
        <v>15.743529749190939</v>
      </c>
    </row>
    <row r="676" spans="1:2" x14ac:dyDescent="0.35">
      <c r="A676" s="89">
        <v>44755</v>
      </c>
      <c r="B676" s="90">
        <v>15.733874768608414</v>
      </c>
    </row>
    <row r="677" spans="1:2" x14ac:dyDescent="0.35">
      <c r="A677" s="89">
        <v>44756</v>
      </c>
      <c r="B677" s="90">
        <v>16.054098291262136</v>
      </c>
    </row>
    <row r="678" spans="1:2" x14ac:dyDescent="0.35">
      <c r="A678" s="89">
        <v>44757</v>
      </c>
      <c r="B678" s="90">
        <v>16.305127786407766</v>
      </c>
    </row>
    <row r="679" spans="1:2" x14ac:dyDescent="0.35">
      <c r="A679" s="89">
        <v>44760</v>
      </c>
      <c r="B679" s="90">
        <v>16.292254478964402</v>
      </c>
    </row>
    <row r="680" spans="1:2" x14ac:dyDescent="0.35">
      <c r="A680" s="89">
        <v>44761</v>
      </c>
      <c r="B680" s="90">
        <v>16.643052106796116</v>
      </c>
    </row>
    <row r="681" spans="1:2" x14ac:dyDescent="0.35">
      <c r="A681" s="89">
        <v>44762</v>
      </c>
      <c r="B681" s="90">
        <v>16.641442943365696</v>
      </c>
    </row>
    <row r="682" spans="1:2" x14ac:dyDescent="0.35">
      <c r="A682" s="89">
        <v>44763</v>
      </c>
      <c r="B682" s="90">
        <v>17.156375241100324</v>
      </c>
    </row>
    <row r="683" spans="1:2" x14ac:dyDescent="0.35">
      <c r="A683" s="89">
        <v>44764</v>
      </c>
      <c r="B683" s="90">
        <v>16.94235650485437</v>
      </c>
    </row>
    <row r="684" spans="1:2" x14ac:dyDescent="0.35">
      <c r="A684" s="89">
        <v>44767</v>
      </c>
      <c r="B684" s="90">
        <v>16.908564072815533</v>
      </c>
    </row>
    <row r="685" spans="1:2" x14ac:dyDescent="0.35">
      <c r="A685" s="89">
        <v>44768</v>
      </c>
      <c r="B685" s="90">
        <v>16.935919851132684</v>
      </c>
    </row>
    <row r="686" spans="1:2" x14ac:dyDescent="0.35">
      <c r="A686" s="89">
        <v>44769</v>
      </c>
      <c r="B686" s="90">
        <v>17.111318665048543</v>
      </c>
    </row>
    <row r="687" spans="1:2" x14ac:dyDescent="0.35">
      <c r="A687" s="89">
        <v>44770</v>
      </c>
      <c r="B687" s="90">
        <v>16.94235650485437</v>
      </c>
    </row>
    <row r="688" spans="1:2" x14ac:dyDescent="0.35">
      <c r="A688" s="89">
        <v>44771</v>
      </c>
      <c r="B688" s="90">
        <v>16.766957690938511</v>
      </c>
    </row>
    <row r="689" spans="1:2" x14ac:dyDescent="0.35">
      <c r="A689" s="89">
        <v>44774</v>
      </c>
      <c r="B689" s="90">
        <v>16.890804799701264</v>
      </c>
    </row>
    <row r="690" spans="1:2" x14ac:dyDescent="0.35">
      <c r="A690" s="89">
        <v>44775</v>
      </c>
      <c r="B690" s="90">
        <v>18.711317802291386</v>
      </c>
    </row>
    <row r="691" spans="1:2" x14ac:dyDescent="0.35">
      <c r="A691" s="89">
        <v>44776</v>
      </c>
      <c r="B691" s="90">
        <v>18.619124500789155</v>
      </c>
    </row>
    <row r="692" spans="1:2" x14ac:dyDescent="0.35">
      <c r="A692" s="89">
        <v>44777</v>
      </c>
      <c r="B692" s="90">
        <v>18.169004264042965</v>
      </c>
    </row>
    <row r="693" spans="1:2" x14ac:dyDescent="0.35">
      <c r="A693" s="89">
        <v>44778</v>
      </c>
      <c r="B693" s="90">
        <v>18.29012095425178</v>
      </c>
    </row>
    <row r="694" spans="1:2" x14ac:dyDescent="0.35">
      <c r="A694" s="89">
        <v>44781</v>
      </c>
      <c r="B694" s="90">
        <v>18.295544089634262</v>
      </c>
    </row>
    <row r="695" spans="1:2" x14ac:dyDescent="0.35">
      <c r="A695" s="89">
        <v>44782</v>
      </c>
      <c r="B695" s="90">
        <v>18.293736377840101</v>
      </c>
    </row>
    <row r="696" spans="1:2" x14ac:dyDescent="0.35">
      <c r="A696" s="89">
        <v>44783</v>
      </c>
      <c r="B696" s="90">
        <v>18.389545102930658</v>
      </c>
    </row>
    <row r="697" spans="1:2" x14ac:dyDescent="0.35">
      <c r="A697" s="89">
        <v>44784</v>
      </c>
      <c r="B697" s="90">
        <v>18.259389853751035</v>
      </c>
    </row>
    <row r="698" spans="1:2" x14ac:dyDescent="0.35">
      <c r="A698" s="89">
        <v>44785</v>
      </c>
      <c r="B698" s="90">
        <v>18.479930692638728</v>
      </c>
    </row>
    <row r="699" spans="1:2" x14ac:dyDescent="0.35">
      <c r="A699" s="89">
        <v>44788</v>
      </c>
      <c r="B699" s="90">
        <v>18.798087968411131</v>
      </c>
    </row>
    <row r="700" spans="1:2" x14ac:dyDescent="0.35">
      <c r="A700" s="89">
        <v>44789</v>
      </c>
      <c r="B700" s="90">
        <v>18.740241190997967</v>
      </c>
    </row>
    <row r="701" spans="1:2" x14ac:dyDescent="0.35">
      <c r="A701" s="89">
        <v>44790</v>
      </c>
      <c r="B701" s="90">
        <v>18.516084928521956</v>
      </c>
    </row>
    <row r="702" spans="1:2" x14ac:dyDescent="0.35">
      <c r="A702" s="89">
        <v>44791</v>
      </c>
      <c r="B702" s="90">
        <v>18.675163566408155</v>
      </c>
    </row>
    <row r="703" spans="1:2" x14ac:dyDescent="0.35">
      <c r="A703" s="89">
        <v>44792</v>
      </c>
      <c r="B703" s="90">
        <v>18.8089342391761</v>
      </c>
    </row>
    <row r="704" spans="1:2" x14ac:dyDescent="0.35">
      <c r="A704" s="89">
        <v>44795</v>
      </c>
      <c r="B704" s="90">
        <v>18.78181856226368</v>
      </c>
    </row>
    <row r="705" spans="1:2" x14ac:dyDescent="0.35">
      <c r="A705" s="89">
        <v>44796</v>
      </c>
      <c r="B705" s="90">
        <v>18.324467478340846</v>
      </c>
    </row>
    <row r="706" spans="1:2" x14ac:dyDescent="0.35">
      <c r="A706" s="89">
        <v>44797</v>
      </c>
      <c r="B706" s="90">
        <v>17.999079355391796</v>
      </c>
    </row>
    <row r="707" spans="1:2" x14ac:dyDescent="0.35">
      <c r="A707" s="89">
        <v>44798</v>
      </c>
      <c r="B707" s="90">
        <v>18.326275190135007</v>
      </c>
    </row>
    <row r="708" spans="1:2" x14ac:dyDescent="0.35">
      <c r="A708" s="89">
        <v>44799</v>
      </c>
      <c r="B708" s="90">
        <v>17.680922079619389</v>
      </c>
    </row>
    <row r="709" spans="1:2" x14ac:dyDescent="0.35">
      <c r="A709" s="89">
        <v>44802</v>
      </c>
      <c r="B709" s="90">
        <v>17.501958611997413</v>
      </c>
    </row>
    <row r="710" spans="1:2" x14ac:dyDescent="0.35">
      <c r="A710" s="89">
        <v>44803</v>
      </c>
      <c r="B710" s="90">
        <v>17.400726751524374</v>
      </c>
    </row>
    <row r="711" spans="1:2" x14ac:dyDescent="0.35">
      <c r="A711" s="89">
        <v>44804</v>
      </c>
      <c r="B711" s="90">
        <v>17.541728271468962</v>
      </c>
    </row>
    <row r="712" spans="1:2" x14ac:dyDescent="0.35">
      <c r="A712" s="89">
        <v>44805</v>
      </c>
      <c r="B712" s="90">
        <v>17.191032183401649</v>
      </c>
    </row>
    <row r="713" spans="1:2" x14ac:dyDescent="0.35">
      <c r="A713" s="89">
        <v>44806</v>
      </c>
      <c r="B713" s="90">
        <v>17.31673577399539</v>
      </c>
    </row>
    <row r="714" spans="1:2" x14ac:dyDescent="0.35">
      <c r="A714" s="89">
        <v>44810</v>
      </c>
      <c r="B714" s="90">
        <v>17.318544624328652</v>
      </c>
    </row>
    <row r="715" spans="1:2" x14ac:dyDescent="0.35">
      <c r="A715" s="89">
        <v>44811</v>
      </c>
      <c r="B715" s="90">
        <v>17.989628097968637</v>
      </c>
    </row>
    <row r="716" spans="1:2" x14ac:dyDescent="0.35">
      <c r="A716" s="89">
        <v>44812</v>
      </c>
      <c r="B716" s="90">
        <v>18.353207014954183</v>
      </c>
    </row>
    <row r="717" spans="1:2" x14ac:dyDescent="0.35">
      <c r="A717" s="89">
        <v>44813</v>
      </c>
      <c r="B717" s="90">
        <v>18.336927361954832</v>
      </c>
    </row>
    <row r="718" spans="1:2" x14ac:dyDescent="0.35">
      <c r="A718" s="89">
        <v>44816</v>
      </c>
      <c r="B718" s="90">
        <v>18.391192871952672</v>
      </c>
    </row>
    <row r="719" spans="1:2" x14ac:dyDescent="0.35">
      <c r="A719" s="89">
        <v>44817</v>
      </c>
      <c r="B719" s="90">
        <v>17.986010397302117</v>
      </c>
    </row>
    <row r="720" spans="1:2" x14ac:dyDescent="0.35">
      <c r="A720" s="89">
        <v>44818</v>
      </c>
      <c r="B720" s="90">
        <v>17.881097077972953</v>
      </c>
    </row>
    <row r="721" spans="1:2" x14ac:dyDescent="0.35">
      <c r="A721" s="89">
        <v>44819</v>
      </c>
      <c r="B721" s="90">
        <v>17.95345109130341</v>
      </c>
    </row>
    <row r="722" spans="1:2" x14ac:dyDescent="0.35">
      <c r="A722" s="89">
        <v>44820</v>
      </c>
      <c r="B722" s="90">
        <v>18.112629920630415</v>
      </c>
    </row>
    <row r="723" spans="1:2" x14ac:dyDescent="0.35">
      <c r="A723" s="89">
        <v>44823</v>
      </c>
      <c r="B723" s="90">
        <v>18.110821070297153</v>
      </c>
    </row>
    <row r="724" spans="1:2" x14ac:dyDescent="0.35">
      <c r="A724" s="89">
        <v>44824</v>
      </c>
      <c r="B724" s="90">
        <v>18.065599811965619</v>
      </c>
    </row>
    <row r="725" spans="1:2" x14ac:dyDescent="0.35">
      <c r="A725" s="89">
        <v>44825</v>
      </c>
      <c r="B725" s="90">
        <v>18.275426450623943</v>
      </c>
    </row>
    <row r="726" spans="1:2" x14ac:dyDescent="0.35">
      <c r="A726" s="89">
        <v>44826</v>
      </c>
      <c r="B726" s="90">
        <v>17.913656383971659</v>
      </c>
    </row>
    <row r="727" spans="1:2" x14ac:dyDescent="0.35">
      <c r="A727" s="89">
        <v>44827</v>
      </c>
      <c r="B727" s="90">
        <v>17.575401371651772</v>
      </c>
    </row>
    <row r="728" spans="1:2" x14ac:dyDescent="0.35">
      <c r="A728" s="89">
        <v>44830</v>
      </c>
      <c r="B728" s="90">
        <v>18.045702458299743</v>
      </c>
    </row>
    <row r="729" spans="1:2" x14ac:dyDescent="0.35">
      <c r="A729" s="89">
        <v>44831</v>
      </c>
      <c r="B729" s="90">
        <v>18.288088402956774</v>
      </c>
    </row>
    <row r="730" spans="1:2" x14ac:dyDescent="0.35">
      <c r="A730" s="89">
        <v>44832</v>
      </c>
      <c r="B730" s="90">
        <v>18.597401809944476</v>
      </c>
    </row>
    <row r="731" spans="1:2" x14ac:dyDescent="0.35">
      <c r="A731" s="89">
        <v>44833</v>
      </c>
      <c r="B731" s="90">
        <v>18.619108013943613</v>
      </c>
    </row>
    <row r="732" spans="1:2" x14ac:dyDescent="0.35">
      <c r="A732" s="89">
        <v>44834</v>
      </c>
      <c r="B732" s="90">
        <v>18.640814217942751</v>
      </c>
    </row>
    <row r="733" spans="1:2" x14ac:dyDescent="0.35">
      <c r="A733" s="89">
        <v>44837</v>
      </c>
      <c r="B733" s="90">
        <v>18.959171876596759</v>
      </c>
    </row>
    <row r="734" spans="1:2" x14ac:dyDescent="0.35">
      <c r="A734" s="89">
        <v>44838</v>
      </c>
      <c r="B734" s="90">
        <v>19.208793222586834</v>
      </c>
    </row>
    <row r="735" spans="1:2" x14ac:dyDescent="0.35">
      <c r="A735" s="89">
        <v>44839</v>
      </c>
      <c r="B735" s="90">
        <v>19.036952440926999</v>
      </c>
    </row>
    <row r="736" spans="1:2" x14ac:dyDescent="0.35">
      <c r="A736" s="89">
        <v>44840</v>
      </c>
      <c r="B736" s="90">
        <v>19.120159556257025</v>
      </c>
    </row>
    <row r="737" spans="1:2" x14ac:dyDescent="0.35">
      <c r="A737" s="89">
        <v>44841</v>
      </c>
      <c r="B737" s="90">
        <v>18.975451529596111</v>
      </c>
    </row>
    <row r="738" spans="1:2" x14ac:dyDescent="0.35">
      <c r="A738" s="89">
        <v>44844</v>
      </c>
      <c r="B738" s="90">
        <v>19.230499426585972</v>
      </c>
    </row>
    <row r="739" spans="1:2" x14ac:dyDescent="0.35">
      <c r="A739" s="89">
        <v>44845</v>
      </c>
      <c r="B739" s="90">
        <v>19.297426888916643</v>
      </c>
    </row>
    <row r="740" spans="1:2" x14ac:dyDescent="0.35">
      <c r="A740" s="89">
        <v>44846</v>
      </c>
      <c r="B740" s="90">
        <v>19.688138560901113</v>
      </c>
    </row>
    <row r="741" spans="1:2" x14ac:dyDescent="0.35">
      <c r="A741" s="89">
        <v>44847</v>
      </c>
      <c r="B741" s="90">
        <v>20.364648585540884</v>
      </c>
    </row>
    <row r="742" spans="1:2" x14ac:dyDescent="0.35">
      <c r="A742" s="89">
        <v>44848</v>
      </c>
      <c r="B742" s="90">
        <v>19.908818301559005</v>
      </c>
    </row>
    <row r="743" spans="1:2" x14ac:dyDescent="0.35">
      <c r="A743" s="89">
        <v>44851</v>
      </c>
      <c r="B743" s="90">
        <v>20.219940558879969</v>
      </c>
    </row>
    <row r="744" spans="1:2" x14ac:dyDescent="0.35">
      <c r="A744" s="89">
        <v>44852</v>
      </c>
      <c r="B744" s="90">
        <v>20.219940558879969</v>
      </c>
    </row>
    <row r="745" spans="1:2" x14ac:dyDescent="0.35">
      <c r="A745" s="89">
        <v>44853</v>
      </c>
      <c r="B745" s="90">
        <v>20.252499864878676</v>
      </c>
    </row>
    <row r="746" spans="1:2" x14ac:dyDescent="0.35">
      <c r="A746" s="89">
        <v>44854</v>
      </c>
      <c r="B746" s="90">
        <v>20.321236177542609</v>
      </c>
    </row>
    <row r="747" spans="1:2" x14ac:dyDescent="0.35">
      <c r="A747" s="89">
        <v>44855</v>
      </c>
      <c r="B747" s="90">
        <v>20.437002598871338</v>
      </c>
    </row>
    <row r="748" spans="1:2" x14ac:dyDescent="0.35">
      <c r="A748" s="89">
        <v>44858</v>
      </c>
      <c r="B748" s="90">
        <v>20.422531796205249</v>
      </c>
    </row>
    <row r="749" spans="1:2" x14ac:dyDescent="0.35">
      <c r="A749" s="89">
        <v>44859</v>
      </c>
      <c r="B749" s="90">
        <v>20.999555052515642</v>
      </c>
    </row>
    <row r="750" spans="1:2" x14ac:dyDescent="0.35">
      <c r="A750" s="89">
        <v>44860</v>
      </c>
      <c r="B750" s="90">
        <v>21.683300478488459</v>
      </c>
    </row>
    <row r="751" spans="1:2" x14ac:dyDescent="0.35">
      <c r="A751" s="89">
        <v>44861</v>
      </c>
      <c r="B751" s="90">
        <v>19.731550968899384</v>
      </c>
    </row>
    <row r="752" spans="1:2" x14ac:dyDescent="0.35">
      <c r="A752" s="89">
        <v>44862</v>
      </c>
      <c r="B752" s="90">
        <v>20.455091102203955</v>
      </c>
    </row>
    <row r="753" spans="1:2" x14ac:dyDescent="0.35">
      <c r="A753" s="89">
        <v>44865</v>
      </c>
      <c r="B753" s="90">
        <v>17.520383968666287</v>
      </c>
    </row>
    <row r="754" spans="1:2" x14ac:dyDescent="0.35">
      <c r="A754" s="89">
        <v>44866</v>
      </c>
      <c r="B754" s="90">
        <v>17.869453203951462</v>
      </c>
    </row>
    <row r="755" spans="1:2" x14ac:dyDescent="0.35">
      <c r="A755" s="89">
        <v>44867</v>
      </c>
      <c r="B755" s="90">
        <v>17.748485524268823</v>
      </c>
    </row>
    <row r="756" spans="1:2" x14ac:dyDescent="0.35">
      <c r="A756" s="89">
        <v>44868</v>
      </c>
      <c r="B756" s="90">
        <v>17.779502878033604</v>
      </c>
    </row>
    <row r="757" spans="1:2" x14ac:dyDescent="0.35">
      <c r="A757" s="89">
        <v>44869</v>
      </c>
      <c r="B757" s="90">
        <v>17.973361339063473</v>
      </c>
    </row>
    <row r="758" spans="1:2" x14ac:dyDescent="0.35">
      <c r="A758" s="89">
        <v>44872</v>
      </c>
      <c r="B758" s="90">
        <v>18.057108194228377</v>
      </c>
    </row>
    <row r="759" spans="1:2" x14ac:dyDescent="0.35">
      <c r="A759" s="89">
        <v>44873</v>
      </c>
      <c r="B759" s="90">
        <v>17.590297020068451</v>
      </c>
    </row>
    <row r="760" spans="1:2" x14ac:dyDescent="0.35">
      <c r="A760" s="89">
        <v>44874</v>
      </c>
      <c r="B760" s="90">
        <v>17.460024134256379</v>
      </c>
    </row>
    <row r="761" spans="1:2" x14ac:dyDescent="0.35">
      <c r="A761" s="89">
        <v>44875</v>
      </c>
      <c r="B761" s="90">
        <v>17.536016650980088</v>
      </c>
    </row>
    <row r="762" spans="1:2" x14ac:dyDescent="0.35">
      <c r="A762" s="89">
        <v>44876</v>
      </c>
      <c r="B762" s="90">
        <v>17.33905645457374</v>
      </c>
    </row>
    <row r="763" spans="1:2" x14ac:dyDescent="0.35">
      <c r="A763" s="89">
        <v>44879</v>
      </c>
      <c r="B763" s="90">
        <v>17.461575001944617</v>
      </c>
    </row>
    <row r="764" spans="1:2" x14ac:dyDescent="0.35">
      <c r="A764" s="89">
        <v>44880</v>
      </c>
      <c r="B764" s="90">
        <v>17.509651900280026</v>
      </c>
    </row>
    <row r="765" spans="1:2" x14ac:dyDescent="0.35">
      <c r="A765" s="89">
        <v>44881</v>
      </c>
      <c r="B765" s="90">
        <v>17.407294632856253</v>
      </c>
    </row>
    <row r="766" spans="1:2" x14ac:dyDescent="0.35">
      <c r="A766" s="89">
        <v>44882</v>
      </c>
      <c r="B766" s="90">
        <v>17.64767912453329</v>
      </c>
    </row>
    <row r="767" spans="1:2" x14ac:dyDescent="0.35">
      <c r="A767" s="89">
        <v>44883</v>
      </c>
      <c r="B767" s="90">
        <v>17.656984330662727</v>
      </c>
    </row>
    <row r="768" spans="1:2" x14ac:dyDescent="0.35">
      <c r="A768" s="89">
        <v>44886</v>
      </c>
      <c r="B768" s="90">
        <v>17.253758731720598</v>
      </c>
    </row>
    <row r="769" spans="1:2" x14ac:dyDescent="0.35">
      <c r="A769" s="89">
        <v>44887</v>
      </c>
      <c r="B769" s="90">
        <v>17.742282053515869</v>
      </c>
    </row>
    <row r="770" spans="1:2" x14ac:dyDescent="0.35">
      <c r="A770" s="89">
        <v>44888</v>
      </c>
      <c r="B770" s="90">
        <v>17.8710040716397</v>
      </c>
    </row>
    <row r="771" spans="1:2" x14ac:dyDescent="0.35">
      <c r="A771" s="89">
        <v>44890</v>
      </c>
      <c r="B771" s="90">
        <v>17.723671641256999</v>
      </c>
    </row>
    <row r="772" spans="1:2" x14ac:dyDescent="0.35">
      <c r="A772" s="89">
        <v>44893</v>
      </c>
      <c r="B772" s="90">
        <v>17.810520231798382</v>
      </c>
    </row>
    <row r="773" spans="1:2" x14ac:dyDescent="0.35">
      <c r="A773" s="89">
        <v>44894</v>
      </c>
      <c r="B773" s="90">
        <v>17.655433462974486</v>
      </c>
    </row>
    <row r="774" spans="1:2" x14ac:dyDescent="0.35">
      <c r="A774" s="89">
        <v>44895</v>
      </c>
      <c r="B774" s="90">
        <v>18.133100710952085</v>
      </c>
    </row>
    <row r="775" spans="1:2" x14ac:dyDescent="0.35">
      <c r="A775" s="89">
        <v>44896</v>
      </c>
      <c r="B775" s="90">
        <v>18.167219800093342</v>
      </c>
    </row>
    <row r="776" spans="1:2" x14ac:dyDescent="0.35">
      <c r="A776" s="89">
        <v>44897</v>
      </c>
      <c r="B776" s="90">
        <v>18.485147676182326</v>
      </c>
    </row>
    <row r="777" spans="1:2" x14ac:dyDescent="0.35">
      <c r="A777" s="89">
        <v>44900</v>
      </c>
      <c r="B777" s="90">
        <v>17.663187801415681</v>
      </c>
    </row>
    <row r="778" spans="1:2" x14ac:dyDescent="0.35">
      <c r="A778" s="89">
        <v>44901</v>
      </c>
      <c r="B778" s="90">
        <v>17.582542681627256</v>
      </c>
    </row>
    <row r="779" spans="1:2" x14ac:dyDescent="0.35">
      <c r="A779" s="89">
        <v>44902</v>
      </c>
      <c r="B779" s="90">
        <v>17.478634546515245</v>
      </c>
    </row>
    <row r="780" spans="1:2" x14ac:dyDescent="0.35">
      <c r="A780" s="89">
        <v>44903</v>
      </c>
      <c r="B780" s="90">
        <v>17.452269795815184</v>
      </c>
    </row>
    <row r="781" spans="1:2" x14ac:dyDescent="0.35">
      <c r="A781" s="89">
        <v>44904</v>
      </c>
      <c r="B781" s="90">
        <v>17.030433784614189</v>
      </c>
    </row>
    <row r="782" spans="1:2" x14ac:dyDescent="0.35">
      <c r="A782" s="89">
        <v>44907</v>
      </c>
      <c r="B782" s="90">
        <v>17.365421205273801</v>
      </c>
    </row>
    <row r="783" spans="1:2" x14ac:dyDescent="0.35">
      <c r="A783" s="89">
        <v>44908</v>
      </c>
      <c r="B783" s="90">
        <v>17.517406238721218</v>
      </c>
    </row>
    <row r="784" spans="1:2" x14ac:dyDescent="0.35">
      <c r="A784" s="89">
        <v>44909</v>
      </c>
      <c r="B784" s="90">
        <v>17.498795826462352</v>
      </c>
    </row>
    <row r="785" spans="1:2" x14ac:dyDescent="0.35">
      <c r="A785" s="89">
        <v>44910</v>
      </c>
      <c r="B785" s="90">
        <v>17.101773698273181</v>
      </c>
    </row>
    <row r="786" spans="1:2" x14ac:dyDescent="0.35">
      <c r="A786" s="89">
        <v>44911</v>
      </c>
      <c r="B786" s="90">
        <v>16.932729120255132</v>
      </c>
    </row>
    <row r="787" spans="1:2" x14ac:dyDescent="0.35">
      <c r="A787" s="89">
        <v>44914</v>
      </c>
      <c r="B787" s="90">
        <v>17.039738990743622</v>
      </c>
    </row>
    <row r="788" spans="1:2" x14ac:dyDescent="0.35">
      <c r="A788" s="89">
        <v>44915</v>
      </c>
      <c r="B788" s="90">
        <v>16.977704283214063</v>
      </c>
    </row>
    <row r="789" spans="1:2" x14ac:dyDescent="0.35">
      <c r="A789" s="89">
        <v>44916</v>
      </c>
      <c r="B789" s="90">
        <v>16.979255150902301</v>
      </c>
    </row>
    <row r="790" spans="1:2" x14ac:dyDescent="0.35">
      <c r="A790" s="89">
        <v>44917</v>
      </c>
      <c r="B790" s="90">
        <v>16.80710883750778</v>
      </c>
    </row>
    <row r="791" spans="1:2" x14ac:dyDescent="0.35">
      <c r="A791" s="89">
        <v>44918</v>
      </c>
      <c r="B791" s="90">
        <v>16.687692025513378</v>
      </c>
    </row>
    <row r="792" spans="1:2" x14ac:dyDescent="0.35">
      <c r="A792" s="89">
        <v>44922</v>
      </c>
      <c r="B792" s="90">
        <v>16.281364691194774</v>
      </c>
    </row>
    <row r="793" spans="1:2" x14ac:dyDescent="0.35">
      <c r="A793" s="89">
        <v>44923</v>
      </c>
      <c r="B793" s="90">
        <v>16.29997510345364</v>
      </c>
    </row>
    <row r="794" spans="1:2" x14ac:dyDescent="0.35">
      <c r="A794" s="89">
        <v>44924</v>
      </c>
      <c r="B794" s="90">
        <v>16.543461330507157</v>
      </c>
    </row>
    <row r="795" spans="1:2" x14ac:dyDescent="0.35">
      <c r="A795" s="89">
        <v>44925</v>
      </c>
      <c r="B795" s="90">
        <v>16.459714475342253</v>
      </c>
    </row>
    <row r="796" spans="1:2" x14ac:dyDescent="0.35">
      <c r="A796" s="89">
        <v>44929</v>
      </c>
      <c r="B796" s="90">
        <v>16.430247989265713</v>
      </c>
    </row>
    <row r="797" spans="1:2" x14ac:dyDescent="0.35">
      <c r="A797" s="89">
        <v>44930</v>
      </c>
      <c r="B797" s="90">
        <v>16.731116320784068</v>
      </c>
    </row>
    <row r="798" spans="1:2" x14ac:dyDescent="0.35">
      <c r="A798" s="89">
        <v>44931</v>
      </c>
      <c r="B798" s="90">
        <v>16.368213281736153</v>
      </c>
    </row>
    <row r="799" spans="1:2" x14ac:dyDescent="0.35">
      <c r="A799" s="89">
        <v>44932</v>
      </c>
      <c r="B799" s="90">
        <v>16.7481758653547</v>
      </c>
    </row>
    <row r="800" spans="1:2" x14ac:dyDescent="0.35">
      <c r="A800" s="89">
        <v>44935</v>
      </c>
      <c r="B800" s="90">
        <v>16.64116599486621</v>
      </c>
    </row>
    <row r="801" spans="1:2" x14ac:dyDescent="0.35">
      <c r="A801" s="89">
        <v>44936</v>
      </c>
      <c r="B801" s="90">
        <v>16.774540616054761</v>
      </c>
    </row>
    <row r="802" spans="1:2" x14ac:dyDescent="0.35">
      <c r="A802" s="89">
        <v>44937</v>
      </c>
      <c r="B802" s="90">
        <v>16.872245280413814</v>
      </c>
    </row>
    <row r="803" spans="1:2" x14ac:dyDescent="0.35">
      <c r="A803" s="89">
        <v>44938</v>
      </c>
      <c r="B803" s="90">
        <v>16.948237797137523</v>
      </c>
    </row>
    <row r="804" spans="1:2" x14ac:dyDescent="0.35">
      <c r="A804" s="89">
        <v>44939</v>
      </c>
      <c r="B804" s="90">
        <v>17.224292245644058</v>
      </c>
    </row>
    <row r="805" spans="1:2" x14ac:dyDescent="0.35">
      <c r="A805" s="89">
        <v>44943</v>
      </c>
      <c r="B805" s="90">
        <v>17.370073808338518</v>
      </c>
    </row>
    <row r="806" spans="1:2" x14ac:dyDescent="0.35">
      <c r="A806" s="89">
        <v>44944</v>
      </c>
      <c r="B806" s="90">
        <v>17.385582485220908</v>
      </c>
    </row>
    <row r="807" spans="1:2" x14ac:dyDescent="0.35">
      <c r="A807" s="89">
        <v>44945</v>
      </c>
      <c r="B807" s="90">
        <v>17.622865241521467</v>
      </c>
    </row>
    <row r="808" spans="1:2" x14ac:dyDescent="0.35">
      <c r="A808" s="89">
        <v>44946</v>
      </c>
      <c r="B808" s="90">
        <v>18.024539972775358</v>
      </c>
    </row>
    <row r="809" spans="1:2" x14ac:dyDescent="0.35">
      <c r="A809" s="89">
        <v>44949</v>
      </c>
      <c r="B809" s="90">
        <v>18.443274248599874</v>
      </c>
    </row>
    <row r="810" spans="1:2" x14ac:dyDescent="0.35">
      <c r="A810" s="89">
        <v>44950</v>
      </c>
      <c r="B810" s="90">
        <v>18.063311664981331</v>
      </c>
    </row>
    <row r="811" spans="1:2" x14ac:dyDescent="0.35">
      <c r="A811" s="89">
        <v>44951</v>
      </c>
      <c r="B811" s="90">
        <v>17.649229992221532</v>
      </c>
    </row>
    <row r="812" spans="1:2" x14ac:dyDescent="0.35">
      <c r="A812" s="89">
        <v>44952</v>
      </c>
      <c r="B812" s="90">
        <v>17.613560035392034</v>
      </c>
    </row>
    <row r="813" spans="1:2" x14ac:dyDescent="0.35">
      <c r="A813" s="89">
        <v>44953</v>
      </c>
      <c r="B813" s="90">
        <v>17.531364047915371</v>
      </c>
    </row>
    <row r="814" spans="1:2" x14ac:dyDescent="0.35">
      <c r="A814" s="89">
        <v>44956</v>
      </c>
      <c r="B814" s="90">
        <v>17.475532811138766</v>
      </c>
    </row>
    <row r="815" spans="1:2" x14ac:dyDescent="0.35">
      <c r="A815" s="89">
        <v>44957</v>
      </c>
      <c r="B815" s="90">
        <v>17.705061228998133</v>
      </c>
    </row>
    <row r="816" spans="1:2" x14ac:dyDescent="0.35">
      <c r="A816" s="89">
        <v>44958</v>
      </c>
      <c r="B816" s="90">
        <v>17.880309277769136</v>
      </c>
    </row>
    <row r="817" spans="1:2" x14ac:dyDescent="0.35">
      <c r="A817" s="89">
        <v>44959</v>
      </c>
      <c r="B817" s="90">
        <v>17.967157868310515</v>
      </c>
    </row>
    <row r="818" spans="1:2" x14ac:dyDescent="0.35">
      <c r="A818" s="89">
        <v>44960</v>
      </c>
      <c r="B818" s="90">
        <v>18.005929560516492</v>
      </c>
    </row>
    <row r="819" spans="1:2" x14ac:dyDescent="0.35">
      <c r="A819" s="89">
        <v>44963</v>
      </c>
      <c r="B819" s="90">
        <v>17.306488233120721</v>
      </c>
    </row>
    <row r="820" spans="1:2" x14ac:dyDescent="0.35">
      <c r="A820" s="89">
        <v>44964</v>
      </c>
      <c r="B820" s="90">
        <v>17.517406238721218</v>
      </c>
    </row>
    <row r="821" spans="1:2" x14ac:dyDescent="0.35">
      <c r="A821" s="89">
        <v>44965</v>
      </c>
      <c r="B821" s="90">
        <v>17.413498103609211</v>
      </c>
    </row>
    <row r="822" spans="1:2" x14ac:dyDescent="0.35">
      <c r="A822" s="89">
        <v>44966</v>
      </c>
      <c r="B822" s="90">
        <v>17.267716540914748</v>
      </c>
    </row>
    <row r="823" spans="1:2" x14ac:dyDescent="0.35">
      <c r="A823" s="89">
        <v>44967</v>
      </c>
      <c r="B823" s="90">
        <v>17.556177930927195</v>
      </c>
    </row>
    <row r="824" spans="1:2" x14ac:dyDescent="0.35">
      <c r="A824" s="89">
        <v>44970</v>
      </c>
      <c r="B824" s="90">
        <v>17.590297020068451</v>
      </c>
    </row>
    <row r="825" spans="1:2" x14ac:dyDescent="0.35">
      <c r="A825" s="89">
        <v>44971</v>
      </c>
      <c r="B825" s="90">
        <v>17.298733894679525</v>
      </c>
    </row>
    <row r="826" spans="1:2" x14ac:dyDescent="0.35">
      <c r="A826" s="89">
        <v>44972</v>
      </c>
      <c r="B826" s="90">
        <v>17.467778472697574</v>
      </c>
    </row>
    <row r="827" spans="1:2" x14ac:dyDescent="0.35">
      <c r="A827" s="89">
        <v>44973</v>
      </c>
      <c r="B827" s="90">
        <v>17.610458300015559</v>
      </c>
    </row>
    <row r="828" spans="1:2" x14ac:dyDescent="0.35">
      <c r="A828" s="89">
        <v>44974</v>
      </c>
      <c r="B828" s="90">
        <v>17.674043875233355</v>
      </c>
    </row>
    <row r="829" spans="1:2" x14ac:dyDescent="0.35">
      <c r="A829" s="89">
        <v>44978</v>
      </c>
      <c r="B829" s="90">
        <v>17.370073808338518</v>
      </c>
    </row>
    <row r="830" spans="1:2" x14ac:dyDescent="0.35">
      <c r="A830" s="89">
        <v>44979</v>
      </c>
      <c r="B830" s="90">
        <v>17.751587259645301</v>
      </c>
    </row>
    <row r="831" spans="1:2" x14ac:dyDescent="0.35">
      <c r="A831" s="89">
        <v>44980</v>
      </c>
      <c r="B831" s="90">
        <v>17.517406238721218</v>
      </c>
    </row>
    <row r="832" spans="1:2" x14ac:dyDescent="0.35">
      <c r="A832" s="89">
        <v>44981</v>
      </c>
      <c r="B832" s="90">
        <v>17.250656996344119</v>
      </c>
    </row>
    <row r="833" spans="1:2" x14ac:dyDescent="0.35">
      <c r="A833" s="89">
        <v>44984</v>
      </c>
      <c r="B833" s="90">
        <v>18.329326575167684</v>
      </c>
    </row>
    <row r="834" spans="1:2" x14ac:dyDescent="0.35">
      <c r="A834" s="89">
        <v>44985</v>
      </c>
      <c r="B834" s="90">
        <v>18.113665046736383</v>
      </c>
    </row>
    <row r="835" spans="1:2" x14ac:dyDescent="0.35">
      <c r="A835" s="89">
        <v>44986</v>
      </c>
      <c r="B835" s="90">
        <v>17.889615607077364</v>
      </c>
    </row>
    <row r="836" spans="1:2" x14ac:dyDescent="0.35">
      <c r="A836" s="89">
        <v>44987</v>
      </c>
      <c r="B836" s="90">
        <v>17.880148729345294</v>
      </c>
    </row>
    <row r="837" spans="1:2" x14ac:dyDescent="0.35">
      <c r="A837" s="89">
        <v>44988</v>
      </c>
      <c r="B837" s="90">
        <v>17.88803779412202</v>
      </c>
    </row>
    <row r="838" spans="1:2" x14ac:dyDescent="0.35">
      <c r="A838" s="89">
        <v>44991</v>
      </c>
      <c r="B838" s="90">
        <v>17.323180756108439</v>
      </c>
    </row>
    <row r="839" spans="1:2" x14ac:dyDescent="0.35">
      <c r="A839" s="89">
        <v>44992</v>
      </c>
      <c r="B839" s="90">
        <v>17.310558252465679</v>
      </c>
    </row>
    <row r="840" spans="1:2" x14ac:dyDescent="0.35">
      <c r="A840" s="89">
        <v>44993</v>
      </c>
      <c r="B840" s="90">
        <v>17.217467288100313</v>
      </c>
    </row>
    <row r="841" spans="1:2" x14ac:dyDescent="0.35">
      <c r="A841" s="89">
        <v>44994</v>
      </c>
      <c r="B841" s="90">
        <v>16.857725934281607</v>
      </c>
    </row>
    <row r="842" spans="1:2" x14ac:dyDescent="0.35">
      <c r="A842" s="89">
        <v>44995</v>
      </c>
      <c r="B842" s="90">
        <v>16.551630220944642</v>
      </c>
    </row>
    <row r="843" spans="1:2" x14ac:dyDescent="0.35">
      <c r="A843" s="89">
        <v>44998</v>
      </c>
      <c r="B843" s="90">
        <v>16.430138623383058</v>
      </c>
    </row>
    <row r="844" spans="1:2" x14ac:dyDescent="0.35">
      <c r="A844" s="89">
        <v>44999</v>
      </c>
      <c r="B844" s="90">
        <v>16.804080293799871</v>
      </c>
    </row>
    <row r="845" spans="1:2" x14ac:dyDescent="0.35">
      <c r="A845" s="89">
        <v>45000</v>
      </c>
      <c r="B845" s="90">
        <v>16.594231170738961</v>
      </c>
    </row>
    <row r="846" spans="1:2" x14ac:dyDescent="0.35">
      <c r="A846" s="89">
        <v>45001</v>
      </c>
      <c r="B846" s="90">
        <v>16.520073961837735</v>
      </c>
    </row>
    <row r="847" spans="1:2" x14ac:dyDescent="0.35">
      <c r="A847" s="89">
        <v>45002</v>
      </c>
      <c r="B847" s="90">
        <v>16.425405184517025</v>
      </c>
    </row>
    <row r="848" spans="1:2" x14ac:dyDescent="0.35">
      <c r="A848" s="89">
        <v>45005</v>
      </c>
      <c r="B848" s="90">
        <v>16.592653357783615</v>
      </c>
    </row>
    <row r="849" spans="1:2" x14ac:dyDescent="0.35">
      <c r="A849" s="89">
        <v>45006</v>
      </c>
      <c r="B849" s="90">
        <v>16.930305330227487</v>
      </c>
    </row>
    <row r="850" spans="1:2" x14ac:dyDescent="0.35">
      <c r="A850" s="89">
        <v>45007</v>
      </c>
      <c r="B850" s="90">
        <v>16.586342105962235</v>
      </c>
    </row>
    <row r="851" spans="1:2" x14ac:dyDescent="0.35">
      <c r="A851" s="89">
        <v>45008</v>
      </c>
      <c r="B851" s="90">
        <v>16.704678077613124</v>
      </c>
    </row>
    <row r="852" spans="1:2" x14ac:dyDescent="0.35">
      <c r="A852" s="89">
        <v>45009</v>
      </c>
      <c r="B852" s="90">
        <v>17.215889475144966</v>
      </c>
    </row>
    <row r="853" spans="1:2" x14ac:dyDescent="0.35">
      <c r="A853" s="89">
        <v>45012</v>
      </c>
      <c r="B853" s="90">
        <v>17.525140814392625</v>
      </c>
    </row>
    <row r="854" spans="1:2" x14ac:dyDescent="0.35">
      <c r="A854" s="89">
        <v>45013</v>
      </c>
      <c r="B854" s="90">
        <v>17.435205475937948</v>
      </c>
    </row>
    <row r="855" spans="1:2" x14ac:dyDescent="0.35">
      <c r="A855" s="89">
        <v>45014</v>
      </c>
      <c r="B855" s="90">
        <v>17.403649216831045</v>
      </c>
    </row>
    <row r="856" spans="1:2" x14ac:dyDescent="0.35">
      <c r="A856" s="89">
        <v>45015</v>
      </c>
      <c r="B856" s="90">
        <v>17.198533532636169</v>
      </c>
    </row>
    <row r="857" spans="1:2" x14ac:dyDescent="0.35">
      <c r="A857" s="89">
        <v>45016</v>
      </c>
      <c r="B857" s="90">
        <v>17.817036211131487</v>
      </c>
    </row>
    <row r="858" spans="1:2" x14ac:dyDescent="0.35">
      <c r="A858" s="89">
        <v>45019</v>
      </c>
      <c r="B858" s="90">
        <v>17.94010562164841</v>
      </c>
    </row>
    <row r="859" spans="1:2" x14ac:dyDescent="0.35">
      <c r="A859" s="89">
        <v>45020</v>
      </c>
      <c r="B859" s="90">
        <v>17.436783288893295</v>
      </c>
    </row>
    <row r="860" spans="1:2" x14ac:dyDescent="0.35">
      <c r="A860" s="89">
        <v>45021</v>
      </c>
      <c r="B860" s="90">
        <v>18.04266346374585</v>
      </c>
    </row>
    <row r="861" spans="1:2" x14ac:dyDescent="0.35">
      <c r="A861" s="89">
        <v>45022</v>
      </c>
      <c r="B861" s="90">
        <v>18.101042543093623</v>
      </c>
    </row>
    <row r="862" spans="1:2" x14ac:dyDescent="0.35">
      <c r="A862" s="89">
        <v>45026</v>
      </c>
      <c r="B862" s="90">
        <v>18.476562026465778</v>
      </c>
    </row>
    <row r="863" spans="1:2" x14ac:dyDescent="0.35">
      <c r="A863" s="89">
        <v>45027</v>
      </c>
      <c r="B863" s="90">
        <v>18.665899581107201</v>
      </c>
    </row>
    <row r="864" spans="1:2" x14ac:dyDescent="0.35">
      <c r="A864" s="89">
        <v>45028</v>
      </c>
      <c r="B864" s="90">
        <v>18.678522084749964</v>
      </c>
    </row>
    <row r="865" spans="1:2" x14ac:dyDescent="0.35">
      <c r="A865" s="89">
        <v>45029</v>
      </c>
      <c r="B865" s="90">
        <v>18.605942688804085</v>
      </c>
    </row>
    <row r="866" spans="1:2" x14ac:dyDescent="0.35">
      <c r="A866" s="89">
        <v>45030</v>
      </c>
      <c r="B866" s="90">
        <v>18.512851724438718</v>
      </c>
    </row>
    <row r="867" spans="1:2" x14ac:dyDescent="0.35">
      <c r="A867" s="89">
        <v>45033</v>
      </c>
      <c r="B867" s="90">
        <v>18.345603551172125</v>
      </c>
    </row>
    <row r="868" spans="1:2" x14ac:dyDescent="0.35">
      <c r="A868" s="89">
        <v>45034</v>
      </c>
      <c r="B868" s="90">
        <v>18.189400068592953</v>
      </c>
    </row>
    <row r="869" spans="1:2" x14ac:dyDescent="0.35">
      <c r="A869" s="89">
        <v>45035</v>
      </c>
      <c r="B869" s="90">
        <v>18.228845392476583</v>
      </c>
    </row>
    <row r="870" spans="1:2" x14ac:dyDescent="0.35">
      <c r="A870" s="89">
        <v>45036</v>
      </c>
      <c r="B870" s="90">
        <v>18.766879610249294</v>
      </c>
    </row>
    <row r="871" spans="1:2" x14ac:dyDescent="0.35">
      <c r="A871" s="89">
        <v>45037</v>
      </c>
      <c r="B871" s="90">
        <v>18.717967408633594</v>
      </c>
    </row>
    <row r="872" spans="1:2" x14ac:dyDescent="0.35">
      <c r="A872" s="89">
        <v>45040</v>
      </c>
      <c r="B872" s="90">
        <v>18.86312620052535</v>
      </c>
    </row>
    <row r="873" spans="1:2" x14ac:dyDescent="0.35">
      <c r="A873" s="89">
        <v>45041</v>
      </c>
      <c r="B873" s="90">
        <v>18.847348070971897</v>
      </c>
    </row>
    <row r="874" spans="1:2" x14ac:dyDescent="0.35">
      <c r="A874" s="89">
        <v>45042</v>
      </c>
      <c r="B874" s="90">
        <v>18.814433623829114</v>
      </c>
    </row>
    <row r="875" spans="1:2" x14ac:dyDescent="0.35">
      <c r="A875" s="89">
        <v>45043</v>
      </c>
      <c r="B875" s="90">
        <v>19.049073309411707</v>
      </c>
    </row>
    <row r="876" spans="1:2" x14ac:dyDescent="0.35">
      <c r="A876" s="89">
        <v>45044</v>
      </c>
      <c r="B876" s="90">
        <v>13.931391518461615</v>
      </c>
    </row>
    <row r="877" spans="1:2" x14ac:dyDescent="0.35">
      <c r="A877" s="89">
        <v>45047</v>
      </c>
      <c r="B877" s="90">
        <v>14.255756511199493</v>
      </c>
    </row>
    <row r="878" spans="1:2" x14ac:dyDescent="0.35">
      <c r="A878" s="89">
        <v>45048</v>
      </c>
      <c r="B878" s="90">
        <v>14.119873586859592</v>
      </c>
    </row>
    <row r="879" spans="1:2" x14ac:dyDescent="0.35">
      <c r="A879" s="89">
        <v>45049</v>
      </c>
      <c r="B879" s="90">
        <v>13.661310559215257</v>
      </c>
    </row>
    <row r="880" spans="1:2" x14ac:dyDescent="0.35">
      <c r="A880" s="89">
        <v>45050</v>
      </c>
      <c r="B880" s="90">
        <v>13.238021610620487</v>
      </c>
    </row>
    <row r="881" spans="1:2" x14ac:dyDescent="0.35">
      <c r="A881" s="89">
        <v>45051</v>
      </c>
      <c r="B881" s="90">
        <v>13.423593939533411</v>
      </c>
    </row>
    <row r="882" spans="1:2" x14ac:dyDescent="0.35">
      <c r="A882" s="89">
        <v>45054</v>
      </c>
      <c r="B882" s="90">
        <v>13.682781737767167</v>
      </c>
    </row>
    <row r="883" spans="1:2" x14ac:dyDescent="0.35">
      <c r="A883" s="89">
        <v>45055</v>
      </c>
      <c r="B883" s="90">
        <v>13.56775756695337</v>
      </c>
    </row>
    <row r="884" spans="1:2" x14ac:dyDescent="0.35">
      <c r="A884" s="89">
        <v>45056</v>
      </c>
      <c r="B884" s="90">
        <v>13.428194906365963</v>
      </c>
    </row>
    <row r="885" spans="1:2" x14ac:dyDescent="0.35">
      <c r="A885" s="89">
        <v>45057</v>
      </c>
      <c r="B885" s="90">
        <v>13.599964334781234</v>
      </c>
    </row>
    <row r="886" spans="1:2" x14ac:dyDescent="0.35">
      <c r="A886" s="89">
        <v>45058</v>
      </c>
      <c r="B886" s="90">
        <v>14.029387905819405</v>
      </c>
    </row>
    <row r="887" spans="1:2" x14ac:dyDescent="0.35">
      <c r="A887" s="89">
        <v>45061</v>
      </c>
      <c r="B887" s="90">
        <v>14.020185972154302</v>
      </c>
    </row>
    <row r="888" spans="1:2" x14ac:dyDescent="0.35">
      <c r="A888" s="89">
        <v>45062</v>
      </c>
      <c r="B888" s="90">
        <v>14.103003375140235</v>
      </c>
    </row>
    <row r="889" spans="1:2" x14ac:dyDescent="0.35">
      <c r="A889" s="89">
        <v>45063</v>
      </c>
      <c r="B889" s="90">
        <v>14.351455584098035</v>
      </c>
    </row>
    <row r="890" spans="1:2" x14ac:dyDescent="0.35">
      <c r="A890" s="89">
        <v>45064</v>
      </c>
      <c r="B890" s="90">
        <v>14.352989239708887</v>
      </c>
    </row>
    <row r="891" spans="1:2" x14ac:dyDescent="0.35">
      <c r="A891" s="89">
        <v>45065</v>
      </c>
      <c r="B891" s="90">
        <v>14.440407609527371</v>
      </c>
    </row>
    <row r="892" spans="1:2" x14ac:dyDescent="0.35">
      <c r="A892" s="89">
        <v>45068</v>
      </c>
      <c r="B892" s="90">
        <v>14.398998908034404</v>
      </c>
    </row>
    <row r="893" spans="1:2" x14ac:dyDescent="0.35">
      <c r="A893" s="89">
        <v>45069</v>
      </c>
      <c r="B893" s="90">
        <v>14.566167369617121</v>
      </c>
    </row>
    <row r="894" spans="1:2" x14ac:dyDescent="0.35">
      <c r="A894" s="89">
        <v>45070</v>
      </c>
      <c r="B894" s="90">
        <v>14.417402775364613</v>
      </c>
    </row>
    <row r="895" spans="1:2" x14ac:dyDescent="0.35">
      <c r="A895" s="89">
        <v>45071</v>
      </c>
      <c r="B895" s="90">
        <v>14.478748999798636</v>
      </c>
    </row>
    <row r="896" spans="1:2" x14ac:dyDescent="0.35">
      <c r="A896" s="89">
        <v>45072</v>
      </c>
      <c r="B896" s="90">
        <v>14.474148032966085</v>
      </c>
    </row>
    <row r="897" spans="1:2" x14ac:dyDescent="0.35">
      <c r="A897" s="89">
        <v>45076</v>
      </c>
      <c r="B897" s="90">
        <v>14.406667186088658</v>
      </c>
    </row>
    <row r="898" spans="1:2" x14ac:dyDescent="0.35">
      <c r="A898" s="89">
        <v>45077</v>
      </c>
      <c r="B898" s="90">
        <v>14.679657884820067</v>
      </c>
    </row>
    <row r="899" spans="1:2" x14ac:dyDescent="0.35">
      <c r="A899" s="89">
        <v>45078</v>
      </c>
      <c r="B899" s="90">
        <v>14.750206042919196</v>
      </c>
    </row>
    <row r="900" spans="1:2" x14ac:dyDescent="0.35">
      <c r="A900" s="89">
        <v>45079</v>
      </c>
      <c r="B900" s="90">
        <v>15.13361994563185</v>
      </c>
    </row>
    <row r="901" spans="1:2" x14ac:dyDescent="0.35">
      <c r="A901" s="89">
        <v>45082</v>
      </c>
      <c r="B901" s="90">
        <v>15.182696925179069</v>
      </c>
    </row>
    <row r="902" spans="1:2" x14ac:dyDescent="0.35">
      <c r="A902" s="89">
        <v>45083</v>
      </c>
      <c r="B902" s="90">
        <v>15.245576805223944</v>
      </c>
    </row>
    <row r="903" spans="1:2" x14ac:dyDescent="0.35">
      <c r="A903" s="89">
        <v>45084</v>
      </c>
      <c r="B903" s="90">
        <v>15.270115294997554</v>
      </c>
    </row>
    <row r="904" spans="1:2" x14ac:dyDescent="0.35">
      <c r="A904" s="89">
        <v>45085</v>
      </c>
      <c r="B904" s="90">
        <v>15.319192274544774</v>
      </c>
    </row>
    <row r="905" spans="1:2" x14ac:dyDescent="0.35">
      <c r="A905" s="89">
        <v>45086</v>
      </c>
      <c r="B905" s="90">
        <v>15.036999642148261</v>
      </c>
    </row>
    <row r="906" spans="1:2" x14ac:dyDescent="0.35">
      <c r="A906" s="89">
        <v>45089</v>
      </c>
      <c r="B906" s="90">
        <v>15.087610277306331</v>
      </c>
    </row>
    <row r="907" spans="1:2" x14ac:dyDescent="0.35">
      <c r="A907" s="89">
        <v>45090</v>
      </c>
      <c r="B907" s="90">
        <v>15.328394208209879</v>
      </c>
    </row>
    <row r="908" spans="1:2" x14ac:dyDescent="0.35">
      <c r="A908" s="89">
        <v>45091</v>
      </c>
      <c r="B908" s="90">
        <v>15.13361994563185</v>
      </c>
    </row>
    <row r="909" spans="1:2" x14ac:dyDescent="0.35">
      <c r="A909" s="89">
        <v>45092</v>
      </c>
      <c r="B909" s="90">
        <v>14.995590940655294</v>
      </c>
    </row>
    <row r="910" spans="1:2" x14ac:dyDescent="0.35">
      <c r="A910" s="89">
        <v>45093</v>
      </c>
      <c r="B910" s="90">
        <v>14.93424471622127</v>
      </c>
    </row>
    <row r="911" spans="1:2" x14ac:dyDescent="0.35">
      <c r="A911" s="89">
        <v>45097</v>
      </c>
      <c r="B911" s="90">
        <v>14.711864652647931</v>
      </c>
    </row>
    <row r="912" spans="1:2" x14ac:dyDescent="0.35">
      <c r="A912" s="89">
        <v>45098</v>
      </c>
      <c r="B912" s="90">
        <v>14.866763869343842</v>
      </c>
    </row>
    <row r="913" spans="1:2" x14ac:dyDescent="0.35">
      <c r="A913" s="89">
        <v>45099</v>
      </c>
      <c r="B913" s="90">
        <v>14.8867013922849</v>
      </c>
    </row>
    <row r="914" spans="1:2" x14ac:dyDescent="0.35">
      <c r="A914" s="89">
        <v>45100</v>
      </c>
      <c r="B914" s="90">
        <v>14.842225379570232</v>
      </c>
    </row>
    <row r="915" spans="1:2" x14ac:dyDescent="0.35">
      <c r="A915" s="89">
        <v>45103</v>
      </c>
      <c r="B915" s="90">
        <v>14.707263685815379</v>
      </c>
    </row>
    <row r="916" spans="1:2" x14ac:dyDescent="0.35">
      <c r="A916" s="89">
        <v>45104</v>
      </c>
      <c r="B916" s="90">
        <v>14.981788040157639</v>
      </c>
    </row>
    <row r="917" spans="1:2" x14ac:dyDescent="0.35">
      <c r="A917" s="89">
        <v>45105</v>
      </c>
      <c r="B917" s="90">
        <v>14.948047616718926</v>
      </c>
    </row>
    <row r="918" spans="1:2" x14ac:dyDescent="0.35">
      <c r="A918" s="89">
        <v>45106</v>
      </c>
      <c r="B918" s="90">
        <v>15.167360369070563</v>
      </c>
    </row>
    <row r="919" spans="1:2" x14ac:dyDescent="0.35">
      <c r="A919" s="89">
        <v>45107</v>
      </c>
      <c r="B919" s="90">
        <v>15.070740065586975</v>
      </c>
    </row>
    <row r="920" spans="1:2" x14ac:dyDescent="0.35">
      <c r="A920" s="89">
        <v>45110</v>
      </c>
      <c r="B920" s="90">
        <v>14.764008943416851</v>
      </c>
    </row>
    <row r="921" spans="1:2" x14ac:dyDescent="0.35">
      <c r="A921" s="89">
        <v>45112</v>
      </c>
      <c r="B921" s="90">
        <v>14.670455951154963</v>
      </c>
    </row>
    <row r="922" spans="1:2" x14ac:dyDescent="0.35">
      <c r="A922" s="89">
        <v>45113</v>
      </c>
      <c r="B922" s="90">
        <v>14.345320961654632</v>
      </c>
    </row>
    <row r="923" spans="1:2" x14ac:dyDescent="0.35">
      <c r="A923" s="89">
        <v>45114</v>
      </c>
      <c r="B923" s="90">
        <v>14.11220530880534</v>
      </c>
    </row>
    <row r="924" spans="1:2" x14ac:dyDescent="0.35">
      <c r="A924" s="89">
        <v>45117</v>
      </c>
      <c r="B924" s="90">
        <v>14.271705492333803</v>
      </c>
    </row>
    <row r="925" spans="1:2" x14ac:dyDescent="0.35">
      <c r="A925" s="89">
        <v>45118</v>
      </c>
      <c r="B925" s="90">
        <v>14.159748632741708</v>
      </c>
    </row>
    <row r="926" spans="1:2" x14ac:dyDescent="0.35">
      <c r="A926" s="89">
        <v>45119</v>
      </c>
      <c r="B926" s="90">
        <v>14.127541864913844</v>
      </c>
    </row>
    <row r="927" spans="1:2" x14ac:dyDescent="0.35">
      <c r="A927" s="89">
        <v>45120</v>
      </c>
      <c r="B927" s="90">
        <v>14.267104525501251</v>
      </c>
    </row>
    <row r="928" spans="1:2" x14ac:dyDescent="0.35">
      <c r="A928" s="89">
        <v>45121</v>
      </c>
      <c r="B928" s="90">
        <v>14.694994440928573</v>
      </c>
    </row>
    <row r="929" spans="1:2" x14ac:dyDescent="0.35">
      <c r="A929" s="89">
        <v>45124</v>
      </c>
      <c r="B929" s="90">
        <v>14.894369670339154</v>
      </c>
    </row>
    <row r="930" spans="1:2" x14ac:dyDescent="0.35">
      <c r="A930" s="89">
        <v>45125</v>
      </c>
      <c r="B930" s="90">
        <v>14.974119762103387</v>
      </c>
    </row>
    <row r="931" spans="1:2" x14ac:dyDescent="0.35">
      <c r="A931" s="89">
        <v>45126</v>
      </c>
      <c r="B931" s="90">
        <v>14.977187073325087</v>
      </c>
    </row>
    <row r="932" spans="1:2" x14ac:dyDescent="0.35">
      <c r="A932" s="89">
        <v>45127</v>
      </c>
      <c r="B932" s="90">
        <v>15.052336198256768</v>
      </c>
    </row>
    <row r="933" spans="1:2" x14ac:dyDescent="0.35">
      <c r="A933" s="89">
        <v>45128</v>
      </c>
      <c r="B933" s="90">
        <v>14.892836014728303</v>
      </c>
    </row>
    <row r="934" spans="1:2" x14ac:dyDescent="0.35">
      <c r="A934" s="89">
        <v>45131</v>
      </c>
      <c r="B934" s="90">
        <v>14.885167736674051</v>
      </c>
    </row>
    <row r="935" spans="1:2" x14ac:dyDescent="0.35">
      <c r="A935" s="89">
        <v>45132</v>
      </c>
      <c r="B935" s="90">
        <v>14.85909559128959</v>
      </c>
    </row>
    <row r="936" spans="1:2" x14ac:dyDescent="0.35">
      <c r="A936" s="89">
        <v>45133</v>
      </c>
      <c r="B936" s="90">
        <v>14.576902958893076</v>
      </c>
    </row>
    <row r="937" spans="1:2" x14ac:dyDescent="0.35">
      <c r="A937" s="89">
        <v>45134</v>
      </c>
      <c r="B937" s="90">
        <v>14.667388639933263</v>
      </c>
    </row>
    <row r="938" spans="1:2" x14ac:dyDescent="0.35">
      <c r="A938" s="89">
        <v>45135</v>
      </c>
      <c r="B938" s="90">
        <v>14.747138731697495</v>
      </c>
    </row>
    <row r="939" spans="1:2" x14ac:dyDescent="0.35">
      <c r="A939" s="89">
        <v>45138</v>
      </c>
      <c r="B939" s="90">
        <v>13.934508044685023</v>
      </c>
    </row>
    <row r="940" spans="1:2" x14ac:dyDescent="0.35">
      <c r="A940" s="89">
        <v>45139</v>
      </c>
      <c r="B940" s="90">
        <v>14.188808497580615</v>
      </c>
    </row>
    <row r="941" spans="1:2" x14ac:dyDescent="0.35">
      <c r="A941" s="89">
        <v>45140</v>
      </c>
      <c r="B941" s="90">
        <v>14.57011094596092</v>
      </c>
    </row>
    <row r="942" spans="1:2" x14ac:dyDescent="0.35">
      <c r="A942" s="89">
        <v>45141</v>
      </c>
      <c r="B942" s="90">
        <v>14.454833461566874</v>
      </c>
    </row>
    <row r="943" spans="1:2" x14ac:dyDescent="0.35">
      <c r="A943" s="89">
        <v>45142</v>
      </c>
      <c r="B943" s="90">
        <v>14.318865146640563</v>
      </c>
    </row>
    <row r="944" spans="1:2" x14ac:dyDescent="0.35">
      <c r="A944" s="89">
        <v>45145</v>
      </c>
      <c r="B944" s="90">
        <v>14.379459721770768</v>
      </c>
    </row>
    <row r="945" spans="1:2" x14ac:dyDescent="0.35">
      <c r="A945" s="89">
        <v>45146</v>
      </c>
      <c r="B945" s="90">
        <v>14.414929716968937</v>
      </c>
    </row>
    <row r="946" spans="1:2" x14ac:dyDescent="0.35">
      <c r="A946" s="89">
        <v>45147</v>
      </c>
      <c r="B946" s="90">
        <v>14.584890110626823</v>
      </c>
    </row>
    <row r="947" spans="1:2" x14ac:dyDescent="0.35">
      <c r="A947" s="89">
        <v>45148</v>
      </c>
      <c r="B947" s="90">
        <v>14.336600144239648</v>
      </c>
    </row>
    <row r="948" spans="1:2" x14ac:dyDescent="0.35">
      <c r="A948" s="89">
        <v>45149</v>
      </c>
      <c r="B948" s="90">
        <v>14.413451800502346</v>
      </c>
    </row>
    <row r="949" spans="1:2" x14ac:dyDescent="0.35">
      <c r="A949" s="89">
        <v>45152</v>
      </c>
      <c r="B949" s="90">
        <v>14.558287614228197</v>
      </c>
    </row>
    <row r="950" spans="1:2" x14ac:dyDescent="0.35">
      <c r="A950" s="89">
        <v>45153</v>
      </c>
      <c r="B950" s="90">
        <v>14.685388430354966</v>
      </c>
    </row>
    <row r="951" spans="1:2" x14ac:dyDescent="0.35">
      <c r="A951" s="89">
        <v>45154</v>
      </c>
      <c r="B951" s="90">
        <v>14.25827057151036</v>
      </c>
    </row>
    <row r="952" spans="1:2" x14ac:dyDescent="0.35">
      <c r="A952" s="89">
        <v>45155</v>
      </c>
      <c r="B952" s="90">
        <v>13.770558137535552</v>
      </c>
    </row>
    <row r="953" spans="1:2" x14ac:dyDescent="0.35">
      <c r="A953" s="89">
        <v>45156</v>
      </c>
      <c r="B953" s="90">
        <v>13.919827700661175</v>
      </c>
    </row>
    <row r="954" spans="1:2" x14ac:dyDescent="0.35">
      <c r="A954" s="89">
        <v>45159</v>
      </c>
      <c r="B954" s="90">
        <v>14.073531013186569</v>
      </c>
    </row>
    <row r="955" spans="1:2" x14ac:dyDescent="0.35">
      <c r="A955" s="89">
        <v>45160</v>
      </c>
      <c r="B955" s="90">
        <v>13.902092703062092</v>
      </c>
    </row>
    <row r="956" spans="1:2" x14ac:dyDescent="0.35">
      <c r="A956" s="89">
        <v>45161</v>
      </c>
      <c r="B956" s="90">
        <v>13.828196879732575</v>
      </c>
    </row>
    <row r="957" spans="1:2" x14ac:dyDescent="0.35">
      <c r="A957" s="89">
        <v>45162</v>
      </c>
      <c r="B957" s="90">
        <v>13.545914834613821</v>
      </c>
    </row>
    <row r="958" spans="1:2" x14ac:dyDescent="0.35">
      <c r="A958" s="89">
        <v>45163</v>
      </c>
      <c r="B958" s="90">
        <v>13.661192319007867</v>
      </c>
    </row>
    <row r="959" spans="1:2" x14ac:dyDescent="0.35">
      <c r="A959" s="89">
        <v>45166</v>
      </c>
      <c r="B959" s="90">
        <v>13.726220643537841</v>
      </c>
    </row>
    <row r="960" spans="1:2" x14ac:dyDescent="0.35">
      <c r="A960" s="89">
        <v>45167</v>
      </c>
      <c r="B960" s="90">
        <v>13.650846903741735</v>
      </c>
    </row>
    <row r="961" spans="1:2" x14ac:dyDescent="0.35">
      <c r="A961" s="89">
        <v>45168</v>
      </c>
      <c r="B961" s="90">
        <v>13.674493567207181</v>
      </c>
    </row>
    <row r="962" spans="1:2" x14ac:dyDescent="0.35">
      <c r="A962" s="89">
        <v>45169</v>
      </c>
      <c r="B962" s="90">
        <v>13.414380269087282</v>
      </c>
    </row>
    <row r="963" spans="1:2" x14ac:dyDescent="0.35">
      <c r="A963" s="89">
        <v>45170</v>
      </c>
      <c r="B963" s="90">
        <v>13.297624868226647</v>
      </c>
    </row>
    <row r="964" spans="1:2" x14ac:dyDescent="0.35">
      <c r="A964" s="89">
        <v>45174</v>
      </c>
      <c r="B964" s="90">
        <v>12.839470763583645</v>
      </c>
    </row>
    <row r="965" spans="1:2" x14ac:dyDescent="0.35">
      <c r="A965" s="89">
        <v>45175</v>
      </c>
      <c r="B965" s="90">
        <v>12.755229524987996</v>
      </c>
    </row>
    <row r="966" spans="1:2" x14ac:dyDescent="0.35">
      <c r="A966" s="89">
        <v>45176</v>
      </c>
      <c r="B966" s="90">
        <v>12.846860345916596</v>
      </c>
    </row>
    <row r="967" spans="1:2" x14ac:dyDescent="0.35">
      <c r="A967" s="89">
        <v>45177</v>
      </c>
      <c r="B967" s="90">
        <v>12.925189918645883</v>
      </c>
    </row>
    <row r="968" spans="1:2" x14ac:dyDescent="0.35">
      <c r="A968" s="89">
        <v>45180</v>
      </c>
      <c r="B968" s="90">
        <v>12.86607325998227</v>
      </c>
    </row>
    <row r="969" spans="1:2" x14ac:dyDescent="0.35">
      <c r="A969" s="89">
        <v>45181</v>
      </c>
      <c r="B969" s="90">
        <v>12.702024532190743</v>
      </c>
    </row>
    <row r="970" spans="1:2" x14ac:dyDescent="0.35">
      <c r="A970" s="89">
        <v>45182</v>
      </c>
      <c r="B970" s="90">
        <v>12.934057417445425</v>
      </c>
    </row>
    <row r="971" spans="1:2" x14ac:dyDescent="0.35">
      <c r="A971" s="89">
        <v>45183</v>
      </c>
      <c r="B971" s="90">
        <v>12.984306577309496</v>
      </c>
    </row>
    <row r="972" spans="1:2" x14ac:dyDescent="0.35">
      <c r="A972" s="89">
        <v>45184</v>
      </c>
      <c r="B972" s="90">
        <v>12.811390350718428</v>
      </c>
    </row>
    <row r="973" spans="1:2" x14ac:dyDescent="0.35">
      <c r="A973" s="89">
        <v>45187</v>
      </c>
      <c r="B973" s="90">
        <v>12.814346183651608</v>
      </c>
    </row>
    <row r="974" spans="1:2" x14ac:dyDescent="0.35">
      <c r="A974" s="89">
        <v>45188</v>
      </c>
      <c r="B974" s="90">
        <v>12.817302016584788</v>
      </c>
    </row>
    <row r="975" spans="1:2" x14ac:dyDescent="0.35">
      <c r="A975" s="89">
        <v>45189</v>
      </c>
      <c r="B975" s="90">
        <v>13.027166154840616</v>
      </c>
    </row>
    <row r="976" spans="1:2" x14ac:dyDescent="0.35">
      <c r="A976" s="89">
        <v>45190</v>
      </c>
      <c r="B976" s="90">
        <v>13.112885309902856</v>
      </c>
    </row>
    <row r="977" spans="1:2" x14ac:dyDescent="0.35">
      <c r="A977" s="89">
        <v>45191</v>
      </c>
      <c r="B977" s="90">
        <v>13.121752808702396</v>
      </c>
    </row>
    <row r="978" spans="1:2" x14ac:dyDescent="0.35">
      <c r="A978" s="89">
        <v>45194</v>
      </c>
      <c r="B978" s="90">
        <v>13.268066538894841</v>
      </c>
    </row>
    <row r="979" spans="1:2" x14ac:dyDescent="0.35">
      <c r="A979" s="89">
        <v>45195</v>
      </c>
      <c r="B979" s="90">
        <v>12.926667835112474</v>
      </c>
    </row>
    <row r="980" spans="1:2" x14ac:dyDescent="0.35">
      <c r="A980" s="89">
        <v>45196</v>
      </c>
      <c r="B980" s="90">
        <v>12.888242006981125</v>
      </c>
    </row>
    <row r="981" spans="1:2" x14ac:dyDescent="0.35">
      <c r="A981" s="89">
        <v>45197</v>
      </c>
      <c r="B981" s="90">
        <v>13.186781133232373</v>
      </c>
    </row>
    <row r="982" spans="1:2" x14ac:dyDescent="0.35">
      <c r="A982" s="89">
        <v>45198</v>
      </c>
      <c r="B982" s="90">
        <v>13.04342323597311</v>
      </c>
    </row>
    <row r="983" spans="1:2" x14ac:dyDescent="0.35">
      <c r="A983" s="89">
        <v>45201</v>
      </c>
      <c r="B983" s="90">
        <v>13.004997407841762</v>
      </c>
    </row>
    <row r="984" spans="1:2" x14ac:dyDescent="0.35">
      <c r="A984" s="89">
        <v>45202</v>
      </c>
      <c r="B984" s="90">
        <v>12.697590782790973</v>
      </c>
    </row>
    <row r="985" spans="1:2" x14ac:dyDescent="0.35">
      <c r="A985" s="89">
        <v>45203</v>
      </c>
      <c r="B985" s="90">
        <v>12.670988286392346</v>
      </c>
    </row>
    <row r="986" spans="1:2" x14ac:dyDescent="0.35">
      <c r="A986" s="89">
        <v>45204</v>
      </c>
      <c r="B986" s="90">
        <v>12.762619107320948</v>
      </c>
    </row>
    <row r="987" spans="1:2" x14ac:dyDescent="0.35">
      <c r="A987" s="89">
        <v>45205</v>
      </c>
      <c r="B987" s="90">
        <v>12.802522851918885</v>
      </c>
    </row>
    <row r="988" spans="1:2" x14ac:dyDescent="0.35">
      <c r="A988" s="89">
        <v>45208</v>
      </c>
      <c r="B988" s="90">
        <v>12.843904512983416</v>
      </c>
    </row>
    <row r="989" spans="1:2" x14ac:dyDescent="0.35">
      <c r="A989" s="89">
        <v>45209</v>
      </c>
      <c r="B989" s="90">
        <v>12.752273692054814</v>
      </c>
    </row>
    <row r="990" spans="1:2" x14ac:dyDescent="0.35">
      <c r="A990" s="89">
        <v>45210</v>
      </c>
      <c r="B990" s="90">
        <v>12.685767451058251</v>
      </c>
    </row>
    <row r="991" spans="1:2" x14ac:dyDescent="0.35">
      <c r="A991" s="89">
        <v>45211</v>
      </c>
      <c r="B991" s="90">
        <v>12.419742487071991</v>
      </c>
    </row>
    <row r="992" spans="1:2" x14ac:dyDescent="0.35">
      <c r="A992" s="89">
        <v>45212</v>
      </c>
      <c r="B992" s="90">
        <v>12.316288334410668</v>
      </c>
    </row>
    <row r="993" spans="1:2" x14ac:dyDescent="0.35">
      <c r="A993" s="89">
        <v>45215</v>
      </c>
      <c r="B993" s="90">
        <v>12.54979913613194</v>
      </c>
    </row>
    <row r="994" spans="1:2" x14ac:dyDescent="0.35">
      <c r="A994" s="89">
        <v>45216</v>
      </c>
      <c r="B994" s="90">
        <v>12.784787854319802</v>
      </c>
    </row>
    <row r="995" spans="1:2" x14ac:dyDescent="0.35">
      <c r="A995" s="89">
        <v>45217</v>
      </c>
      <c r="B995" s="90">
        <v>12.558666634931482</v>
      </c>
    </row>
    <row r="996" spans="1:2" x14ac:dyDescent="0.35">
      <c r="A996" s="89">
        <v>45218</v>
      </c>
      <c r="B996" s="90">
        <v>12.469991646936062</v>
      </c>
    </row>
    <row r="997" spans="1:2" x14ac:dyDescent="0.35">
      <c r="A997" s="89">
        <v>45219</v>
      </c>
      <c r="B997" s="90">
        <v>12.41530873767222</v>
      </c>
    </row>
    <row r="998" spans="1:2" x14ac:dyDescent="0.35">
      <c r="A998" s="89">
        <v>45222</v>
      </c>
      <c r="B998" s="90">
        <v>12.260127508680235</v>
      </c>
    </row>
    <row r="999" spans="1:2" x14ac:dyDescent="0.35">
      <c r="A999" s="89">
        <v>45223</v>
      </c>
      <c r="B999" s="90">
        <v>12.611871627728734</v>
      </c>
    </row>
    <row r="1000" spans="1:2" x14ac:dyDescent="0.35">
      <c r="A1000" s="89">
        <v>45224</v>
      </c>
      <c r="B1000" s="90">
        <v>12.354714162542017</v>
      </c>
    </row>
    <row r="1001" spans="1:2" x14ac:dyDescent="0.35">
      <c r="A1001" s="89">
        <v>45225</v>
      </c>
      <c r="B1001" s="90">
        <v>12.469991646936062</v>
      </c>
    </row>
    <row r="1002" spans="1:2" x14ac:dyDescent="0.35">
      <c r="A1002" s="89">
        <v>45226</v>
      </c>
      <c r="B1002" s="90">
        <v>12.561622467864662</v>
      </c>
    </row>
    <row r="1003" spans="1:2" x14ac:dyDescent="0.35">
      <c r="A1003" s="89">
        <v>45229</v>
      </c>
      <c r="B1003" s="90">
        <v>12.666977877854826</v>
      </c>
    </row>
    <row r="1004" spans="1:2" x14ac:dyDescent="0.35">
      <c r="A1004" s="89">
        <v>45230</v>
      </c>
      <c r="B1004" s="90">
        <v>12.341435676442845</v>
      </c>
    </row>
    <row r="1005" spans="1:2" x14ac:dyDescent="0.35">
      <c r="A1005" s="89">
        <v>45231</v>
      </c>
      <c r="B1005" s="90">
        <v>12.61373162660108</v>
      </c>
    </row>
    <row r="1006" spans="1:2" x14ac:dyDescent="0.35">
      <c r="A1006" s="89">
        <v>45232</v>
      </c>
      <c r="B1006" s="90">
        <v>12.791499967118892</v>
      </c>
    </row>
    <row r="1007" spans="1:2" x14ac:dyDescent="0.35">
      <c r="A1007" s="89">
        <v>45233</v>
      </c>
      <c r="B1007" s="90">
        <v>13.155501807226791</v>
      </c>
    </row>
    <row r="1008" spans="1:2" x14ac:dyDescent="0.35">
      <c r="A1008" s="89">
        <v>45236</v>
      </c>
      <c r="B1008" s="90">
        <v>13.178075564752863</v>
      </c>
    </row>
    <row r="1009" spans="1:2" x14ac:dyDescent="0.35">
      <c r="A1009" s="89">
        <v>45237</v>
      </c>
      <c r="B1009" s="90">
        <v>13.025702701451882</v>
      </c>
    </row>
    <row r="1010" spans="1:2" x14ac:dyDescent="0.35">
      <c r="A1010" s="89">
        <v>45238</v>
      </c>
      <c r="B1010" s="90">
        <v>12.92412079258456</v>
      </c>
    </row>
    <row r="1011" spans="1:2" x14ac:dyDescent="0.35">
      <c r="A1011" s="89">
        <v>45239</v>
      </c>
      <c r="B1011" s="90">
        <v>12.862042959387864</v>
      </c>
    </row>
    <row r="1012" spans="1:2" x14ac:dyDescent="0.35">
      <c r="A1012" s="89">
        <v>45240</v>
      </c>
      <c r="B1012" s="90">
        <v>12.829593182944137</v>
      </c>
    </row>
    <row r="1013" spans="1:2" x14ac:dyDescent="0.35">
      <c r="A1013" s="89">
        <v>45243</v>
      </c>
      <c r="B1013" s="90">
        <v>12.785856527737375</v>
      </c>
    </row>
    <row r="1014" spans="1:2" x14ac:dyDescent="0.35">
      <c r="A1014" s="89">
        <v>45244</v>
      </c>
      <c r="B1014" s="90">
        <v>13.550542563933039</v>
      </c>
    </row>
    <row r="1015" spans="1:2" x14ac:dyDescent="0.35">
      <c r="A1015" s="89">
        <v>45245</v>
      </c>
      <c r="B1015" s="90">
        <v>13.384061102178263</v>
      </c>
    </row>
    <row r="1016" spans="1:2" x14ac:dyDescent="0.35">
      <c r="A1016" s="89">
        <v>45246</v>
      </c>
      <c r="B1016" s="90">
        <v>13.331859287899224</v>
      </c>
    </row>
    <row r="1017" spans="1:2" x14ac:dyDescent="0.35">
      <c r="A1017" s="89">
        <v>45247</v>
      </c>
      <c r="B1017" s="90">
        <v>13.320572409136188</v>
      </c>
    </row>
    <row r="1018" spans="1:2" x14ac:dyDescent="0.35">
      <c r="A1018" s="89">
        <v>45250</v>
      </c>
      <c r="B1018" s="90">
        <v>13.585814060067525</v>
      </c>
    </row>
    <row r="1019" spans="1:2" x14ac:dyDescent="0.35">
      <c r="A1019" s="89">
        <v>45251</v>
      </c>
      <c r="B1019" s="90">
        <v>13.532201385943106</v>
      </c>
    </row>
    <row r="1020" spans="1:2" x14ac:dyDescent="0.35">
      <c r="A1020" s="89">
        <v>45252</v>
      </c>
      <c r="B1020" s="90">
        <v>13.732543483986989</v>
      </c>
    </row>
    <row r="1021" spans="1:2" x14ac:dyDescent="0.35">
      <c r="A1021" s="89">
        <v>45254</v>
      </c>
      <c r="B1021" s="90">
        <v>13.759349821049199</v>
      </c>
    </row>
    <row r="1022" spans="1:2" x14ac:dyDescent="0.35">
      <c r="A1022" s="89">
        <v>45257</v>
      </c>
      <c r="B1022" s="90">
        <v>13.767814980121475</v>
      </c>
    </row>
    <row r="1023" spans="1:2" x14ac:dyDescent="0.35">
      <c r="A1023" s="89">
        <v>45258</v>
      </c>
      <c r="B1023" s="90">
        <v>13.788977877802166</v>
      </c>
    </row>
    <row r="1024" spans="1:2" x14ac:dyDescent="0.35">
      <c r="A1024" s="89">
        <v>45259</v>
      </c>
      <c r="B1024" s="90">
        <v>13.582992340376766</v>
      </c>
    </row>
    <row r="1025" spans="1:2" x14ac:dyDescent="0.35">
      <c r="A1025" s="89">
        <v>45260</v>
      </c>
      <c r="B1025" s="90">
        <v>13.512449348107793</v>
      </c>
    </row>
    <row r="1026" spans="1:2" x14ac:dyDescent="0.35">
      <c r="A1026" s="89">
        <v>45261</v>
      </c>
      <c r="B1026" s="90">
        <v>13.848233991308105</v>
      </c>
    </row>
    <row r="1027" spans="1:2" x14ac:dyDescent="0.35">
      <c r="A1027" s="89">
        <v>45264</v>
      </c>
      <c r="B1027" s="90">
        <v>14.11488650208482</v>
      </c>
    </row>
    <row r="1028" spans="1:2" x14ac:dyDescent="0.35">
      <c r="A1028" s="89">
        <v>45265</v>
      </c>
      <c r="B1028" s="90">
        <v>14.147336278528549</v>
      </c>
    </row>
    <row r="1029" spans="1:2" x14ac:dyDescent="0.35">
      <c r="A1029" s="89">
        <v>45266</v>
      </c>
      <c r="B1029" s="90">
        <v>13.920187843422456</v>
      </c>
    </row>
    <row r="1030" spans="1:2" x14ac:dyDescent="0.35">
      <c r="A1030" s="89">
        <v>45267</v>
      </c>
      <c r="B1030" s="90">
        <v>13.815784214864376</v>
      </c>
    </row>
    <row r="1031" spans="1:2" x14ac:dyDescent="0.35">
      <c r="A1031" s="89">
        <v>45268</v>
      </c>
      <c r="B1031" s="90">
        <v>14.151568858064687</v>
      </c>
    </row>
    <row r="1032" spans="1:2" x14ac:dyDescent="0.35">
      <c r="A1032" s="89">
        <v>45271</v>
      </c>
      <c r="B1032" s="90">
        <v>14.277135384303458</v>
      </c>
    </row>
    <row r="1033" spans="1:2" x14ac:dyDescent="0.35">
      <c r="A1033" s="89">
        <v>45272</v>
      </c>
      <c r="B1033" s="90">
        <v>14.52967929662638</v>
      </c>
    </row>
    <row r="1034" spans="1:2" x14ac:dyDescent="0.35">
      <c r="A1034" s="89">
        <v>45273</v>
      </c>
      <c r="B1034" s="90">
        <v>14.875339958744346</v>
      </c>
    </row>
    <row r="1035" spans="1:2" x14ac:dyDescent="0.35">
      <c r="A1035" s="89">
        <v>45274</v>
      </c>
      <c r="B1035" s="90">
        <v>14.751184292350954</v>
      </c>
    </row>
    <row r="1036" spans="1:2" x14ac:dyDescent="0.35">
      <c r="A1036" s="89">
        <v>45275</v>
      </c>
      <c r="B1036" s="90">
        <v>14.29688742213877</v>
      </c>
    </row>
    <row r="1037" spans="1:2" x14ac:dyDescent="0.35">
      <c r="A1037" s="89">
        <v>45278</v>
      </c>
      <c r="B1037" s="90">
        <v>14.533911876162518</v>
      </c>
    </row>
    <row r="1038" spans="1:2" x14ac:dyDescent="0.35">
      <c r="A1038" s="89">
        <v>45279</v>
      </c>
      <c r="B1038" s="90">
        <v>14.754006012041714</v>
      </c>
    </row>
    <row r="1039" spans="1:2" x14ac:dyDescent="0.35">
      <c r="A1039" s="89">
        <v>45280</v>
      </c>
      <c r="B1039" s="90">
        <v>14.564950792760866</v>
      </c>
    </row>
    <row r="1040" spans="1:2" x14ac:dyDescent="0.35">
      <c r="A1040" s="89">
        <v>45281</v>
      </c>
      <c r="B1040" s="90">
        <v>14.814672985393031</v>
      </c>
    </row>
    <row r="1041" spans="1:2" x14ac:dyDescent="0.35">
      <c r="A1041" s="89">
        <v>45282</v>
      </c>
      <c r="B1041" s="90">
        <v>14.803386106629995</v>
      </c>
    </row>
    <row r="1042" spans="1:2" x14ac:dyDescent="0.35">
      <c r="A1042" s="89">
        <v>45286</v>
      </c>
      <c r="B1042" s="90">
        <v>14.883805117816625</v>
      </c>
    </row>
    <row r="1043" spans="1:2" x14ac:dyDescent="0.35">
      <c r="A1043" s="89">
        <v>45287</v>
      </c>
      <c r="B1043" s="90">
        <v>14.686284739463501</v>
      </c>
    </row>
    <row r="1044" spans="1:2" x14ac:dyDescent="0.35">
      <c r="A1044" s="89">
        <v>45288</v>
      </c>
      <c r="B1044" s="90">
        <v>14.52967929662638</v>
      </c>
    </row>
    <row r="1045" spans="1:2" x14ac:dyDescent="0.35">
      <c r="A1045" s="89">
        <v>45289</v>
      </c>
      <c r="B1045" s="90">
        <v>14.309585160747186</v>
      </c>
    </row>
    <row r="1046" spans="1:2" x14ac:dyDescent="0.35">
      <c r="A1046" s="89">
        <v>45293</v>
      </c>
      <c r="B1046" s="90">
        <v>14.363197834871604</v>
      </c>
    </row>
    <row r="1047" spans="1:2" x14ac:dyDescent="0.35">
      <c r="A1047" s="89">
        <v>45294</v>
      </c>
      <c r="B1047" s="90">
        <v>13.997785134918326</v>
      </c>
    </row>
    <row r="1048" spans="1:2" x14ac:dyDescent="0.35">
      <c r="A1048" s="89">
        <v>45295</v>
      </c>
      <c r="B1048" s="90">
        <v>13.894792366205627</v>
      </c>
    </row>
    <row r="1049" spans="1:2" x14ac:dyDescent="0.35">
      <c r="A1049" s="89">
        <v>45296</v>
      </c>
      <c r="B1049" s="90">
        <v>13.662000491718016</v>
      </c>
    </row>
    <row r="1050" spans="1:2" x14ac:dyDescent="0.35">
      <c r="A1050" s="89">
        <v>45299</v>
      </c>
      <c r="B1050" s="90">
        <v>14.01471545306288</v>
      </c>
    </row>
    <row r="1051" spans="1:2" x14ac:dyDescent="0.35">
      <c r="A1051" s="89">
        <v>45300</v>
      </c>
      <c r="B1051" s="90">
        <v>13.800264756565202</v>
      </c>
    </row>
    <row r="1052" spans="1:2" x14ac:dyDescent="0.35">
      <c r="A1052" s="89">
        <v>45301</v>
      </c>
      <c r="B1052" s="90">
        <v>13.712791446151677</v>
      </c>
    </row>
    <row r="1053" spans="1:2" x14ac:dyDescent="0.35">
      <c r="A1053" s="89">
        <v>45302</v>
      </c>
      <c r="B1053" s="90">
        <v>13.714202305997055</v>
      </c>
    </row>
    <row r="1054" spans="1:2" x14ac:dyDescent="0.35">
      <c r="A1054" s="89">
        <v>45303</v>
      </c>
      <c r="B1054" s="90">
        <v>13.482821291354824</v>
      </c>
    </row>
    <row r="1055" spans="1:2" x14ac:dyDescent="0.35">
      <c r="A1055" s="89">
        <v>45307</v>
      </c>
      <c r="B1055" s="90">
        <v>13.835536252699688</v>
      </c>
    </row>
    <row r="1056" spans="1:2" x14ac:dyDescent="0.35">
      <c r="A1056" s="89">
        <v>45308</v>
      </c>
      <c r="B1056" s="90">
        <v>13.865164309452657</v>
      </c>
    </row>
    <row r="1057" spans="1:2" x14ac:dyDescent="0.35">
      <c r="A1057" s="89">
        <v>45309</v>
      </c>
      <c r="B1057" s="90">
        <v>13.983676536464532</v>
      </c>
    </row>
    <row r="1058" spans="1:2" x14ac:dyDescent="0.35">
      <c r="A1058" s="89">
        <v>45310</v>
      </c>
      <c r="B1058" s="90">
        <v>14.075382426414196</v>
      </c>
    </row>
    <row r="1059" spans="1:2" x14ac:dyDescent="0.35">
      <c r="A1059" s="89">
        <v>45313</v>
      </c>
      <c r="B1059" s="90">
        <v>14.11770822177558</v>
      </c>
    </row>
    <row r="1060" spans="1:2" x14ac:dyDescent="0.35">
      <c r="A1060" s="89">
        <v>45314</v>
      </c>
      <c r="B1060" s="90">
        <v>13.997785134918326</v>
      </c>
    </row>
    <row r="1061" spans="1:2" x14ac:dyDescent="0.35">
      <c r="A1061" s="89">
        <v>45315</v>
      </c>
      <c r="B1061" s="90">
        <v>13.923009563113215</v>
      </c>
    </row>
    <row r="1062" spans="1:2" x14ac:dyDescent="0.35">
      <c r="A1062" s="89">
        <v>45316</v>
      </c>
      <c r="B1062" s="90">
        <v>13.757938961203818</v>
      </c>
    </row>
    <row r="1063" spans="1:2" x14ac:dyDescent="0.35">
      <c r="A1063" s="89">
        <v>45317</v>
      </c>
      <c r="B1063" s="90">
        <v>13.836947112545069</v>
      </c>
    </row>
    <row r="1064" spans="1:2" x14ac:dyDescent="0.35">
      <c r="A1064" s="89">
        <v>45320</v>
      </c>
      <c r="B1064" s="90">
        <v>13.759349821049199</v>
      </c>
    </row>
    <row r="1065" spans="1:2" x14ac:dyDescent="0.35">
      <c r="A1065" s="89">
        <v>45321</v>
      </c>
      <c r="B1065" s="90">
        <v>13.650713612954981</v>
      </c>
    </row>
    <row r="1066" spans="1:2" x14ac:dyDescent="0.35">
      <c r="A1066" s="89">
        <v>45322</v>
      </c>
      <c r="B1066" s="90">
        <v>13.427797757385026</v>
      </c>
    </row>
    <row r="1067" spans="1:2" x14ac:dyDescent="0.35">
      <c r="A1067" s="89">
        <v>45323</v>
      </c>
      <c r="B1067" s="90">
        <v>13.694450268161743</v>
      </c>
    </row>
    <row r="1068" spans="1:2" x14ac:dyDescent="0.35">
      <c r="A1068" s="89">
        <v>45324</v>
      </c>
      <c r="B1068" s="90">
        <v>13.749473802131542</v>
      </c>
    </row>
    <row r="1069" spans="1:2" x14ac:dyDescent="0.35">
      <c r="A1069" s="89">
        <v>45327</v>
      </c>
      <c r="B1069" s="90">
        <v>13.78192357857527</v>
      </c>
    </row>
    <row r="1070" spans="1:2" x14ac:dyDescent="0.35">
      <c r="A1070" s="89">
        <v>45328</v>
      </c>
      <c r="B1070" s="90">
        <v>13.540666545015382</v>
      </c>
    </row>
    <row r="1071" spans="1:2" x14ac:dyDescent="0.35">
      <c r="A1071" s="89">
        <v>45329</v>
      </c>
      <c r="B1071" s="90">
        <v>13.453193234601857</v>
      </c>
    </row>
    <row r="1072" spans="1:2" x14ac:dyDescent="0.35">
      <c r="A1072" s="89">
        <v>45330</v>
      </c>
      <c r="B1072" s="90">
        <v>14.035878350743571</v>
      </c>
    </row>
    <row r="1073" spans="1:2" x14ac:dyDescent="0.35">
      <c r="A1073" s="89">
        <v>45331</v>
      </c>
      <c r="B1073" s="90">
        <v>14.50569467925493</v>
      </c>
    </row>
    <row r="1074" spans="1:2" x14ac:dyDescent="0.35">
      <c r="A1074" s="89">
        <v>45334</v>
      </c>
      <c r="B1074" s="90">
        <v>14.686284739463501</v>
      </c>
    </row>
    <row r="1075" spans="1:2" x14ac:dyDescent="0.35">
      <c r="A1075" s="89">
        <v>45335</v>
      </c>
      <c r="B1075" s="90">
        <v>13.966746218319978</v>
      </c>
    </row>
    <row r="1076" spans="1:2" x14ac:dyDescent="0.35">
      <c r="A1076" s="89">
        <v>45336</v>
      </c>
      <c r="B1076" s="90">
        <v>14.229166149560557</v>
      </c>
    </row>
    <row r="1077" spans="1:2" x14ac:dyDescent="0.35">
      <c r="A1077" s="89">
        <v>45337</v>
      </c>
      <c r="B1077" s="90">
        <v>14.449260285439752</v>
      </c>
    </row>
    <row r="1078" spans="1:2" x14ac:dyDescent="0.35">
      <c r="A1078" s="89">
        <v>45338</v>
      </c>
      <c r="B1078" s="90">
        <v>14.514159838327206</v>
      </c>
    </row>
    <row r="1079" spans="1:2" x14ac:dyDescent="0.35">
      <c r="A1079" s="89">
        <v>45342</v>
      </c>
      <c r="B1079" s="90">
        <v>14.136049399765513</v>
      </c>
    </row>
    <row r="1080" spans="1:2" x14ac:dyDescent="0.35">
      <c r="A1080" s="89">
        <v>45343</v>
      </c>
      <c r="B1080" s="90">
        <v>14.110653922548682</v>
      </c>
    </row>
    <row r="1081" spans="1:2" x14ac:dyDescent="0.35">
      <c r="A1081" s="89">
        <v>45344</v>
      </c>
      <c r="B1081" s="90">
        <v>13.907490104814041</v>
      </c>
    </row>
    <row r="1082" spans="1:2" x14ac:dyDescent="0.35">
      <c r="A1082" s="89">
        <v>45345</v>
      </c>
      <c r="B1082" s="90">
        <v>13.78051271872989</v>
      </c>
    </row>
    <row r="1083" spans="1:2" x14ac:dyDescent="0.35">
      <c r="A1083" s="89">
        <v>45348</v>
      </c>
      <c r="B1083" s="90">
        <v>12.950873240322723</v>
      </c>
    </row>
    <row r="1084" spans="1:2" x14ac:dyDescent="0.35">
      <c r="A1084" s="89">
        <v>45349</v>
      </c>
      <c r="B1084" s="90">
        <v>12.950486678149847</v>
      </c>
    </row>
    <row r="1085" spans="1:2" x14ac:dyDescent="0.35">
      <c r="A1085" s="89">
        <v>45350</v>
      </c>
      <c r="B1085" s="90">
        <v>12.917779509461379</v>
      </c>
    </row>
    <row r="1086" spans="1:2" x14ac:dyDescent="0.35">
      <c r="A1086" s="89">
        <v>45351</v>
      </c>
      <c r="B1086" s="90">
        <v>12.974035839605545</v>
      </c>
    </row>
    <row r="1087" spans="1:2" x14ac:dyDescent="0.35">
      <c r="A1087" s="89">
        <v>45352</v>
      </c>
      <c r="B1087" s="90">
        <v>13.180745145716665</v>
      </c>
    </row>
    <row r="1088" spans="1:2" x14ac:dyDescent="0.35">
      <c r="A1088" s="89">
        <v>45355</v>
      </c>
      <c r="B1088" s="90">
        <v>13.428011341001486</v>
      </c>
    </row>
    <row r="1089" spans="1:2" x14ac:dyDescent="0.35">
      <c r="A1089" s="89">
        <v>45356</v>
      </c>
      <c r="B1089" s="90">
        <v>13.681818970024</v>
      </c>
    </row>
    <row r="1090" spans="1:2" x14ac:dyDescent="0.35">
      <c r="A1090" s="89">
        <v>45357</v>
      </c>
      <c r="B1090" s="90">
        <v>13.885911702640042</v>
      </c>
    </row>
    <row r="1091" spans="1:2" x14ac:dyDescent="0.35">
      <c r="A1091" s="89">
        <v>45358</v>
      </c>
      <c r="B1091" s="90">
        <v>14.062530413557772</v>
      </c>
    </row>
    <row r="1092" spans="1:2" x14ac:dyDescent="0.35">
      <c r="A1092" s="89">
        <v>45359</v>
      </c>
      <c r="B1092" s="90">
        <v>14.278397726901664</v>
      </c>
    </row>
    <row r="1093" spans="1:2" x14ac:dyDescent="0.35">
      <c r="A1093" s="89">
        <v>45362</v>
      </c>
      <c r="B1093" s="90">
        <v>13.821805652010646</v>
      </c>
    </row>
    <row r="1094" spans="1:2" x14ac:dyDescent="0.35">
      <c r="A1094" s="89">
        <v>45363</v>
      </c>
      <c r="B1094" s="90">
        <v>13.798256490554948</v>
      </c>
    </row>
    <row r="1095" spans="1:2" x14ac:dyDescent="0.35">
      <c r="A1095" s="89">
        <v>45364</v>
      </c>
      <c r="B1095" s="90">
        <v>13.866287401426963</v>
      </c>
    </row>
    <row r="1096" spans="1:2" x14ac:dyDescent="0.35">
      <c r="A1096" s="89">
        <v>45365</v>
      </c>
      <c r="B1096" s="90">
        <v>13.728917292935394</v>
      </c>
    </row>
    <row r="1097" spans="1:2" x14ac:dyDescent="0.35">
      <c r="A1097" s="89">
        <v>45366</v>
      </c>
      <c r="B1097" s="90">
        <v>13.560148302502897</v>
      </c>
    </row>
    <row r="1098" spans="1:2" x14ac:dyDescent="0.35">
      <c r="A1098" s="89">
        <v>45369</v>
      </c>
      <c r="B1098" s="90">
        <v>14.141027618410096</v>
      </c>
    </row>
    <row r="1099" spans="1:2" x14ac:dyDescent="0.35">
      <c r="A1099" s="89">
        <v>45370</v>
      </c>
      <c r="B1099" s="90">
        <v>14.054680693072539</v>
      </c>
    </row>
    <row r="1100" spans="1:2" x14ac:dyDescent="0.35">
      <c r="A1100" s="89">
        <v>45371</v>
      </c>
      <c r="B1100" s="90">
        <v>14.146260765400251</v>
      </c>
    </row>
    <row r="1101" spans="1:2" x14ac:dyDescent="0.35">
      <c r="A1101" s="89">
        <v>45372</v>
      </c>
      <c r="B1101" s="90">
        <v>14.154110485885484</v>
      </c>
    </row>
    <row r="1102" spans="1:2" x14ac:dyDescent="0.35">
      <c r="A1102" s="89">
        <v>45373</v>
      </c>
      <c r="B1102" s="90">
        <v>14.441933570344005</v>
      </c>
    </row>
    <row r="1103" spans="1:2" x14ac:dyDescent="0.35">
      <c r="A1103" s="89">
        <v>45376</v>
      </c>
      <c r="B1103" s="90">
        <v>14.338578917288446</v>
      </c>
    </row>
    <row r="1104" spans="1:2" x14ac:dyDescent="0.35">
      <c r="A1104" s="89">
        <v>45377</v>
      </c>
      <c r="B1104" s="90">
        <v>14.318954616075365</v>
      </c>
    </row>
    <row r="1105" spans="1:2" x14ac:dyDescent="0.35">
      <c r="A1105" s="89">
        <v>45378</v>
      </c>
      <c r="B1105" s="90">
        <v>14.473332452284936</v>
      </c>
    </row>
    <row r="1106" spans="1:2" x14ac:dyDescent="0.35">
      <c r="A1106" s="89">
        <v>45379</v>
      </c>
      <c r="B1106" s="90">
        <v>14.421000982383386</v>
      </c>
    </row>
    <row r="1107" spans="1:2" x14ac:dyDescent="0.35">
      <c r="A1107" s="89">
        <v>45383</v>
      </c>
      <c r="B1107" s="90">
        <v>14.400068394422766</v>
      </c>
    </row>
    <row r="1108" spans="1:2" x14ac:dyDescent="0.35">
      <c r="A1108" s="89">
        <v>45384</v>
      </c>
      <c r="B1108" s="90">
        <v>14.201208808796878</v>
      </c>
    </row>
    <row r="1109" spans="1:2" x14ac:dyDescent="0.35">
      <c r="A1109" s="89">
        <v>45385</v>
      </c>
      <c r="B1109" s="90">
        <v>14.322879476317981</v>
      </c>
    </row>
    <row r="1110" spans="1:2" x14ac:dyDescent="0.35">
      <c r="A1110" s="89">
        <v>45386</v>
      </c>
      <c r="B1110" s="90">
        <v>14.266623146173815</v>
      </c>
    </row>
    <row r="1111" spans="1:2" x14ac:dyDescent="0.35">
      <c r="A1111" s="89">
        <v>45387</v>
      </c>
      <c r="B1111" s="90">
        <v>14.260081712436122</v>
      </c>
    </row>
    <row r="1112" spans="1:2" x14ac:dyDescent="0.35">
      <c r="A1112" s="89">
        <v>45390</v>
      </c>
      <c r="B1112" s="90">
        <v>14.139719331662558</v>
      </c>
    </row>
    <row r="1113" spans="1:2" x14ac:dyDescent="0.35">
      <c r="A1113" s="89">
        <v>45391</v>
      </c>
      <c r="B1113" s="90">
        <v>13.810031071282797</v>
      </c>
    </row>
    <row r="1114" spans="1:2" x14ac:dyDescent="0.35">
      <c r="A1114" s="89">
        <v>45392</v>
      </c>
      <c r="B1114" s="90">
        <v>13.594163757938905</v>
      </c>
    </row>
    <row r="1115" spans="1:2" x14ac:dyDescent="0.35">
      <c r="A1115" s="89">
        <v>45393</v>
      </c>
      <c r="B1115" s="90">
        <v>13.889836562882659</v>
      </c>
    </row>
    <row r="1116" spans="1:2" x14ac:dyDescent="0.35">
      <c r="A1116" s="89">
        <v>45394</v>
      </c>
      <c r="B1116" s="90">
        <v>13.70275155798462</v>
      </c>
    </row>
    <row r="1117" spans="1:2" x14ac:dyDescent="0.35">
      <c r="A1117" s="89">
        <v>45397</v>
      </c>
      <c r="B1117" s="90">
        <v>13.556223442260281</v>
      </c>
    </row>
    <row r="1118" spans="1:2" x14ac:dyDescent="0.35">
      <c r="A1118" s="89">
        <v>45398</v>
      </c>
      <c r="B1118" s="90">
        <v>13.590238897696288</v>
      </c>
    </row>
    <row r="1119" spans="1:2" x14ac:dyDescent="0.35">
      <c r="A1119" s="89">
        <v>45399</v>
      </c>
      <c r="B1119" s="90">
        <v>13.541832288037355</v>
      </c>
    </row>
    <row r="1120" spans="1:2" x14ac:dyDescent="0.35">
      <c r="A1120" s="89">
        <v>45400</v>
      </c>
      <c r="B1120" s="90">
        <v>13.612479772404447</v>
      </c>
    </row>
    <row r="1121" spans="1:2" x14ac:dyDescent="0.35">
      <c r="A1121" s="89">
        <v>45401</v>
      </c>
      <c r="B1121" s="90">
        <v>13.616404632647063</v>
      </c>
    </row>
    <row r="1122" spans="1:2" x14ac:dyDescent="0.35">
      <c r="A1122" s="89">
        <v>45404</v>
      </c>
      <c r="B1122" s="90">
        <v>13.132338536057732</v>
      </c>
    </row>
    <row r="1123" spans="1:2" x14ac:dyDescent="0.35">
      <c r="A1123" s="89">
        <v>45405</v>
      </c>
      <c r="B1123" s="90">
        <v>13.29849095299515</v>
      </c>
    </row>
    <row r="1124" spans="1:2" x14ac:dyDescent="0.35">
      <c r="A1124" s="89">
        <v>45406</v>
      </c>
      <c r="B1124" s="90">
        <v>13.506853891492106</v>
      </c>
    </row>
    <row r="1125" spans="1:2" x14ac:dyDescent="0.35">
      <c r="A1125" s="89">
        <v>45407</v>
      </c>
      <c r="B1125" s="90">
        <v>13.005266299857956</v>
      </c>
    </row>
    <row r="1126" spans="1:2" x14ac:dyDescent="0.35">
      <c r="A1126" s="89">
        <v>45408</v>
      </c>
      <c r="B1126" s="90">
        <v>13.380137026237163</v>
      </c>
    </row>
    <row r="1127" spans="1:2" x14ac:dyDescent="0.35">
      <c r="A1127" s="89">
        <v>45411</v>
      </c>
      <c r="B1127" s="90">
        <v>13.332618201766559</v>
      </c>
    </row>
    <row r="1128" spans="1:2" x14ac:dyDescent="0.35">
      <c r="A1128" s="89">
        <v>45412</v>
      </c>
      <c r="B1128" s="90">
        <v>13.592651769008473</v>
      </c>
    </row>
    <row r="1129" spans="1:2" x14ac:dyDescent="0.35">
      <c r="A1129" s="89">
        <v>45413</v>
      </c>
      <c r="B1129" s="90">
        <v>13.889644421949747</v>
      </c>
    </row>
    <row r="1130" spans="1:2" x14ac:dyDescent="0.35">
      <c r="A1130" s="89">
        <v>45414</v>
      </c>
      <c r="B1130" s="90">
        <v>13.890964389296151</v>
      </c>
    </row>
    <row r="1131" spans="1:2" x14ac:dyDescent="0.35">
      <c r="A1131" s="89">
        <v>45415</v>
      </c>
      <c r="B1131" s="90">
        <v>13.863245075021633</v>
      </c>
    </row>
    <row r="1132" spans="1:2" x14ac:dyDescent="0.35">
      <c r="A1132" s="89">
        <v>45418</v>
      </c>
      <c r="B1132" s="90">
        <v>12.971394781736745</v>
      </c>
    </row>
    <row r="1133" spans="1:2" x14ac:dyDescent="0.35">
      <c r="A1133" s="89">
        <v>45419</v>
      </c>
      <c r="B1133" s="90">
        <v>13.814858903350091</v>
      </c>
    </row>
    <row r="1134" spans="1:2" x14ac:dyDescent="0.35">
      <c r="A1134" s="89">
        <v>45420</v>
      </c>
      <c r="B1134" s="90">
        <v>14.13141311719839</v>
      </c>
    </row>
    <row r="1135" spans="1:2" x14ac:dyDescent="0.35">
      <c r="A1135" s="89">
        <v>45421</v>
      </c>
      <c r="B1135" s="90">
        <v>14.006057648514464</v>
      </c>
    </row>
    <row r="1136" spans="1:2" x14ac:dyDescent="0.35">
      <c r="A1136" s="89">
        <v>45422</v>
      </c>
      <c r="B1136" s="90">
        <v>14.406182174818714</v>
      </c>
    </row>
    <row r="1137" spans="1:2" x14ac:dyDescent="0.35">
      <c r="A1137" s="89">
        <v>45425</v>
      </c>
      <c r="B1137" s="90">
        <v>14.572056582875222</v>
      </c>
    </row>
    <row r="1138" spans="1:2" x14ac:dyDescent="0.35">
      <c r="A1138" s="89">
        <v>45426</v>
      </c>
      <c r="B1138" s="90">
        <v>14.482155186142304</v>
      </c>
    </row>
    <row r="1139" spans="1:2" x14ac:dyDescent="0.35">
      <c r="A1139" s="89">
        <v>45427</v>
      </c>
      <c r="B1139" s="90">
        <v>14.610043088537017</v>
      </c>
    </row>
    <row r="1140" spans="1:2" x14ac:dyDescent="0.35">
      <c r="A1140" s="89">
        <v>45428</v>
      </c>
      <c r="B1140" s="90">
        <v>14.536602510924212</v>
      </c>
    </row>
    <row r="1141" spans="1:2" x14ac:dyDescent="0.35">
      <c r="A1141" s="89">
        <v>45429</v>
      </c>
      <c r="B1141" s="90">
        <v>14.583452534573761</v>
      </c>
    </row>
    <row r="1142" spans="1:2" x14ac:dyDescent="0.35">
      <c r="A1142" s="89">
        <v>45432</v>
      </c>
      <c r="B1142" s="90">
        <v>14.583452534573761</v>
      </c>
    </row>
    <row r="1143" spans="1:2" x14ac:dyDescent="0.35">
      <c r="A1143" s="89">
        <v>45433</v>
      </c>
      <c r="B1143" s="90">
        <v>14.596114703127691</v>
      </c>
    </row>
    <row r="1144" spans="1:2" x14ac:dyDescent="0.35">
      <c r="A1144" s="89">
        <v>45434</v>
      </c>
      <c r="B1144" s="90">
        <v>14.534070077213425</v>
      </c>
    </row>
    <row r="1145" spans="1:2" x14ac:dyDescent="0.35">
      <c r="A1145" s="89">
        <v>45435</v>
      </c>
      <c r="B1145" s="90">
        <v>14.378325404000062</v>
      </c>
    </row>
    <row r="1146" spans="1:2" x14ac:dyDescent="0.35">
      <c r="A1146" s="89">
        <v>45436</v>
      </c>
      <c r="B1146" s="90">
        <v>14.703743135836113</v>
      </c>
    </row>
    <row r="1147" spans="1:2" x14ac:dyDescent="0.35">
      <c r="A1147" s="89">
        <v>45440</v>
      </c>
      <c r="B1147" s="90">
        <v>14.729067472943978</v>
      </c>
    </row>
    <row r="1148" spans="1:2" x14ac:dyDescent="0.35">
      <c r="A1148" s="89">
        <v>45441</v>
      </c>
      <c r="B1148" s="90">
        <v>14.618906606524769</v>
      </c>
    </row>
    <row r="1149" spans="1:2" x14ac:dyDescent="0.35">
      <c r="A1149" s="89">
        <v>45442</v>
      </c>
      <c r="B1149" s="90">
        <v>14.718937738100832</v>
      </c>
    </row>
    <row r="1150" spans="1:2" x14ac:dyDescent="0.35">
      <c r="A1150" s="89">
        <v>45443</v>
      </c>
      <c r="B1150" s="90">
        <v>15.108932529561935</v>
      </c>
    </row>
    <row r="1151" spans="1:2" x14ac:dyDescent="0.35">
      <c r="A1151" s="89">
        <v>45446</v>
      </c>
      <c r="B1151" s="90">
        <v>14.939259470939247</v>
      </c>
    </row>
    <row r="1152" spans="1:2" x14ac:dyDescent="0.35">
      <c r="A1152" s="89">
        <v>45447</v>
      </c>
      <c r="B1152" s="90">
        <v>14.954454073203966</v>
      </c>
    </row>
    <row r="1153" spans="1:2" x14ac:dyDescent="0.35">
      <c r="A1153" s="89">
        <v>45448</v>
      </c>
      <c r="B1153" s="90">
        <v>15.095004144152609</v>
      </c>
    </row>
    <row r="1154" spans="1:2" x14ac:dyDescent="0.35">
      <c r="A1154" s="89">
        <v>45449</v>
      </c>
      <c r="B1154" s="90">
        <v>15.268475853341478</v>
      </c>
    </row>
    <row r="1155" spans="1:2" x14ac:dyDescent="0.35">
      <c r="A1155" s="89">
        <v>45450</v>
      </c>
      <c r="B1155" s="90">
        <v>15.074744674466318</v>
      </c>
    </row>
    <row r="1156" spans="1:2" x14ac:dyDescent="0.35">
      <c r="A1156" s="89">
        <v>45453</v>
      </c>
      <c r="B1156" s="90">
        <v>15.360909683785181</v>
      </c>
    </row>
    <row r="1157" spans="1:2" x14ac:dyDescent="0.35">
      <c r="A1157" s="89">
        <v>45454</v>
      </c>
      <c r="B1157" s="90">
        <v>15.51538814014315</v>
      </c>
    </row>
    <row r="1158" spans="1:2" x14ac:dyDescent="0.35">
      <c r="A1158" s="89">
        <v>45455</v>
      </c>
      <c r="B1158" s="90">
        <v>15.569835464925058</v>
      </c>
    </row>
    <row r="1159" spans="1:2" x14ac:dyDescent="0.35">
      <c r="A1159" s="89">
        <v>45456</v>
      </c>
      <c r="B1159" s="90">
        <v>15.27733937132923</v>
      </c>
    </row>
    <row r="1160" spans="1:2" x14ac:dyDescent="0.35">
      <c r="A1160" s="89">
        <v>45457</v>
      </c>
      <c r="B1160" s="90">
        <v>15.314059660135632</v>
      </c>
    </row>
    <row r="1161" spans="1:2" x14ac:dyDescent="0.35">
      <c r="A1161" s="89">
        <v>45460</v>
      </c>
      <c r="B1161" s="90">
        <v>15.474869200770568</v>
      </c>
    </row>
    <row r="1162" spans="1:2" x14ac:dyDescent="0.35">
      <c r="A1162" s="89">
        <v>45461</v>
      </c>
      <c r="B1162" s="90">
        <v>15.677463897633478</v>
      </c>
    </row>
    <row r="1163" spans="1:2" x14ac:dyDescent="0.35">
      <c r="A1163" s="89">
        <v>45463</v>
      </c>
      <c r="B1163" s="90">
        <v>15.373571852339113</v>
      </c>
    </row>
    <row r="1164" spans="1:2" x14ac:dyDescent="0.35">
      <c r="A1164" s="89">
        <v>45464</v>
      </c>
      <c r="B1164" s="90">
        <v>15.569835464925058</v>
      </c>
    </row>
    <row r="1165" spans="1:2" x14ac:dyDescent="0.35">
      <c r="A1165" s="89">
        <v>45467</v>
      </c>
      <c r="B1165" s="90">
        <v>15.688859849332017</v>
      </c>
    </row>
    <row r="1166" spans="1:2" x14ac:dyDescent="0.35">
      <c r="A1166" s="89">
        <v>45468</v>
      </c>
      <c r="B1166" s="90">
        <v>15.81674775172673</v>
      </c>
    </row>
    <row r="1167" spans="1:2" x14ac:dyDescent="0.35">
      <c r="A1167" s="89">
        <v>45469</v>
      </c>
      <c r="B1167" s="90">
        <v>15.70532066845213</v>
      </c>
    </row>
    <row r="1168" spans="1:2" x14ac:dyDescent="0.35">
      <c r="A1168" s="89">
        <v>45470</v>
      </c>
      <c r="B1168" s="90">
        <v>16.374523207567854</v>
      </c>
    </row>
    <row r="1169" spans="1:2" x14ac:dyDescent="0.35">
      <c r="A1169" s="89">
        <v>45471</v>
      </c>
      <c r="B1169" s="90">
        <v>16.842004988018605</v>
      </c>
    </row>
    <row r="1170" spans="1:2" x14ac:dyDescent="0.35">
      <c r="A1170" s="89">
        <v>45474</v>
      </c>
      <c r="B1170" s="90">
        <v>16.84901149399364</v>
      </c>
    </row>
    <row r="1171" spans="1:2" x14ac:dyDescent="0.35">
      <c r="A1171" s="89">
        <v>45475</v>
      </c>
      <c r="B1171" s="90">
        <v>16.917675252548982</v>
      </c>
    </row>
    <row r="1172" spans="1:2" x14ac:dyDescent="0.35">
      <c r="A1172" s="89">
        <v>45476</v>
      </c>
      <c r="B1172" s="90">
        <v>17.019970239784492</v>
      </c>
    </row>
    <row r="1173" spans="1:2" x14ac:dyDescent="0.35">
      <c r="A1173" s="89">
        <v>45478</v>
      </c>
      <c r="B1173" s="90">
        <v>17.069015781609735</v>
      </c>
    </row>
    <row r="1174" spans="1:2" x14ac:dyDescent="0.35">
      <c r="A1174" s="89">
        <v>45481</v>
      </c>
      <c r="B1174" s="90">
        <v>17.224560214255508</v>
      </c>
    </row>
    <row r="1175" spans="1:2" x14ac:dyDescent="0.35">
      <c r="A1175" s="89">
        <v>45482</v>
      </c>
      <c r="B1175" s="90">
        <v>16.959714288399191</v>
      </c>
    </row>
    <row r="1176" spans="1:2" x14ac:dyDescent="0.35">
      <c r="A1176" s="89">
        <v>45483</v>
      </c>
      <c r="B1176" s="90">
        <v>17.216152407085467</v>
      </c>
    </row>
    <row r="1177" spans="1:2" x14ac:dyDescent="0.35">
      <c r="A1177" s="89">
        <v>45484</v>
      </c>
      <c r="B1177" s="90">
        <v>17.356282526586163</v>
      </c>
    </row>
    <row r="1178" spans="1:2" x14ac:dyDescent="0.35">
      <c r="A1178" s="89">
        <v>45485</v>
      </c>
      <c r="B1178" s="90">
        <v>17.513228260426946</v>
      </c>
    </row>
    <row r="1179" spans="1:2" x14ac:dyDescent="0.35">
      <c r="A1179" s="89">
        <v>45488</v>
      </c>
      <c r="B1179" s="90">
        <v>17.443163200676597</v>
      </c>
    </row>
    <row r="1180" spans="1:2" x14ac:dyDescent="0.35">
      <c r="A1180" s="89">
        <v>45489</v>
      </c>
      <c r="B1180" s="90">
        <v>17.783679391063291</v>
      </c>
    </row>
    <row r="1181" spans="1:2" x14ac:dyDescent="0.35">
      <c r="A1181" s="89">
        <v>45490</v>
      </c>
      <c r="B1181" s="90">
        <v>17.674377897852747</v>
      </c>
    </row>
    <row r="1182" spans="1:2" x14ac:dyDescent="0.35">
      <c r="A1182" s="89">
        <v>45491</v>
      </c>
      <c r="B1182" s="90">
        <v>17.277809659665774</v>
      </c>
    </row>
    <row r="1183" spans="1:2" x14ac:dyDescent="0.35">
      <c r="A1183" s="89">
        <v>45492</v>
      </c>
      <c r="B1183" s="90">
        <v>17.221757611865495</v>
      </c>
    </row>
    <row r="1184" spans="1:2" x14ac:dyDescent="0.35">
      <c r="A1184" s="89">
        <v>45495</v>
      </c>
      <c r="B1184" s="90">
        <v>17.580490717787278</v>
      </c>
    </row>
    <row r="1185" spans="1:2" x14ac:dyDescent="0.35">
      <c r="A1185" s="89">
        <v>45496</v>
      </c>
      <c r="B1185" s="90">
        <v>17.551063392692132</v>
      </c>
    </row>
    <row r="1186" spans="1:2" x14ac:dyDescent="0.35">
      <c r="A1186" s="89">
        <v>45497</v>
      </c>
      <c r="B1186" s="90">
        <v>17.901388691443874</v>
      </c>
    </row>
    <row r="1187" spans="1:2" x14ac:dyDescent="0.35">
      <c r="A1187" s="89">
        <v>45498</v>
      </c>
      <c r="B1187" s="90">
        <v>17.544056886717097</v>
      </c>
    </row>
    <row r="1188" spans="1:2" x14ac:dyDescent="0.35">
      <c r="A1188" s="89">
        <v>45499</v>
      </c>
      <c r="B1188" s="90">
        <v>17.880369173518769</v>
      </c>
    </row>
    <row r="1189" spans="1:2" x14ac:dyDescent="0.35">
      <c r="A1189" s="89">
        <v>45502</v>
      </c>
      <c r="B1189" s="90">
        <v>17.761258571943177</v>
      </c>
    </row>
    <row r="1190" spans="1:2" x14ac:dyDescent="0.35">
      <c r="A1190" s="89">
        <v>45503</v>
      </c>
      <c r="B1190" s="90">
        <v>17.593102428542341</v>
      </c>
    </row>
    <row r="1191" spans="1:2" x14ac:dyDescent="0.35">
      <c r="A1191" s="89">
        <v>45504</v>
      </c>
      <c r="B1191" s="90">
        <v>17.577688115397265</v>
      </c>
    </row>
    <row r="1192" spans="1:2" x14ac:dyDescent="0.35">
      <c r="A1192" s="89">
        <v>45505</v>
      </c>
      <c r="B1192" s="90">
        <v>17.660364885902677</v>
      </c>
    </row>
    <row r="1193" spans="1:2" x14ac:dyDescent="0.35">
      <c r="A1193" s="89">
        <v>45506</v>
      </c>
      <c r="B1193" s="90">
        <v>17.43195279111654</v>
      </c>
    </row>
    <row r="1194" spans="1:2" x14ac:dyDescent="0.35">
      <c r="A1194" s="89">
        <v>45509</v>
      </c>
      <c r="B1194" s="90">
        <v>15.136585871035715</v>
      </c>
    </row>
    <row r="1195" spans="1:2" x14ac:dyDescent="0.35">
      <c r="A1195" s="89">
        <v>45510</v>
      </c>
      <c r="B1195" s="90">
        <v>15.916896557591524</v>
      </c>
    </row>
    <row r="1196" spans="1:2" x14ac:dyDescent="0.35">
      <c r="A1196" s="89">
        <v>45511</v>
      </c>
      <c r="B1196" s="90">
        <v>15.608271858764454</v>
      </c>
    </row>
    <row r="1197" spans="1:2" x14ac:dyDescent="0.35">
      <c r="A1197" s="89">
        <v>45512</v>
      </c>
      <c r="B1197" s="90">
        <v>15.912835706291167</v>
      </c>
    </row>
    <row r="1198" spans="1:2" x14ac:dyDescent="0.35">
      <c r="A1198" s="89">
        <v>45513</v>
      </c>
      <c r="B1198" s="90">
        <v>15.934493579893067</v>
      </c>
    </row>
    <row r="1199" spans="1:2" x14ac:dyDescent="0.35">
      <c r="A1199" s="89">
        <v>45516</v>
      </c>
      <c r="B1199" s="90">
        <v>16.052258267603396</v>
      </c>
    </row>
    <row r="1200" spans="1:2" x14ac:dyDescent="0.35">
      <c r="A1200" s="89">
        <v>45517</v>
      </c>
      <c r="B1200" s="90">
        <v>16.493537442242104</v>
      </c>
    </row>
    <row r="1201" spans="1:2" x14ac:dyDescent="0.35">
      <c r="A1201" s="89">
        <v>45518</v>
      </c>
      <c r="B1201" s="90">
        <v>16.396077011033555</v>
      </c>
    </row>
    <row r="1202" spans="1:2" x14ac:dyDescent="0.35">
      <c r="A1202" s="89">
        <v>45519</v>
      </c>
      <c r="B1202" s="90">
        <v>16.735834903163354</v>
      </c>
    </row>
    <row r="1203" spans="1:2" x14ac:dyDescent="0.35">
      <c r="A1203" s="89">
        <v>45520</v>
      </c>
      <c r="B1203" s="90">
        <v>16.844124271172856</v>
      </c>
    </row>
    <row r="1204" spans="1:2" x14ac:dyDescent="0.35">
      <c r="A1204" s="89">
        <v>45523</v>
      </c>
      <c r="B1204" s="90">
        <v>16.938877468181165</v>
      </c>
    </row>
    <row r="1205" spans="1:2" x14ac:dyDescent="0.35">
      <c r="A1205" s="89">
        <v>45524</v>
      </c>
      <c r="B1205" s="90">
        <v>16.708762561160981</v>
      </c>
    </row>
    <row r="1206" spans="1:2" x14ac:dyDescent="0.35">
      <c r="A1206" s="89">
        <v>45525</v>
      </c>
      <c r="B1206" s="90">
        <v>16.993022152185915</v>
      </c>
    </row>
    <row r="1207" spans="1:2" x14ac:dyDescent="0.35">
      <c r="A1207" s="89">
        <v>45526</v>
      </c>
      <c r="B1207" s="90">
        <v>16.984900449585201</v>
      </c>
    </row>
    <row r="1208" spans="1:2" x14ac:dyDescent="0.35">
      <c r="A1208" s="89">
        <v>45527</v>
      </c>
      <c r="B1208" s="90">
        <v>17.14598088449933</v>
      </c>
    </row>
    <row r="1209" spans="1:2" x14ac:dyDescent="0.35">
      <c r="A1209" s="89">
        <v>45530</v>
      </c>
      <c r="B1209" s="90">
        <v>17.071531943992799</v>
      </c>
    </row>
    <row r="1210" spans="1:2" x14ac:dyDescent="0.35">
      <c r="A1210" s="89">
        <v>45531</v>
      </c>
      <c r="B1210" s="90">
        <v>16.988961300885556</v>
      </c>
    </row>
    <row r="1211" spans="1:2" x14ac:dyDescent="0.35">
      <c r="A1211" s="89">
        <v>45532</v>
      </c>
      <c r="B1211" s="90">
        <v>16.951060022082235</v>
      </c>
    </row>
    <row r="1212" spans="1:2" x14ac:dyDescent="0.35">
      <c r="A1212" s="89">
        <v>45533</v>
      </c>
      <c r="B1212" s="90">
        <v>16.807576609469649</v>
      </c>
    </row>
    <row r="1213" spans="1:2" x14ac:dyDescent="0.35">
      <c r="A1213" s="89">
        <v>45534</v>
      </c>
      <c r="B1213" s="90">
        <v>17.068824709792562</v>
      </c>
    </row>
    <row r="1214" spans="1:2" x14ac:dyDescent="0.35">
      <c r="A1214" s="89">
        <v>45538</v>
      </c>
      <c r="B1214" s="90">
        <v>16.662739579756945</v>
      </c>
    </row>
    <row r="1215" spans="1:2" x14ac:dyDescent="0.35">
      <c r="A1215" s="89">
        <v>45539</v>
      </c>
      <c r="B1215" s="90">
        <v>16.739895754463713</v>
      </c>
    </row>
    <row r="1216" spans="1:2" x14ac:dyDescent="0.35">
      <c r="A1216" s="89">
        <v>45540</v>
      </c>
      <c r="B1216" s="90">
        <v>16.604534044451839</v>
      </c>
    </row>
    <row r="1217" spans="1:2" x14ac:dyDescent="0.35">
      <c r="A1217" s="89">
        <v>45541</v>
      </c>
      <c r="B1217" s="90">
        <v>16.170022955313726</v>
      </c>
    </row>
    <row r="1218" spans="1:2" x14ac:dyDescent="0.35">
      <c r="A1218" s="89">
        <v>45544</v>
      </c>
      <c r="B1218" s="90">
        <v>16.234996576119425</v>
      </c>
    </row>
    <row r="1219" spans="1:2" x14ac:dyDescent="0.35">
      <c r="A1219" s="89">
        <v>45545</v>
      </c>
      <c r="B1219" s="90">
        <v>16.259361683921561</v>
      </c>
    </row>
    <row r="1220" spans="1:2" x14ac:dyDescent="0.35">
      <c r="A1220" s="89">
        <v>45546</v>
      </c>
      <c r="B1220" s="90">
        <v>16.532792338145548</v>
      </c>
    </row>
    <row r="1221" spans="1:2" x14ac:dyDescent="0.35">
      <c r="A1221" s="89">
        <v>45547</v>
      </c>
      <c r="B1221" s="90">
        <v>16.444807226637828</v>
      </c>
    </row>
    <row r="1222" spans="1:2" x14ac:dyDescent="0.35">
      <c r="A1222" s="89">
        <v>45548</v>
      </c>
      <c r="B1222" s="90">
        <v>16.67898298495837</v>
      </c>
    </row>
    <row r="1223" spans="1:2" x14ac:dyDescent="0.35">
      <c r="A1223" s="89">
        <v>45551</v>
      </c>
      <c r="B1223" s="90">
        <v>16.932109382680572</v>
      </c>
    </row>
    <row r="1224" spans="1:2" x14ac:dyDescent="0.35">
      <c r="A1224" s="89">
        <v>45552</v>
      </c>
      <c r="B1224" s="90">
        <v>16.995729386386152</v>
      </c>
    </row>
    <row r="1225" spans="1:2" x14ac:dyDescent="0.35">
      <c r="A1225" s="89">
        <v>45553</v>
      </c>
      <c r="B1225" s="90">
        <v>17.002497471886745</v>
      </c>
    </row>
    <row r="1226" spans="1:2" x14ac:dyDescent="0.35">
      <c r="A1226" s="89">
        <v>45554</v>
      </c>
      <c r="B1226" s="90">
        <v>17.074239178193039</v>
      </c>
    </row>
    <row r="1227" spans="1:2" x14ac:dyDescent="0.35">
      <c r="A1227" s="89">
        <v>45555</v>
      </c>
      <c r="B1227" s="90">
        <v>16.720945115062051</v>
      </c>
    </row>
    <row r="1228" spans="1:2" x14ac:dyDescent="0.35">
      <c r="A1228" s="89">
        <v>45558</v>
      </c>
      <c r="B1228" s="90">
        <v>17.045813219090544</v>
      </c>
    </row>
    <row r="1229" spans="1:2" x14ac:dyDescent="0.35">
      <c r="A1229" s="89">
        <v>45559</v>
      </c>
      <c r="B1229" s="90">
        <v>17.106725988595887</v>
      </c>
    </row>
    <row r="1230" spans="1:2" x14ac:dyDescent="0.35">
      <c r="A1230" s="89">
        <v>45560</v>
      </c>
      <c r="B1230" s="90">
        <v>17.089128966294343</v>
      </c>
    </row>
    <row r="1231" spans="1:2" x14ac:dyDescent="0.35">
      <c r="A1231" s="89">
        <v>45561</v>
      </c>
      <c r="B1231" s="90">
        <v>16.909097891978554</v>
      </c>
    </row>
    <row r="1232" spans="1:2" x14ac:dyDescent="0.35">
      <c r="A1232" s="89">
        <v>45562</v>
      </c>
      <c r="B1232" s="90">
        <v>16.789979587168105</v>
      </c>
    </row>
    <row r="1233" spans="1:2" x14ac:dyDescent="0.35">
      <c r="A1233" s="89">
        <v>45565</v>
      </c>
      <c r="B1233" s="90">
        <v>17.071531943992799</v>
      </c>
    </row>
    <row r="1234" spans="1:2" x14ac:dyDescent="0.35">
      <c r="A1234" s="89">
        <v>45566</v>
      </c>
      <c r="B1234" s="90">
        <v>16.488122973841627</v>
      </c>
    </row>
    <row r="1235" spans="1:2" x14ac:dyDescent="0.35">
      <c r="A1235" s="89">
        <v>45567</v>
      </c>
      <c r="B1235" s="90">
        <v>16.344639561229041</v>
      </c>
    </row>
    <row r="1236" spans="1:2" x14ac:dyDescent="0.35">
      <c r="A1236" s="89">
        <v>45568</v>
      </c>
      <c r="B1236" s="90">
        <v>16.195741680215981</v>
      </c>
    </row>
    <row r="1237" spans="1:2" x14ac:dyDescent="0.35">
      <c r="A1237" s="89">
        <v>45569</v>
      </c>
      <c r="B1237" s="90">
        <v>16.161901252713015</v>
      </c>
    </row>
    <row r="1238" spans="1:2" x14ac:dyDescent="0.35">
      <c r="A1238" s="89">
        <v>45572</v>
      </c>
      <c r="B1238" s="90">
        <v>15.946676133794137</v>
      </c>
    </row>
    <row r="1239" spans="1:2" x14ac:dyDescent="0.35">
      <c r="A1239" s="89">
        <v>45573</v>
      </c>
      <c r="B1239" s="90">
        <v>16.528731486845189</v>
      </c>
    </row>
    <row r="1240" spans="1:2" x14ac:dyDescent="0.35">
      <c r="A1240" s="89">
        <v>45574</v>
      </c>
      <c r="B1240" s="90">
        <v>16.572047234048988</v>
      </c>
    </row>
    <row r="1241" spans="1:2" x14ac:dyDescent="0.35">
      <c r="A1241" s="89">
        <v>45575</v>
      </c>
      <c r="B1241" s="90">
        <v>16.31485998502643</v>
      </c>
    </row>
    <row r="1242" spans="1:2" x14ac:dyDescent="0.35">
      <c r="A1242" s="89">
        <v>45576</v>
      </c>
      <c r="B1242" s="90">
        <v>16.746663839964306</v>
      </c>
    </row>
    <row r="1243" spans="1:2" x14ac:dyDescent="0.35">
      <c r="A1243" s="89">
        <v>45579</v>
      </c>
      <c r="B1243" s="90">
        <v>16.906390657778317</v>
      </c>
    </row>
    <row r="1244" spans="1:2" x14ac:dyDescent="0.35">
      <c r="A1244" s="89">
        <v>45580</v>
      </c>
      <c r="B1244" s="90">
        <v>16.771028947766442</v>
      </c>
    </row>
    <row r="1245" spans="1:2" x14ac:dyDescent="0.35">
      <c r="A1245" s="89">
        <v>45581</v>
      </c>
      <c r="B1245" s="90">
        <v>17.034984282289596</v>
      </c>
    </row>
    <row r="1246" spans="1:2" x14ac:dyDescent="0.35">
      <c r="A1246" s="89">
        <v>45582</v>
      </c>
      <c r="B1246" s="90">
        <v>17.068824709792562</v>
      </c>
    </row>
    <row r="1247" spans="1:2" x14ac:dyDescent="0.35">
      <c r="A1247" s="89">
        <v>45583</v>
      </c>
      <c r="B1247" s="90">
        <v>16.906390657778317</v>
      </c>
    </row>
    <row r="1248" spans="1:2" x14ac:dyDescent="0.35">
      <c r="A1248" s="89">
        <v>45586</v>
      </c>
      <c r="B1248" s="90">
        <v>16.789979587168105</v>
      </c>
    </row>
    <row r="1249" spans="1:2" x14ac:dyDescent="0.35">
      <c r="A1249" s="89">
        <v>45587</v>
      </c>
      <c r="B1249" s="90">
        <v>16.672214899457774</v>
      </c>
    </row>
    <row r="1250" spans="1:2" x14ac:dyDescent="0.35">
      <c r="A1250" s="89">
        <v>45588</v>
      </c>
      <c r="B1250" s="90">
        <v>16.578815319549584</v>
      </c>
    </row>
    <row r="1251" spans="1:2" x14ac:dyDescent="0.35">
      <c r="A1251" s="89">
        <v>45589</v>
      </c>
      <c r="B1251" s="90">
        <v>16.53956042364614</v>
      </c>
    </row>
    <row r="1252" spans="1:2" x14ac:dyDescent="0.35">
      <c r="A1252" s="89">
        <v>45590</v>
      </c>
      <c r="B1252" s="90">
        <v>16.385248074232603</v>
      </c>
    </row>
    <row r="1253" spans="1:2" x14ac:dyDescent="0.35">
      <c r="A1253" s="89">
        <v>45593</v>
      </c>
      <c r="B1253" s="90">
        <v>16.429917438536524</v>
      </c>
    </row>
    <row r="1254" spans="1:2" x14ac:dyDescent="0.35">
      <c r="A1254" s="89">
        <v>45594</v>
      </c>
      <c r="B1254" s="90">
        <v>16.631606386454212</v>
      </c>
    </row>
    <row r="1255" spans="1:2" x14ac:dyDescent="0.35">
      <c r="A1255" s="89">
        <v>45595</v>
      </c>
      <c r="B1255" s="90">
        <v>16.077976992505654</v>
      </c>
    </row>
    <row r="1256" spans="1:2" x14ac:dyDescent="0.35">
      <c r="A1256" s="89">
        <v>45596</v>
      </c>
      <c r="B1256" s="90">
        <v>15.906067620790575</v>
      </c>
    </row>
    <row r="1257" spans="1:2" x14ac:dyDescent="0.35">
      <c r="A1257" s="89">
        <v>45597</v>
      </c>
      <c r="B1257" s="90">
        <v>16.156486784312538</v>
      </c>
    </row>
    <row r="1258" spans="1:2" x14ac:dyDescent="0.35">
      <c r="A1258" s="89">
        <v>45600</v>
      </c>
      <c r="B1258" s="90">
        <v>15.552387218390134</v>
      </c>
    </row>
    <row r="1259" spans="1:2" x14ac:dyDescent="0.35">
      <c r="A1259" s="89">
        <v>45601</v>
      </c>
      <c r="B1259" s="90">
        <v>15.148693333161207</v>
      </c>
    </row>
    <row r="1260" spans="1:2" x14ac:dyDescent="0.35">
      <c r="A1260" s="89">
        <v>45602</v>
      </c>
      <c r="B1260" s="90">
        <v>16.046893090093612</v>
      </c>
    </row>
    <row r="1261" spans="1:2" x14ac:dyDescent="0.35">
      <c r="A1261" s="89">
        <v>45603</v>
      </c>
      <c r="B1261" s="90">
        <v>15.79820155209171</v>
      </c>
    </row>
    <row r="1262" spans="1:2" x14ac:dyDescent="0.35">
      <c r="A1262" s="89">
        <v>45604</v>
      </c>
      <c r="B1262" s="90">
        <v>15.599777452622105</v>
      </c>
    </row>
    <row r="1263" spans="1:2" x14ac:dyDescent="0.35">
      <c r="A1263" s="89">
        <v>45607</v>
      </c>
      <c r="B1263" s="90">
        <v>15.648722063824607</v>
      </c>
    </row>
    <row r="1264" spans="1:2" x14ac:dyDescent="0.35">
      <c r="A1264" s="89">
        <v>45608</v>
      </c>
      <c r="B1264" s="90">
        <v>15.410613144461083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565F-A2FC-4E7E-A5AD-A485561DBDBA}">
  <dimension ref="A2:B1265"/>
  <sheetViews>
    <sheetView workbookViewId="0">
      <selection activeCell="H24" sqref="H24"/>
    </sheetView>
  </sheetViews>
  <sheetFormatPr defaultRowHeight="14.5" x14ac:dyDescent="0.35"/>
  <cols>
    <col min="1" max="1" width="11.54296875" bestFit="1" customWidth="1"/>
    <col min="2" max="2" width="59.81640625" bestFit="1" customWidth="1"/>
  </cols>
  <sheetData>
    <row r="2" spans="1:2" x14ac:dyDescent="0.35">
      <c r="A2" t="s">
        <v>99</v>
      </c>
      <c r="B2">
        <v>1.85</v>
      </c>
    </row>
    <row r="7" spans="1:2" x14ac:dyDescent="0.35">
      <c r="A7" s="91" t="s">
        <v>175</v>
      </c>
      <c r="B7" s="91" t="s">
        <v>177</v>
      </c>
    </row>
    <row r="8" spans="1:2" x14ac:dyDescent="0.35">
      <c r="A8" s="92">
        <v>43782</v>
      </c>
      <c r="B8" s="93">
        <v>1.8881820141202748</v>
      </c>
    </row>
    <row r="9" spans="1:2" x14ac:dyDescent="0.35">
      <c r="A9" s="92">
        <v>43783</v>
      </c>
      <c r="B9" s="93">
        <v>1.902096019205981</v>
      </c>
    </row>
    <row r="10" spans="1:2" x14ac:dyDescent="0.35">
      <c r="A10" s="92">
        <v>43784</v>
      </c>
      <c r="B10" s="93">
        <v>1.9049303535752917</v>
      </c>
    </row>
    <row r="11" spans="1:2" x14ac:dyDescent="0.35">
      <c r="A11" s="92">
        <v>43787</v>
      </c>
      <c r="B11" s="93">
        <v>1.9510527037667997</v>
      </c>
    </row>
    <row r="12" spans="1:2" x14ac:dyDescent="0.35">
      <c r="A12" s="92">
        <v>43788</v>
      </c>
      <c r="B12" s="93">
        <v>1.9832610488726015</v>
      </c>
    </row>
    <row r="13" spans="1:2" x14ac:dyDescent="0.35">
      <c r="A13" s="92">
        <v>43789</v>
      </c>
      <c r="B13" s="93">
        <v>2.0072240576313178</v>
      </c>
    </row>
    <row r="14" spans="1:2" x14ac:dyDescent="0.35">
      <c r="A14" s="92">
        <v>43790</v>
      </c>
      <c r="B14" s="93">
        <v>2.0146963936958642</v>
      </c>
    </row>
    <row r="15" spans="1:2" x14ac:dyDescent="0.35">
      <c r="A15" s="92">
        <v>43791</v>
      </c>
      <c r="B15" s="93">
        <v>2.0507697402143621</v>
      </c>
    </row>
    <row r="16" spans="1:2" x14ac:dyDescent="0.35">
      <c r="A16" s="92">
        <v>43794</v>
      </c>
      <c r="B16" s="93">
        <v>2.1350267710111392</v>
      </c>
    </row>
    <row r="17" spans="1:2" x14ac:dyDescent="0.35">
      <c r="A17" s="92">
        <v>43795</v>
      </c>
      <c r="B17" s="93">
        <v>2.1499714431402315</v>
      </c>
    </row>
    <row r="18" spans="1:2" x14ac:dyDescent="0.35">
      <c r="A18" s="92">
        <v>43796</v>
      </c>
      <c r="B18" s="93">
        <v>2.1717442844317536</v>
      </c>
    </row>
    <row r="19" spans="1:2" x14ac:dyDescent="0.35">
      <c r="A19" s="92">
        <v>43798</v>
      </c>
      <c r="B19" s="93">
        <v>2.1327077701635218</v>
      </c>
    </row>
    <row r="20" spans="1:2" x14ac:dyDescent="0.35">
      <c r="A20" s="92">
        <v>43801</v>
      </c>
      <c r="B20" s="93">
        <v>2.0950884230799454</v>
      </c>
    </row>
    <row r="21" spans="1:2" x14ac:dyDescent="0.35">
      <c r="A21" s="92">
        <v>43802</v>
      </c>
      <c r="B21" s="93">
        <v>2.1244624338164364</v>
      </c>
    </row>
    <row r="22" spans="1:2" x14ac:dyDescent="0.35">
      <c r="A22" s="92">
        <v>43803</v>
      </c>
      <c r="B22" s="93">
        <v>2.1566707789222384</v>
      </c>
    </row>
    <row r="23" spans="1:2" x14ac:dyDescent="0.35">
      <c r="A23" s="92">
        <v>43804</v>
      </c>
      <c r="B23" s="93">
        <v>2.14791010905346</v>
      </c>
    </row>
    <row r="24" spans="1:2" x14ac:dyDescent="0.35">
      <c r="A24" s="92">
        <v>43805</v>
      </c>
      <c r="B24" s="93">
        <v>2.1893944575497328</v>
      </c>
    </row>
    <row r="25" spans="1:2" x14ac:dyDescent="0.35">
      <c r="A25" s="92">
        <v>43808</v>
      </c>
      <c r="B25" s="93">
        <v>2.147137108770921</v>
      </c>
    </row>
    <row r="26" spans="1:2" x14ac:dyDescent="0.35">
      <c r="A26" s="92">
        <v>43809</v>
      </c>
      <c r="B26" s="93">
        <v>2.1381187721412962</v>
      </c>
    </row>
    <row r="27" spans="1:2" x14ac:dyDescent="0.35">
      <c r="A27" s="92">
        <v>43810</v>
      </c>
      <c r="B27" s="93">
        <v>2.1218857662079724</v>
      </c>
    </row>
    <row r="28" spans="1:2" x14ac:dyDescent="0.35">
      <c r="A28" s="92">
        <v>43811</v>
      </c>
      <c r="B28" s="93">
        <v>2.1138980966217336</v>
      </c>
    </row>
    <row r="29" spans="1:2" x14ac:dyDescent="0.35">
      <c r="A29" s="92">
        <v>43812</v>
      </c>
      <c r="B29" s="93">
        <v>2.0891620875804775</v>
      </c>
    </row>
    <row r="30" spans="1:2" x14ac:dyDescent="0.35">
      <c r="A30" s="92">
        <v>43815</v>
      </c>
      <c r="B30" s="93">
        <v>2.1097754284481907</v>
      </c>
    </row>
    <row r="31" spans="1:2" x14ac:dyDescent="0.35">
      <c r="A31" s="92">
        <v>43816</v>
      </c>
      <c r="B31" s="93">
        <v>2.0986957577317948</v>
      </c>
    </row>
    <row r="32" spans="1:2" x14ac:dyDescent="0.35">
      <c r="A32" s="92">
        <v>43817</v>
      </c>
      <c r="B32" s="93">
        <v>2.1041067597095697</v>
      </c>
    </row>
    <row r="33" spans="1:2" x14ac:dyDescent="0.35">
      <c r="A33" s="92">
        <v>43818</v>
      </c>
      <c r="B33" s="93">
        <v>2.1071987608397267</v>
      </c>
    </row>
    <row r="34" spans="1:2" x14ac:dyDescent="0.35">
      <c r="A34" s="92">
        <v>43819</v>
      </c>
      <c r="B34" s="93">
        <v>2.0832357520810101</v>
      </c>
    </row>
    <row r="35" spans="1:2" x14ac:dyDescent="0.35">
      <c r="A35" s="92">
        <v>43822</v>
      </c>
      <c r="B35" s="93">
        <v>2.1061680937963412</v>
      </c>
    </row>
    <row r="36" spans="1:2" x14ac:dyDescent="0.35">
      <c r="A36" s="92">
        <v>43823</v>
      </c>
      <c r="B36" s="93">
        <v>2.1667197825952482</v>
      </c>
    </row>
    <row r="37" spans="1:2" x14ac:dyDescent="0.35">
      <c r="A37" s="92">
        <v>43825</v>
      </c>
      <c r="B37" s="93">
        <v>2.180891454441801</v>
      </c>
    </row>
    <row r="38" spans="1:2" x14ac:dyDescent="0.35">
      <c r="A38" s="92">
        <v>43826</v>
      </c>
      <c r="B38" s="93">
        <v>2.1945477927666612</v>
      </c>
    </row>
    <row r="39" spans="1:2" x14ac:dyDescent="0.35">
      <c r="A39" s="92">
        <v>43829</v>
      </c>
      <c r="B39" s="93">
        <v>2.2123267992650635</v>
      </c>
    </row>
    <row r="40" spans="1:2" x14ac:dyDescent="0.35">
      <c r="A40" s="92">
        <v>43830</v>
      </c>
      <c r="B40" s="93">
        <v>2.2360321412629336</v>
      </c>
    </row>
    <row r="41" spans="1:2" x14ac:dyDescent="0.35">
      <c r="A41" s="92">
        <v>43832</v>
      </c>
      <c r="B41" s="93">
        <v>2.1806337876809545</v>
      </c>
    </row>
    <row r="42" spans="1:2" x14ac:dyDescent="0.35">
      <c r="A42" s="92">
        <v>43833</v>
      </c>
      <c r="B42" s="93">
        <v>2.1940324592449683</v>
      </c>
    </row>
    <row r="43" spans="1:2" x14ac:dyDescent="0.35">
      <c r="A43" s="92">
        <v>43836</v>
      </c>
      <c r="B43" s="93">
        <v>2.2159341339169134</v>
      </c>
    </row>
    <row r="44" spans="1:2" x14ac:dyDescent="0.35">
      <c r="A44" s="92">
        <v>43837</v>
      </c>
      <c r="B44" s="93">
        <v>2.2051121299613641</v>
      </c>
    </row>
    <row r="45" spans="1:2" x14ac:dyDescent="0.35">
      <c r="A45" s="92">
        <v>43838</v>
      </c>
      <c r="B45" s="93">
        <v>2.2370628083063195</v>
      </c>
    </row>
    <row r="46" spans="1:2" x14ac:dyDescent="0.35">
      <c r="A46" s="92">
        <v>43839</v>
      </c>
      <c r="B46" s="93">
        <v>2.2824121582152883</v>
      </c>
    </row>
    <row r="47" spans="1:2" x14ac:dyDescent="0.35">
      <c r="A47" s="92">
        <v>43840</v>
      </c>
      <c r="B47" s="93">
        <v>2.3037984993655405</v>
      </c>
    </row>
    <row r="48" spans="1:2" x14ac:dyDescent="0.35">
      <c r="A48" s="92">
        <v>43843</v>
      </c>
      <c r="B48" s="93">
        <v>2.3210621723422502</v>
      </c>
    </row>
    <row r="49" spans="1:2" x14ac:dyDescent="0.35">
      <c r="A49" s="92">
        <v>43844</v>
      </c>
      <c r="B49" s="93">
        <v>2.2970991635835336</v>
      </c>
    </row>
    <row r="50" spans="1:2" x14ac:dyDescent="0.35">
      <c r="A50" s="92">
        <v>43845</v>
      </c>
      <c r="B50" s="93">
        <v>2.2617988173475752</v>
      </c>
    </row>
    <row r="51" spans="1:2" x14ac:dyDescent="0.35">
      <c r="A51" s="92">
        <v>43846</v>
      </c>
      <c r="B51" s="93">
        <v>2.2561301486089538</v>
      </c>
    </row>
    <row r="52" spans="1:2" x14ac:dyDescent="0.35">
      <c r="A52" s="92">
        <v>43847</v>
      </c>
      <c r="B52" s="93">
        <v>2.240670142958169</v>
      </c>
    </row>
    <row r="53" spans="1:2" x14ac:dyDescent="0.35">
      <c r="A53" s="92">
        <v>43851</v>
      </c>
      <c r="B53" s="93">
        <v>2.2543264812830293</v>
      </c>
    </row>
    <row r="54" spans="1:2" x14ac:dyDescent="0.35">
      <c r="A54" s="92">
        <v>43852</v>
      </c>
      <c r="B54" s="93">
        <v>2.2476271455010224</v>
      </c>
    </row>
    <row r="55" spans="1:2" x14ac:dyDescent="0.35">
      <c r="A55" s="92">
        <v>43853</v>
      </c>
      <c r="B55" s="93">
        <v>2.2102654651782925</v>
      </c>
    </row>
    <row r="56" spans="1:2" x14ac:dyDescent="0.35">
      <c r="A56" s="92">
        <v>43854</v>
      </c>
      <c r="B56" s="93">
        <v>2.213872799830142</v>
      </c>
    </row>
    <row r="57" spans="1:2" x14ac:dyDescent="0.35">
      <c r="A57" s="92">
        <v>43857</v>
      </c>
      <c r="B57" s="93">
        <v>2.2203144688513023</v>
      </c>
    </row>
    <row r="58" spans="1:2" x14ac:dyDescent="0.35">
      <c r="A58" s="92">
        <v>43858</v>
      </c>
      <c r="B58" s="93">
        <v>2.2584491494565717</v>
      </c>
    </row>
    <row r="59" spans="1:2" x14ac:dyDescent="0.35">
      <c r="A59" s="92">
        <v>43859</v>
      </c>
      <c r="B59" s="93">
        <v>2.2473694787401759</v>
      </c>
    </row>
    <row r="60" spans="1:2" x14ac:dyDescent="0.35">
      <c r="A60" s="92">
        <v>43860</v>
      </c>
      <c r="B60" s="93">
        <v>2.2234064699814593</v>
      </c>
    </row>
    <row r="61" spans="1:2" x14ac:dyDescent="0.35">
      <c r="A61" s="92">
        <v>43861</v>
      </c>
      <c r="B61" s="93">
        <v>2.1618241141391663</v>
      </c>
    </row>
    <row r="62" spans="1:2" x14ac:dyDescent="0.35">
      <c r="A62" s="92">
        <v>43864</v>
      </c>
      <c r="B62" s="93">
        <v>2.1739344518989481</v>
      </c>
    </row>
    <row r="63" spans="1:2" x14ac:dyDescent="0.35">
      <c r="A63" s="92">
        <v>43865</v>
      </c>
      <c r="B63" s="93">
        <v>2.2316518063285447</v>
      </c>
    </row>
    <row r="64" spans="1:2" x14ac:dyDescent="0.35">
      <c r="A64" s="92">
        <v>43866</v>
      </c>
      <c r="B64" s="93">
        <v>2.2241794702639988</v>
      </c>
    </row>
    <row r="65" spans="1:2" x14ac:dyDescent="0.35">
      <c r="A65" s="92">
        <v>43867</v>
      </c>
      <c r="B65" s="93">
        <v>2.2865348263888308</v>
      </c>
    </row>
    <row r="66" spans="1:2" x14ac:dyDescent="0.35">
      <c r="A66" s="92">
        <v>43868</v>
      </c>
      <c r="B66" s="93">
        <v>2.2963261633009946</v>
      </c>
    </row>
    <row r="67" spans="1:2" x14ac:dyDescent="0.35">
      <c r="A67" s="92">
        <v>43871</v>
      </c>
      <c r="B67" s="93">
        <v>2.3076635007782369</v>
      </c>
    </row>
    <row r="68" spans="1:2" x14ac:dyDescent="0.35">
      <c r="A68" s="92">
        <v>43872</v>
      </c>
      <c r="B68" s="93">
        <v>2.3287921751676426</v>
      </c>
    </row>
    <row r="69" spans="1:2" x14ac:dyDescent="0.35">
      <c r="A69" s="92">
        <v>43873</v>
      </c>
      <c r="B69" s="93">
        <v>2.3488901825136632</v>
      </c>
    </row>
    <row r="70" spans="1:2" x14ac:dyDescent="0.35">
      <c r="A70" s="92">
        <v>43874</v>
      </c>
      <c r="B70" s="93">
        <v>2.3790371935326933</v>
      </c>
    </row>
    <row r="71" spans="1:2" x14ac:dyDescent="0.35">
      <c r="A71" s="92">
        <v>43875</v>
      </c>
      <c r="B71" s="93">
        <v>2.4060922034215668</v>
      </c>
    </row>
    <row r="72" spans="1:2" x14ac:dyDescent="0.35">
      <c r="A72" s="92">
        <v>43879</v>
      </c>
      <c r="B72" s="93">
        <v>2.302252498800462</v>
      </c>
    </row>
    <row r="73" spans="1:2" x14ac:dyDescent="0.35">
      <c r="A73" s="92">
        <v>43880</v>
      </c>
      <c r="B73" s="93">
        <v>2.2991604976703051</v>
      </c>
    </row>
    <row r="74" spans="1:2" x14ac:dyDescent="0.35">
      <c r="A74" s="92">
        <v>43881</v>
      </c>
      <c r="B74" s="93">
        <v>2.2677251528470426</v>
      </c>
    </row>
    <row r="75" spans="1:2" x14ac:dyDescent="0.35">
      <c r="A75" s="92">
        <v>43882</v>
      </c>
      <c r="B75" s="93">
        <v>2.2602528167824967</v>
      </c>
    </row>
    <row r="76" spans="1:2" x14ac:dyDescent="0.35">
      <c r="A76" s="92">
        <v>43885</v>
      </c>
      <c r="B76" s="93">
        <v>2.2149034668735279</v>
      </c>
    </row>
    <row r="77" spans="1:2" x14ac:dyDescent="0.35">
      <c r="A77" s="92">
        <v>43886</v>
      </c>
      <c r="B77" s="93">
        <v>2.1432721073582246</v>
      </c>
    </row>
    <row r="78" spans="1:2" x14ac:dyDescent="0.35">
      <c r="A78" s="92">
        <v>43887</v>
      </c>
      <c r="B78" s="93">
        <v>2.1432721073582246</v>
      </c>
    </row>
    <row r="79" spans="1:2" x14ac:dyDescent="0.35">
      <c r="A79" s="92">
        <v>43888</v>
      </c>
      <c r="B79" s="93">
        <v>2.0384017356937343</v>
      </c>
    </row>
    <row r="80" spans="1:2" x14ac:dyDescent="0.35">
      <c r="A80" s="92">
        <v>43889</v>
      </c>
      <c r="B80" s="93">
        <v>1.6962202772896964</v>
      </c>
    </row>
    <row r="81" spans="1:2" x14ac:dyDescent="0.35">
      <c r="A81" s="92">
        <v>43892</v>
      </c>
      <c r="B81" s="93">
        <v>1.8459246653414629</v>
      </c>
    </row>
    <row r="82" spans="1:2" x14ac:dyDescent="0.35">
      <c r="A82" s="92">
        <v>43893</v>
      </c>
      <c r="B82" s="93">
        <v>1.7160606178748703</v>
      </c>
    </row>
    <row r="83" spans="1:2" x14ac:dyDescent="0.35">
      <c r="A83" s="92">
        <v>43894</v>
      </c>
      <c r="B83" s="93">
        <v>1.7307476232431158</v>
      </c>
    </row>
    <row r="84" spans="1:2" x14ac:dyDescent="0.35">
      <c r="A84" s="92">
        <v>43895</v>
      </c>
      <c r="B84" s="93">
        <v>1.6941589432029249</v>
      </c>
    </row>
    <row r="85" spans="1:2" x14ac:dyDescent="0.35">
      <c r="A85" s="92">
        <v>43896</v>
      </c>
      <c r="B85" s="93">
        <v>1.6995699451806998</v>
      </c>
    </row>
    <row r="86" spans="1:2" x14ac:dyDescent="0.35">
      <c r="A86" s="92">
        <v>43899</v>
      </c>
      <c r="B86" s="93">
        <v>1.5457428889553906</v>
      </c>
    </row>
    <row r="87" spans="1:2" x14ac:dyDescent="0.35">
      <c r="A87" s="92">
        <v>43900</v>
      </c>
      <c r="B87" s="93">
        <v>1.5478042230421618</v>
      </c>
    </row>
    <row r="88" spans="1:2" x14ac:dyDescent="0.35">
      <c r="A88" s="92">
        <v>43901</v>
      </c>
      <c r="B88" s="93">
        <v>1.473853862679241</v>
      </c>
    </row>
    <row r="89" spans="1:2" x14ac:dyDescent="0.35">
      <c r="A89" s="92">
        <v>43902</v>
      </c>
      <c r="B89" s="93">
        <v>1.2983827985428331</v>
      </c>
    </row>
    <row r="90" spans="1:2" x14ac:dyDescent="0.35">
      <c r="A90" s="92">
        <v>43903</v>
      </c>
      <c r="B90" s="93">
        <v>1.4006765025988595</v>
      </c>
    </row>
    <row r="91" spans="1:2" x14ac:dyDescent="0.35">
      <c r="A91" s="92">
        <v>43906</v>
      </c>
      <c r="B91" s="93">
        <v>1.0966297248000909</v>
      </c>
    </row>
    <row r="92" spans="1:2" x14ac:dyDescent="0.35">
      <c r="A92" s="92">
        <v>43907</v>
      </c>
      <c r="B92" s="93">
        <v>0.97810301481074047</v>
      </c>
    </row>
    <row r="93" spans="1:2" x14ac:dyDescent="0.35">
      <c r="A93" s="92">
        <v>43908</v>
      </c>
      <c r="B93" s="93">
        <v>1.4205168431840334</v>
      </c>
    </row>
    <row r="94" spans="1:2" x14ac:dyDescent="0.35">
      <c r="A94" s="92">
        <v>43909</v>
      </c>
      <c r="B94" s="93">
        <v>1.3826398293396105</v>
      </c>
    </row>
    <row r="95" spans="1:2" x14ac:dyDescent="0.35">
      <c r="A95" s="92">
        <v>43910</v>
      </c>
      <c r="B95" s="93">
        <v>1.2125797671809773</v>
      </c>
    </row>
    <row r="96" spans="1:2" x14ac:dyDescent="0.35">
      <c r="A96" s="92">
        <v>43913</v>
      </c>
      <c r="B96" s="93">
        <v>1.318223139128007</v>
      </c>
    </row>
    <row r="97" spans="1:2" x14ac:dyDescent="0.35">
      <c r="A97" s="92">
        <v>43914</v>
      </c>
      <c r="B97" s="93">
        <v>1.4442221851819035</v>
      </c>
    </row>
    <row r="98" spans="1:2" x14ac:dyDescent="0.35">
      <c r="A98" s="92">
        <v>43915</v>
      </c>
      <c r="B98" s="93">
        <v>1.3383211464740272</v>
      </c>
    </row>
    <row r="99" spans="1:2" x14ac:dyDescent="0.35">
      <c r="A99" s="92">
        <v>43916</v>
      </c>
      <c r="B99" s="93">
        <v>1.5346632182389948</v>
      </c>
    </row>
    <row r="100" spans="1:2" x14ac:dyDescent="0.35">
      <c r="A100" s="92">
        <v>43917</v>
      </c>
      <c r="B100" s="93">
        <v>1.4511791877247566</v>
      </c>
    </row>
    <row r="101" spans="1:2" x14ac:dyDescent="0.35">
      <c r="A101" s="92">
        <v>43920</v>
      </c>
      <c r="B101" s="93">
        <v>1.5091542089151997</v>
      </c>
    </row>
    <row r="102" spans="1:2" x14ac:dyDescent="0.35">
      <c r="A102" s="92">
        <v>43921</v>
      </c>
      <c r="B102" s="93">
        <v>1.4728231956358555</v>
      </c>
    </row>
    <row r="103" spans="1:2" x14ac:dyDescent="0.35">
      <c r="A103" s="92">
        <v>43922</v>
      </c>
      <c r="B103" s="93">
        <v>1.4133021738803337</v>
      </c>
    </row>
    <row r="104" spans="1:2" x14ac:dyDescent="0.35">
      <c r="A104" s="92">
        <v>43923</v>
      </c>
      <c r="B104" s="93">
        <v>1.5060622077850427</v>
      </c>
    </row>
    <row r="105" spans="1:2" x14ac:dyDescent="0.35">
      <c r="A105" s="92">
        <v>43924</v>
      </c>
      <c r="B105" s="93">
        <v>1.5740862326484961</v>
      </c>
    </row>
    <row r="106" spans="1:2" x14ac:dyDescent="0.35">
      <c r="A106" s="92">
        <v>43927</v>
      </c>
      <c r="B106" s="93">
        <v>1.7706859711743099</v>
      </c>
    </row>
    <row r="107" spans="1:2" x14ac:dyDescent="0.35">
      <c r="A107" s="92">
        <v>43928</v>
      </c>
      <c r="B107" s="93">
        <v>1.751360964110829</v>
      </c>
    </row>
    <row r="108" spans="1:2" x14ac:dyDescent="0.35">
      <c r="A108" s="92">
        <v>43929</v>
      </c>
      <c r="B108" s="93">
        <v>1.7925876458462551</v>
      </c>
    </row>
    <row r="109" spans="1:2" x14ac:dyDescent="0.35">
      <c r="A109" s="92">
        <v>43930</v>
      </c>
      <c r="B109" s="93">
        <v>1.8376793289943776</v>
      </c>
    </row>
    <row r="110" spans="1:2" x14ac:dyDescent="0.35">
      <c r="A110" s="92">
        <v>43934</v>
      </c>
      <c r="B110" s="93">
        <v>1.6609199310537377</v>
      </c>
    </row>
    <row r="111" spans="1:2" x14ac:dyDescent="0.35">
      <c r="A111" s="92">
        <v>43935</v>
      </c>
      <c r="B111" s="93">
        <v>1.7152876175923311</v>
      </c>
    </row>
    <row r="112" spans="1:2" x14ac:dyDescent="0.35">
      <c r="A112" s="92">
        <v>43936</v>
      </c>
      <c r="B112" s="93">
        <v>1.6843676062907613</v>
      </c>
    </row>
    <row r="113" spans="1:2" x14ac:dyDescent="0.35">
      <c r="A113" s="92">
        <v>43937</v>
      </c>
      <c r="B113" s="93">
        <v>1.6709689347267478</v>
      </c>
    </row>
    <row r="114" spans="1:2" x14ac:dyDescent="0.35">
      <c r="A114" s="92">
        <v>43938</v>
      </c>
      <c r="B114" s="93">
        <v>1.8013483157150332</v>
      </c>
    </row>
    <row r="115" spans="1:2" x14ac:dyDescent="0.35">
      <c r="A115" s="92">
        <v>43941</v>
      </c>
      <c r="B115" s="93">
        <v>1.7768699734346238</v>
      </c>
    </row>
    <row r="116" spans="1:2" x14ac:dyDescent="0.35">
      <c r="A116" s="92">
        <v>43942</v>
      </c>
      <c r="B116" s="93">
        <v>1.7235329539394162</v>
      </c>
    </row>
    <row r="117" spans="1:2" x14ac:dyDescent="0.35">
      <c r="A117" s="92">
        <v>43943</v>
      </c>
      <c r="B117" s="93">
        <v>1.737704625785969</v>
      </c>
    </row>
    <row r="118" spans="1:2" x14ac:dyDescent="0.35">
      <c r="A118" s="92">
        <v>43944</v>
      </c>
      <c r="B118" s="93">
        <v>1.7387352928293547</v>
      </c>
    </row>
    <row r="119" spans="1:2" x14ac:dyDescent="0.35">
      <c r="A119" s="92">
        <v>43945</v>
      </c>
      <c r="B119" s="93">
        <v>1.7191526190050272</v>
      </c>
    </row>
    <row r="120" spans="1:2" x14ac:dyDescent="0.35">
      <c r="A120" s="92">
        <v>43948</v>
      </c>
      <c r="B120" s="93">
        <v>1.7791889742822415</v>
      </c>
    </row>
    <row r="121" spans="1:2" x14ac:dyDescent="0.35">
      <c r="A121" s="92">
        <v>43949</v>
      </c>
      <c r="B121" s="93">
        <v>1.7585756334145286</v>
      </c>
    </row>
    <row r="122" spans="1:2" x14ac:dyDescent="0.35">
      <c r="A122" s="92">
        <v>43950</v>
      </c>
      <c r="B122" s="93">
        <v>1.8716913414261043</v>
      </c>
    </row>
    <row r="123" spans="1:2" x14ac:dyDescent="0.35">
      <c r="A123" s="92">
        <v>43951</v>
      </c>
      <c r="B123" s="93">
        <v>1.8186119886917429</v>
      </c>
    </row>
    <row r="124" spans="1:2" x14ac:dyDescent="0.35">
      <c r="A124" s="92">
        <v>43952</v>
      </c>
      <c r="B124" s="93">
        <v>1.8039249833234974</v>
      </c>
    </row>
    <row r="125" spans="1:2" x14ac:dyDescent="0.35">
      <c r="A125" s="92">
        <v>43955</v>
      </c>
      <c r="B125" s="93">
        <v>1.6356685884907891</v>
      </c>
    </row>
    <row r="126" spans="1:2" x14ac:dyDescent="0.35">
      <c r="A126" s="92">
        <v>43956</v>
      </c>
      <c r="B126" s="93">
        <v>2.0152117272175567</v>
      </c>
    </row>
    <row r="127" spans="1:2" x14ac:dyDescent="0.35">
      <c r="A127" s="92">
        <v>43957</v>
      </c>
      <c r="B127" s="93">
        <v>1.8791636774906504</v>
      </c>
    </row>
    <row r="128" spans="1:2" x14ac:dyDescent="0.35">
      <c r="A128" s="92">
        <v>43958</v>
      </c>
      <c r="B128" s="93">
        <v>1.869630007339333</v>
      </c>
    </row>
    <row r="129" spans="1:2" x14ac:dyDescent="0.35">
      <c r="A129" s="92">
        <v>43959</v>
      </c>
      <c r="B129" s="93">
        <v>1.8595810036663227</v>
      </c>
    </row>
    <row r="130" spans="1:2" x14ac:dyDescent="0.35">
      <c r="A130" s="92">
        <v>43962</v>
      </c>
      <c r="B130" s="93">
        <v>1.8894703479245067</v>
      </c>
    </row>
    <row r="131" spans="1:2" x14ac:dyDescent="0.35">
      <c r="A131" s="92">
        <v>43963</v>
      </c>
      <c r="B131" s="93">
        <v>1.8526240011234696</v>
      </c>
    </row>
    <row r="132" spans="1:2" x14ac:dyDescent="0.35">
      <c r="A132" s="92">
        <v>43964</v>
      </c>
      <c r="B132" s="93">
        <v>1.8327836605382957</v>
      </c>
    </row>
    <row r="133" spans="1:2" x14ac:dyDescent="0.35">
      <c r="A133" s="92">
        <v>43965</v>
      </c>
      <c r="B133" s="93">
        <v>1.8132009867139682</v>
      </c>
    </row>
    <row r="134" spans="1:2" x14ac:dyDescent="0.35">
      <c r="A134" s="92">
        <v>43966</v>
      </c>
      <c r="B134" s="93">
        <v>1.8910163484895852</v>
      </c>
    </row>
    <row r="135" spans="1:2" x14ac:dyDescent="0.35">
      <c r="A135" s="92">
        <v>43969</v>
      </c>
      <c r="B135" s="93">
        <v>2.0481930726058977</v>
      </c>
    </row>
    <row r="136" spans="1:2" x14ac:dyDescent="0.35">
      <c r="A136" s="92">
        <v>43970</v>
      </c>
      <c r="B136" s="93">
        <v>2.0242300638471815</v>
      </c>
    </row>
    <row r="137" spans="1:2" x14ac:dyDescent="0.35">
      <c r="A137" s="92">
        <v>43971</v>
      </c>
      <c r="B137" s="93">
        <v>2.0718984146037678</v>
      </c>
    </row>
    <row r="138" spans="1:2" x14ac:dyDescent="0.35">
      <c r="A138" s="92">
        <v>43972</v>
      </c>
      <c r="B138" s="93">
        <v>2.1007570918185663</v>
      </c>
    </row>
    <row r="139" spans="1:2" x14ac:dyDescent="0.35">
      <c r="A139" s="92">
        <v>43973</v>
      </c>
      <c r="B139" s="93">
        <v>2.1267814346640543</v>
      </c>
    </row>
    <row r="140" spans="1:2" x14ac:dyDescent="0.35">
      <c r="A140" s="92">
        <v>43977</v>
      </c>
      <c r="B140" s="93">
        <v>2.2149034668735279</v>
      </c>
    </row>
    <row r="141" spans="1:2" x14ac:dyDescent="0.35">
      <c r="A141" s="92">
        <v>43978</v>
      </c>
      <c r="B141" s="93">
        <v>2.23989714267563</v>
      </c>
    </row>
    <row r="142" spans="1:2" x14ac:dyDescent="0.35">
      <c r="A142" s="92">
        <v>43979</v>
      </c>
      <c r="B142" s="93">
        <v>2.2270138046333092</v>
      </c>
    </row>
    <row r="143" spans="1:2" x14ac:dyDescent="0.35">
      <c r="A143" s="92">
        <v>43980</v>
      </c>
      <c r="B143" s="93">
        <v>2.2808661576502098</v>
      </c>
    </row>
    <row r="144" spans="1:2" x14ac:dyDescent="0.35">
      <c r="A144" s="92">
        <v>43983</v>
      </c>
      <c r="B144" s="93">
        <v>2.2672098193253496</v>
      </c>
    </row>
    <row r="145" spans="1:2" x14ac:dyDescent="0.35">
      <c r="A145" s="92">
        <v>43984</v>
      </c>
      <c r="B145" s="93">
        <v>2.2800931573676704</v>
      </c>
    </row>
    <row r="146" spans="1:2" x14ac:dyDescent="0.35">
      <c r="A146" s="92">
        <v>43985</v>
      </c>
      <c r="B146" s="93">
        <v>2.2700441536946605</v>
      </c>
    </row>
    <row r="147" spans="1:2" x14ac:dyDescent="0.35">
      <c r="A147" s="92">
        <v>43986</v>
      </c>
      <c r="B147" s="93">
        <v>2.272878488063971</v>
      </c>
    </row>
    <row r="148" spans="1:2" x14ac:dyDescent="0.35">
      <c r="A148" s="92">
        <v>43987</v>
      </c>
      <c r="B148" s="93">
        <v>2.2313941395676982</v>
      </c>
    </row>
    <row r="149" spans="1:2" x14ac:dyDescent="0.35">
      <c r="A149" s="92">
        <v>43990</v>
      </c>
      <c r="B149" s="93">
        <v>2.238093475349705</v>
      </c>
    </row>
    <row r="150" spans="1:2" x14ac:dyDescent="0.35">
      <c r="A150" s="92">
        <v>43991</v>
      </c>
      <c r="B150" s="93">
        <v>2.2355168077412411</v>
      </c>
    </row>
    <row r="151" spans="1:2" x14ac:dyDescent="0.35">
      <c r="A151" s="92">
        <v>43992</v>
      </c>
      <c r="B151" s="93">
        <v>2.1855294561370364</v>
      </c>
    </row>
    <row r="152" spans="1:2" x14ac:dyDescent="0.35">
      <c r="A152" s="92">
        <v>43993</v>
      </c>
      <c r="B152" s="93">
        <v>2.0342790675201914</v>
      </c>
    </row>
    <row r="153" spans="1:2" x14ac:dyDescent="0.35">
      <c r="A153" s="92">
        <v>43994</v>
      </c>
      <c r="B153" s="93">
        <v>2.0783400836249282</v>
      </c>
    </row>
    <row r="154" spans="1:2" x14ac:dyDescent="0.35">
      <c r="A154" s="92">
        <v>43997</v>
      </c>
      <c r="B154" s="93">
        <v>2.1677504496386342</v>
      </c>
    </row>
    <row r="155" spans="1:2" x14ac:dyDescent="0.35">
      <c r="A155" s="92">
        <v>43998</v>
      </c>
      <c r="B155" s="93">
        <v>2.208204131091521</v>
      </c>
    </row>
    <row r="156" spans="1:2" x14ac:dyDescent="0.35">
      <c r="A156" s="92">
        <v>43999</v>
      </c>
      <c r="B156" s="93">
        <v>2.1577014459656239</v>
      </c>
    </row>
    <row r="157" spans="1:2" x14ac:dyDescent="0.35">
      <c r="A157" s="92">
        <v>44000</v>
      </c>
      <c r="B157" s="93">
        <v>2.1146710969042726</v>
      </c>
    </row>
    <row r="158" spans="1:2" x14ac:dyDescent="0.35">
      <c r="A158" s="92">
        <v>44001</v>
      </c>
      <c r="B158" s="93">
        <v>2.1705847840079446</v>
      </c>
    </row>
    <row r="159" spans="1:2" x14ac:dyDescent="0.35">
      <c r="A159" s="92">
        <v>44004</v>
      </c>
      <c r="B159" s="93">
        <v>2.1546094448354669</v>
      </c>
    </row>
    <row r="160" spans="1:2" x14ac:dyDescent="0.35">
      <c r="A160" s="92">
        <v>44005</v>
      </c>
      <c r="B160" s="93">
        <v>2.1765111195074121</v>
      </c>
    </row>
    <row r="161" spans="1:2" x14ac:dyDescent="0.35">
      <c r="A161" s="92">
        <v>44006</v>
      </c>
      <c r="B161" s="93">
        <v>2.0943154227974059</v>
      </c>
    </row>
    <row r="162" spans="1:2" x14ac:dyDescent="0.35">
      <c r="A162" s="92">
        <v>44007</v>
      </c>
      <c r="B162" s="93">
        <v>2.1136404298608871</v>
      </c>
    </row>
    <row r="163" spans="1:2" x14ac:dyDescent="0.35">
      <c r="A163" s="92">
        <v>44008</v>
      </c>
      <c r="B163" s="93">
        <v>2.0268067314556455</v>
      </c>
    </row>
    <row r="164" spans="1:2" x14ac:dyDescent="0.35">
      <c r="A164" s="92">
        <v>44011</v>
      </c>
      <c r="B164" s="93">
        <v>2.0837510856027031</v>
      </c>
    </row>
    <row r="165" spans="1:2" x14ac:dyDescent="0.35">
      <c r="A165" s="92">
        <v>44012</v>
      </c>
      <c r="B165" s="93">
        <v>2.1159594307085046</v>
      </c>
    </row>
    <row r="166" spans="1:2" x14ac:dyDescent="0.35">
      <c r="A166" s="92">
        <v>44013</v>
      </c>
      <c r="B166" s="93">
        <v>2.1144134301434261</v>
      </c>
    </row>
    <row r="167" spans="1:2" x14ac:dyDescent="0.35">
      <c r="A167" s="92">
        <v>44014</v>
      </c>
      <c r="B167" s="93">
        <v>2.1051374267529552</v>
      </c>
    </row>
    <row r="168" spans="1:2" x14ac:dyDescent="0.35">
      <c r="A168" s="92">
        <v>44018</v>
      </c>
      <c r="B168" s="93">
        <v>2.0590150765614474</v>
      </c>
    </row>
    <row r="169" spans="1:2" x14ac:dyDescent="0.35">
      <c r="A169" s="92">
        <v>44019</v>
      </c>
      <c r="B169" s="93">
        <v>2.0775670833423892</v>
      </c>
    </row>
    <row r="170" spans="1:2" x14ac:dyDescent="0.35">
      <c r="A170" s="92">
        <v>44020</v>
      </c>
      <c r="B170" s="93">
        <v>2.0497390731709761</v>
      </c>
    </row>
    <row r="171" spans="1:2" x14ac:dyDescent="0.35">
      <c r="A171" s="92">
        <v>44021</v>
      </c>
      <c r="B171" s="93">
        <v>2.0407207365413518</v>
      </c>
    </row>
    <row r="172" spans="1:2" x14ac:dyDescent="0.35">
      <c r="A172" s="92">
        <v>44022</v>
      </c>
      <c r="B172" s="93">
        <v>2.0396900694979663</v>
      </c>
    </row>
    <row r="173" spans="1:2" x14ac:dyDescent="0.35">
      <c r="A173" s="92">
        <v>44025</v>
      </c>
      <c r="B173" s="93">
        <v>1.9783653804165198</v>
      </c>
    </row>
    <row r="174" spans="1:2" x14ac:dyDescent="0.35">
      <c r="A174" s="92">
        <v>44026</v>
      </c>
      <c r="B174" s="93">
        <v>1.99846338776254</v>
      </c>
    </row>
    <row r="175" spans="1:2" x14ac:dyDescent="0.35">
      <c r="A175" s="92">
        <v>44027</v>
      </c>
      <c r="B175" s="93">
        <v>2.1100330952090371</v>
      </c>
    </row>
    <row r="176" spans="1:2" x14ac:dyDescent="0.35">
      <c r="A176" s="92">
        <v>44028</v>
      </c>
      <c r="B176" s="93">
        <v>2.0146963936958642</v>
      </c>
    </row>
    <row r="177" spans="1:2" x14ac:dyDescent="0.35">
      <c r="A177" s="92">
        <v>44029</v>
      </c>
      <c r="B177" s="93">
        <v>1.99846338776254</v>
      </c>
    </row>
    <row r="178" spans="1:2" x14ac:dyDescent="0.35">
      <c r="A178" s="92">
        <v>44032</v>
      </c>
      <c r="B178" s="93">
        <v>1.9618747077223493</v>
      </c>
    </row>
    <row r="179" spans="1:2" x14ac:dyDescent="0.35">
      <c r="A179" s="92">
        <v>44033</v>
      </c>
      <c r="B179" s="93">
        <v>2.0311870663900344</v>
      </c>
    </row>
    <row r="180" spans="1:2" x14ac:dyDescent="0.35">
      <c r="A180" s="92">
        <v>44034</v>
      </c>
      <c r="B180" s="93">
        <v>2.1053950935138017</v>
      </c>
    </row>
    <row r="181" spans="1:2" x14ac:dyDescent="0.35">
      <c r="A181" s="92">
        <v>44035</v>
      </c>
      <c r="B181" s="93">
        <v>2.1762534527465656</v>
      </c>
    </row>
    <row r="182" spans="1:2" x14ac:dyDescent="0.35">
      <c r="A182" s="92">
        <v>44036</v>
      </c>
      <c r="B182" s="93">
        <v>2.1368304383370642</v>
      </c>
    </row>
    <row r="183" spans="1:2" x14ac:dyDescent="0.35">
      <c r="A183" s="92">
        <v>44039</v>
      </c>
      <c r="B183" s="93">
        <v>2.1749651189423336</v>
      </c>
    </row>
    <row r="184" spans="1:2" x14ac:dyDescent="0.35">
      <c r="A184" s="92">
        <v>44040</v>
      </c>
      <c r="B184" s="93">
        <v>2.1216280994471259</v>
      </c>
    </row>
    <row r="185" spans="1:2" x14ac:dyDescent="0.35">
      <c r="A185" s="92">
        <v>44041</v>
      </c>
      <c r="B185" s="93">
        <v>2.2285598051983877</v>
      </c>
    </row>
    <row r="186" spans="1:2" x14ac:dyDescent="0.35">
      <c r="A186" s="92">
        <v>44042</v>
      </c>
      <c r="B186" s="93">
        <v>2.2329401401327766</v>
      </c>
    </row>
    <row r="187" spans="1:2" x14ac:dyDescent="0.35">
      <c r="A187" s="92">
        <v>44043</v>
      </c>
      <c r="B187" s="93">
        <v>2.2151611336343739</v>
      </c>
    </row>
    <row r="188" spans="1:2" x14ac:dyDescent="0.35">
      <c r="A188" s="92">
        <v>44046</v>
      </c>
      <c r="B188" s="93">
        <v>2.3043138328872335</v>
      </c>
    </row>
    <row r="189" spans="1:2" x14ac:dyDescent="0.35">
      <c r="A189" s="92">
        <v>44047</v>
      </c>
      <c r="B189" s="93">
        <v>2.2254678040682307</v>
      </c>
    </row>
    <row r="190" spans="1:2" x14ac:dyDescent="0.35">
      <c r="A190" s="92">
        <v>44048</v>
      </c>
      <c r="B190" s="93">
        <v>2.2169648009602989</v>
      </c>
    </row>
    <row r="191" spans="1:2" x14ac:dyDescent="0.35">
      <c r="A191" s="92">
        <v>44049</v>
      </c>
      <c r="B191" s="93">
        <v>2.2331978068936231</v>
      </c>
    </row>
    <row r="192" spans="1:2" x14ac:dyDescent="0.35">
      <c r="A192" s="92">
        <v>44050</v>
      </c>
      <c r="B192" s="93">
        <v>2.2896268275189877</v>
      </c>
    </row>
    <row r="193" spans="1:2" x14ac:dyDescent="0.35">
      <c r="A193" s="92">
        <v>44053</v>
      </c>
      <c r="B193" s="93">
        <v>2.0404487205259998</v>
      </c>
    </row>
    <row r="194" spans="1:2" x14ac:dyDescent="0.35">
      <c r="A194" s="92">
        <v>44054</v>
      </c>
      <c r="B194" s="93">
        <v>2.0544349893044203</v>
      </c>
    </row>
    <row r="195" spans="1:2" x14ac:dyDescent="0.35">
      <c r="A195" s="92">
        <v>44055</v>
      </c>
      <c r="B195" s="93">
        <v>1.9741199004101557</v>
      </c>
    </row>
    <row r="196" spans="1:2" x14ac:dyDescent="0.35">
      <c r="A196" s="92">
        <v>44056</v>
      </c>
      <c r="B196" s="93">
        <v>1.9594978921418067</v>
      </c>
    </row>
    <row r="197" spans="1:2" x14ac:dyDescent="0.35">
      <c r="A197" s="92">
        <v>44057</v>
      </c>
      <c r="B197" s="93">
        <v>1.9005860327417921</v>
      </c>
    </row>
    <row r="198" spans="1:2" x14ac:dyDescent="0.35">
      <c r="A198" s="92">
        <v>44060</v>
      </c>
      <c r="B198" s="93">
        <v>1.9238964807058268</v>
      </c>
    </row>
    <row r="199" spans="1:2" x14ac:dyDescent="0.35">
      <c r="A199" s="92">
        <v>44061</v>
      </c>
      <c r="B199" s="93">
        <v>1.942332925913745</v>
      </c>
    </row>
    <row r="200" spans="1:2" x14ac:dyDescent="0.35">
      <c r="A200" s="92">
        <v>44062</v>
      </c>
      <c r="B200" s="93">
        <v>1.9427567522403637</v>
      </c>
    </row>
    <row r="201" spans="1:2" x14ac:dyDescent="0.35">
      <c r="A201" s="92">
        <v>44063</v>
      </c>
      <c r="B201" s="93">
        <v>1.9395780547907226</v>
      </c>
    </row>
    <row r="202" spans="1:2" x14ac:dyDescent="0.35">
      <c r="A202" s="92">
        <v>44064</v>
      </c>
      <c r="B202" s="93">
        <v>1.9264394386655395</v>
      </c>
    </row>
    <row r="203" spans="1:2" x14ac:dyDescent="0.35">
      <c r="A203" s="92">
        <v>44067</v>
      </c>
      <c r="B203" s="93">
        <v>1.8490911340576066</v>
      </c>
    </row>
    <row r="204" spans="1:2" x14ac:dyDescent="0.35">
      <c r="A204" s="92">
        <v>44068</v>
      </c>
      <c r="B204" s="93">
        <v>1.9012217722317204</v>
      </c>
    </row>
    <row r="205" spans="1:2" x14ac:dyDescent="0.35">
      <c r="A205" s="92">
        <v>44069</v>
      </c>
      <c r="B205" s="93">
        <v>1.8698586240619284</v>
      </c>
    </row>
    <row r="206" spans="1:2" x14ac:dyDescent="0.35">
      <c r="A206" s="92">
        <v>44070</v>
      </c>
      <c r="B206" s="93">
        <v>1.8853282849835149</v>
      </c>
    </row>
    <row r="207" spans="1:2" x14ac:dyDescent="0.35">
      <c r="A207" s="92">
        <v>44071</v>
      </c>
      <c r="B207" s="93">
        <v>1.8997383800885546</v>
      </c>
    </row>
    <row r="208" spans="1:2" x14ac:dyDescent="0.35">
      <c r="A208" s="92">
        <v>44074</v>
      </c>
      <c r="B208" s="93">
        <v>1.8781232374309951</v>
      </c>
    </row>
    <row r="209" spans="1:2" x14ac:dyDescent="0.35">
      <c r="A209" s="92">
        <v>44075</v>
      </c>
      <c r="B209" s="93">
        <v>1.863925055489265</v>
      </c>
    </row>
    <row r="210" spans="1:2" x14ac:dyDescent="0.35">
      <c r="A210" s="92">
        <v>44076</v>
      </c>
      <c r="B210" s="93">
        <v>1.8628654896727179</v>
      </c>
    </row>
    <row r="211" spans="1:2" x14ac:dyDescent="0.35">
      <c r="A211" s="92">
        <v>44077</v>
      </c>
      <c r="B211" s="93">
        <v>1.7795836164921217</v>
      </c>
    </row>
    <row r="212" spans="1:2" x14ac:dyDescent="0.35">
      <c r="A212" s="92">
        <v>44078</v>
      </c>
      <c r="B212" s="93">
        <v>1.7543659500583024</v>
      </c>
    </row>
    <row r="213" spans="1:2" x14ac:dyDescent="0.35">
      <c r="A213" s="92">
        <v>44082</v>
      </c>
      <c r="B213" s="93">
        <v>1.77661683220579</v>
      </c>
    </row>
    <row r="214" spans="1:2" x14ac:dyDescent="0.35">
      <c r="A214" s="92">
        <v>44083</v>
      </c>
      <c r="B214" s="93">
        <v>1.8482434814043691</v>
      </c>
    </row>
    <row r="215" spans="1:2" x14ac:dyDescent="0.35">
      <c r="A215" s="92">
        <v>44084</v>
      </c>
      <c r="B215" s="93">
        <v>1.8484553945676785</v>
      </c>
    </row>
    <row r="216" spans="1:2" x14ac:dyDescent="0.35">
      <c r="A216" s="92">
        <v>44085</v>
      </c>
      <c r="B216" s="93">
        <v>1.8800304559007799</v>
      </c>
    </row>
    <row r="217" spans="1:2" x14ac:dyDescent="0.35">
      <c r="A217" s="92">
        <v>44088</v>
      </c>
      <c r="B217" s="93">
        <v>1.8999382302688981</v>
      </c>
    </row>
    <row r="218" spans="1:2" x14ac:dyDescent="0.35">
      <c r="A218" s="92">
        <v>44089</v>
      </c>
      <c r="B218" s="93">
        <v>1.9292206476329745</v>
      </c>
    </row>
    <row r="219" spans="1:2" x14ac:dyDescent="0.35">
      <c r="A219" s="92">
        <v>44090</v>
      </c>
      <c r="B219" s="93">
        <v>1.9482435319059876</v>
      </c>
    </row>
    <row r="220" spans="1:2" x14ac:dyDescent="0.35">
      <c r="A220" s="92">
        <v>44091</v>
      </c>
      <c r="B220" s="93">
        <v>1.9469610902696046</v>
      </c>
    </row>
    <row r="221" spans="1:2" x14ac:dyDescent="0.35">
      <c r="A221" s="92">
        <v>44092</v>
      </c>
      <c r="B221" s="93">
        <v>1.9523045970878667</v>
      </c>
    </row>
    <row r="222" spans="1:2" x14ac:dyDescent="0.35">
      <c r="A222" s="92">
        <v>44095</v>
      </c>
      <c r="B222" s="93">
        <v>1.9116939452690747</v>
      </c>
    </row>
    <row r="223" spans="1:2" x14ac:dyDescent="0.35">
      <c r="A223" s="92">
        <v>44096</v>
      </c>
      <c r="B223" s="93">
        <v>1.921525997814677</v>
      </c>
    </row>
    <row r="224" spans="1:2" x14ac:dyDescent="0.35">
      <c r="A224" s="92">
        <v>44097</v>
      </c>
      <c r="B224" s="93">
        <v>1.8507779675408864</v>
      </c>
    </row>
    <row r="225" spans="1:2" x14ac:dyDescent="0.35">
      <c r="A225" s="92">
        <v>44098</v>
      </c>
      <c r="B225" s="93">
        <v>1.8144421211767041</v>
      </c>
    </row>
    <row r="226" spans="1:2" x14ac:dyDescent="0.35">
      <c r="A226" s="92">
        <v>44099</v>
      </c>
      <c r="B226" s="93">
        <v>1.8843351903595726</v>
      </c>
    </row>
    <row r="227" spans="1:2" x14ac:dyDescent="0.35">
      <c r="A227" s="92">
        <v>44102</v>
      </c>
      <c r="B227" s="93">
        <v>1.8954496845415578</v>
      </c>
    </row>
    <row r="228" spans="1:2" x14ac:dyDescent="0.35">
      <c r="A228" s="92">
        <v>44103</v>
      </c>
      <c r="B228" s="93">
        <v>1.8890374763596434</v>
      </c>
    </row>
    <row r="229" spans="1:2" x14ac:dyDescent="0.35">
      <c r="A229" s="92">
        <v>44104</v>
      </c>
      <c r="B229" s="93">
        <v>1.9134038674509186</v>
      </c>
    </row>
    <row r="230" spans="1:2" x14ac:dyDescent="0.35">
      <c r="A230" s="92">
        <v>44105</v>
      </c>
      <c r="B230" s="93">
        <v>1.9800908325428299</v>
      </c>
    </row>
    <row r="231" spans="1:2" x14ac:dyDescent="0.35">
      <c r="A231" s="92">
        <v>44106</v>
      </c>
      <c r="B231" s="93">
        <v>1.9249458421783647</v>
      </c>
    </row>
    <row r="232" spans="1:2" x14ac:dyDescent="0.35">
      <c r="A232" s="92">
        <v>44109</v>
      </c>
      <c r="B232" s="93">
        <v>1.9756022868154897</v>
      </c>
    </row>
    <row r="233" spans="1:2" x14ac:dyDescent="0.35">
      <c r="A233" s="92">
        <v>44110</v>
      </c>
      <c r="B233" s="93">
        <v>1.9595717663607033</v>
      </c>
    </row>
    <row r="234" spans="1:2" x14ac:dyDescent="0.35">
      <c r="A234" s="92">
        <v>44111</v>
      </c>
      <c r="B234" s="93">
        <v>1.955083220633363</v>
      </c>
    </row>
    <row r="235" spans="1:2" x14ac:dyDescent="0.35">
      <c r="A235" s="92">
        <v>44112</v>
      </c>
      <c r="B235" s="93">
        <v>1.9499534540878316</v>
      </c>
    </row>
    <row r="236" spans="1:2" x14ac:dyDescent="0.35">
      <c r="A236" s="92">
        <v>44113</v>
      </c>
      <c r="B236" s="93">
        <v>1.9570068830879375</v>
      </c>
    </row>
    <row r="237" spans="1:2" x14ac:dyDescent="0.35">
      <c r="A237" s="92">
        <v>44116</v>
      </c>
      <c r="B237" s="93">
        <v>1.9959076127248858</v>
      </c>
    </row>
    <row r="238" spans="1:2" x14ac:dyDescent="0.35">
      <c r="A238" s="92">
        <v>44117</v>
      </c>
      <c r="B238" s="93">
        <v>2.0469915379074717</v>
      </c>
    </row>
    <row r="239" spans="1:2" x14ac:dyDescent="0.35">
      <c r="A239" s="92">
        <v>44118</v>
      </c>
      <c r="B239" s="93">
        <v>2.0741365525442435</v>
      </c>
    </row>
    <row r="240" spans="1:2" x14ac:dyDescent="0.35">
      <c r="A240" s="92">
        <v>44119</v>
      </c>
      <c r="B240" s="93">
        <v>2.0882434105444552</v>
      </c>
    </row>
    <row r="241" spans="1:2" x14ac:dyDescent="0.35">
      <c r="A241" s="92">
        <v>44120</v>
      </c>
      <c r="B241" s="93">
        <v>2.0848235661807677</v>
      </c>
    </row>
    <row r="242" spans="1:2" x14ac:dyDescent="0.35">
      <c r="A242" s="92">
        <v>44123</v>
      </c>
      <c r="B242" s="93">
        <v>2.04186177136194</v>
      </c>
    </row>
    <row r="243" spans="1:2" x14ac:dyDescent="0.35">
      <c r="A243" s="92">
        <v>44124</v>
      </c>
      <c r="B243" s="93">
        <v>2.0495564211802373</v>
      </c>
    </row>
    <row r="244" spans="1:2" x14ac:dyDescent="0.35">
      <c r="A244" s="92">
        <v>44125</v>
      </c>
      <c r="B244" s="93">
        <v>2.0501976419984289</v>
      </c>
    </row>
    <row r="245" spans="1:2" x14ac:dyDescent="0.35">
      <c r="A245" s="92">
        <v>44126</v>
      </c>
      <c r="B245" s="93">
        <v>2.1147472043630353</v>
      </c>
    </row>
    <row r="246" spans="1:2" x14ac:dyDescent="0.35">
      <c r="A246" s="92">
        <v>44127</v>
      </c>
      <c r="B246" s="93">
        <v>2.0555411488166913</v>
      </c>
    </row>
    <row r="247" spans="1:2" x14ac:dyDescent="0.35">
      <c r="A247" s="92">
        <v>44130</v>
      </c>
      <c r="B247" s="93">
        <v>2.0516938239075424</v>
      </c>
    </row>
    <row r="248" spans="1:2" x14ac:dyDescent="0.35">
      <c r="A248" s="92">
        <v>44131</v>
      </c>
      <c r="B248" s="93">
        <v>2.0807625009988882</v>
      </c>
    </row>
    <row r="249" spans="1:2" x14ac:dyDescent="0.35">
      <c r="A249" s="92">
        <v>44132</v>
      </c>
      <c r="B249" s="93">
        <v>2.0140755359069771</v>
      </c>
    </row>
    <row r="250" spans="1:2" x14ac:dyDescent="0.35">
      <c r="A250" s="92">
        <v>44133</v>
      </c>
      <c r="B250" s="93">
        <v>2.0031747819977221</v>
      </c>
    </row>
    <row r="251" spans="1:2" x14ac:dyDescent="0.35">
      <c r="A251" s="92">
        <v>44134</v>
      </c>
      <c r="B251" s="93">
        <v>1.9788083909064469</v>
      </c>
    </row>
    <row r="252" spans="1:2" x14ac:dyDescent="0.35">
      <c r="A252" s="92">
        <v>44137</v>
      </c>
      <c r="B252" s="93">
        <v>1.9911222635552541</v>
      </c>
    </row>
    <row r="253" spans="1:2" x14ac:dyDescent="0.35">
      <c r="A253" s="92">
        <v>44138</v>
      </c>
      <c r="B253" s="93">
        <v>2.1583575561899653</v>
      </c>
    </row>
    <row r="254" spans="1:2" x14ac:dyDescent="0.35">
      <c r="A254" s="92">
        <v>44139</v>
      </c>
      <c r="B254" s="93">
        <v>2.1527761558177314</v>
      </c>
    </row>
    <row r="255" spans="1:2" x14ac:dyDescent="0.35">
      <c r="A255" s="92">
        <v>44140</v>
      </c>
      <c r="B255" s="93">
        <v>2.0895202849324144</v>
      </c>
    </row>
    <row r="256" spans="1:2" x14ac:dyDescent="0.35">
      <c r="A256" s="92">
        <v>44141</v>
      </c>
      <c r="B256" s="93">
        <v>2.1269209525086357</v>
      </c>
    </row>
    <row r="257" spans="1:2" x14ac:dyDescent="0.35">
      <c r="A257" s="92">
        <v>44144</v>
      </c>
      <c r="B257" s="93">
        <v>2.000747850559665</v>
      </c>
    </row>
    <row r="258" spans="1:2" x14ac:dyDescent="0.35">
      <c r="A258" s="92">
        <v>44145</v>
      </c>
      <c r="B258" s="93">
        <v>1.9739900964758705</v>
      </c>
    </row>
    <row r="259" spans="1:2" x14ac:dyDescent="0.35">
      <c r="A259" s="92">
        <v>44146</v>
      </c>
      <c r="B259" s="93">
        <v>2.0404728239302221</v>
      </c>
    </row>
    <row r="260" spans="1:2" x14ac:dyDescent="0.35">
      <c r="A260" s="92">
        <v>44147</v>
      </c>
      <c r="B260" s="93">
        <v>1.967815230148841</v>
      </c>
    </row>
    <row r="261" spans="1:2" x14ac:dyDescent="0.35">
      <c r="A261" s="92">
        <v>44148</v>
      </c>
      <c r="B261" s="93">
        <v>1.9927205243345267</v>
      </c>
    </row>
    <row r="262" spans="1:2" x14ac:dyDescent="0.35">
      <c r="A262" s="92">
        <v>44151</v>
      </c>
      <c r="B262" s="93">
        <v>1.9721376365777616</v>
      </c>
    </row>
    <row r="263" spans="1:2" x14ac:dyDescent="0.35">
      <c r="A263" s="92">
        <v>44152</v>
      </c>
      <c r="B263" s="93">
        <v>1.9645219681077586</v>
      </c>
    </row>
    <row r="264" spans="1:2" x14ac:dyDescent="0.35">
      <c r="A264" s="92">
        <v>44153</v>
      </c>
      <c r="B264" s="93">
        <v>1.8996858716739484</v>
      </c>
    </row>
    <row r="265" spans="1:2" x14ac:dyDescent="0.35">
      <c r="A265" s="92">
        <v>44154</v>
      </c>
      <c r="B265" s="93">
        <v>1.8764272085088038</v>
      </c>
    </row>
    <row r="266" spans="1:2" x14ac:dyDescent="0.35">
      <c r="A266" s="92">
        <v>44155</v>
      </c>
      <c r="B266" s="93">
        <v>1.8778680106517773</v>
      </c>
    </row>
    <row r="267" spans="1:2" x14ac:dyDescent="0.35">
      <c r="A267" s="92">
        <v>44158</v>
      </c>
      <c r="B267" s="93">
        <v>1.9120356043280073</v>
      </c>
    </row>
    <row r="268" spans="1:2" x14ac:dyDescent="0.35">
      <c r="A268" s="92">
        <v>44159</v>
      </c>
      <c r="B268" s="93">
        <v>1.8848661924890775</v>
      </c>
    </row>
    <row r="269" spans="1:2" x14ac:dyDescent="0.35">
      <c r="A269" s="92">
        <v>44160</v>
      </c>
      <c r="B269" s="93">
        <v>1.8896002566731334</v>
      </c>
    </row>
    <row r="270" spans="1:2" x14ac:dyDescent="0.35">
      <c r="A270" s="92">
        <v>44162</v>
      </c>
      <c r="B270" s="93">
        <v>1.8935110053469189</v>
      </c>
    </row>
    <row r="271" spans="1:2" x14ac:dyDescent="0.35">
      <c r="A271" s="92">
        <v>44165</v>
      </c>
      <c r="B271" s="93">
        <v>1.9552596686172141</v>
      </c>
    </row>
    <row r="272" spans="1:2" x14ac:dyDescent="0.35">
      <c r="A272" s="92">
        <v>44166</v>
      </c>
      <c r="B272" s="93">
        <v>2.0048644281110182</v>
      </c>
    </row>
    <row r="273" spans="1:2" x14ac:dyDescent="0.35">
      <c r="A273" s="92">
        <v>44167</v>
      </c>
      <c r="B273" s="93">
        <v>2.012068438825886</v>
      </c>
    </row>
    <row r="274" spans="1:2" x14ac:dyDescent="0.35">
      <c r="A274" s="92">
        <v>44168</v>
      </c>
      <c r="B274" s="93">
        <v>1.9925146954569593</v>
      </c>
    </row>
    <row r="275" spans="1:2" x14ac:dyDescent="0.35">
      <c r="A275" s="92">
        <v>44169</v>
      </c>
      <c r="B275" s="93">
        <v>2.0606440539318518</v>
      </c>
    </row>
    <row r="276" spans="1:2" x14ac:dyDescent="0.35">
      <c r="A276" s="92">
        <v>44172</v>
      </c>
      <c r="B276" s="93">
        <v>2.0894600967913228</v>
      </c>
    </row>
    <row r="277" spans="1:2" x14ac:dyDescent="0.35">
      <c r="A277" s="92">
        <v>44173</v>
      </c>
      <c r="B277" s="93">
        <v>2.0814327705661846</v>
      </c>
    </row>
    <row r="278" spans="1:2" x14ac:dyDescent="0.35">
      <c r="A278" s="92">
        <v>44174</v>
      </c>
      <c r="B278" s="93">
        <v>2.0587915940337429</v>
      </c>
    </row>
    <row r="279" spans="1:2" x14ac:dyDescent="0.35">
      <c r="A279" s="92">
        <v>44175</v>
      </c>
      <c r="B279" s="93">
        <v>2.0746404176064521</v>
      </c>
    </row>
    <row r="280" spans="1:2" x14ac:dyDescent="0.35">
      <c r="A280" s="92">
        <v>44176</v>
      </c>
      <c r="B280" s="93">
        <v>2.0690830379121254</v>
      </c>
    </row>
    <row r="281" spans="1:2" x14ac:dyDescent="0.35">
      <c r="A281" s="92">
        <v>44179</v>
      </c>
      <c r="B281" s="93">
        <v>2.0419136260731956</v>
      </c>
    </row>
    <row r="282" spans="1:2" x14ac:dyDescent="0.35">
      <c r="A282" s="92">
        <v>44180</v>
      </c>
      <c r="B282" s="93">
        <v>2.1310375300599884</v>
      </c>
    </row>
    <row r="283" spans="1:2" x14ac:dyDescent="0.35">
      <c r="A283" s="92">
        <v>44181</v>
      </c>
      <c r="B283" s="93">
        <v>2.1619118616951361</v>
      </c>
    </row>
    <row r="284" spans="1:2" x14ac:dyDescent="0.35">
      <c r="A284" s="92">
        <v>44182</v>
      </c>
      <c r="B284" s="93">
        <v>2.2292179046597584</v>
      </c>
    </row>
    <row r="285" spans="1:2" x14ac:dyDescent="0.35">
      <c r="A285" s="92">
        <v>44183</v>
      </c>
      <c r="B285" s="93">
        <v>2.2827334128273478</v>
      </c>
    </row>
    <row r="286" spans="1:2" x14ac:dyDescent="0.35">
      <c r="A286" s="92">
        <v>44186</v>
      </c>
      <c r="B286" s="93">
        <v>2.2380685463951671</v>
      </c>
    </row>
    <row r="287" spans="1:2" x14ac:dyDescent="0.35">
      <c r="A287" s="92">
        <v>44187</v>
      </c>
      <c r="B287" s="93">
        <v>2.2740885999695064</v>
      </c>
    </row>
    <row r="288" spans="1:2" x14ac:dyDescent="0.35">
      <c r="A288" s="92">
        <v>44188</v>
      </c>
      <c r="B288" s="93">
        <v>2.2796459796638326</v>
      </c>
    </row>
    <row r="289" spans="1:2" x14ac:dyDescent="0.35">
      <c r="A289" s="92">
        <v>44189</v>
      </c>
      <c r="B289" s="93">
        <v>2.284380043847889</v>
      </c>
    </row>
    <row r="290" spans="1:2" x14ac:dyDescent="0.35">
      <c r="A290" s="92">
        <v>44193</v>
      </c>
      <c r="B290" s="93">
        <v>2.3230758728306071</v>
      </c>
    </row>
    <row r="291" spans="1:2" x14ac:dyDescent="0.35">
      <c r="A291" s="92">
        <v>44194</v>
      </c>
      <c r="B291" s="93">
        <v>2.3002288674205982</v>
      </c>
    </row>
    <row r="292" spans="1:2" x14ac:dyDescent="0.35">
      <c r="A292" s="92">
        <v>44195</v>
      </c>
      <c r="B292" s="93">
        <v>2.3004346962981654</v>
      </c>
    </row>
    <row r="293" spans="1:2" x14ac:dyDescent="0.35">
      <c r="A293" s="92">
        <v>44196</v>
      </c>
      <c r="B293" s="93">
        <v>2.3224583861979045</v>
      </c>
    </row>
    <row r="294" spans="1:2" x14ac:dyDescent="0.35">
      <c r="A294" s="92">
        <v>44200</v>
      </c>
      <c r="B294" s="93">
        <v>2.3053745893597895</v>
      </c>
    </row>
    <row r="295" spans="1:2" x14ac:dyDescent="0.35">
      <c r="A295" s="92">
        <v>44201</v>
      </c>
      <c r="B295" s="93">
        <v>2.2726477978265325</v>
      </c>
    </row>
    <row r="296" spans="1:2" x14ac:dyDescent="0.35">
      <c r="A296" s="92">
        <v>44202</v>
      </c>
      <c r="B296" s="93">
        <v>2.3770030387533319</v>
      </c>
    </row>
    <row r="297" spans="1:2" x14ac:dyDescent="0.35">
      <c r="A297" s="92">
        <v>44203</v>
      </c>
      <c r="B297" s="93">
        <v>2.4541888678412014</v>
      </c>
    </row>
    <row r="298" spans="1:2" x14ac:dyDescent="0.35">
      <c r="A298" s="92">
        <v>44204</v>
      </c>
      <c r="B298" s="93">
        <v>2.4167280121238885</v>
      </c>
    </row>
    <row r="299" spans="1:2" x14ac:dyDescent="0.35">
      <c r="A299" s="92">
        <v>44207</v>
      </c>
      <c r="B299" s="93">
        <v>2.4049957661025325</v>
      </c>
    </row>
    <row r="300" spans="1:2" x14ac:dyDescent="0.35">
      <c r="A300" s="92">
        <v>44208</v>
      </c>
      <c r="B300" s="93">
        <v>2.4124056056949681</v>
      </c>
    </row>
    <row r="301" spans="1:2" x14ac:dyDescent="0.35">
      <c r="A301" s="92">
        <v>44209</v>
      </c>
      <c r="B301" s="93">
        <v>2.3879119692644175</v>
      </c>
    </row>
    <row r="302" spans="1:2" x14ac:dyDescent="0.35">
      <c r="A302" s="92">
        <v>44210</v>
      </c>
      <c r="B302" s="93">
        <v>2.4097298302865884</v>
      </c>
    </row>
    <row r="303" spans="1:2" x14ac:dyDescent="0.35">
      <c r="A303" s="92">
        <v>44211</v>
      </c>
      <c r="B303" s="93">
        <v>2.3912052313054999</v>
      </c>
    </row>
    <row r="304" spans="1:2" x14ac:dyDescent="0.35">
      <c r="A304" s="92">
        <v>44215</v>
      </c>
      <c r="B304" s="93">
        <v>2.4126114345725358</v>
      </c>
    </row>
    <row r="305" spans="1:2" x14ac:dyDescent="0.35">
      <c r="A305" s="92">
        <v>44216</v>
      </c>
      <c r="B305" s="93">
        <v>2.4842398839660782</v>
      </c>
    </row>
    <row r="306" spans="1:2" x14ac:dyDescent="0.35">
      <c r="A306" s="92">
        <v>44217</v>
      </c>
      <c r="B306" s="93">
        <v>2.4729192956998576</v>
      </c>
    </row>
    <row r="307" spans="1:2" x14ac:dyDescent="0.35">
      <c r="A307" s="92">
        <v>44218</v>
      </c>
      <c r="B307" s="93">
        <v>2.5429011140728588</v>
      </c>
    </row>
    <row r="308" spans="1:2" x14ac:dyDescent="0.35">
      <c r="A308" s="92">
        <v>44221</v>
      </c>
      <c r="B308" s="93">
        <v>2.5359029322355591</v>
      </c>
    </row>
    <row r="309" spans="1:2" x14ac:dyDescent="0.35">
      <c r="A309" s="92">
        <v>44222</v>
      </c>
      <c r="B309" s="93">
        <v>2.4673619160055309</v>
      </c>
    </row>
    <row r="310" spans="1:2" x14ac:dyDescent="0.35">
      <c r="A310" s="92">
        <v>44223</v>
      </c>
      <c r="B310" s="93">
        <v>2.2948773166038392</v>
      </c>
    </row>
    <row r="311" spans="1:2" x14ac:dyDescent="0.35">
      <c r="A311" s="92">
        <v>44224</v>
      </c>
      <c r="B311" s="93">
        <v>2.2570048031313914</v>
      </c>
    </row>
    <row r="312" spans="1:2" x14ac:dyDescent="0.35">
      <c r="A312" s="92">
        <v>44225</v>
      </c>
      <c r="B312" s="93">
        <v>2.2290120757821907</v>
      </c>
    </row>
    <row r="313" spans="1:2" x14ac:dyDescent="0.35">
      <c r="A313" s="92">
        <v>44228</v>
      </c>
      <c r="B313" s="93">
        <v>2.2705895090508563</v>
      </c>
    </row>
    <row r="314" spans="1:2" x14ac:dyDescent="0.35">
      <c r="A314" s="92">
        <v>44229</v>
      </c>
      <c r="B314" s="93">
        <v>2.3455112204854811</v>
      </c>
    </row>
    <row r="315" spans="1:2" x14ac:dyDescent="0.35">
      <c r="A315" s="92">
        <v>44230</v>
      </c>
      <c r="B315" s="93">
        <v>2.352715231200349</v>
      </c>
    </row>
    <row r="316" spans="1:2" x14ac:dyDescent="0.35">
      <c r="A316" s="92">
        <v>44231</v>
      </c>
      <c r="B316" s="93">
        <v>2.3990267286530709</v>
      </c>
    </row>
    <row r="317" spans="1:2" x14ac:dyDescent="0.35">
      <c r="A317" s="92">
        <v>44232</v>
      </c>
      <c r="B317" s="93">
        <v>2.4667444293728278</v>
      </c>
    </row>
    <row r="318" spans="1:2" x14ac:dyDescent="0.35">
      <c r="A318" s="92">
        <v>44235</v>
      </c>
      <c r="B318" s="93">
        <v>2.5200541086628498</v>
      </c>
    </row>
    <row r="319" spans="1:2" x14ac:dyDescent="0.35">
      <c r="A319" s="92">
        <v>44236</v>
      </c>
      <c r="B319" s="93">
        <v>2.5064694027433845</v>
      </c>
    </row>
    <row r="320" spans="1:2" x14ac:dyDescent="0.35">
      <c r="A320" s="92">
        <v>44237</v>
      </c>
      <c r="B320" s="93">
        <v>2.4862981727417548</v>
      </c>
    </row>
    <row r="321" spans="1:2" x14ac:dyDescent="0.35">
      <c r="A321" s="92">
        <v>44238</v>
      </c>
      <c r="B321" s="93">
        <v>2.4595404186579604</v>
      </c>
    </row>
    <row r="322" spans="1:2" x14ac:dyDescent="0.35">
      <c r="A322" s="92">
        <v>44239</v>
      </c>
      <c r="B322" s="93">
        <v>2.4476023437590362</v>
      </c>
    </row>
    <row r="323" spans="1:2" x14ac:dyDescent="0.35">
      <c r="A323" s="92">
        <v>44243</v>
      </c>
      <c r="B323" s="93">
        <v>2.4130230923276708</v>
      </c>
    </row>
    <row r="324" spans="1:2" x14ac:dyDescent="0.35">
      <c r="A324" s="92">
        <v>44244</v>
      </c>
      <c r="B324" s="93">
        <v>2.3763855521206292</v>
      </c>
    </row>
    <row r="325" spans="1:2" x14ac:dyDescent="0.35">
      <c r="A325" s="92">
        <v>44245</v>
      </c>
      <c r="B325" s="93">
        <v>2.3169010065035778</v>
      </c>
    </row>
    <row r="326" spans="1:2" x14ac:dyDescent="0.35">
      <c r="A326" s="92">
        <v>44246</v>
      </c>
      <c r="B326" s="93">
        <v>2.3331614878314224</v>
      </c>
    </row>
    <row r="327" spans="1:2" x14ac:dyDescent="0.35">
      <c r="A327" s="92">
        <v>44249</v>
      </c>
      <c r="B327" s="93">
        <v>2.2901432524197829</v>
      </c>
    </row>
    <row r="328" spans="1:2" x14ac:dyDescent="0.35">
      <c r="A328" s="92">
        <v>44250</v>
      </c>
      <c r="B328" s="93">
        <v>2.2812926106843743</v>
      </c>
    </row>
    <row r="329" spans="1:2" x14ac:dyDescent="0.35">
      <c r="A329" s="92">
        <v>44251</v>
      </c>
      <c r="B329" s="93">
        <v>2.4093181725314534</v>
      </c>
    </row>
    <row r="330" spans="1:2" x14ac:dyDescent="0.35">
      <c r="A330" s="92">
        <v>44252</v>
      </c>
      <c r="B330" s="93">
        <v>2.430686840024844</v>
      </c>
    </row>
    <row r="331" spans="1:2" x14ac:dyDescent="0.35">
      <c r="A331" s="92">
        <v>44253</v>
      </c>
      <c r="B331" s="93">
        <v>2.3141770972639013</v>
      </c>
    </row>
    <row r="332" spans="1:2" x14ac:dyDescent="0.35">
      <c r="A332" s="92">
        <v>44256</v>
      </c>
      <c r="B332" s="93">
        <v>2.223366635467948</v>
      </c>
    </row>
    <row r="333" spans="1:2" x14ac:dyDescent="0.35">
      <c r="A333" s="92">
        <v>44257</v>
      </c>
      <c r="B333" s="93">
        <v>2.257589399391978</v>
      </c>
    </row>
    <row r="334" spans="1:2" x14ac:dyDescent="0.35">
      <c r="A334" s="92">
        <v>44258</v>
      </c>
      <c r="B334" s="93">
        <v>2.1264362921382105</v>
      </c>
    </row>
    <row r="335" spans="1:2" x14ac:dyDescent="0.35">
      <c r="A335" s="92">
        <v>44259</v>
      </c>
      <c r="B335" s="93">
        <v>2.0297108755385569</v>
      </c>
    </row>
    <row r="336" spans="1:2" x14ac:dyDescent="0.35">
      <c r="A336" s="92">
        <v>44260</v>
      </c>
      <c r="B336" s="93">
        <v>2.0465148674054459</v>
      </c>
    </row>
    <row r="337" spans="1:2" x14ac:dyDescent="0.35">
      <c r="A337" s="92">
        <v>44263</v>
      </c>
      <c r="B337" s="93">
        <v>2.0948775757052727</v>
      </c>
    </row>
    <row r="338" spans="1:2" x14ac:dyDescent="0.35">
      <c r="A338" s="92">
        <v>44264</v>
      </c>
      <c r="B338" s="93">
        <v>2.2288996571802162</v>
      </c>
    </row>
    <row r="339" spans="1:2" x14ac:dyDescent="0.35">
      <c r="A339" s="92">
        <v>44265</v>
      </c>
      <c r="B339" s="93">
        <v>2.2422198946356771</v>
      </c>
    </row>
    <row r="340" spans="1:2" x14ac:dyDescent="0.35">
      <c r="A340" s="92">
        <v>44266</v>
      </c>
      <c r="B340" s="93">
        <v>2.2213173681671079</v>
      </c>
    </row>
    <row r="341" spans="1:2" x14ac:dyDescent="0.35">
      <c r="A341" s="92">
        <v>44267</v>
      </c>
      <c r="B341" s="93">
        <v>2.3010338661697887</v>
      </c>
    </row>
    <row r="342" spans="1:2" x14ac:dyDescent="0.35">
      <c r="A342" s="92">
        <v>44270</v>
      </c>
      <c r="B342" s="93">
        <v>2.3332073627929781</v>
      </c>
    </row>
    <row r="343" spans="1:2" x14ac:dyDescent="0.35">
      <c r="A343" s="92">
        <v>44271</v>
      </c>
      <c r="B343" s="93">
        <v>2.2713194903076066</v>
      </c>
    </row>
    <row r="344" spans="1:2" x14ac:dyDescent="0.35">
      <c r="A344" s="92">
        <v>44272</v>
      </c>
      <c r="B344" s="93">
        <v>2.3030831334706288</v>
      </c>
    </row>
    <row r="345" spans="1:2" x14ac:dyDescent="0.35">
      <c r="A345" s="92">
        <v>44273</v>
      </c>
      <c r="B345" s="93">
        <v>2.3198871253375177</v>
      </c>
    </row>
    <row r="346" spans="1:2" x14ac:dyDescent="0.35">
      <c r="A346" s="92">
        <v>44274</v>
      </c>
      <c r="B346" s="93">
        <v>2.3672251999869243</v>
      </c>
    </row>
    <row r="347" spans="1:2" x14ac:dyDescent="0.35">
      <c r="A347" s="92">
        <v>44277</v>
      </c>
      <c r="B347" s="93">
        <v>2.3680449069072602</v>
      </c>
    </row>
    <row r="348" spans="1:2" x14ac:dyDescent="0.35">
      <c r="A348" s="92">
        <v>44278</v>
      </c>
      <c r="B348" s="93">
        <v>2.330543315301886</v>
      </c>
    </row>
    <row r="349" spans="1:2" x14ac:dyDescent="0.35">
      <c r="A349" s="92">
        <v>44279</v>
      </c>
      <c r="B349" s="93">
        <v>2.2852545079533195</v>
      </c>
    </row>
    <row r="350" spans="1:2" x14ac:dyDescent="0.35">
      <c r="A350" s="92">
        <v>44280</v>
      </c>
      <c r="B350" s="93">
        <v>2.2639421280245826</v>
      </c>
    </row>
    <row r="351" spans="1:2" x14ac:dyDescent="0.35">
      <c r="A351" s="92">
        <v>44281</v>
      </c>
      <c r="B351" s="93">
        <v>2.3286989747311302</v>
      </c>
    </row>
    <row r="352" spans="1:2" x14ac:dyDescent="0.35">
      <c r="A352" s="92">
        <v>44284</v>
      </c>
      <c r="B352" s="93">
        <v>2.278696852590631</v>
      </c>
    </row>
    <row r="353" spans="1:2" x14ac:dyDescent="0.35">
      <c r="A353" s="92">
        <v>44285</v>
      </c>
      <c r="B353" s="93">
        <v>2.2875087019842439</v>
      </c>
    </row>
    <row r="354" spans="1:2" x14ac:dyDescent="0.35">
      <c r="A354" s="92">
        <v>44286</v>
      </c>
      <c r="B354" s="93">
        <v>2.2670160289758425</v>
      </c>
    </row>
    <row r="355" spans="1:2" x14ac:dyDescent="0.35">
      <c r="A355" s="92">
        <v>44287</v>
      </c>
      <c r="B355" s="93">
        <v>2.3059521076918048</v>
      </c>
    </row>
    <row r="356" spans="1:2" x14ac:dyDescent="0.35">
      <c r="A356" s="92">
        <v>44291</v>
      </c>
      <c r="B356" s="93">
        <v>2.306361961151973</v>
      </c>
    </row>
    <row r="357" spans="1:2" x14ac:dyDescent="0.35">
      <c r="A357" s="92">
        <v>44292</v>
      </c>
      <c r="B357" s="93">
        <v>2.2653766151351706</v>
      </c>
    </row>
    <row r="358" spans="1:2" x14ac:dyDescent="0.35">
      <c r="A358" s="92">
        <v>44293</v>
      </c>
      <c r="B358" s="93">
        <v>2.2340228254323167</v>
      </c>
    </row>
    <row r="359" spans="1:2" x14ac:dyDescent="0.35">
      <c r="A359" s="92">
        <v>44294</v>
      </c>
      <c r="B359" s="93">
        <v>2.2823855337321435</v>
      </c>
    </row>
    <row r="360" spans="1:2" x14ac:dyDescent="0.35">
      <c r="A360" s="92">
        <v>44295</v>
      </c>
      <c r="B360" s="93">
        <v>2.3131245432447454</v>
      </c>
    </row>
    <row r="361" spans="1:2" x14ac:dyDescent="0.35">
      <c r="A361" s="92">
        <v>44298</v>
      </c>
      <c r="B361" s="93">
        <v>2.2959106979176882</v>
      </c>
    </row>
    <row r="362" spans="1:2" x14ac:dyDescent="0.35">
      <c r="A362" s="92">
        <v>44299</v>
      </c>
      <c r="B362" s="93">
        <v>2.3055422542316366</v>
      </c>
    </row>
    <row r="363" spans="1:2" x14ac:dyDescent="0.35">
      <c r="A363" s="92">
        <v>44300</v>
      </c>
      <c r="B363" s="93">
        <v>2.2741884645287831</v>
      </c>
    </row>
    <row r="364" spans="1:2" x14ac:dyDescent="0.35">
      <c r="A364" s="92">
        <v>44301</v>
      </c>
      <c r="B364" s="93">
        <v>2.3463226735183551</v>
      </c>
    </row>
    <row r="365" spans="1:2" x14ac:dyDescent="0.35">
      <c r="A365" s="92">
        <v>44302</v>
      </c>
      <c r="B365" s="93">
        <v>2.3440684794874311</v>
      </c>
    </row>
    <row r="366" spans="1:2" x14ac:dyDescent="0.35">
      <c r="A366" s="92">
        <v>44305</v>
      </c>
      <c r="B366" s="93">
        <v>2.3217314659082735</v>
      </c>
    </row>
    <row r="367" spans="1:2" x14ac:dyDescent="0.35">
      <c r="A367" s="92">
        <v>44306</v>
      </c>
      <c r="B367" s="93">
        <v>2.2938614306168481</v>
      </c>
    </row>
    <row r="368" spans="1:2" x14ac:dyDescent="0.35">
      <c r="A368" s="92">
        <v>44307</v>
      </c>
      <c r="B368" s="93">
        <v>2.342019212186591</v>
      </c>
    </row>
    <row r="369" spans="1:2" x14ac:dyDescent="0.35">
      <c r="A369" s="92">
        <v>44308</v>
      </c>
      <c r="B369" s="93">
        <v>2.359642910973816</v>
      </c>
    </row>
    <row r="370" spans="1:2" x14ac:dyDescent="0.35">
      <c r="A370" s="92">
        <v>44309</v>
      </c>
      <c r="B370" s="93">
        <v>2.3823897780131409</v>
      </c>
    </row>
    <row r="371" spans="1:2" x14ac:dyDescent="0.35">
      <c r="A371" s="92">
        <v>44312</v>
      </c>
      <c r="B371" s="93">
        <v>2.3239856599391979</v>
      </c>
    </row>
    <row r="372" spans="1:2" x14ac:dyDescent="0.35">
      <c r="A372" s="92">
        <v>44313</v>
      </c>
      <c r="B372" s="93">
        <v>2.3217314659082735</v>
      </c>
    </row>
    <row r="373" spans="1:2" x14ac:dyDescent="0.35">
      <c r="A373" s="92">
        <v>44314</v>
      </c>
      <c r="B373" s="93">
        <v>2.3805454374423851</v>
      </c>
    </row>
    <row r="374" spans="1:2" x14ac:dyDescent="0.35">
      <c r="A374" s="92">
        <v>44315</v>
      </c>
      <c r="B374" s="93">
        <v>2.3599412089307314</v>
      </c>
    </row>
    <row r="375" spans="1:2" x14ac:dyDescent="0.35">
      <c r="A375" s="92">
        <v>44316</v>
      </c>
      <c r="B375" s="93">
        <v>2.3024851978686542</v>
      </c>
    </row>
    <row r="376" spans="1:2" x14ac:dyDescent="0.35">
      <c r="A376" s="92">
        <v>44319</v>
      </c>
      <c r="B376" s="93">
        <v>2.2564021413816051</v>
      </c>
    </row>
    <row r="377" spans="1:2" x14ac:dyDescent="0.35">
      <c r="A377" s="92">
        <v>44320</v>
      </c>
      <c r="B377" s="93">
        <v>2.1303842123404042</v>
      </c>
    </row>
    <row r="378" spans="1:2" x14ac:dyDescent="0.35">
      <c r="A378" s="92">
        <v>44321</v>
      </c>
      <c r="B378" s="93">
        <v>2.0100209339613087</v>
      </c>
    </row>
    <row r="379" spans="1:2" x14ac:dyDescent="0.35">
      <c r="A379" s="92">
        <v>44322</v>
      </c>
      <c r="B379" s="93">
        <v>2.0372844282250298</v>
      </c>
    </row>
    <row r="380" spans="1:2" x14ac:dyDescent="0.35">
      <c r="A380" s="92">
        <v>44323</v>
      </c>
      <c r="B380" s="93">
        <v>2.1110588235339374</v>
      </c>
    </row>
    <row r="381" spans="1:2" x14ac:dyDescent="0.35">
      <c r="A381" s="92">
        <v>44326</v>
      </c>
      <c r="B381" s="93">
        <v>2.0914694980259303</v>
      </c>
    </row>
    <row r="382" spans="1:2" x14ac:dyDescent="0.35">
      <c r="A382" s="92">
        <v>44327</v>
      </c>
      <c r="B382" s="93">
        <v>2.1092412572496895</v>
      </c>
    </row>
    <row r="383" spans="1:2" x14ac:dyDescent="0.35">
      <c r="A383" s="92">
        <v>44328</v>
      </c>
      <c r="B383" s="93">
        <v>2.0920753534540131</v>
      </c>
    </row>
    <row r="384" spans="1:2" x14ac:dyDescent="0.35">
      <c r="A384" s="92">
        <v>44329</v>
      </c>
      <c r="B384" s="93">
        <v>2.0038224127633</v>
      </c>
    </row>
    <row r="385" spans="1:2" x14ac:dyDescent="0.35">
      <c r="A385" s="92">
        <v>44330</v>
      </c>
      <c r="B385" s="93">
        <v>2.0827855702234115</v>
      </c>
    </row>
    <row r="386" spans="1:2" x14ac:dyDescent="0.35">
      <c r="A386" s="92">
        <v>44333</v>
      </c>
      <c r="B386" s="93">
        <v>2.0528967024379985</v>
      </c>
    </row>
    <row r="387" spans="1:2" x14ac:dyDescent="0.35">
      <c r="A387" s="92">
        <v>44334</v>
      </c>
      <c r="B387" s="93">
        <v>2.0652157628090135</v>
      </c>
    </row>
    <row r="388" spans="1:2" x14ac:dyDescent="0.35">
      <c r="A388" s="92">
        <v>44335</v>
      </c>
      <c r="B388" s="93">
        <v>2.0680430881400658</v>
      </c>
    </row>
    <row r="389" spans="1:2" x14ac:dyDescent="0.35">
      <c r="A389" s="92">
        <v>44336</v>
      </c>
      <c r="B389" s="93">
        <v>2.079756293082998</v>
      </c>
    </row>
    <row r="390" spans="1:2" x14ac:dyDescent="0.35">
      <c r="A390" s="92">
        <v>44337</v>
      </c>
      <c r="B390" s="93">
        <v>2.0547142687222468</v>
      </c>
    </row>
    <row r="391" spans="1:2" x14ac:dyDescent="0.35">
      <c r="A391" s="92">
        <v>44340</v>
      </c>
      <c r="B391" s="93">
        <v>2.0575415940532991</v>
      </c>
    </row>
    <row r="392" spans="1:2" x14ac:dyDescent="0.35">
      <c r="A392" s="92">
        <v>44341</v>
      </c>
      <c r="B392" s="93">
        <v>2.0656196664277351</v>
      </c>
    </row>
    <row r="393" spans="1:2" x14ac:dyDescent="0.35">
      <c r="A393" s="92">
        <v>44342</v>
      </c>
      <c r="B393" s="93">
        <v>2.0827855702234115</v>
      </c>
    </row>
    <row r="394" spans="1:2" x14ac:dyDescent="0.35">
      <c r="A394" s="92">
        <v>44343</v>
      </c>
      <c r="B394" s="93">
        <v>2.0854109437451034</v>
      </c>
    </row>
    <row r="395" spans="1:2" x14ac:dyDescent="0.35">
      <c r="A395" s="92">
        <v>44344</v>
      </c>
      <c r="B395" s="93">
        <v>2.0888441245042384</v>
      </c>
    </row>
    <row r="396" spans="1:2" x14ac:dyDescent="0.35">
      <c r="A396" s="92">
        <v>44348</v>
      </c>
      <c r="B396" s="93">
        <v>2.0741016424208931</v>
      </c>
    </row>
    <row r="397" spans="1:2" x14ac:dyDescent="0.35">
      <c r="A397" s="92">
        <v>44349</v>
      </c>
      <c r="B397" s="93">
        <v>2.0706684616617577</v>
      </c>
    </row>
    <row r="398" spans="1:2" x14ac:dyDescent="0.35">
      <c r="A398" s="92">
        <v>44350</v>
      </c>
      <c r="B398" s="93">
        <v>2.053704509675442</v>
      </c>
    </row>
    <row r="399" spans="1:2" x14ac:dyDescent="0.35">
      <c r="A399" s="92">
        <v>44351</v>
      </c>
      <c r="B399" s="93">
        <v>2.0633981965247652</v>
      </c>
    </row>
    <row r="400" spans="1:2" x14ac:dyDescent="0.35">
      <c r="A400" s="92">
        <v>44354</v>
      </c>
      <c r="B400" s="93">
        <v>2.0611767266217953</v>
      </c>
    </row>
    <row r="401" spans="1:2" x14ac:dyDescent="0.35">
      <c r="A401" s="92">
        <v>44355</v>
      </c>
      <c r="B401" s="93">
        <v>2.0571376904345775</v>
      </c>
    </row>
    <row r="402" spans="1:2" x14ac:dyDescent="0.35">
      <c r="A402" s="92">
        <v>44356</v>
      </c>
      <c r="B402" s="93">
        <v>2.0082653525692398</v>
      </c>
    </row>
    <row r="403" spans="1:2" x14ac:dyDescent="0.35">
      <c r="A403" s="92">
        <v>44357</v>
      </c>
      <c r="B403" s="93">
        <v>2.0088712079973225</v>
      </c>
    </row>
    <row r="404" spans="1:2" x14ac:dyDescent="0.35">
      <c r="A404" s="92">
        <v>44358</v>
      </c>
      <c r="B404" s="93">
        <v>1.9838291836365711</v>
      </c>
    </row>
    <row r="405" spans="1:2" x14ac:dyDescent="0.35">
      <c r="A405" s="92">
        <v>44361</v>
      </c>
      <c r="B405" s="93">
        <v>1.9818096655429622</v>
      </c>
    </row>
    <row r="406" spans="1:2" x14ac:dyDescent="0.35">
      <c r="A406" s="92">
        <v>44362</v>
      </c>
      <c r="B406" s="93">
        <v>1.9218299781627752</v>
      </c>
    </row>
    <row r="407" spans="1:2" x14ac:dyDescent="0.35">
      <c r="A407" s="92">
        <v>44363</v>
      </c>
      <c r="B407" s="93">
        <v>1.8507429412677388</v>
      </c>
    </row>
    <row r="408" spans="1:2" x14ac:dyDescent="0.35">
      <c r="A408" s="92">
        <v>44364</v>
      </c>
      <c r="B408" s="93">
        <v>1.846300001461799</v>
      </c>
    </row>
    <row r="409" spans="1:2" x14ac:dyDescent="0.35">
      <c r="A409" s="92">
        <v>44365</v>
      </c>
      <c r="B409" s="93">
        <v>1.7774344344697324</v>
      </c>
    </row>
    <row r="410" spans="1:2" x14ac:dyDescent="0.35">
      <c r="A410" s="92">
        <v>44368</v>
      </c>
      <c r="B410" s="93">
        <v>1.850137085839656</v>
      </c>
    </row>
    <row r="411" spans="1:2" x14ac:dyDescent="0.35">
      <c r="A411" s="92">
        <v>44369</v>
      </c>
      <c r="B411" s="93">
        <v>1.8430687725120245</v>
      </c>
    </row>
    <row r="412" spans="1:2" x14ac:dyDescent="0.35">
      <c r="A412" s="92">
        <v>44370</v>
      </c>
      <c r="B412" s="93">
        <v>1.8632639534481146</v>
      </c>
    </row>
    <row r="413" spans="1:2" x14ac:dyDescent="0.35">
      <c r="A413" s="92">
        <v>44371</v>
      </c>
      <c r="B413" s="93">
        <v>1.89598014656458</v>
      </c>
    </row>
    <row r="414" spans="1:2" x14ac:dyDescent="0.35">
      <c r="A414" s="92">
        <v>44372</v>
      </c>
      <c r="B414" s="93">
        <v>1.9250612071125495</v>
      </c>
    </row>
    <row r="415" spans="1:2" x14ac:dyDescent="0.35">
      <c r="A415" s="92">
        <v>44375</v>
      </c>
      <c r="B415" s="93">
        <v>1.8856806042871743</v>
      </c>
    </row>
    <row r="416" spans="1:2" x14ac:dyDescent="0.35">
      <c r="A416" s="92">
        <v>44376</v>
      </c>
      <c r="B416" s="93">
        <v>1.9137519057883392</v>
      </c>
    </row>
    <row r="417" spans="1:2" x14ac:dyDescent="0.35">
      <c r="A417" s="92">
        <v>44377</v>
      </c>
      <c r="B417" s="93">
        <v>1.9085011587449559</v>
      </c>
    </row>
    <row r="418" spans="1:2" x14ac:dyDescent="0.35">
      <c r="A418" s="92">
        <v>44378</v>
      </c>
      <c r="B418" s="93">
        <v>1.944044677192474</v>
      </c>
    </row>
    <row r="419" spans="1:2" x14ac:dyDescent="0.35">
      <c r="A419" s="92">
        <v>44379</v>
      </c>
      <c r="B419" s="93">
        <v>1.9418232072895041</v>
      </c>
    </row>
    <row r="420" spans="1:2" x14ac:dyDescent="0.35">
      <c r="A420" s="92">
        <v>44383</v>
      </c>
      <c r="B420" s="93">
        <v>1.8935567248522494</v>
      </c>
    </row>
    <row r="421" spans="1:2" x14ac:dyDescent="0.35">
      <c r="A421" s="92">
        <v>44384</v>
      </c>
      <c r="B421" s="93">
        <v>1.8753810620097684</v>
      </c>
    </row>
    <row r="422" spans="1:2" x14ac:dyDescent="0.35">
      <c r="A422" s="92">
        <v>44385</v>
      </c>
      <c r="B422" s="93">
        <v>1.836000459184393</v>
      </c>
    </row>
    <row r="423" spans="1:2" x14ac:dyDescent="0.35">
      <c r="A423" s="92">
        <v>44386</v>
      </c>
      <c r="B423" s="93">
        <v>1.8559936883111221</v>
      </c>
    </row>
    <row r="424" spans="1:2" x14ac:dyDescent="0.35">
      <c r="A424" s="92">
        <v>44389</v>
      </c>
      <c r="B424" s="93">
        <v>1.8899215922837531</v>
      </c>
    </row>
    <row r="425" spans="1:2" x14ac:dyDescent="0.35">
      <c r="A425" s="92">
        <v>44390</v>
      </c>
      <c r="B425" s="93">
        <v>1.8533683147894304</v>
      </c>
    </row>
    <row r="426" spans="1:2" x14ac:dyDescent="0.35">
      <c r="A426" s="92">
        <v>44391</v>
      </c>
      <c r="B426" s="93">
        <v>1.8127760011078897</v>
      </c>
    </row>
    <row r="427" spans="1:2" x14ac:dyDescent="0.35">
      <c r="A427" s="92">
        <v>44392</v>
      </c>
      <c r="B427" s="93">
        <v>1.8048998805428147</v>
      </c>
    </row>
    <row r="428" spans="1:2" x14ac:dyDescent="0.35">
      <c r="A428" s="92">
        <v>44393</v>
      </c>
      <c r="B428" s="93">
        <v>1.8196423626261602</v>
      </c>
    </row>
    <row r="429" spans="1:2" x14ac:dyDescent="0.35">
      <c r="A429" s="92">
        <v>44396</v>
      </c>
      <c r="B429" s="93">
        <v>1.8046979287334537</v>
      </c>
    </row>
    <row r="430" spans="1:2" x14ac:dyDescent="0.35">
      <c r="A430" s="92">
        <v>44397</v>
      </c>
      <c r="B430" s="93">
        <v>1.8420590134652202</v>
      </c>
    </row>
    <row r="431" spans="1:2" x14ac:dyDescent="0.35">
      <c r="A431" s="92">
        <v>44398</v>
      </c>
      <c r="B431" s="93">
        <v>1.8442804833681901</v>
      </c>
    </row>
    <row r="432" spans="1:2" x14ac:dyDescent="0.35">
      <c r="A432" s="92">
        <v>44399</v>
      </c>
      <c r="B432" s="93">
        <v>1.8156033264389424</v>
      </c>
    </row>
    <row r="433" spans="1:2" x14ac:dyDescent="0.35">
      <c r="A433" s="92">
        <v>44400</v>
      </c>
      <c r="B433" s="93">
        <v>1.8561956401204831</v>
      </c>
    </row>
    <row r="434" spans="1:2" x14ac:dyDescent="0.35">
      <c r="A434" s="92">
        <v>44403</v>
      </c>
      <c r="B434" s="93">
        <v>1.8347887483282277</v>
      </c>
    </row>
    <row r="435" spans="1:2" x14ac:dyDescent="0.35">
      <c r="A435" s="92">
        <v>44404</v>
      </c>
      <c r="B435" s="93">
        <v>1.8228735915759346</v>
      </c>
    </row>
    <row r="436" spans="1:2" x14ac:dyDescent="0.35">
      <c r="A436" s="92">
        <v>44405</v>
      </c>
      <c r="B436" s="93">
        <v>1.8295380012848443</v>
      </c>
    </row>
    <row r="437" spans="1:2" x14ac:dyDescent="0.35">
      <c r="A437" s="92">
        <v>44406</v>
      </c>
      <c r="B437" s="93">
        <v>1.8392316881341675</v>
      </c>
    </row>
    <row r="438" spans="1:2" x14ac:dyDescent="0.35">
      <c r="A438" s="92">
        <v>44407</v>
      </c>
      <c r="B438" s="93">
        <v>1.8994133273237155</v>
      </c>
    </row>
    <row r="439" spans="1:2" x14ac:dyDescent="0.35">
      <c r="A439" s="92">
        <v>44410</v>
      </c>
      <c r="B439" s="93">
        <v>1.7586067598238024</v>
      </c>
    </row>
    <row r="440" spans="1:2" x14ac:dyDescent="0.35">
      <c r="A440" s="92">
        <v>44411</v>
      </c>
      <c r="B440" s="93">
        <v>1.9443435506125351</v>
      </c>
    </row>
    <row r="441" spans="1:2" x14ac:dyDescent="0.35">
      <c r="A441" s="92">
        <v>44412</v>
      </c>
      <c r="B441" s="93">
        <v>1.9053940318109934</v>
      </c>
    </row>
    <row r="442" spans="1:2" x14ac:dyDescent="0.35">
      <c r="A442" s="92">
        <v>44413</v>
      </c>
      <c r="B442" s="93">
        <v>1.855382814808074</v>
      </c>
    </row>
    <row r="443" spans="1:2" x14ac:dyDescent="0.35">
      <c r="A443" s="92">
        <v>44414</v>
      </c>
      <c r="B443" s="93">
        <v>1.893763516228919</v>
      </c>
    </row>
    <row r="444" spans="1:2" x14ac:dyDescent="0.35">
      <c r="A444" s="92">
        <v>44417</v>
      </c>
      <c r="B444" s="93">
        <v>1.9251659083005197</v>
      </c>
    </row>
    <row r="445" spans="1:2" x14ac:dyDescent="0.35">
      <c r="A445" s="92">
        <v>44418</v>
      </c>
      <c r="B445" s="93">
        <v>1.8710840108438742</v>
      </c>
    </row>
    <row r="446" spans="1:2" x14ac:dyDescent="0.35">
      <c r="A446" s="92">
        <v>44419</v>
      </c>
      <c r="B446" s="93">
        <v>1.8848467876159956</v>
      </c>
    </row>
    <row r="447" spans="1:2" x14ac:dyDescent="0.35">
      <c r="A447" s="92">
        <v>44420</v>
      </c>
      <c r="B447" s="93">
        <v>1.8908558873334005</v>
      </c>
    </row>
    <row r="448" spans="1:2" x14ac:dyDescent="0.35">
      <c r="A448" s="92">
        <v>44421</v>
      </c>
      <c r="B448" s="93">
        <v>1.8703086431384026</v>
      </c>
    </row>
    <row r="449" spans="1:2" x14ac:dyDescent="0.35">
      <c r="A449" s="92">
        <v>44424</v>
      </c>
      <c r="B449" s="93">
        <v>1.8739916397393928</v>
      </c>
    </row>
    <row r="450" spans="1:2" x14ac:dyDescent="0.35">
      <c r="A450" s="92">
        <v>44425</v>
      </c>
      <c r="B450" s="93">
        <v>1.8807761071622695</v>
      </c>
    </row>
    <row r="451" spans="1:2" x14ac:dyDescent="0.35">
      <c r="A451" s="92">
        <v>44426</v>
      </c>
      <c r="B451" s="93">
        <v>1.8782561621194866</v>
      </c>
    </row>
    <row r="452" spans="1:2" x14ac:dyDescent="0.35">
      <c r="A452" s="92">
        <v>44427</v>
      </c>
      <c r="B452" s="93">
        <v>1.8030454946887398</v>
      </c>
    </row>
    <row r="453" spans="1:2" x14ac:dyDescent="0.35">
      <c r="A453" s="92">
        <v>44428</v>
      </c>
      <c r="B453" s="93">
        <v>1.8195220584300116</v>
      </c>
    </row>
    <row r="454" spans="1:2" x14ac:dyDescent="0.35">
      <c r="A454" s="92">
        <v>44431</v>
      </c>
      <c r="B454" s="93">
        <v>1.832897151349397</v>
      </c>
    </row>
    <row r="455" spans="1:2" x14ac:dyDescent="0.35">
      <c r="A455" s="92">
        <v>44432</v>
      </c>
      <c r="B455" s="93">
        <v>1.8623611241573186</v>
      </c>
    </row>
    <row r="456" spans="1:2" x14ac:dyDescent="0.35">
      <c r="A456" s="92">
        <v>44433</v>
      </c>
      <c r="B456" s="93">
        <v>1.8648810692001014</v>
      </c>
    </row>
    <row r="457" spans="1:2" x14ac:dyDescent="0.35">
      <c r="A457" s="92">
        <v>44434</v>
      </c>
      <c r="B457" s="93">
        <v>1.8495675570170369</v>
      </c>
    </row>
    <row r="458" spans="1:2" x14ac:dyDescent="0.35">
      <c r="A458" s="92">
        <v>44435</v>
      </c>
      <c r="B458" s="93">
        <v>1.8761239009294397</v>
      </c>
    </row>
    <row r="459" spans="1:2" x14ac:dyDescent="0.35">
      <c r="A459" s="92">
        <v>44438</v>
      </c>
      <c r="B459" s="93">
        <v>1.865656436905573</v>
      </c>
    </row>
    <row r="460" spans="1:2" x14ac:dyDescent="0.35">
      <c r="A460" s="92">
        <v>44439</v>
      </c>
      <c r="B460" s="93">
        <v>1.8650749111264693</v>
      </c>
    </row>
    <row r="461" spans="1:2" x14ac:dyDescent="0.35">
      <c r="A461" s="92">
        <v>44440</v>
      </c>
      <c r="B461" s="93">
        <v>1.8712778527702423</v>
      </c>
    </row>
    <row r="462" spans="1:2" x14ac:dyDescent="0.35">
      <c r="A462" s="92">
        <v>44441</v>
      </c>
      <c r="B462" s="93">
        <v>1.9086893445592479</v>
      </c>
    </row>
    <row r="463" spans="1:2" x14ac:dyDescent="0.35">
      <c r="A463" s="92">
        <v>44442</v>
      </c>
      <c r="B463" s="93">
        <v>1.8714716946966101</v>
      </c>
    </row>
    <row r="464" spans="1:2" x14ac:dyDescent="0.35">
      <c r="A464" s="92">
        <v>44446</v>
      </c>
      <c r="B464" s="93">
        <v>1.8441399830787355</v>
      </c>
    </row>
    <row r="465" spans="1:2" x14ac:dyDescent="0.35">
      <c r="A465" s="92">
        <v>44447</v>
      </c>
      <c r="B465" s="93">
        <v>1.8445276669314714</v>
      </c>
    </row>
    <row r="466" spans="1:2" x14ac:dyDescent="0.35">
      <c r="A466" s="92">
        <v>44448</v>
      </c>
      <c r="B466" s="93">
        <v>1.8261126839265205</v>
      </c>
    </row>
    <row r="467" spans="1:2" x14ac:dyDescent="0.35">
      <c r="A467" s="92">
        <v>44449</v>
      </c>
      <c r="B467" s="93">
        <v>1.7993624980877496</v>
      </c>
    </row>
    <row r="468" spans="1:2" x14ac:dyDescent="0.35">
      <c r="A468" s="92">
        <v>44452</v>
      </c>
      <c r="B468" s="93">
        <v>1.8111868555961916</v>
      </c>
    </row>
    <row r="469" spans="1:2" x14ac:dyDescent="0.35">
      <c r="A469" s="92">
        <v>44453</v>
      </c>
      <c r="B469" s="93">
        <v>1.7842428278310529</v>
      </c>
    </row>
    <row r="470" spans="1:2" x14ac:dyDescent="0.35">
      <c r="A470" s="92">
        <v>44454</v>
      </c>
      <c r="B470" s="93">
        <v>1.7987809723086459</v>
      </c>
    </row>
    <row r="471" spans="1:2" x14ac:dyDescent="0.35">
      <c r="A471" s="92">
        <v>44455</v>
      </c>
      <c r="B471" s="93">
        <v>1.7700923672061959</v>
      </c>
    </row>
    <row r="472" spans="1:2" x14ac:dyDescent="0.35">
      <c r="A472" s="92">
        <v>44456</v>
      </c>
      <c r="B472" s="93">
        <v>1.7999440238668531</v>
      </c>
    </row>
    <row r="473" spans="1:2" x14ac:dyDescent="0.35">
      <c r="A473" s="92">
        <v>44459</v>
      </c>
      <c r="B473" s="93">
        <v>1.7262840918470495</v>
      </c>
    </row>
    <row r="474" spans="1:2" x14ac:dyDescent="0.35">
      <c r="A474" s="92">
        <v>44460</v>
      </c>
      <c r="B474" s="93">
        <v>1.7443113909992647</v>
      </c>
    </row>
    <row r="475" spans="1:2" x14ac:dyDescent="0.35">
      <c r="A475" s="92">
        <v>44461</v>
      </c>
      <c r="B475" s="93">
        <v>1.7472190198947832</v>
      </c>
    </row>
    <row r="476" spans="1:2" x14ac:dyDescent="0.35">
      <c r="A476" s="92">
        <v>44462</v>
      </c>
      <c r="B476" s="93">
        <v>1.7609817966669044</v>
      </c>
    </row>
    <row r="477" spans="1:2" x14ac:dyDescent="0.35">
      <c r="A477" s="92">
        <v>44463</v>
      </c>
      <c r="B477" s="93">
        <v>1.7313239819326149</v>
      </c>
    </row>
    <row r="478" spans="1:2" x14ac:dyDescent="0.35">
      <c r="A478" s="92">
        <v>44466</v>
      </c>
      <c r="B478" s="93">
        <v>1.7857935632419961</v>
      </c>
    </row>
    <row r="479" spans="1:2" x14ac:dyDescent="0.35">
      <c r="A479" s="92">
        <v>44467</v>
      </c>
      <c r="B479" s="93">
        <v>1.7239579887306347</v>
      </c>
    </row>
    <row r="480" spans="1:2" x14ac:dyDescent="0.35">
      <c r="A480" s="92">
        <v>44468</v>
      </c>
      <c r="B480" s="93">
        <v>1.7167858374550222</v>
      </c>
    </row>
    <row r="481" spans="1:2" x14ac:dyDescent="0.35">
      <c r="A481" s="92">
        <v>44469</v>
      </c>
      <c r="B481" s="93">
        <v>1.6679376720103101</v>
      </c>
    </row>
    <row r="482" spans="1:2" x14ac:dyDescent="0.35">
      <c r="A482" s="92">
        <v>44470</v>
      </c>
      <c r="B482" s="93">
        <v>1.6526241598272458</v>
      </c>
    </row>
    <row r="483" spans="1:2" x14ac:dyDescent="0.35">
      <c r="A483" s="92">
        <v>44473</v>
      </c>
      <c r="B483" s="93">
        <v>1.6152126680382402</v>
      </c>
    </row>
    <row r="484" spans="1:2" x14ac:dyDescent="0.35">
      <c r="A484" s="92">
        <v>44474</v>
      </c>
      <c r="B484" s="93">
        <v>1.5902070595367803</v>
      </c>
    </row>
    <row r="485" spans="1:2" x14ac:dyDescent="0.35">
      <c r="A485" s="92">
        <v>44475</v>
      </c>
      <c r="B485" s="93">
        <v>1.5679152380044714</v>
      </c>
    </row>
    <row r="486" spans="1:2" x14ac:dyDescent="0.35">
      <c r="A486" s="92">
        <v>44476</v>
      </c>
      <c r="B486" s="93">
        <v>1.570435183047254</v>
      </c>
    </row>
    <row r="487" spans="1:2" x14ac:dyDescent="0.35">
      <c r="A487" s="92">
        <v>44477</v>
      </c>
      <c r="B487" s="93">
        <v>1.5783827020283381</v>
      </c>
    </row>
    <row r="488" spans="1:2" x14ac:dyDescent="0.35">
      <c r="A488" s="92">
        <v>44480</v>
      </c>
      <c r="B488" s="93">
        <v>1.5413588940920684</v>
      </c>
    </row>
    <row r="489" spans="1:2" x14ac:dyDescent="0.35">
      <c r="A489" s="92">
        <v>44481</v>
      </c>
      <c r="B489" s="93">
        <v>1.5841979598193754</v>
      </c>
    </row>
    <row r="490" spans="1:2" x14ac:dyDescent="0.35">
      <c r="A490" s="92">
        <v>44482</v>
      </c>
      <c r="B490" s="93">
        <v>1.6080405167626277</v>
      </c>
    </row>
    <row r="491" spans="1:2" x14ac:dyDescent="0.35">
      <c r="A491" s="92">
        <v>44483</v>
      </c>
      <c r="B491" s="93">
        <v>1.6146311422591364</v>
      </c>
    </row>
    <row r="492" spans="1:2" x14ac:dyDescent="0.35">
      <c r="A492" s="92">
        <v>44484</v>
      </c>
      <c r="B492" s="93">
        <v>1.6146311422591364</v>
      </c>
    </row>
    <row r="493" spans="1:2" x14ac:dyDescent="0.35">
      <c r="A493" s="92">
        <v>44487</v>
      </c>
      <c r="B493" s="93">
        <v>1.6146311422591364</v>
      </c>
    </row>
    <row r="494" spans="1:2" x14ac:dyDescent="0.35">
      <c r="A494" s="92">
        <v>44488</v>
      </c>
      <c r="B494" s="93">
        <v>1.6185079807864944</v>
      </c>
    </row>
    <row r="495" spans="1:2" x14ac:dyDescent="0.35">
      <c r="A495" s="92">
        <v>44489</v>
      </c>
      <c r="B495" s="93">
        <v>1.6415751700242751</v>
      </c>
    </row>
    <row r="496" spans="1:2" x14ac:dyDescent="0.35">
      <c r="A496" s="92">
        <v>44490</v>
      </c>
      <c r="B496" s="93">
        <v>1.6630916238511126</v>
      </c>
    </row>
    <row r="497" spans="1:2" x14ac:dyDescent="0.35">
      <c r="A497" s="92">
        <v>44491</v>
      </c>
      <c r="B497" s="93">
        <v>1.7115521054430887</v>
      </c>
    </row>
    <row r="498" spans="1:2" x14ac:dyDescent="0.35">
      <c r="A498" s="92">
        <v>44494</v>
      </c>
      <c r="B498" s="93">
        <v>1.7115521054430887</v>
      </c>
    </row>
    <row r="499" spans="1:2" x14ac:dyDescent="0.35">
      <c r="A499" s="92">
        <v>44495</v>
      </c>
      <c r="B499" s="93">
        <v>1.7115521054430887</v>
      </c>
    </row>
    <row r="500" spans="1:2" x14ac:dyDescent="0.35">
      <c r="A500" s="92">
        <v>44496</v>
      </c>
      <c r="B500" s="93">
        <v>1.7417914459564818</v>
      </c>
    </row>
    <row r="501" spans="1:2" x14ac:dyDescent="0.35">
      <c r="A501" s="92">
        <v>44497</v>
      </c>
      <c r="B501" s="93">
        <v>1.8179713230190684</v>
      </c>
    </row>
    <row r="502" spans="1:2" x14ac:dyDescent="0.35">
      <c r="A502" s="92">
        <v>44498</v>
      </c>
      <c r="B502" s="93">
        <v>1.9344703207661791</v>
      </c>
    </row>
    <row r="503" spans="1:2" x14ac:dyDescent="0.35">
      <c r="A503" s="92">
        <v>44501</v>
      </c>
      <c r="B503" s="93">
        <v>1.9322365344145442</v>
      </c>
    </row>
    <row r="504" spans="1:2" x14ac:dyDescent="0.35">
      <c r="A504" s="92">
        <v>44502</v>
      </c>
      <c r="B504" s="93">
        <v>1.8892175531343429</v>
      </c>
    </row>
    <row r="505" spans="1:2" x14ac:dyDescent="0.35">
      <c r="A505" s="92">
        <v>44503</v>
      </c>
      <c r="B505" s="93">
        <v>1.995650189064345</v>
      </c>
    </row>
    <row r="506" spans="1:2" x14ac:dyDescent="0.35">
      <c r="A506" s="92">
        <v>44504</v>
      </c>
      <c r="B506" s="93">
        <v>2.0415068034809947</v>
      </c>
    </row>
    <row r="507" spans="1:2" x14ac:dyDescent="0.35">
      <c r="A507" s="92">
        <v>44505</v>
      </c>
      <c r="B507" s="93">
        <v>2.0588681554412078</v>
      </c>
    </row>
    <row r="508" spans="1:2" x14ac:dyDescent="0.35">
      <c r="A508" s="92">
        <v>44508</v>
      </c>
      <c r="B508" s="93">
        <v>2.0892505213715808</v>
      </c>
    </row>
    <row r="509" spans="1:2" x14ac:dyDescent="0.35">
      <c r="A509" s="92">
        <v>44509</v>
      </c>
      <c r="B509" s="93">
        <v>2.1209538597337092</v>
      </c>
    </row>
    <row r="510" spans="1:2" x14ac:dyDescent="0.35">
      <c r="A510" s="92">
        <v>44510</v>
      </c>
      <c r="B510" s="93">
        <v>2.1318990598825391</v>
      </c>
    </row>
    <row r="511" spans="1:2" x14ac:dyDescent="0.35">
      <c r="A511" s="92">
        <v>44511</v>
      </c>
      <c r="B511" s="93">
        <v>2.1183119148701985</v>
      </c>
    </row>
    <row r="512" spans="1:2" x14ac:dyDescent="0.35">
      <c r="A512" s="92">
        <v>44512</v>
      </c>
      <c r="B512" s="93">
        <v>2.0747198246222722</v>
      </c>
    </row>
    <row r="513" spans="1:2" x14ac:dyDescent="0.35">
      <c r="A513" s="92">
        <v>44515</v>
      </c>
      <c r="B513" s="93">
        <v>2.0750972453170595</v>
      </c>
    </row>
    <row r="514" spans="1:2" x14ac:dyDescent="0.35">
      <c r="A514" s="92">
        <v>44516</v>
      </c>
      <c r="B514" s="93">
        <v>2.0666052796843464</v>
      </c>
    </row>
    <row r="515" spans="1:2" x14ac:dyDescent="0.35">
      <c r="A515" s="92">
        <v>44517</v>
      </c>
      <c r="B515" s="93">
        <v>2.0741536935800911</v>
      </c>
    </row>
    <row r="516" spans="1:2" x14ac:dyDescent="0.35">
      <c r="A516" s="92">
        <v>44518</v>
      </c>
      <c r="B516" s="93">
        <v>2.0881182592872189</v>
      </c>
    </row>
    <row r="517" spans="1:2" x14ac:dyDescent="0.35">
      <c r="A517" s="92">
        <v>44519</v>
      </c>
      <c r="B517" s="93">
        <v>2.0275422377738668</v>
      </c>
    </row>
    <row r="518" spans="1:2" x14ac:dyDescent="0.35">
      <c r="A518" s="92">
        <v>44522</v>
      </c>
      <c r="B518" s="93">
        <v>2.0745311142748784</v>
      </c>
    </row>
    <row r="519" spans="1:2" x14ac:dyDescent="0.35">
      <c r="A519" s="92">
        <v>44523</v>
      </c>
      <c r="B519" s="93">
        <v>2.0562262105776972</v>
      </c>
    </row>
    <row r="520" spans="1:2" x14ac:dyDescent="0.35">
      <c r="A520" s="92">
        <v>44524</v>
      </c>
      <c r="B520" s="93">
        <v>2.0209373756150901</v>
      </c>
    </row>
    <row r="521" spans="1:2" x14ac:dyDescent="0.35">
      <c r="A521" s="92">
        <v>44526</v>
      </c>
      <c r="B521" s="93">
        <v>1.8580803458143955</v>
      </c>
    </row>
    <row r="522" spans="1:2" x14ac:dyDescent="0.35">
      <c r="A522" s="92">
        <v>44529</v>
      </c>
      <c r="B522" s="93">
        <v>1.8075059727129053</v>
      </c>
    </row>
    <row r="523" spans="1:2" x14ac:dyDescent="0.35">
      <c r="A523" s="92">
        <v>44530</v>
      </c>
      <c r="B523" s="93">
        <v>1.7793881309512558</v>
      </c>
    </row>
    <row r="524" spans="1:2" x14ac:dyDescent="0.35">
      <c r="A524" s="92">
        <v>44531</v>
      </c>
      <c r="B524" s="93">
        <v>1.7414573511251381</v>
      </c>
    </row>
    <row r="525" spans="1:2" x14ac:dyDescent="0.35">
      <c r="A525" s="92">
        <v>44532</v>
      </c>
      <c r="B525" s="93">
        <v>1.8082608141024796</v>
      </c>
    </row>
    <row r="526" spans="1:2" x14ac:dyDescent="0.35">
      <c r="A526" s="92">
        <v>44533</v>
      </c>
      <c r="B526" s="93">
        <v>1.7314557027132762</v>
      </c>
    </row>
    <row r="527" spans="1:2" x14ac:dyDescent="0.35">
      <c r="A527" s="92">
        <v>44536</v>
      </c>
      <c r="B527" s="93">
        <v>1.8226028005043948</v>
      </c>
    </row>
    <row r="528" spans="1:2" x14ac:dyDescent="0.35">
      <c r="A528" s="92">
        <v>44537</v>
      </c>
      <c r="B528" s="93">
        <v>1.8731771736058853</v>
      </c>
    </row>
    <row r="529" spans="1:2" x14ac:dyDescent="0.35">
      <c r="A529" s="92">
        <v>44538</v>
      </c>
      <c r="B529" s="93">
        <v>1.8928030497348218</v>
      </c>
    </row>
    <row r="530" spans="1:2" x14ac:dyDescent="0.35">
      <c r="A530" s="92">
        <v>44539</v>
      </c>
      <c r="B530" s="93">
        <v>1.8609110010252998</v>
      </c>
    </row>
    <row r="531" spans="1:2" x14ac:dyDescent="0.35">
      <c r="A531" s="92">
        <v>44540</v>
      </c>
      <c r="B531" s="93">
        <v>1.8667610217945021</v>
      </c>
    </row>
    <row r="532" spans="1:2" x14ac:dyDescent="0.35">
      <c r="A532" s="92">
        <v>44543</v>
      </c>
      <c r="B532" s="93">
        <v>1.8507206422660443</v>
      </c>
    </row>
    <row r="533" spans="1:2" x14ac:dyDescent="0.35">
      <c r="A533" s="92">
        <v>44544</v>
      </c>
      <c r="B533" s="93">
        <v>1.8488335387921082</v>
      </c>
    </row>
    <row r="534" spans="1:2" x14ac:dyDescent="0.35">
      <c r="A534" s="92">
        <v>44545</v>
      </c>
      <c r="B534" s="93">
        <v>1.8509093526134379</v>
      </c>
    </row>
    <row r="535" spans="1:2" x14ac:dyDescent="0.35">
      <c r="A535" s="92">
        <v>44546</v>
      </c>
      <c r="B535" s="93">
        <v>1.7748590826138089</v>
      </c>
    </row>
    <row r="536" spans="1:2" x14ac:dyDescent="0.35">
      <c r="A536" s="92">
        <v>44547</v>
      </c>
      <c r="B536" s="93">
        <v>1.8444932008020549</v>
      </c>
    </row>
    <row r="537" spans="1:2" x14ac:dyDescent="0.35">
      <c r="A537" s="92">
        <v>44550</v>
      </c>
      <c r="B537" s="93">
        <v>1.7895784897105114</v>
      </c>
    </row>
    <row r="538" spans="1:2" x14ac:dyDescent="0.35">
      <c r="A538" s="92">
        <v>44551</v>
      </c>
      <c r="B538" s="93">
        <v>1.8307173454423207</v>
      </c>
    </row>
    <row r="539" spans="1:2" x14ac:dyDescent="0.35">
      <c r="A539" s="92">
        <v>44552</v>
      </c>
      <c r="B539" s="93">
        <v>1.8577029251196084</v>
      </c>
    </row>
    <row r="540" spans="1:2" x14ac:dyDescent="0.35">
      <c r="A540" s="92">
        <v>44553</v>
      </c>
      <c r="B540" s="93">
        <v>1.8943127325139708</v>
      </c>
    </row>
    <row r="541" spans="1:2" x14ac:dyDescent="0.35">
      <c r="A541" s="92">
        <v>44557</v>
      </c>
      <c r="B541" s="93">
        <v>1.9329983537296629</v>
      </c>
    </row>
    <row r="542" spans="1:2" x14ac:dyDescent="0.35">
      <c r="A542" s="92">
        <v>44558</v>
      </c>
      <c r="B542" s="93">
        <v>1.9007288843253538</v>
      </c>
    </row>
    <row r="543" spans="1:2" x14ac:dyDescent="0.35">
      <c r="A543" s="92">
        <v>44559</v>
      </c>
      <c r="B543" s="93">
        <v>1.9031821188414708</v>
      </c>
    </row>
    <row r="544" spans="1:2" x14ac:dyDescent="0.35">
      <c r="A544" s="92">
        <v>44560</v>
      </c>
      <c r="B544" s="93">
        <v>1.8954449945983325</v>
      </c>
    </row>
    <row r="545" spans="1:2" x14ac:dyDescent="0.35">
      <c r="A545" s="92">
        <v>44561</v>
      </c>
      <c r="B545" s="93">
        <v>1.8980869394618431</v>
      </c>
    </row>
    <row r="546" spans="1:2" x14ac:dyDescent="0.35">
      <c r="A546" s="92">
        <v>44564</v>
      </c>
      <c r="B546" s="93">
        <v>1.8997853325883858</v>
      </c>
    </row>
    <row r="547" spans="1:2" x14ac:dyDescent="0.35">
      <c r="A547" s="92">
        <v>44565</v>
      </c>
      <c r="B547" s="93">
        <v>1.8493996698342889</v>
      </c>
    </row>
    <row r="548" spans="1:2" x14ac:dyDescent="0.35">
      <c r="A548" s="92">
        <v>44566</v>
      </c>
      <c r="B548" s="93">
        <v>1.8069398416707243</v>
      </c>
    </row>
    <row r="549" spans="1:2" x14ac:dyDescent="0.35">
      <c r="A549" s="92">
        <v>44567</v>
      </c>
      <c r="B549" s="93">
        <v>1.7871252551943941</v>
      </c>
    </row>
    <row r="550" spans="1:2" x14ac:dyDescent="0.35">
      <c r="A550" s="92">
        <v>44568</v>
      </c>
      <c r="B550" s="93">
        <v>1.7522138409265744</v>
      </c>
    </row>
    <row r="551" spans="1:2" x14ac:dyDescent="0.35">
      <c r="A551" s="92">
        <v>44571</v>
      </c>
      <c r="B551" s="93">
        <v>1.7763687653929578</v>
      </c>
    </row>
    <row r="552" spans="1:2" x14ac:dyDescent="0.35">
      <c r="A552" s="92">
        <v>44572</v>
      </c>
      <c r="B552" s="93">
        <v>1.7790107102564685</v>
      </c>
    </row>
    <row r="553" spans="1:2" x14ac:dyDescent="0.35">
      <c r="A553" s="92">
        <v>44573</v>
      </c>
      <c r="B553" s="93">
        <v>1.7307008613237016</v>
      </c>
    </row>
    <row r="554" spans="1:2" x14ac:dyDescent="0.35">
      <c r="A554" s="92">
        <v>44574</v>
      </c>
      <c r="B554" s="93">
        <v>1.7363621717455102</v>
      </c>
    </row>
    <row r="555" spans="1:2" x14ac:dyDescent="0.35">
      <c r="A555" s="92">
        <v>44575</v>
      </c>
      <c r="B555" s="93">
        <v>1.7384379855668401</v>
      </c>
    </row>
    <row r="556" spans="1:2" x14ac:dyDescent="0.35">
      <c r="A556" s="92">
        <v>44579</v>
      </c>
      <c r="B556" s="93">
        <v>1.652386067155349</v>
      </c>
    </row>
    <row r="557" spans="1:2" x14ac:dyDescent="0.35">
      <c r="A557" s="92">
        <v>44580</v>
      </c>
      <c r="B557" s="93">
        <v>1.6287972737311465</v>
      </c>
    </row>
    <row r="558" spans="1:2" x14ac:dyDescent="0.35">
      <c r="A558" s="92">
        <v>44581</v>
      </c>
      <c r="B558" s="93">
        <v>1.6272875909519975</v>
      </c>
    </row>
    <row r="559" spans="1:2" x14ac:dyDescent="0.35">
      <c r="A559" s="92">
        <v>44582</v>
      </c>
      <c r="B559" s="93">
        <v>1.5910552042524224</v>
      </c>
    </row>
    <row r="560" spans="1:2" x14ac:dyDescent="0.35">
      <c r="A560" s="92">
        <v>44585</v>
      </c>
      <c r="B560" s="93">
        <v>1.6437053911752426</v>
      </c>
    </row>
    <row r="561" spans="1:2" x14ac:dyDescent="0.35">
      <c r="A561" s="92">
        <v>44586</v>
      </c>
      <c r="B561" s="93">
        <v>1.6010568526642843</v>
      </c>
    </row>
    <row r="562" spans="1:2" x14ac:dyDescent="0.35">
      <c r="A562" s="92">
        <v>44587</v>
      </c>
      <c r="B562" s="93">
        <v>1.563880914227741</v>
      </c>
    </row>
    <row r="563" spans="1:2" x14ac:dyDescent="0.35">
      <c r="A563" s="92">
        <v>44588</v>
      </c>
      <c r="B563" s="93">
        <v>1.5204775343272083</v>
      </c>
    </row>
    <row r="564" spans="1:2" x14ac:dyDescent="0.35">
      <c r="A564" s="92">
        <v>44589</v>
      </c>
      <c r="B564" s="93">
        <v>1.5712406177760923</v>
      </c>
    </row>
    <row r="565" spans="1:2" x14ac:dyDescent="0.35">
      <c r="A565" s="92">
        <v>44592</v>
      </c>
      <c r="B565" s="93">
        <v>1.6399311842273701</v>
      </c>
    </row>
    <row r="566" spans="1:2" x14ac:dyDescent="0.35">
      <c r="A566" s="92">
        <v>44593</v>
      </c>
      <c r="B566" s="93">
        <v>1.643516680827849</v>
      </c>
    </row>
    <row r="567" spans="1:2" x14ac:dyDescent="0.35">
      <c r="A567" s="92">
        <v>44594</v>
      </c>
      <c r="B567" s="93">
        <v>1.6014342733590714</v>
      </c>
    </row>
    <row r="568" spans="1:2" x14ac:dyDescent="0.35">
      <c r="A568" s="92">
        <v>44595</v>
      </c>
      <c r="B568" s="93">
        <v>1.564447045269922</v>
      </c>
    </row>
    <row r="569" spans="1:2" x14ac:dyDescent="0.35">
      <c r="A569" s="92">
        <v>44596</v>
      </c>
      <c r="B569" s="93">
        <v>1.573316431597422</v>
      </c>
    </row>
    <row r="570" spans="1:2" x14ac:dyDescent="0.35">
      <c r="A570" s="92">
        <v>44599</v>
      </c>
      <c r="B570" s="93">
        <v>1.5416130932352938</v>
      </c>
    </row>
    <row r="571" spans="1:2" x14ac:dyDescent="0.35">
      <c r="A571" s="92">
        <v>44600</v>
      </c>
      <c r="B571" s="93">
        <v>1.5769019281979009</v>
      </c>
    </row>
    <row r="572" spans="1:2" x14ac:dyDescent="0.35">
      <c r="A572" s="92">
        <v>44601</v>
      </c>
      <c r="B572" s="93">
        <v>1.5878471283467308</v>
      </c>
    </row>
    <row r="573" spans="1:2" x14ac:dyDescent="0.35">
      <c r="A573" s="92">
        <v>44602</v>
      </c>
      <c r="B573" s="93">
        <v>1.5753922454187519</v>
      </c>
    </row>
    <row r="574" spans="1:2" x14ac:dyDescent="0.35">
      <c r="A574" s="92">
        <v>44603</v>
      </c>
      <c r="B574" s="93">
        <v>1.5635034935329537</v>
      </c>
    </row>
    <row r="575" spans="1:2" x14ac:dyDescent="0.35">
      <c r="A575" s="92">
        <v>44606</v>
      </c>
      <c r="B575" s="93">
        <v>1.5516147416471557</v>
      </c>
    </row>
    <row r="576" spans="1:2" x14ac:dyDescent="0.35">
      <c r="A576" s="92">
        <v>44607</v>
      </c>
      <c r="B576" s="93">
        <v>1.5846390524410392</v>
      </c>
    </row>
    <row r="577" spans="1:2" x14ac:dyDescent="0.35">
      <c r="A577" s="92">
        <v>44608</v>
      </c>
      <c r="B577" s="93">
        <v>1.5774680592400816</v>
      </c>
    </row>
    <row r="578" spans="1:2" x14ac:dyDescent="0.35">
      <c r="A578" s="92">
        <v>44609</v>
      </c>
      <c r="B578" s="93">
        <v>1.5219872171063573</v>
      </c>
    </row>
    <row r="579" spans="1:2" x14ac:dyDescent="0.35">
      <c r="A579" s="92">
        <v>44610</v>
      </c>
      <c r="B579" s="93">
        <v>1.4891516166598673</v>
      </c>
    </row>
    <row r="580" spans="1:2" x14ac:dyDescent="0.35">
      <c r="A580" s="92">
        <v>44614</v>
      </c>
      <c r="B580" s="93">
        <v>1.4814144924167287</v>
      </c>
    </row>
    <row r="581" spans="1:2" x14ac:dyDescent="0.35">
      <c r="A581" s="92">
        <v>44615</v>
      </c>
      <c r="B581" s="93">
        <v>1.4625434576773668</v>
      </c>
    </row>
    <row r="582" spans="1:2" x14ac:dyDescent="0.35">
      <c r="A582" s="92">
        <v>44616</v>
      </c>
      <c r="B582" s="93">
        <v>1.4693456402494394</v>
      </c>
    </row>
    <row r="583" spans="1:2" x14ac:dyDescent="0.35">
      <c r="A583" s="92">
        <v>44617</v>
      </c>
      <c r="B583" s="93">
        <v>1.6592770666478505</v>
      </c>
    </row>
    <row r="584" spans="1:2" x14ac:dyDescent="0.35">
      <c r="A584" s="92">
        <v>44620</v>
      </c>
      <c r="B584" s="93">
        <v>1.662930512400824</v>
      </c>
    </row>
    <row r="585" spans="1:2" x14ac:dyDescent="0.35">
      <c r="A585" s="92">
        <v>44621</v>
      </c>
      <c r="B585" s="93">
        <v>1.6590943943602017</v>
      </c>
    </row>
    <row r="586" spans="1:2" x14ac:dyDescent="0.35">
      <c r="A586" s="92">
        <v>44622</v>
      </c>
      <c r="B586" s="93">
        <v>1.5944284045325674</v>
      </c>
    </row>
    <row r="587" spans="1:2" x14ac:dyDescent="0.35">
      <c r="A587" s="92">
        <v>44623</v>
      </c>
      <c r="B587" s="93">
        <v>1.5787185877947805</v>
      </c>
    </row>
    <row r="588" spans="1:2" x14ac:dyDescent="0.35">
      <c r="A588" s="92">
        <v>44624</v>
      </c>
      <c r="B588" s="93">
        <v>1.6031966743397044</v>
      </c>
    </row>
    <row r="589" spans="1:2" x14ac:dyDescent="0.35">
      <c r="A589" s="92">
        <v>44627</v>
      </c>
      <c r="B589" s="93">
        <v>1.5814586721095107</v>
      </c>
    </row>
    <row r="590" spans="1:2" x14ac:dyDescent="0.35">
      <c r="A590" s="92">
        <v>44628</v>
      </c>
      <c r="B590" s="93">
        <v>1.5820066889724569</v>
      </c>
    </row>
    <row r="591" spans="1:2" x14ac:dyDescent="0.35">
      <c r="A591" s="92">
        <v>44629</v>
      </c>
      <c r="B591" s="93">
        <v>1.5896789250537016</v>
      </c>
    </row>
    <row r="592" spans="1:2" x14ac:dyDescent="0.35">
      <c r="A592" s="92">
        <v>44630</v>
      </c>
      <c r="B592" s="93">
        <v>1.5816413443971595</v>
      </c>
    </row>
    <row r="593" spans="1:2" x14ac:dyDescent="0.35">
      <c r="A593" s="92">
        <v>44631</v>
      </c>
      <c r="B593" s="93">
        <v>1.5372519784985292</v>
      </c>
    </row>
    <row r="594" spans="1:2" x14ac:dyDescent="0.35">
      <c r="A594" s="92">
        <v>44634</v>
      </c>
      <c r="B594" s="93">
        <v>1.4703939212191106</v>
      </c>
    </row>
    <row r="595" spans="1:2" x14ac:dyDescent="0.35">
      <c r="A595" s="92">
        <v>44635</v>
      </c>
      <c r="B595" s="93">
        <v>1.4963333860652239</v>
      </c>
    </row>
    <row r="596" spans="1:2" x14ac:dyDescent="0.35">
      <c r="A596" s="92">
        <v>44636</v>
      </c>
      <c r="B596" s="93">
        <v>1.5385306845120701</v>
      </c>
    </row>
    <row r="597" spans="1:2" x14ac:dyDescent="0.35">
      <c r="A597" s="92">
        <v>44637</v>
      </c>
      <c r="B597" s="93">
        <v>1.5946110768202162</v>
      </c>
    </row>
    <row r="598" spans="1:2" x14ac:dyDescent="0.35">
      <c r="A598" s="92">
        <v>44638</v>
      </c>
      <c r="B598" s="93">
        <v>1.5955244382584595</v>
      </c>
    </row>
    <row r="599" spans="1:2" x14ac:dyDescent="0.35">
      <c r="A599" s="92">
        <v>44641</v>
      </c>
      <c r="B599" s="93">
        <v>1.5697676456999949</v>
      </c>
    </row>
    <row r="600" spans="1:2" x14ac:dyDescent="0.35">
      <c r="A600" s="92">
        <v>44642</v>
      </c>
      <c r="B600" s="93">
        <v>1.5874868576019174</v>
      </c>
    </row>
    <row r="601" spans="1:2" x14ac:dyDescent="0.35">
      <c r="A601" s="92">
        <v>44643</v>
      </c>
      <c r="B601" s="93">
        <v>1.5699503179876437</v>
      </c>
    </row>
    <row r="602" spans="1:2" x14ac:dyDescent="0.35">
      <c r="A602" s="92">
        <v>44644</v>
      </c>
      <c r="B602" s="93">
        <v>1.5971684888472977</v>
      </c>
    </row>
    <row r="603" spans="1:2" x14ac:dyDescent="0.35">
      <c r="A603" s="92">
        <v>44645</v>
      </c>
      <c r="B603" s="93">
        <v>1.5988125394361359</v>
      </c>
    </row>
    <row r="604" spans="1:2" x14ac:dyDescent="0.35">
      <c r="A604" s="92">
        <v>44648</v>
      </c>
      <c r="B604" s="93">
        <v>1.6253000211451951</v>
      </c>
    </row>
    <row r="605" spans="1:2" x14ac:dyDescent="0.35">
      <c r="A605" s="92">
        <v>44649</v>
      </c>
      <c r="B605" s="93">
        <v>1.7243084010507821</v>
      </c>
    </row>
    <row r="606" spans="1:2" x14ac:dyDescent="0.35">
      <c r="A606" s="92">
        <v>44650</v>
      </c>
      <c r="B606" s="93">
        <v>1.7595641525669781</v>
      </c>
    </row>
    <row r="607" spans="1:2" x14ac:dyDescent="0.35">
      <c r="A607" s="92">
        <v>44651</v>
      </c>
      <c r="B607" s="93">
        <v>1.8136351497109886</v>
      </c>
    </row>
    <row r="608" spans="1:2" x14ac:dyDescent="0.35">
      <c r="A608" s="92">
        <v>44652</v>
      </c>
      <c r="B608" s="93">
        <v>1.7686977669494124</v>
      </c>
    </row>
    <row r="609" spans="1:2" x14ac:dyDescent="0.35">
      <c r="A609" s="92">
        <v>44655</v>
      </c>
      <c r="B609" s="93">
        <v>1.7151747866683478</v>
      </c>
    </row>
    <row r="610" spans="1:2" x14ac:dyDescent="0.35">
      <c r="A610" s="92">
        <v>44656</v>
      </c>
      <c r="B610" s="93">
        <v>1.6826591194668821</v>
      </c>
    </row>
    <row r="611" spans="1:2" x14ac:dyDescent="0.35">
      <c r="A611" s="92">
        <v>44657</v>
      </c>
      <c r="B611" s="93">
        <v>1.6817457580286386</v>
      </c>
    </row>
    <row r="612" spans="1:2" x14ac:dyDescent="0.35">
      <c r="A612" s="92">
        <v>44658</v>
      </c>
      <c r="B612" s="93">
        <v>1.7414795960897584</v>
      </c>
    </row>
    <row r="613" spans="1:2" x14ac:dyDescent="0.35">
      <c r="A613" s="92">
        <v>44659</v>
      </c>
      <c r="B613" s="93">
        <v>1.7407489069391635</v>
      </c>
    </row>
    <row r="614" spans="1:2" x14ac:dyDescent="0.35">
      <c r="A614" s="92">
        <v>44662</v>
      </c>
      <c r="B614" s="93">
        <v>1.7314326202690806</v>
      </c>
    </row>
    <row r="615" spans="1:2" x14ac:dyDescent="0.35">
      <c r="A615" s="92">
        <v>44663</v>
      </c>
      <c r="B615" s="93">
        <v>1.6958115241775873</v>
      </c>
    </row>
    <row r="616" spans="1:2" x14ac:dyDescent="0.35">
      <c r="A616" s="92">
        <v>44664</v>
      </c>
      <c r="B616" s="93">
        <v>1.7319806371320268</v>
      </c>
    </row>
    <row r="617" spans="1:2" x14ac:dyDescent="0.35">
      <c r="A617" s="92">
        <v>44665</v>
      </c>
      <c r="B617" s="93">
        <v>1.7436716635415426</v>
      </c>
    </row>
    <row r="618" spans="1:2" x14ac:dyDescent="0.35">
      <c r="A618" s="92">
        <v>44669</v>
      </c>
      <c r="B618" s="93">
        <v>1.7385568394873794</v>
      </c>
    </row>
    <row r="619" spans="1:2" x14ac:dyDescent="0.35">
      <c r="A619" s="92">
        <v>44670</v>
      </c>
      <c r="B619" s="93">
        <v>1.7599294971422754</v>
      </c>
    </row>
    <row r="620" spans="1:2" x14ac:dyDescent="0.35">
      <c r="A620" s="92">
        <v>44671</v>
      </c>
      <c r="B620" s="93">
        <v>1.7900704246043084</v>
      </c>
    </row>
    <row r="621" spans="1:2" x14ac:dyDescent="0.35">
      <c r="A621" s="92">
        <v>44672</v>
      </c>
      <c r="B621" s="93">
        <v>1.7597468248546269</v>
      </c>
    </row>
    <row r="622" spans="1:2" x14ac:dyDescent="0.35">
      <c r="A622" s="92">
        <v>44673</v>
      </c>
      <c r="B622" s="93">
        <v>1.6643918907020134</v>
      </c>
    </row>
    <row r="623" spans="1:2" x14ac:dyDescent="0.35">
      <c r="A623" s="92">
        <v>44676</v>
      </c>
      <c r="B623" s="93">
        <v>1.7281445190914044</v>
      </c>
    </row>
    <row r="624" spans="1:2" x14ac:dyDescent="0.35">
      <c r="A624" s="92">
        <v>44677</v>
      </c>
      <c r="B624" s="93">
        <v>1.6806497243027465</v>
      </c>
    </row>
    <row r="625" spans="1:2" x14ac:dyDescent="0.35">
      <c r="A625" s="92">
        <v>44678</v>
      </c>
      <c r="B625" s="93">
        <v>1.6628970481168861</v>
      </c>
    </row>
    <row r="626" spans="1:2" x14ac:dyDescent="0.35">
      <c r="A626" s="92">
        <v>44679</v>
      </c>
      <c r="B626" s="93">
        <v>1.6717316168555429</v>
      </c>
    </row>
    <row r="627" spans="1:2" x14ac:dyDescent="0.35">
      <c r="A627" s="92">
        <v>44680</v>
      </c>
      <c r="B627" s="93">
        <v>1.660688405932222</v>
      </c>
    </row>
    <row r="628" spans="1:2" x14ac:dyDescent="0.35">
      <c r="A628" s="92">
        <v>44683</v>
      </c>
      <c r="B628" s="93">
        <v>1.7067632635118888</v>
      </c>
    </row>
    <row r="629" spans="1:2" x14ac:dyDescent="0.35">
      <c r="A629" s="92">
        <v>44684</v>
      </c>
      <c r="B629" s="93">
        <v>1.6835314351383051</v>
      </c>
    </row>
    <row r="630" spans="1:2" x14ac:dyDescent="0.35">
      <c r="A630" s="92">
        <v>44685</v>
      </c>
      <c r="B630" s="93">
        <v>1.7370585704948236</v>
      </c>
    </row>
    <row r="631" spans="1:2" x14ac:dyDescent="0.35">
      <c r="A631" s="92">
        <v>44686</v>
      </c>
      <c r="B631" s="93">
        <v>1.6503015021149632</v>
      </c>
    </row>
    <row r="632" spans="1:2" x14ac:dyDescent="0.35">
      <c r="A632" s="92">
        <v>44687</v>
      </c>
      <c r="B632" s="93">
        <v>1.6467090769232506</v>
      </c>
    </row>
    <row r="633" spans="1:2" x14ac:dyDescent="0.35">
      <c r="A633" s="92">
        <v>44690</v>
      </c>
      <c r="B633" s="93">
        <v>1.6125810376019805</v>
      </c>
    </row>
    <row r="634" spans="1:2" x14ac:dyDescent="0.35">
      <c r="A634" s="92">
        <v>44691</v>
      </c>
      <c r="B634" s="93">
        <v>1.6549716548641897</v>
      </c>
    </row>
    <row r="635" spans="1:2" x14ac:dyDescent="0.35">
      <c r="A635" s="92">
        <v>44692</v>
      </c>
      <c r="B635" s="93">
        <v>1.6064739147760689</v>
      </c>
    </row>
    <row r="636" spans="1:2" x14ac:dyDescent="0.35">
      <c r="A636" s="92">
        <v>44693</v>
      </c>
      <c r="B636" s="93">
        <v>1.6741911296398524</v>
      </c>
    </row>
    <row r="637" spans="1:2" x14ac:dyDescent="0.35">
      <c r="A637" s="92">
        <v>44694</v>
      </c>
      <c r="B637" s="93">
        <v>1.6691617343714547</v>
      </c>
    </row>
    <row r="638" spans="1:2" x14ac:dyDescent="0.35">
      <c r="A638" s="92">
        <v>44697</v>
      </c>
      <c r="B638" s="93">
        <v>1.6761669634952943</v>
      </c>
    </row>
    <row r="639" spans="1:2" x14ac:dyDescent="0.35">
      <c r="A639" s="92">
        <v>44698</v>
      </c>
      <c r="B639" s="93">
        <v>1.6979011359051557</v>
      </c>
    </row>
    <row r="640" spans="1:2" x14ac:dyDescent="0.35">
      <c r="A640" s="92">
        <v>44699</v>
      </c>
      <c r="B640" s="93">
        <v>1.6727541595631672</v>
      </c>
    </row>
    <row r="641" spans="1:2" x14ac:dyDescent="0.35">
      <c r="A641" s="92">
        <v>44700</v>
      </c>
      <c r="B641" s="93">
        <v>1.6970030296072276</v>
      </c>
    </row>
    <row r="642" spans="1:2" x14ac:dyDescent="0.35">
      <c r="A642" s="92">
        <v>44701</v>
      </c>
      <c r="B642" s="93">
        <v>1.7230481122471442</v>
      </c>
    </row>
    <row r="643" spans="1:2" x14ac:dyDescent="0.35">
      <c r="A643" s="92">
        <v>44704</v>
      </c>
      <c r="B643" s="93">
        <v>1.7047267437694098</v>
      </c>
    </row>
    <row r="644" spans="1:2" x14ac:dyDescent="0.35">
      <c r="A644" s="92">
        <v>44705</v>
      </c>
      <c r="B644" s="93">
        <v>1.7345438728606246</v>
      </c>
    </row>
    <row r="645" spans="1:2" x14ac:dyDescent="0.35">
      <c r="A645" s="92">
        <v>44706</v>
      </c>
      <c r="B645" s="93">
        <v>1.7483747098487183</v>
      </c>
    </row>
    <row r="646" spans="1:2" x14ac:dyDescent="0.35">
      <c r="A646" s="92">
        <v>44707</v>
      </c>
      <c r="B646" s="93">
        <v>1.7397528893886081</v>
      </c>
    </row>
    <row r="647" spans="1:2" x14ac:dyDescent="0.35">
      <c r="A647" s="92">
        <v>44708</v>
      </c>
      <c r="B647" s="93">
        <v>1.7102950028165644</v>
      </c>
    </row>
    <row r="648" spans="1:2" x14ac:dyDescent="0.35">
      <c r="A648" s="92">
        <v>44712</v>
      </c>
      <c r="B648" s="93">
        <v>1.7043675012502384</v>
      </c>
    </row>
    <row r="649" spans="1:2" x14ac:dyDescent="0.35">
      <c r="A649" s="92">
        <v>44713</v>
      </c>
      <c r="B649" s="93">
        <v>1.6546124123450183</v>
      </c>
    </row>
    <row r="650" spans="1:2" x14ac:dyDescent="0.35">
      <c r="A650" s="92">
        <v>44714</v>
      </c>
      <c r="B650" s="93">
        <v>1.7086784114802935</v>
      </c>
    </row>
    <row r="651" spans="1:2" x14ac:dyDescent="0.35">
      <c r="A651" s="92">
        <v>44715</v>
      </c>
      <c r="B651" s="93">
        <v>1.687483102849189</v>
      </c>
    </row>
    <row r="652" spans="1:2" x14ac:dyDescent="0.35">
      <c r="A652" s="92">
        <v>44718</v>
      </c>
      <c r="B652" s="93">
        <v>1.6961049233092993</v>
      </c>
    </row>
    <row r="653" spans="1:2" x14ac:dyDescent="0.35">
      <c r="A653" s="92">
        <v>44719</v>
      </c>
      <c r="B653" s="93">
        <v>1.7081395477015366</v>
      </c>
    </row>
    <row r="654" spans="1:2" x14ac:dyDescent="0.35">
      <c r="A654" s="92">
        <v>44720</v>
      </c>
      <c r="B654" s="93">
        <v>1.6718560532652391</v>
      </c>
    </row>
    <row r="655" spans="1:2" x14ac:dyDescent="0.35">
      <c r="A655" s="92">
        <v>44721</v>
      </c>
      <c r="B655" s="93">
        <v>1.6598214288730018</v>
      </c>
    </row>
    <row r="656" spans="1:2" x14ac:dyDescent="0.35">
      <c r="A656" s="92">
        <v>44722</v>
      </c>
      <c r="B656" s="93">
        <v>1.6668266579968414</v>
      </c>
    </row>
    <row r="657" spans="1:2" x14ac:dyDescent="0.35">
      <c r="A657" s="92">
        <v>44725</v>
      </c>
      <c r="B657" s="93">
        <v>1.6100663399677817</v>
      </c>
    </row>
    <row r="658" spans="1:2" x14ac:dyDescent="0.35">
      <c r="A658" s="92">
        <v>44726</v>
      </c>
      <c r="B658" s="93">
        <v>1.5903080014133621</v>
      </c>
    </row>
    <row r="659" spans="1:2" x14ac:dyDescent="0.35">
      <c r="A659" s="92">
        <v>44727</v>
      </c>
      <c r="B659" s="93">
        <v>1.6097070974486103</v>
      </c>
    </row>
    <row r="660" spans="1:2" x14ac:dyDescent="0.35">
      <c r="A660" s="92">
        <v>44728</v>
      </c>
      <c r="B660" s="93">
        <v>1.5845601211066218</v>
      </c>
    </row>
    <row r="661" spans="1:2" x14ac:dyDescent="0.35">
      <c r="A661" s="92">
        <v>44729</v>
      </c>
      <c r="B661" s="93">
        <v>1.6021630045460138</v>
      </c>
    </row>
    <row r="662" spans="1:2" x14ac:dyDescent="0.35">
      <c r="A662" s="92">
        <v>44733</v>
      </c>
      <c r="B662" s="93">
        <v>1.5570780683900203</v>
      </c>
    </row>
    <row r="663" spans="1:2" x14ac:dyDescent="0.35">
      <c r="A663" s="92">
        <v>44734</v>
      </c>
      <c r="B663" s="93">
        <v>1.6107848250061243</v>
      </c>
    </row>
    <row r="664" spans="1:2" x14ac:dyDescent="0.35">
      <c r="A664" s="92">
        <v>44735</v>
      </c>
      <c r="B664" s="93">
        <v>1.6725745383035815</v>
      </c>
    </row>
    <row r="665" spans="1:2" x14ac:dyDescent="0.35">
      <c r="A665" s="92">
        <v>44736</v>
      </c>
      <c r="B665" s="93">
        <v>1.7525059988191878</v>
      </c>
    </row>
    <row r="666" spans="1:2" x14ac:dyDescent="0.35">
      <c r="A666" s="92">
        <v>44739</v>
      </c>
      <c r="B666" s="93">
        <v>1.7677738058839665</v>
      </c>
    </row>
    <row r="667" spans="1:2" x14ac:dyDescent="0.35">
      <c r="A667" s="92">
        <v>44740</v>
      </c>
      <c r="B667" s="93">
        <v>1.6975418933859845</v>
      </c>
    </row>
    <row r="668" spans="1:2" x14ac:dyDescent="0.35">
      <c r="A668" s="92">
        <v>44741</v>
      </c>
      <c r="B668" s="93">
        <v>1.732388417745597</v>
      </c>
    </row>
    <row r="669" spans="1:2" x14ac:dyDescent="0.35">
      <c r="A669" s="92">
        <v>44742</v>
      </c>
      <c r="B669" s="93">
        <v>1.7004158335393547</v>
      </c>
    </row>
    <row r="670" spans="1:2" x14ac:dyDescent="0.35">
      <c r="A670" s="92">
        <v>44743</v>
      </c>
      <c r="B670" s="93">
        <v>1.7244850823238294</v>
      </c>
    </row>
    <row r="671" spans="1:2" x14ac:dyDescent="0.35">
      <c r="A671" s="92">
        <v>44747</v>
      </c>
      <c r="B671" s="93">
        <v>1.7311310689284976</v>
      </c>
    </row>
    <row r="672" spans="1:2" x14ac:dyDescent="0.35">
      <c r="A672" s="92">
        <v>44748</v>
      </c>
      <c r="B672" s="93">
        <v>1.7165817469020614</v>
      </c>
    </row>
    <row r="673" spans="1:2" x14ac:dyDescent="0.35">
      <c r="A673" s="92">
        <v>44749</v>
      </c>
      <c r="B673" s="93">
        <v>1.7699292609989941</v>
      </c>
    </row>
    <row r="674" spans="1:2" x14ac:dyDescent="0.35">
      <c r="A674" s="92">
        <v>44750</v>
      </c>
      <c r="B674" s="93">
        <v>1.7785510814591046</v>
      </c>
    </row>
    <row r="675" spans="1:2" x14ac:dyDescent="0.35">
      <c r="A675" s="92">
        <v>44753</v>
      </c>
      <c r="B675" s="93">
        <v>1.7887894932554855</v>
      </c>
    </row>
    <row r="676" spans="1:2" x14ac:dyDescent="0.35">
      <c r="A676" s="92">
        <v>44754</v>
      </c>
      <c r="B676" s="93">
        <v>1.7573557728279998</v>
      </c>
    </row>
    <row r="677" spans="1:2" x14ac:dyDescent="0.35">
      <c r="A677" s="92">
        <v>44755</v>
      </c>
      <c r="B677" s="93">
        <v>1.756278045270486</v>
      </c>
    </row>
    <row r="678" spans="1:2" x14ac:dyDescent="0.35">
      <c r="A678" s="92">
        <v>44756</v>
      </c>
      <c r="B678" s="93">
        <v>1.7920226759280269</v>
      </c>
    </row>
    <row r="679" spans="1:2" x14ac:dyDescent="0.35">
      <c r="A679" s="92">
        <v>44757</v>
      </c>
      <c r="B679" s="93">
        <v>1.8200435924233855</v>
      </c>
    </row>
    <row r="680" spans="1:2" x14ac:dyDescent="0.35">
      <c r="A680" s="92">
        <v>44760</v>
      </c>
      <c r="B680" s="93">
        <v>1.8186066223467003</v>
      </c>
    </row>
    <row r="681" spans="1:2" x14ac:dyDescent="0.35">
      <c r="A681" s="92">
        <v>44761</v>
      </c>
      <c r="B681" s="93">
        <v>1.8577640569363683</v>
      </c>
    </row>
    <row r="682" spans="1:2" x14ac:dyDescent="0.35">
      <c r="A682" s="92">
        <v>44762</v>
      </c>
      <c r="B682" s="93">
        <v>1.8575844356767826</v>
      </c>
    </row>
    <row r="683" spans="1:2" x14ac:dyDescent="0.35">
      <c r="A683" s="92">
        <v>44763</v>
      </c>
      <c r="B683" s="93">
        <v>1.9150632387441848</v>
      </c>
    </row>
    <row r="684" spans="1:2" x14ac:dyDescent="0.35">
      <c r="A684" s="92">
        <v>44764</v>
      </c>
      <c r="B684" s="93">
        <v>1.8911736112192958</v>
      </c>
    </row>
    <row r="685" spans="1:2" x14ac:dyDescent="0.35">
      <c r="A685" s="92">
        <v>44767</v>
      </c>
      <c r="B685" s="93">
        <v>1.8874015647679976</v>
      </c>
    </row>
    <row r="686" spans="1:2" x14ac:dyDescent="0.35">
      <c r="A686" s="92">
        <v>44768</v>
      </c>
      <c r="B686" s="93">
        <v>1.8904551261809532</v>
      </c>
    </row>
    <row r="687" spans="1:2" x14ac:dyDescent="0.35">
      <c r="A687" s="92">
        <v>44769</v>
      </c>
      <c r="B687" s="93">
        <v>1.9100338434757871</v>
      </c>
    </row>
    <row r="688" spans="1:2" x14ac:dyDescent="0.35">
      <c r="A688" s="92">
        <v>44770</v>
      </c>
      <c r="B688" s="93">
        <v>1.8911736112192958</v>
      </c>
    </row>
    <row r="689" spans="1:2" x14ac:dyDescent="0.35">
      <c r="A689" s="92">
        <v>44771</v>
      </c>
      <c r="B689" s="93">
        <v>1.871594893924462</v>
      </c>
    </row>
    <row r="690" spans="1:2" x14ac:dyDescent="0.35">
      <c r="A690" s="92">
        <v>44774</v>
      </c>
      <c r="B690" s="93">
        <v>1.7995519037041459</v>
      </c>
    </row>
    <row r="691" spans="1:2" x14ac:dyDescent="0.35">
      <c r="A691" s="92">
        <v>44775</v>
      </c>
      <c r="B691" s="93">
        <v>1.8211151641768282</v>
      </c>
    </row>
    <row r="692" spans="1:2" x14ac:dyDescent="0.35">
      <c r="A692" s="92">
        <v>44776</v>
      </c>
      <c r="B692" s="93">
        <v>1.8121422729472922</v>
      </c>
    </row>
    <row r="693" spans="1:2" x14ac:dyDescent="0.35">
      <c r="A693" s="92">
        <v>44777</v>
      </c>
      <c r="B693" s="93">
        <v>1.7683334510619111</v>
      </c>
    </row>
    <row r="694" spans="1:2" x14ac:dyDescent="0.35">
      <c r="A694" s="92">
        <v>44778</v>
      </c>
      <c r="B694" s="93">
        <v>1.7801213669909093</v>
      </c>
    </row>
    <row r="695" spans="1:2" x14ac:dyDescent="0.35">
      <c r="A695" s="92">
        <v>44781</v>
      </c>
      <c r="B695" s="93">
        <v>1.7806491841220584</v>
      </c>
    </row>
    <row r="696" spans="1:2" x14ac:dyDescent="0.35">
      <c r="A696" s="92">
        <v>44782</v>
      </c>
      <c r="B696" s="93">
        <v>1.780473245078342</v>
      </c>
    </row>
    <row r="697" spans="1:2" x14ac:dyDescent="0.35">
      <c r="A697" s="92">
        <v>44783</v>
      </c>
      <c r="B697" s="93">
        <v>1.7897980143953107</v>
      </c>
    </row>
    <row r="698" spans="1:2" x14ac:dyDescent="0.35">
      <c r="A698" s="92">
        <v>44784</v>
      </c>
      <c r="B698" s="93">
        <v>1.7771304032477306</v>
      </c>
    </row>
    <row r="699" spans="1:2" x14ac:dyDescent="0.35">
      <c r="A699" s="92">
        <v>44785</v>
      </c>
      <c r="B699" s="93">
        <v>1.7985949665811303</v>
      </c>
    </row>
    <row r="700" spans="1:2" x14ac:dyDescent="0.35">
      <c r="A700" s="92">
        <v>44788</v>
      </c>
      <c r="B700" s="93">
        <v>1.829560238275215</v>
      </c>
    </row>
    <row r="701" spans="1:2" x14ac:dyDescent="0.35">
      <c r="A701" s="92">
        <v>44789</v>
      </c>
      <c r="B701" s="93">
        <v>1.8239301888762904</v>
      </c>
    </row>
    <row r="702" spans="1:2" x14ac:dyDescent="0.35">
      <c r="A702" s="92">
        <v>44790</v>
      </c>
      <c r="B702" s="93">
        <v>1.802113747455458</v>
      </c>
    </row>
    <row r="703" spans="1:2" x14ac:dyDescent="0.35">
      <c r="A703" s="92">
        <v>44791</v>
      </c>
      <c r="B703" s="93">
        <v>1.8175963833025004</v>
      </c>
    </row>
    <row r="704" spans="1:2" x14ac:dyDescent="0.35">
      <c r="A704" s="92">
        <v>44792</v>
      </c>
      <c r="B704" s="93">
        <v>1.8306158725375132</v>
      </c>
    </row>
    <row r="705" spans="1:2" x14ac:dyDescent="0.35">
      <c r="A705" s="92">
        <v>44795</v>
      </c>
      <c r="B705" s="93">
        <v>1.8279767868817676</v>
      </c>
    </row>
    <row r="706" spans="1:2" x14ac:dyDescent="0.35">
      <c r="A706" s="92">
        <v>44796</v>
      </c>
      <c r="B706" s="93">
        <v>1.7834642088215207</v>
      </c>
    </row>
    <row r="707" spans="1:2" x14ac:dyDescent="0.35">
      <c r="A707" s="92">
        <v>44797</v>
      </c>
      <c r="B707" s="93">
        <v>1.7517951809525705</v>
      </c>
    </row>
    <row r="708" spans="1:2" x14ac:dyDescent="0.35">
      <c r="A708" s="92">
        <v>44798</v>
      </c>
      <c r="B708" s="93">
        <v>1.7836401478652371</v>
      </c>
    </row>
    <row r="709" spans="1:2" x14ac:dyDescent="0.35">
      <c r="A709" s="92">
        <v>44799</v>
      </c>
      <c r="B709" s="93">
        <v>1.7208299092584858</v>
      </c>
    </row>
    <row r="710" spans="1:2" x14ac:dyDescent="0.35">
      <c r="A710" s="92">
        <v>44802</v>
      </c>
      <c r="B710" s="93">
        <v>1.7034119439305631</v>
      </c>
    </row>
    <row r="711" spans="1:2" x14ac:dyDescent="0.35">
      <c r="A711" s="92">
        <v>44803</v>
      </c>
      <c r="B711" s="93">
        <v>1.6935593574824452</v>
      </c>
    </row>
    <row r="712" spans="1:2" x14ac:dyDescent="0.35">
      <c r="A712" s="92">
        <v>44804</v>
      </c>
      <c r="B712" s="93">
        <v>1.7072826028923236</v>
      </c>
    </row>
    <row r="713" spans="1:2" x14ac:dyDescent="0.35">
      <c r="A713" s="92">
        <v>44805</v>
      </c>
      <c r="B713" s="93">
        <v>1.6731504284113439</v>
      </c>
    </row>
    <row r="714" spans="1:2" x14ac:dyDescent="0.35">
      <c r="A714" s="92">
        <v>44806</v>
      </c>
      <c r="B714" s="93">
        <v>1.6853847732843543</v>
      </c>
    </row>
    <row r="715" spans="1:2" x14ac:dyDescent="0.35">
      <c r="A715" s="92">
        <v>44810</v>
      </c>
      <c r="B715" s="93">
        <v>1.6855608231385888</v>
      </c>
    </row>
    <row r="716" spans="1:2" x14ac:dyDescent="0.35">
      <c r="A716" s="92">
        <v>44811</v>
      </c>
      <c r="B716" s="93">
        <v>1.7508753190595858</v>
      </c>
    </row>
    <row r="717" spans="1:2" x14ac:dyDescent="0.35">
      <c r="A717" s="92">
        <v>44812</v>
      </c>
      <c r="B717" s="93">
        <v>1.7862613397607192</v>
      </c>
    </row>
    <row r="718" spans="1:2" x14ac:dyDescent="0.35">
      <c r="A718" s="92">
        <v>44813</v>
      </c>
      <c r="B718" s="93">
        <v>1.7846768910726087</v>
      </c>
    </row>
    <row r="719" spans="1:2" x14ac:dyDescent="0.35">
      <c r="A719" s="92">
        <v>44816</v>
      </c>
      <c r="B719" s="93">
        <v>1.7899583866996436</v>
      </c>
    </row>
    <row r="720" spans="1:2" x14ac:dyDescent="0.35">
      <c r="A720" s="92">
        <v>44817</v>
      </c>
      <c r="B720" s="93">
        <v>1.7505232193511169</v>
      </c>
    </row>
    <row r="721" spans="1:2" x14ac:dyDescent="0.35">
      <c r="A721" s="92">
        <v>44818</v>
      </c>
      <c r="B721" s="93">
        <v>1.7403123278055164</v>
      </c>
    </row>
    <row r="722" spans="1:2" x14ac:dyDescent="0.35">
      <c r="A722" s="92">
        <v>44819</v>
      </c>
      <c r="B722" s="93">
        <v>1.7473543219748962</v>
      </c>
    </row>
    <row r="723" spans="1:2" x14ac:dyDescent="0.35">
      <c r="A723" s="92">
        <v>44820</v>
      </c>
      <c r="B723" s="93">
        <v>1.7628467091475315</v>
      </c>
    </row>
    <row r="724" spans="1:2" x14ac:dyDescent="0.35">
      <c r="A724" s="92">
        <v>44823</v>
      </c>
      <c r="B724" s="93">
        <v>1.762670659293297</v>
      </c>
    </row>
    <row r="725" spans="1:2" x14ac:dyDescent="0.35">
      <c r="A725" s="92">
        <v>44824</v>
      </c>
      <c r="B725" s="93">
        <v>1.7582694129374346</v>
      </c>
    </row>
    <row r="726" spans="1:2" x14ac:dyDescent="0.35">
      <c r="A726" s="92">
        <v>44825</v>
      </c>
      <c r="B726" s="93">
        <v>1.7786911960286358</v>
      </c>
    </row>
    <row r="727" spans="1:2" x14ac:dyDescent="0.35">
      <c r="A727" s="92">
        <v>44826</v>
      </c>
      <c r="B727" s="93">
        <v>1.7434812251817371</v>
      </c>
    </row>
    <row r="728" spans="1:2" x14ac:dyDescent="0.35">
      <c r="A728" s="92">
        <v>44827</v>
      </c>
      <c r="B728" s="93">
        <v>1.710559902439887</v>
      </c>
    </row>
    <row r="729" spans="1:2" x14ac:dyDescent="0.35">
      <c r="A729" s="92">
        <v>44830</v>
      </c>
      <c r="B729" s="93">
        <v>1.7563328645408551</v>
      </c>
    </row>
    <row r="730" spans="1:2" x14ac:dyDescent="0.35">
      <c r="A730" s="92">
        <v>44831</v>
      </c>
      <c r="B730" s="93">
        <v>1.7799235450082773</v>
      </c>
    </row>
    <row r="731" spans="1:2" x14ac:dyDescent="0.35">
      <c r="A731" s="92">
        <v>44832</v>
      </c>
      <c r="B731" s="93">
        <v>1.8100280700823757</v>
      </c>
    </row>
    <row r="732" spans="1:2" x14ac:dyDescent="0.35">
      <c r="A732" s="92">
        <v>44833</v>
      </c>
      <c r="B732" s="93">
        <v>1.8121406683331898</v>
      </c>
    </row>
    <row r="733" spans="1:2" x14ac:dyDescent="0.35">
      <c r="A733" s="92">
        <v>44834</v>
      </c>
      <c r="B733" s="93">
        <v>1.8142532665840037</v>
      </c>
    </row>
    <row r="734" spans="1:2" x14ac:dyDescent="0.35">
      <c r="A734" s="92">
        <v>44837</v>
      </c>
      <c r="B734" s="93">
        <v>1.8452380409292743</v>
      </c>
    </row>
    <row r="735" spans="1:2" x14ac:dyDescent="0.35">
      <c r="A735" s="92">
        <v>44838</v>
      </c>
      <c r="B735" s="93">
        <v>1.8695329208136346</v>
      </c>
    </row>
    <row r="736" spans="1:2" x14ac:dyDescent="0.35">
      <c r="A736" s="92">
        <v>44839</v>
      </c>
      <c r="B736" s="93">
        <v>1.8528081846613578</v>
      </c>
    </row>
    <row r="737" spans="1:2" x14ac:dyDescent="0.35">
      <c r="A737" s="92">
        <v>44840</v>
      </c>
      <c r="B737" s="93">
        <v>1.8609064779561444</v>
      </c>
    </row>
    <row r="738" spans="1:2" x14ac:dyDescent="0.35">
      <c r="A738" s="92">
        <v>44841</v>
      </c>
      <c r="B738" s="93">
        <v>1.8468224896173848</v>
      </c>
    </row>
    <row r="739" spans="1:2" x14ac:dyDescent="0.35">
      <c r="A739" s="92">
        <v>44844</v>
      </c>
      <c r="B739" s="93">
        <v>1.8716455190644485</v>
      </c>
    </row>
    <row r="740" spans="1:2" x14ac:dyDescent="0.35">
      <c r="A740" s="92">
        <v>44845</v>
      </c>
      <c r="B740" s="93">
        <v>1.8781593636711247</v>
      </c>
    </row>
    <row r="741" spans="1:2" x14ac:dyDescent="0.35">
      <c r="A741" s="92">
        <v>44846</v>
      </c>
      <c r="B741" s="93">
        <v>1.9161861321857754</v>
      </c>
    </row>
    <row r="742" spans="1:2" x14ac:dyDescent="0.35">
      <c r="A742" s="92">
        <v>44847</v>
      </c>
      <c r="B742" s="93">
        <v>1.9820287776694758</v>
      </c>
    </row>
    <row r="743" spans="1:2" x14ac:dyDescent="0.35">
      <c r="A743" s="92">
        <v>44848</v>
      </c>
      <c r="B743" s="93">
        <v>1.9376642144023835</v>
      </c>
    </row>
    <row r="744" spans="1:2" x14ac:dyDescent="0.35">
      <c r="A744" s="92">
        <v>44851</v>
      </c>
      <c r="B744" s="93">
        <v>1.9679447893307165</v>
      </c>
    </row>
    <row r="745" spans="1:2" x14ac:dyDescent="0.35">
      <c r="A745" s="92">
        <v>44852</v>
      </c>
      <c r="B745" s="93">
        <v>1.9679447893307165</v>
      </c>
    </row>
    <row r="746" spans="1:2" x14ac:dyDescent="0.35">
      <c r="A746" s="92">
        <v>44853</v>
      </c>
      <c r="B746" s="93">
        <v>1.9711136867069372</v>
      </c>
    </row>
    <row r="747" spans="1:2" x14ac:dyDescent="0.35">
      <c r="A747" s="92">
        <v>44854</v>
      </c>
      <c r="B747" s="93">
        <v>1.977803581167848</v>
      </c>
    </row>
    <row r="748" spans="1:2" x14ac:dyDescent="0.35">
      <c r="A748" s="92">
        <v>44855</v>
      </c>
      <c r="B748" s="93">
        <v>1.9890707718388556</v>
      </c>
    </row>
    <row r="749" spans="1:2" x14ac:dyDescent="0.35">
      <c r="A749" s="92">
        <v>44858</v>
      </c>
      <c r="B749" s="93">
        <v>1.9876623730049796</v>
      </c>
    </row>
    <row r="750" spans="1:2" x14ac:dyDescent="0.35">
      <c r="A750" s="92">
        <v>44859</v>
      </c>
      <c r="B750" s="93">
        <v>2.0438222765057832</v>
      </c>
    </row>
    <row r="751" spans="1:2" x14ac:dyDescent="0.35">
      <c r="A751" s="92">
        <v>44860</v>
      </c>
      <c r="B751" s="93">
        <v>2.1103691214064217</v>
      </c>
    </row>
    <row r="752" spans="1:2" x14ac:dyDescent="0.35">
      <c r="A752" s="92">
        <v>44861</v>
      </c>
      <c r="B752" s="93">
        <v>1.9204113286874032</v>
      </c>
    </row>
    <row r="753" spans="1:2" x14ac:dyDescent="0.35">
      <c r="A753" s="92">
        <v>44862</v>
      </c>
      <c r="B753" s="93">
        <v>1.9908312703812006</v>
      </c>
    </row>
    <row r="754" spans="1:2" x14ac:dyDescent="0.35">
      <c r="A754" s="92">
        <v>44865</v>
      </c>
      <c r="B754" s="93">
        <v>1.859208108520187</v>
      </c>
    </row>
    <row r="755" spans="1:2" x14ac:dyDescent="0.35">
      <c r="A755" s="92">
        <v>44866</v>
      </c>
      <c r="B755" s="93">
        <v>1.9789100637441963</v>
      </c>
    </row>
    <row r="756" spans="1:2" x14ac:dyDescent="0.35">
      <c r="A756" s="92">
        <v>44867</v>
      </c>
      <c r="B756" s="93">
        <v>1.965513785974554</v>
      </c>
    </row>
    <row r="757" spans="1:2" x14ac:dyDescent="0.35">
      <c r="A757" s="92">
        <v>44868</v>
      </c>
      <c r="B757" s="93">
        <v>1.968948728992411</v>
      </c>
    </row>
    <row r="758" spans="1:2" x14ac:dyDescent="0.35">
      <c r="A758" s="92">
        <v>44869</v>
      </c>
      <c r="B758" s="93">
        <v>1.9904171228540171</v>
      </c>
    </row>
    <row r="759" spans="1:2" x14ac:dyDescent="0.35">
      <c r="A759" s="92">
        <v>44872</v>
      </c>
      <c r="B759" s="93">
        <v>1.9996914690022309</v>
      </c>
    </row>
    <row r="760" spans="1:2" x14ac:dyDescent="0.35">
      <c r="A760" s="92">
        <v>44873</v>
      </c>
      <c r="B760" s="93">
        <v>1.9479955765834833</v>
      </c>
    </row>
    <row r="761" spans="1:2" x14ac:dyDescent="0.35">
      <c r="A761" s="92">
        <v>44874</v>
      </c>
      <c r="B761" s="93">
        <v>1.9335688159084841</v>
      </c>
    </row>
    <row r="762" spans="1:2" x14ac:dyDescent="0.35">
      <c r="A762" s="92">
        <v>44875</v>
      </c>
      <c r="B762" s="93">
        <v>1.9419844263022337</v>
      </c>
    </row>
    <row r="763" spans="1:2" x14ac:dyDescent="0.35">
      <c r="A763" s="92">
        <v>44876</v>
      </c>
      <c r="B763" s="93">
        <v>1.9201725381388417</v>
      </c>
    </row>
    <row r="764" spans="1:2" x14ac:dyDescent="0.35">
      <c r="A764" s="92">
        <v>44879</v>
      </c>
      <c r="B764" s="93">
        <v>1.9337405630593769</v>
      </c>
    </row>
    <row r="765" spans="1:2" x14ac:dyDescent="0.35">
      <c r="A765" s="92">
        <v>44880</v>
      </c>
      <c r="B765" s="93">
        <v>1.9390647247370552</v>
      </c>
    </row>
    <row r="766" spans="1:2" x14ac:dyDescent="0.35">
      <c r="A766" s="92">
        <v>44881</v>
      </c>
      <c r="B766" s="93">
        <v>1.927729412778127</v>
      </c>
    </row>
    <row r="767" spans="1:2" x14ac:dyDescent="0.35">
      <c r="A767" s="92">
        <v>44882</v>
      </c>
      <c r="B767" s="93">
        <v>1.9543502211665187</v>
      </c>
    </row>
    <row r="768" spans="1:2" x14ac:dyDescent="0.35">
      <c r="A768" s="92">
        <v>44883</v>
      </c>
      <c r="B768" s="93">
        <v>1.9553807040718758</v>
      </c>
    </row>
    <row r="769" spans="1:2" x14ac:dyDescent="0.35">
      <c r="A769" s="92">
        <v>44886</v>
      </c>
      <c r="B769" s="93">
        <v>1.910726444839735</v>
      </c>
    </row>
    <row r="770" spans="1:2" x14ac:dyDescent="0.35">
      <c r="A770" s="92">
        <v>44887</v>
      </c>
      <c r="B770" s="93">
        <v>1.9648267973709825</v>
      </c>
    </row>
    <row r="771" spans="1:2" x14ac:dyDescent="0.35">
      <c r="A771" s="92">
        <v>44888</v>
      </c>
      <c r="B771" s="93">
        <v>1.9790818108950892</v>
      </c>
    </row>
    <row r="772" spans="1:2" x14ac:dyDescent="0.35">
      <c r="A772" s="92">
        <v>44890</v>
      </c>
      <c r="B772" s="93">
        <v>1.9627658315602685</v>
      </c>
    </row>
    <row r="773" spans="1:2" x14ac:dyDescent="0.35">
      <c r="A773" s="92">
        <v>44893</v>
      </c>
      <c r="B773" s="93">
        <v>1.9723836720102679</v>
      </c>
    </row>
    <row r="774" spans="1:2" x14ac:dyDescent="0.35">
      <c r="A774" s="92">
        <v>44894</v>
      </c>
      <c r="B774" s="93">
        <v>1.955208956920983</v>
      </c>
    </row>
    <row r="775" spans="1:2" x14ac:dyDescent="0.35">
      <c r="A775" s="92">
        <v>44895</v>
      </c>
      <c r="B775" s="93">
        <v>2.0081070793959808</v>
      </c>
    </row>
    <row r="776" spans="1:2" x14ac:dyDescent="0.35">
      <c r="A776" s="92">
        <v>44896</v>
      </c>
      <c r="B776" s="93">
        <v>2.0118855167156235</v>
      </c>
    </row>
    <row r="777" spans="1:2" x14ac:dyDescent="0.35">
      <c r="A777" s="92">
        <v>44897</v>
      </c>
      <c r="B777" s="93">
        <v>2.0470936826486574</v>
      </c>
    </row>
    <row r="778" spans="1:2" x14ac:dyDescent="0.35">
      <c r="A778" s="92">
        <v>44900</v>
      </c>
      <c r="B778" s="93">
        <v>1.9560676926754472</v>
      </c>
    </row>
    <row r="779" spans="1:2" x14ac:dyDescent="0.35">
      <c r="A779" s="92">
        <v>44901</v>
      </c>
      <c r="B779" s="93">
        <v>1.9471368408290191</v>
      </c>
    </row>
    <row r="780" spans="1:2" x14ac:dyDescent="0.35">
      <c r="A780" s="92">
        <v>44902</v>
      </c>
      <c r="B780" s="93">
        <v>1.9356297817191983</v>
      </c>
    </row>
    <row r="781" spans="1:2" x14ac:dyDescent="0.35">
      <c r="A781" s="92">
        <v>44903</v>
      </c>
      <c r="B781" s="93">
        <v>1.9327100801540198</v>
      </c>
    </row>
    <row r="782" spans="1:2" x14ac:dyDescent="0.35">
      <c r="A782" s="92">
        <v>44904</v>
      </c>
      <c r="B782" s="93">
        <v>1.8859948551111647</v>
      </c>
    </row>
    <row r="783" spans="1:2" x14ac:dyDescent="0.35">
      <c r="A783" s="92">
        <v>44907</v>
      </c>
      <c r="B783" s="93">
        <v>1.9230922397040202</v>
      </c>
    </row>
    <row r="784" spans="1:2" x14ac:dyDescent="0.35">
      <c r="A784" s="92">
        <v>44908</v>
      </c>
      <c r="B784" s="93">
        <v>1.9399234604915194</v>
      </c>
    </row>
    <row r="785" spans="1:2" x14ac:dyDescent="0.35">
      <c r="A785" s="92">
        <v>44909</v>
      </c>
      <c r="B785" s="93">
        <v>1.9378624946808052</v>
      </c>
    </row>
    <row r="786" spans="1:2" x14ac:dyDescent="0.35">
      <c r="A786" s="92">
        <v>44910</v>
      </c>
      <c r="B786" s="93">
        <v>1.8938952240522358</v>
      </c>
    </row>
    <row r="787" spans="1:2" x14ac:dyDescent="0.35">
      <c r="A787" s="92">
        <v>44911</v>
      </c>
      <c r="B787" s="93">
        <v>1.8751747846049152</v>
      </c>
    </row>
    <row r="788" spans="1:2" x14ac:dyDescent="0.35">
      <c r="A788" s="92">
        <v>44914</v>
      </c>
      <c r="B788" s="93">
        <v>1.8870253380165218</v>
      </c>
    </row>
    <row r="789" spans="1:2" x14ac:dyDescent="0.35">
      <c r="A789" s="92">
        <v>44915</v>
      </c>
      <c r="B789" s="93">
        <v>1.8801554519808079</v>
      </c>
    </row>
    <row r="790" spans="1:2" x14ac:dyDescent="0.35">
      <c r="A790" s="92">
        <v>44916</v>
      </c>
      <c r="B790" s="93">
        <v>1.8803271991317008</v>
      </c>
    </row>
    <row r="791" spans="1:2" x14ac:dyDescent="0.35">
      <c r="A791" s="92">
        <v>44917</v>
      </c>
      <c r="B791" s="93">
        <v>1.8612632653825945</v>
      </c>
    </row>
    <row r="792" spans="1:2" x14ac:dyDescent="0.35">
      <c r="A792" s="92">
        <v>44918</v>
      </c>
      <c r="B792" s="93">
        <v>1.8480387347638449</v>
      </c>
    </row>
    <row r="793" spans="1:2" x14ac:dyDescent="0.35">
      <c r="A793" s="92">
        <v>44922</v>
      </c>
      <c r="B793" s="93">
        <v>1.8030409812299184</v>
      </c>
    </row>
    <row r="794" spans="1:2" x14ac:dyDescent="0.35">
      <c r="A794" s="92">
        <v>44923</v>
      </c>
      <c r="B794" s="93">
        <v>1.8051019470406326</v>
      </c>
    </row>
    <row r="795" spans="1:2" x14ac:dyDescent="0.35">
      <c r="A795" s="92">
        <v>44924</v>
      </c>
      <c r="B795" s="93">
        <v>1.83206624973081</v>
      </c>
    </row>
    <row r="796" spans="1:2" x14ac:dyDescent="0.35">
      <c r="A796" s="92">
        <v>44925</v>
      </c>
      <c r="B796" s="93">
        <v>1.8227919035825961</v>
      </c>
    </row>
    <row r="797" spans="1:2" x14ac:dyDescent="0.35">
      <c r="A797" s="92">
        <v>44929</v>
      </c>
      <c r="B797" s="93">
        <v>1.8195287077156319</v>
      </c>
    </row>
    <row r="798" spans="1:2" x14ac:dyDescent="0.35">
      <c r="A798" s="92">
        <v>44930</v>
      </c>
      <c r="B798" s="93">
        <v>1.8528476549888448</v>
      </c>
    </row>
    <row r="799" spans="1:2" x14ac:dyDescent="0.35">
      <c r="A799" s="92">
        <v>44931</v>
      </c>
      <c r="B799" s="93">
        <v>1.812658821679918</v>
      </c>
    </row>
    <row r="800" spans="1:2" x14ac:dyDescent="0.35">
      <c r="A800" s="92">
        <v>44932</v>
      </c>
      <c r="B800" s="93">
        <v>1.854736873648666</v>
      </c>
    </row>
    <row r="801" spans="1:2" x14ac:dyDescent="0.35">
      <c r="A801" s="92">
        <v>44935</v>
      </c>
      <c r="B801" s="93">
        <v>1.8428863202370596</v>
      </c>
    </row>
    <row r="802" spans="1:2" x14ac:dyDescent="0.35">
      <c r="A802" s="92">
        <v>44936</v>
      </c>
      <c r="B802" s="93">
        <v>1.8576565752138445</v>
      </c>
    </row>
    <row r="803" spans="1:2" x14ac:dyDescent="0.35">
      <c r="A803" s="92">
        <v>44937</v>
      </c>
      <c r="B803" s="93">
        <v>1.8684766457200941</v>
      </c>
    </row>
    <row r="804" spans="1:2" x14ac:dyDescent="0.35">
      <c r="A804" s="92">
        <v>44938</v>
      </c>
      <c r="B804" s="93">
        <v>1.8768922561138437</v>
      </c>
    </row>
    <row r="805" spans="1:2" x14ac:dyDescent="0.35">
      <c r="A805" s="92">
        <v>44939</v>
      </c>
      <c r="B805" s="93">
        <v>1.907463248972771</v>
      </c>
    </row>
    <row r="806" spans="1:2" x14ac:dyDescent="0.35">
      <c r="A806" s="92">
        <v>44943</v>
      </c>
      <c r="B806" s="93">
        <v>1.9236074811566988</v>
      </c>
    </row>
    <row r="807" spans="1:2" x14ac:dyDescent="0.35">
      <c r="A807" s="92">
        <v>44944</v>
      </c>
      <c r="B807" s="93">
        <v>1.9253249526656273</v>
      </c>
    </row>
    <row r="808" spans="1:2" x14ac:dyDescent="0.35">
      <c r="A808" s="92">
        <v>44945</v>
      </c>
      <c r="B808" s="93">
        <v>1.9516022667522333</v>
      </c>
    </row>
    <row r="809" spans="1:2" x14ac:dyDescent="0.35">
      <c r="A809" s="92">
        <v>44946</v>
      </c>
      <c r="B809" s="93">
        <v>1.9960847788334812</v>
      </c>
    </row>
    <row r="810" spans="1:2" x14ac:dyDescent="0.35">
      <c r="A810" s="92">
        <v>44949</v>
      </c>
      <c r="B810" s="93">
        <v>2.0424565095745506</v>
      </c>
    </row>
    <row r="811" spans="1:2" x14ac:dyDescent="0.35">
      <c r="A811" s="92">
        <v>44950</v>
      </c>
      <c r="B811" s="93">
        <v>2.0003784576058026</v>
      </c>
    </row>
    <row r="812" spans="1:2" x14ac:dyDescent="0.35">
      <c r="A812" s="92">
        <v>44951</v>
      </c>
      <c r="B812" s="93">
        <v>1.9545219683174115</v>
      </c>
    </row>
    <row r="813" spans="1:2" x14ac:dyDescent="0.35">
      <c r="A813" s="92">
        <v>44952</v>
      </c>
      <c r="B813" s="93">
        <v>1.9505717838468761</v>
      </c>
    </row>
    <row r="814" spans="1:2" x14ac:dyDescent="0.35">
      <c r="A814" s="92">
        <v>44953</v>
      </c>
      <c r="B814" s="93">
        <v>1.9414691848495551</v>
      </c>
    </row>
    <row r="815" spans="1:2" x14ac:dyDescent="0.35">
      <c r="A815" s="92">
        <v>44956</v>
      </c>
      <c r="B815" s="93">
        <v>1.9352862874174126</v>
      </c>
    </row>
    <row r="816" spans="1:2" x14ac:dyDescent="0.35">
      <c r="A816" s="92">
        <v>44957</v>
      </c>
      <c r="B816" s="93">
        <v>1.9607048657495543</v>
      </c>
    </row>
    <row r="817" spans="1:2" x14ac:dyDescent="0.35">
      <c r="A817" s="92">
        <v>44958</v>
      </c>
      <c r="B817" s="93">
        <v>1.9801122938004463</v>
      </c>
    </row>
    <row r="818" spans="1:2" x14ac:dyDescent="0.35">
      <c r="A818" s="92">
        <v>44959</v>
      </c>
      <c r="B818" s="93">
        <v>1.9897301342504459</v>
      </c>
    </row>
    <row r="819" spans="1:2" x14ac:dyDescent="0.35">
      <c r="A819" s="92">
        <v>44960</v>
      </c>
      <c r="B819" s="93">
        <v>1.994023813022767</v>
      </c>
    </row>
    <row r="820" spans="1:2" x14ac:dyDescent="0.35">
      <c r="A820" s="92">
        <v>44963</v>
      </c>
      <c r="B820" s="93">
        <v>1.916565847970092</v>
      </c>
    </row>
    <row r="821" spans="1:2" x14ac:dyDescent="0.35">
      <c r="A821" s="92">
        <v>44964</v>
      </c>
      <c r="B821" s="93">
        <v>1.9399234604915194</v>
      </c>
    </row>
    <row r="822" spans="1:2" x14ac:dyDescent="0.35">
      <c r="A822" s="92">
        <v>44965</v>
      </c>
      <c r="B822" s="93">
        <v>1.9284164013816985</v>
      </c>
    </row>
    <row r="823" spans="1:2" x14ac:dyDescent="0.35">
      <c r="A823" s="92">
        <v>44966</v>
      </c>
      <c r="B823" s="93">
        <v>1.9122721691977707</v>
      </c>
    </row>
    <row r="824" spans="1:2" x14ac:dyDescent="0.35">
      <c r="A824" s="92">
        <v>44967</v>
      </c>
      <c r="B824" s="93">
        <v>1.9442171392638408</v>
      </c>
    </row>
    <row r="825" spans="1:2" x14ac:dyDescent="0.35">
      <c r="A825" s="92">
        <v>44970</v>
      </c>
      <c r="B825" s="93">
        <v>1.9479955765834833</v>
      </c>
    </row>
    <row r="826" spans="1:2" x14ac:dyDescent="0.35">
      <c r="A826" s="92">
        <v>44971</v>
      </c>
      <c r="B826" s="93">
        <v>1.9157071122156277</v>
      </c>
    </row>
    <row r="827" spans="1:2" x14ac:dyDescent="0.35">
      <c r="A827" s="92">
        <v>44972</v>
      </c>
      <c r="B827" s="93">
        <v>1.9344275516629483</v>
      </c>
    </row>
    <row r="828" spans="1:2" x14ac:dyDescent="0.35">
      <c r="A828" s="92">
        <v>44973</v>
      </c>
      <c r="B828" s="93">
        <v>1.9502282895450904</v>
      </c>
    </row>
    <row r="829" spans="1:2" x14ac:dyDescent="0.35">
      <c r="A829" s="92">
        <v>44974</v>
      </c>
      <c r="B829" s="93">
        <v>1.9572699227316972</v>
      </c>
    </row>
    <row r="830" spans="1:2" x14ac:dyDescent="0.35">
      <c r="A830" s="92">
        <v>44978</v>
      </c>
      <c r="B830" s="93">
        <v>1.9236074811566988</v>
      </c>
    </row>
    <row r="831" spans="1:2" x14ac:dyDescent="0.35">
      <c r="A831" s="92">
        <v>44979</v>
      </c>
      <c r="B831" s="93">
        <v>1.9658572802763397</v>
      </c>
    </row>
    <row r="832" spans="1:2" x14ac:dyDescent="0.35">
      <c r="A832" s="92">
        <v>44980</v>
      </c>
      <c r="B832" s="93">
        <v>1.9399234604915194</v>
      </c>
    </row>
    <row r="833" spans="1:2" x14ac:dyDescent="0.35">
      <c r="A833" s="92">
        <v>44981</v>
      </c>
      <c r="B833" s="93">
        <v>1.9103829505379493</v>
      </c>
    </row>
    <row r="834" spans="1:2" x14ac:dyDescent="0.35">
      <c r="A834" s="92">
        <v>44984</v>
      </c>
      <c r="B834" s="93">
        <v>1.8682311995542098</v>
      </c>
    </row>
    <row r="835" spans="1:2" x14ac:dyDescent="0.35">
      <c r="A835" s="92">
        <v>44985</v>
      </c>
      <c r="B835" s="93">
        <v>1.9213107686096391</v>
      </c>
    </row>
    <row r="836" spans="1:2" x14ac:dyDescent="0.35">
      <c r="A836" s="92">
        <v>44986</v>
      </c>
      <c r="B836" s="93">
        <v>1.8975459148372444</v>
      </c>
    </row>
    <row r="837" spans="1:2" x14ac:dyDescent="0.35">
      <c r="A837" s="92">
        <v>44987</v>
      </c>
      <c r="B837" s="93">
        <v>1.8965417660862982</v>
      </c>
    </row>
    <row r="838" spans="1:2" x14ac:dyDescent="0.35">
      <c r="A838" s="92">
        <v>44988</v>
      </c>
      <c r="B838" s="93">
        <v>1.8973785567120869</v>
      </c>
    </row>
    <row r="839" spans="1:2" x14ac:dyDescent="0.35">
      <c r="A839" s="92">
        <v>44991</v>
      </c>
      <c r="B839" s="93">
        <v>1.837464347905627</v>
      </c>
    </row>
    <row r="840" spans="1:2" x14ac:dyDescent="0.35">
      <c r="A840" s="92">
        <v>44992</v>
      </c>
      <c r="B840" s="93">
        <v>1.8361254829043654</v>
      </c>
    </row>
    <row r="841" spans="1:2" x14ac:dyDescent="0.35">
      <c r="A841" s="92">
        <v>44993</v>
      </c>
      <c r="B841" s="93">
        <v>1.8262513535200606</v>
      </c>
    </row>
    <row r="842" spans="1:2" x14ac:dyDescent="0.35">
      <c r="A842" s="92">
        <v>44994</v>
      </c>
      <c r="B842" s="93">
        <v>1.7880937009841029</v>
      </c>
    </row>
    <row r="843" spans="1:2" x14ac:dyDescent="0.35">
      <c r="A843" s="92">
        <v>44995</v>
      </c>
      <c r="B843" s="93">
        <v>1.7556262247035075</v>
      </c>
    </row>
    <row r="844" spans="1:2" x14ac:dyDescent="0.35">
      <c r="A844" s="92">
        <v>44998</v>
      </c>
      <c r="B844" s="93">
        <v>1.7427396490663638</v>
      </c>
    </row>
    <row r="845" spans="1:2" x14ac:dyDescent="0.35">
      <c r="A845" s="92">
        <v>44999</v>
      </c>
      <c r="B845" s="93">
        <v>1.7824035247287409</v>
      </c>
    </row>
    <row r="846" spans="1:2" x14ac:dyDescent="0.35">
      <c r="A846" s="92">
        <v>45000</v>
      </c>
      <c r="B846" s="93">
        <v>1.7601448940827655</v>
      </c>
    </row>
    <row r="847" spans="1:2" x14ac:dyDescent="0.35">
      <c r="A847" s="92">
        <v>45001</v>
      </c>
      <c r="B847" s="93">
        <v>1.7522790622003532</v>
      </c>
    </row>
    <row r="848" spans="1:2" x14ac:dyDescent="0.35">
      <c r="A848" s="92">
        <v>45002</v>
      </c>
      <c r="B848" s="93">
        <v>1.7422375746908907</v>
      </c>
    </row>
    <row r="849" spans="1:2" x14ac:dyDescent="0.35">
      <c r="A849" s="92">
        <v>45005</v>
      </c>
      <c r="B849" s="93">
        <v>1.759977535957608</v>
      </c>
    </row>
    <row r="850" spans="1:2" x14ac:dyDescent="0.35">
      <c r="A850" s="92">
        <v>45006</v>
      </c>
      <c r="B850" s="93">
        <v>1.7957921747413577</v>
      </c>
    </row>
    <row r="851" spans="1:2" x14ac:dyDescent="0.35">
      <c r="A851" s="92">
        <v>45007</v>
      </c>
      <c r="B851" s="93">
        <v>1.7593081034569771</v>
      </c>
    </row>
    <row r="852" spans="1:2" x14ac:dyDescent="0.35">
      <c r="A852" s="92">
        <v>45008</v>
      </c>
      <c r="B852" s="93">
        <v>1.7718599628438052</v>
      </c>
    </row>
    <row r="853" spans="1:2" x14ac:dyDescent="0.35">
      <c r="A853" s="92">
        <v>45009</v>
      </c>
      <c r="B853" s="93">
        <v>1.8260839953949028</v>
      </c>
    </row>
    <row r="854" spans="1:2" x14ac:dyDescent="0.35">
      <c r="A854" s="92">
        <v>45012</v>
      </c>
      <c r="B854" s="93">
        <v>1.8588861879258138</v>
      </c>
    </row>
    <row r="855" spans="1:2" x14ac:dyDescent="0.35">
      <c r="A855" s="92">
        <v>45013</v>
      </c>
      <c r="B855" s="93">
        <v>1.8493467747918244</v>
      </c>
    </row>
    <row r="856" spans="1:2" x14ac:dyDescent="0.35">
      <c r="A856" s="92">
        <v>45014</v>
      </c>
      <c r="B856" s="93">
        <v>1.8459996122886702</v>
      </c>
    </row>
    <row r="857" spans="1:2" x14ac:dyDescent="0.35">
      <c r="A857" s="92">
        <v>45015</v>
      </c>
      <c r="B857" s="93">
        <v>1.8242430560181679</v>
      </c>
    </row>
    <row r="858" spans="1:2" x14ac:dyDescent="0.35">
      <c r="A858" s="92">
        <v>45016</v>
      </c>
      <c r="B858" s="93">
        <v>1.8898474410799899</v>
      </c>
    </row>
    <row r="859" spans="1:2" x14ac:dyDescent="0.35">
      <c r="A859" s="92">
        <v>45019</v>
      </c>
      <c r="B859" s="93">
        <v>1.9029013748422912</v>
      </c>
    </row>
    <row r="860" spans="1:2" x14ac:dyDescent="0.35">
      <c r="A860" s="92">
        <v>45020</v>
      </c>
      <c r="B860" s="93">
        <v>1.8495141329169822</v>
      </c>
    </row>
    <row r="861" spans="1:2" x14ac:dyDescent="0.35">
      <c r="A861" s="92">
        <v>45021</v>
      </c>
      <c r="B861" s="93">
        <v>1.9137796529775422</v>
      </c>
    </row>
    <row r="862" spans="1:2" x14ac:dyDescent="0.35">
      <c r="A862" s="92">
        <v>45022</v>
      </c>
      <c r="B862" s="93">
        <v>1.9199719036083776</v>
      </c>
    </row>
    <row r="863" spans="1:2" x14ac:dyDescent="0.35">
      <c r="A863" s="92">
        <v>45026</v>
      </c>
      <c r="B863" s="93">
        <v>1.9598031373959122</v>
      </c>
    </row>
    <row r="864" spans="1:2" x14ac:dyDescent="0.35">
      <c r="A864" s="92">
        <v>45027</v>
      </c>
      <c r="B864" s="93">
        <v>1.9798861124148373</v>
      </c>
    </row>
    <row r="865" spans="1:2" x14ac:dyDescent="0.35">
      <c r="A865" s="92">
        <v>45028</v>
      </c>
      <c r="B865" s="93">
        <v>1.9812249774160988</v>
      </c>
    </row>
    <row r="866" spans="1:2" x14ac:dyDescent="0.35">
      <c r="A866" s="92">
        <v>45029</v>
      </c>
      <c r="B866" s="93">
        <v>1.9735265036588443</v>
      </c>
    </row>
    <row r="867" spans="1:2" x14ac:dyDescent="0.35">
      <c r="A867" s="92">
        <v>45030</v>
      </c>
      <c r="B867" s="93">
        <v>1.9636523742745395</v>
      </c>
    </row>
    <row r="868" spans="1:2" x14ac:dyDescent="0.35">
      <c r="A868" s="92">
        <v>45033</v>
      </c>
      <c r="B868" s="93">
        <v>1.9459124130078223</v>
      </c>
    </row>
    <row r="869" spans="1:2" x14ac:dyDescent="0.35">
      <c r="A869" s="92">
        <v>45034</v>
      </c>
      <c r="B869" s="93">
        <v>1.9293439586172092</v>
      </c>
    </row>
    <row r="870" spans="1:2" x14ac:dyDescent="0.35">
      <c r="A870" s="92">
        <v>45035</v>
      </c>
      <c r="B870" s="93">
        <v>1.9335279117461519</v>
      </c>
    </row>
    <row r="871" spans="1:2" x14ac:dyDescent="0.35">
      <c r="A871" s="92">
        <v>45036</v>
      </c>
      <c r="B871" s="93">
        <v>1.9905970324249307</v>
      </c>
    </row>
    <row r="872" spans="1:2" x14ac:dyDescent="0.35">
      <c r="A872" s="92">
        <v>45037</v>
      </c>
      <c r="B872" s="93">
        <v>1.9854089305450415</v>
      </c>
    </row>
    <row r="873" spans="1:2" x14ac:dyDescent="0.35">
      <c r="A873" s="92">
        <v>45040</v>
      </c>
      <c r="B873" s="93">
        <v>2.000805878059551</v>
      </c>
    </row>
    <row r="874" spans="1:2" x14ac:dyDescent="0.35">
      <c r="A874" s="92">
        <v>45041</v>
      </c>
      <c r="B874" s="93">
        <v>1.9991322968079737</v>
      </c>
    </row>
    <row r="875" spans="1:2" x14ac:dyDescent="0.35">
      <c r="A875" s="92">
        <v>45042</v>
      </c>
      <c r="B875" s="93">
        <v>1.9956410717259652</v>
      </c>
    </row>
    <row r="876" spans="1:2" x14ac:dyDescent="0.35">
      <c r="A876" s="92">
        <v>45043</v>
      </c>
      <c r="B876" s="93">
        <v>2.0205292295609385</v>
      </c>
    </row>
    <row r="877" spans="1:2" x14ac:dyDescent="0.35">
      <c r="A877" s="92">
        <v>45044</v>
      </c>
      <c r="B877" s="93">
        <v>1.4776983275927327</v>
      </c>
    </row>
    <row r="878" spans="1:2" x14ac:dyDescent="0.35">
      <c r="A878" s="92">
        <v>45047</v>
      </c>
      <c r="B878" s="93">
        <v>1.5459868699754633</v>
      </c>
    </row>
    <row r="879" spans="1:2" x14ac:dyDescent="0.35">
      <c r="A879" s="92">
        <v>45048</v>
      </c>
      <c r="B879" s="93">
        <v>1.5086262943288751</v>
      </c>
    </row>
    <row r="880" spans="1:2" x14ac:dyDescent="0.35">
      <c r="A880" s="92">
        <v>45049</v>
      </c>
      <c r="B880" s="93">
        <v>1.4596315043362003</v>
      </c>
    </row>
    <row r="881" spans="1:2" x14ac:dyDescent="0.35">
      <c r="A881" s="92">
        <v>45050</v>
      </c>
      <c r="B881" s="93">
        <v>1.414405544342962</v>
      </c>
    </row>
    <row r="882" spans="1:2" x14ac:dyDescent="0.35">
      <c r="A882" s="92">
        <v>45051</v>
      </c>
      <c r="B882" s="93">
        <v>1.4342328673834759</v>
      </c>
    </row>
    <row r="883" spans="1:2" x14ac:dyDescent="0.35">
      <c r="A883" s="92">
        <v>45054</v>
      </c>
      <c r="B883" s="93">
        <v>1.4619255747706399</v>
      </c>
    </row>
    <row r="884" spans="1:2" x14ac:dyDescent="0.35">
      <c r="A884" s="92">
        <v>45055</v>
      </c>
      <c r="B884" s="93">
        <v>1.449635911728999</v>
      </c>
    </row>
    <row r="885" spans="1:2" x14ac:dyDescent="0.35">
      <c r="A885" s="92">
        <v>45056</v>
      </c>
      <c r="B885" s="93">
        <v>1.4347244539051414</v>
      </c>
    </row>
    <row r="886" spans="1:2" x14ac:dyDescent="0.35">
      <c r="A886" s="92">
        <v>45057</v>
      </c>
      <c r="B886" s="93">
        <v>1.4530770173806584</v>
      </c>
    </row>
    <row r="887" spans="1:2" x14ac:dyDescent="0.35">
      <c r="A887" s="92">
        <v>45058</v>
      </c>
      <c r="B887" s="93">
        <v>1.4989584260694508</v>
      </c>
    </row>
    <row r="888" spans="1:2" x14ac:dyDescent="0.35">
      <c r="A888" s="92">
        <v>45061</v>
      </c>
      <c r="B888" s="93">
        <v>1.4979752530261197</v>
      </c>
    </row>
    <row r="889" spans="1:2" x14ac:dyDescent="0.35">
      <c r="A889" s="92">
        <v>45062</v>
      </c>
      <c r="B889" s="93">
        <v>1.5068238104161011</v>
      </c>
    </row>
    <row r="890" spans="1:2" x14ac:dyDescent="0.35">
      <c r="A890" s="92">
        <v>45063</v>
      </c>
      <c r="B890" s="93">
        <v>1.5333694825860453</v>
      </c>
    </row>
    <row r="891" spans="1:2" x14ac:dyDescent="0.35">
      <c r="A891" s="92">
        <v>45064</v>
      </c>
      <c r="B891" s="93">
        <v>1.5335333447599337</v>
      </c>
    </row>
    <row r="892" spans="1:2" x14ac:dyDescent="0.35">
      <c r="A892" s="92">
        <v>45065</v>
      </c>
      <c r="B892" s="93">
        <v>1.5428734886715809</v>
      </c>
    </row>
    <row r="893" spans="1:2" x14ac:dyDescent="0.35">
      <c r="A893" s="92">
        <v>45068</v>
      </c>
      <c r="B893" s="93">
        <v>1.5384492099765901</v>
      </c>
    </row>
    <row r="894" spans="1:2" x14ac:dyDescent="0.35">
      <c r="A894" s="92">
        <v>45069</v>
      </c>
      <c r="B894" s="93">
        <v>1.5563101869304414</v>
      </c>
    </row>
    <row r="895" spans="1:2" x14ac:dyDescent="0.35">
      <c r="A895" s="92">
        <v>45070</v>
      </c>
      <c r="B895" s="93">
        <v>1.5404155560632526</v>
      </c>
    </row>
    <row r="896" spans="1:2" x14ac:dyDescent="0.35">
      <c r="A896" s="92">
        <v>45071</v>
      </c>
      <c r="B896" s="93">
        <v>1.5469700430187945</v>
      </c>
    </row>
    <row r="897" spans="1:2" x14ac:dyDescent="0.35">
      <c r="A897" s="92">
        <v>45072</v>
      </c>
      <c r="B897" s="93">
        <v>1.5464784564971288</v>
      </c>
    </row>
    <row r="898" spans="1:2" x14ac:dyDescent="0.35">
      <c r="A898" s="92">
        <v>45076</v>
      </c>
      <c r="B898" s="93">
        <v>1.5392685208460328</v>
      </c>
    </row>
    <row r="899" spans="1:2" x14ac:dyDescent="0.35">
      <c r="A899" s="92">
        <v>45077</v>
      </c>
      <c r="B899" s="93">
        <v>1.5684359877981937</v>
      </c>
    </row>
    <row r="900" spans="1:2" x14ac:dyDescent="0.35">
      <c r="A900" s="92">
        <v>45078</v>
      </c>
      <c r="B900" s="93">
        <v>1.5759736477970669</v>
      </c>
    </row>
    <row r="901" spans="1:2" x14ac:dyDescent="0.35">
      <c r="A901" s="92">
        <v>45079</v>
      </c>
      <c r="B901" s="93">
        <v>1.616939191269203</v>
      </c>
    </row>
    <row r="902" spans="1:2" x14ac:dyDescent="0.35">
      <c r="A902" s="92">
        <v>45082</v>
      </c>
      <c r="B902" s="93">
        <v>1.6221827808336364</v>
      </c>
    </row>
    <row r="903" spans="1:2" x14ac:dyDescent="0.35">
      <c r="A903" s="92">
        <v>45083</v>
      </c>
      <c r="B903" s="93">
        <v>1.6289011299630667</v>
      </c>
    </row>
    <row r="904" spans="1:2" x14ac:dyDescent="0.35">
      <c r="A904" s="92">
        <v>45084</v>
      </c>
      <c r="B904" s="93">
        <v>1.6315229247452834</v>
      </c>
    </row>
    <row r="905" spans="1:2" x14ac:dyDescent="0.35">
      <c r="A905" s="92">
        <v>45085</v>
      </c>
      <c r="B905" s="93">
        <v>1.636766514309717</v>
      </c>
    </row>
    <row r="906" spans="1:2" x14ac:dyDescent="0.35">
      <c r="A906" s="92">
        <v>45086</v>
      </c>
      <c r="B906" s="93">
        <v>1.6066158743142247</v>
      </c>
    </row>
    <row r="907" spans="1:2" x14ac:dyDescent="0.35">
      <c r="A907" s="92">
        <v>45089</v>
      </c>
      <c r="B907" s="93">
        <v>1.6120233260525467</v>
      </c>
    </row>
    <row r="908" spans="1:2" x14ac:dyDescent="0.35">
      <c r="A908" s="92">
        <v>45090</v>
      </c>
      <c r="B908" s="93">
        <v>1.6377496873530482</v>
      </c>
    </row>
    <row r="909" spans="1:2" x14ac:dyDescent="0.35">
      <c r="A909" s="92">
        <v>45091</v>
      </c>
      <c r="B909" s="93">
        <v>1.616939191269203</v>
      </c>
    </row>
    <row r="910" spans="1:2" x14ac:dyDescent="0.35">
      <c r="A910" s="92">
        <v>45092</v>
      </c>
      <c r="B910" s="93">
        <v>1.6021915956192341</v>
      </c>
    </row>
    <row r="911" spans="1:2" x14ac:dyDescent="0.35">
      <c r="A911" s="92">
        <v>45093</v>
      </c>
      <c r="B911" s="93">
        <v>1.5956371086636922</v>
      </c>
    </row>
    <row r="912" spans="1:2" x14ac:dyDescent="0.35">
      <c r="A912" s="92">
        <v>45097</v>
      </c>
      <c r="B912" s="93">
        <v>1.5718770934498532</v>
      </c>
    </row>
    <row r="913" spans="1:2" x14ac:dyDescent="0.35">
      <c r="A913" s="92">
        <v>45098</v>
      </c>
      <c r="B913" s="93">
        <v>1.5884271730125963</v>
      </c>
    </row>
    <row r="914" spans="1:2" x14ac:dyDescent="0.35">
      <c r="A914" s="92">
        <v>45099</v>
      </c>
      <c r="B914" s="93">
        <v>1.5905573812731473</v>
      </c>
    </row>
    <row r="915" spans="1:2" x14ac:dyDescent="0.35">
      <c r="A915" s="92">
        <v>45100</v>
      </c>
      <c r="B915" s="93">
        <v>1.5858053782303796</v>
      </c>
    </row>
    <row r="916" spans="1:2" x14ac:dyDescent="0.35">
      <c r="A916" s="92">
        <v>45103</v>
      </c>
      <c r="B916" s="93">
        <v>1.5713855069281877</v>
      </c>
    </row>
    <row r="917" spans="1:2" x14ac:dyDescent="0.35">
      <c r="A917" s="92">
        <v>45104</v>
      </c>
      <c r="B917" s="93">
        <v>1.600716836054237</v>
      </c>
    </row>
    <row r="918" spans="1:2" x14ac:dyDescent="0.35">
      <c r="A918" s="92">
        <v>45105</v>
      </c>
      <c r="B918" s="93">
        <v>1.5971118682286891</v>
      </c>
    </row>
    <row r="919" spans="1:2" x14ac:dyDescent="0.35">
      <c r="A919" s="92">
        <v>45106</v>
      </c>
      <c r="B919" s="93">
        <v>1.6205441590947509</v>
      </c>
    </row>
    <row r="920" spans="1:2" x14ac:dyDescent="0.35">
      <c r="A920" s="92">
        <v>45107</v>
      </c>
      <c r="B920" s="93">
        <v>1.6102208421397726</v>
      </c>
    </row>
    <row r="921" spans="1:2" x14ac:dyDescent="0.35">
      <c r="A921" s="92">
        <v>45110</v>
      </c>
      <c r="B921" s="93">
        <v>1.5774484073620638</v>
      </c>
    </row>
    <row r="922" spans="1:2" x14ac:dyDescent="0.35">
      <c r="A922" s="92">
        <v>45112</v>
      </c>
      <c r="B922" s="93">
        <v>1.5674528147548625</v>
      </c>
    </row>
    <row r="923" spans="1:2" x14ac:dyDescent="0.35">
      <c r="A923" s="92">
        <v>45113</v>
      </c>
      <c r="B923" s="93">
        <v>1.532714033890491</v>
      </c>
    </row>
    <row r="924" spans="1:2" x14ac:dyDescent="0.35">
      <c r="A924" s="92">
        <v>45114</v>
      </c>
      <c r="B924" s="93">
        <v>1.5078069834594323</v>
      </c>
    </row>
    <row r="925" spans="1:2" x14ac:dyDescent="0.35">
      <c r="A925" s="92">
        <v>45117</v>
      </c>
      <c r="B925" s="93">
        <v>1.5248486495438409</v>
      </c>
    </row>
    <row r="926" spans="1:2" x14ac:dyDescent="0.35">
      <c r="A926" s="92">
        <v>45118</v>
      </c>
      <c r="B926" s="93">
        <v>1.5128867108499773</v>
      </c>
    </row>
    <row r="927" spans="1:2" x14ac:dyDescent="0.35">
      <c r="A927" s="92">
        <v>45119</v>
      </c>
      <c r="B927" s="93">
        <v>1.5094456051983178</v>
      </c>
    </row>
    <row r="928" spans="1:2" x14ac:dyDescent="0.35">
      <c r="A928" s="92">
        <v>45120</v>
      </c>
      <c r="B928" s="93">
        <v>1.5243570630221752</v>
      </c>
    </row>
    <row r="929" spans="1:2" x14ac:dyDescent="0.35">
      <c r="A929" s="92">
        <v>45121</v>
      </c>
      <c r="B929" s="93">
        <v>1.5700746095370792</v>
      </c>
    </row>
    <row r="930" spans="1:2" x14ac:dyDescent="0.35">
      <c r="A930" s="92">
        <v>45124</v>
      </c>
      <c r="B930" s="93">
        <v>1.59137669214259</v>
      </c>
    </row>
    <row r="931" spans="1:2" x14ac:dyDescent="0.35">
      <c r="A931" s="92">
        <v>45125</v>
      </c>
      <c r="B931" s="93">
        <v>1.5998975251847944</v>
      </c>
    </row>
    <row r="932" spans="1:2" x14ac:dyDescent="0.35">
      <c r="A932" s="92">
        <v>45126</v>
      </c>
      <c r="B932" s="93">
        <v>1.6002252495325715</v>
      </c>
    </row>
    <row r="933" spans="1:2" x14ac:dyDescent="0.35">
      <c r="A933" s="92">
        <v>45127</v>
      </c>
      <c r="B933" s="93">
        <v>1.6082544960531102</v>
      </c>
    </row>
    <row r="934" spans="1:2" x14ac:dyDescent="0.35">
      <c r="A934" s="92">
        <v>45128</v>
      </c>
      <c r="B934" s="93">
        <v>1.5912128299687014</v>
      </c>
    </row>
    <row r="935" spans="1:2" x14ac:dyDescent="0.35">
      <c r="A935" s="92">
        <v>45131</v>
      </c>
      <c r="B935" s="93">
        <v>1.5903935190992589</v>
      </c>
    </row>
    <row r="936" spans="1:2" x14ac:dyDescent="0.35">
      <c r="A936" s="92">
        <v>45132</v>
      </c>
      <c r="B936" s="93">
        <v>1.5876078621431535</v>
      </c>
    </row>
    <row r="937" spans="1:2" x14ac:dyDescent="0.35">
      <c r="A937" s="92">
        <v>45133</v>
      </c>
      <c r="B937" s="93">
        <v>1.5574572221476612</v>
      </c>
    </row>
    <row r="938" spans="1:2" x14ac:dyDescent="0.35">
      <c r="A938" s="92">
        <v>45134</v>
      </c>
      <c r="B938" s="93">
        <v>1.5671250904070855</v>
      </c>
    </row>
    <row r="939" spans="1:2" x14ac:dyDescent="0.35">
      <c r="A939" s="92">
        <v>45135</v>
      </c>
      <c r="B939" s="93">
        <v>1.5756459234492897</v>
      </c>
    </row>
    <row r="940" spans="1:2" x14ac:dyDescent="0.35">
      <c r="A940" s="92">
        <v>45138</v>
      </c>
      <c r="B940" s="93">
        <v>1.5149894211134742</v>
      </c>
    </row>
    <row r="941" spans="1:2" x14ac:dyDescent="0.35">
      <c r="A941" s="92">
        <v>45139</v>
      </c>
      <c r="B941" s="93">
        <v>1.5378800949030402</v>
      </c>
    </row>
    <row r="942" spans="1:2" x14ac:dyDescent="0.35">
      <c r="A942" s="92">
        <v>45140</v>
      </c>
      <c r="B942" s="93">
        <v>1.5792082617890655</v>
      </c>
    </row>
    <row r="943" spans="1:2" x14ac:dyDescent="0.35">
      <c r="A943" s="92">
        <v>45141</v>
      </c>
      <c r="B943" s="93">
        <v>1.5667136997072437</v>
      </c>
    </row>
    <row r="944" spans="1:2" x14ac:dyDescent="0.35">
      <c r="A944" s="92">
        <v>45142</v>
      </c>
      <c r="B944" s="93">
        <v>1.5519765239184287</v>
      </c>
    </row>
    <row r="945" spans="1:2" x14ac:dyDescent="0.35">
      <c r="A945" s="92">
        <v>45145</v>
      </c>
      <c r="B945" s="93">
        <v>1.5585441783460527</v>
      </c>
    </row>
    <row r="946" spans="1:2" x14ac:dyDescent="0.35">
      <c r="A946" s="92">
        <v>45146</v>
      </c>
      <c r="B946" s="93">
        <v>1.5623886589866134</v>
      </c>
    </row>
    <row r="947" spans="1:2" x14ac:dyDescent="0.35">
      <c r="A947" s="92">
        <v>45147</v>
      </c>
      <c r="B947" s="93">
        <v>1.5808101287226324</v>
      </c>
    </row>
    <row r="948" spans="1:2" x14ac:dyDescent="0.35">
      <c r="A948" s="92">
        <v>45148</v>
      </c>
      <c r="B948" s="93">
        <v>1.5538987642387088</v>
      </c>
    </row>
    <row r="949" spans="1:2" x14ac:dyDescent="0.35">
      <c r="A949" s="92">
        <v>45149</v>
      </c>
      <c r="B949" s="93">
        <v>1.5622284722932567</v>
      </c>
    </row>
    <row r="950" spans="1:2" x14ac:dyDescent="0.35">
      <c r="A950" s="92">
        <v>45152</v>
      </c>
      <c r="B950" s="93">
        <v>1.577926768242212</v>
      </c>
    </row>
    <row r="951" spans="1:2" x14ac:dyDescent="0.35">
      <c r="A951" s="92">
        <v>45153</v>
      </c>
      <c r="B951" s="93">
        <v>1.591702823870887</v>
      </c>
    </row>
    <row r="952" spans="1:2" x14ac:dyDescent="0.35">
      <c r="A952" s="92">
        <v>45154</v>
      </c>
      <c r="B952" s="93">
        <v>1.5454088694908044</v>
      </c>
    </row>
    <row r="953" spans="1:2" x14ac:dyDescent="0.35">
      <c r="A953" s="92">
        <v>45155</v>
      </c>
      <c r="B953" s="93">
        <v>1.4925472606830976</v>
      </c>
    </row>
    <row r="954" spans="1:2" x14ac:dyDescent="0.35">
      <c r="A954" s="92">
        <v>45156</v>
      </c>
      <c r="B954" s="93">
        <v>1.5087261167121231</v>
      </c>
    </row>
    <row r="955" spans="1:2" x14ac:dyDescent="0.35">
      <c r="A955" s="92">
        <v>45159</v>
      </c>
      <c r="B955" s="93">
        <v>1.5253855328212185</v>
      </c>
    </row>
    <row r="956" spans="1:2" x14ac:dyDescent="0.35">
      <c r="A956" s="92">
        <v>45160</v>
      </c>
      <c r="B956" s="93">
        <v>1.5068038763918428</v>
      </c>
    </row>
    <row r="957" spans="1:2" x14ac:dyDescent="0.35">
      <c r="A957" s="92">
        <v>45161</v>
      </c>
      <c r="B957" s="93">
        <v>1.4987945417240085</v>
      </c>
    </row>
    <row r="958" spans="1:2" x14ac:dyDescent="0.35">
      <c r="A958" s="92">
        <v>45162</v>
      </c>
      <c r="B958" s="93">
        <v>1.4681988832928812</v>
      </c>
    </row>
    <row r="959" spans="1:2" x14ac:dyDescent="0.35">
      <c r="A959" s="92">
        <v>45163</v>
      </c>
      <c r="B959" s="93">
        <v>1.4806934453747029</v>
      </c>
    </row>
    <row r="960" spans="1:2" x14ac:dyDescent="0.35">
      <c r="A960" s="92">
        <v>45166</v>
      </c>
      <c r="B960" s="93">
        <v>1.4877416598823971</v>
      </c>
    </row>
    <row r="961" spans="1:2" x14ac:dyDescent="0.35">
      <c r="A961" s="92">
        <v>45167</v>
      </c>
      <c r="B961" s="93">
        <v>1.4795721385212059</v>
      </c>
    </row>
    <row r="962" spans="1:2" x14ac:dyDescent="0.35">
      <c r="A962" s="92">
        <v>45168</v>
      </c>
      <c r="B962" s="93">
        <v>1.4821351256149131</v>
      </c>
    </row>
    <row r="963" spans="1:2" x14ac:dyDescent="0.35">
      <c r="A963" s="92">
        <v>45169</v>
      </c>
      <c r="B963" s="93">
        <v>1.453942267584136</v>
      </c>
    </row>
    <row r="964" spans="1:2" x14ac:dyDescent="0.35">
      <c r="A964" s="92">
        <v>45170</v>
      </c>
      <c r="B964" s="93">
        <v>1.4412875188089578</v>
      </c>
    </row>
    <row r="965" spans="1:2" x14ac:dyDescent="0.35">
      <c r="A965" s="92">
        <v>45174</v>
      </c>
      <c r="B965" s="93">
        <v>1.3916296438683848</v>
      </c>
    </row>
    <row r="966" spans="1:2" x14ac:dyDescent="0.35">
      <c r="A966" s="92">
        <v>45175</v>
      </c>
      <c r="B966" s="93">
        <v>1.3824990023470536</v>
      </c>
    </row>
    <row r="967" spans="1:2" x14ac:dyDescent="0.35">
      <c r="A967" s="92">
        <v>45176</v>
      </c>
      <c r="B967" s="93">
        <v>1.3924305773351682</v>
      </c>
    </row>
    <row r="968" spans="1:2" x14ac:dyDescent="0.35">
      <c r="A968" s="92">
        <v>45177</v>
      </c>
      <c r="B968" s="93">
        <v>1.4009204720830726</v>
      </c>
    </row>
    <row r="969" spans="1:2" x14ac:dyDescent="0.35">
      <c r="A969" s="92">
        <v>45180</v>
      </c>
      <c r="B969" s="93">
        <v>1.3945130043488052</v>
      </c>
    </row>
    <row r="970" spans="1:2" x14ac:dyDescent="0.35">
      <c r="A970" s="92">
        <v>45181</v>
      </c>
      <c r="B970" s="93">
        <v>1.3767322813862128</v>
      </c>
    </row>
    <row r="971" spans="1:2" x14ac:dyDescent="0.35">
      <c r="A971" s="92">
        <v>45182</v>
      </c>
      <c r="B971" s="93">
        <v>1.4018815922432128</v>
      </c>
    </row>
    <row r="972" spans="1:2" x14ac:dyDescent="0.35">
      <c r="A972" s="92">
        <v>45183</v>
      </c>
      <c r="B972" s="93">
        <v>1.4073279398173402</v>
      </c>
    </row>
    <row r="973" spans="1:2" x14ac:dyDescent="0.35">
      <c r="A973" s="92">
        <v>45184</v>
      </c>
      <c r="B973" s="93">
        <v>1.3885860966946078</v>
      </c>
    </row>
    <row r="974" spans="1:2" x14ac:dyDescent="0.35">
      <c r="A974" s="92">
        <v>45187</v>
      </c>
      <c r="B974" s="93">
        <v>1.3889064700813212</v>
      </c>
    </row>
    <row r="975" spans="1:2" x14ac:dyDescent="0.35">
      <c r="A975" s="92">
        <v>45188</v>
      </c>
      <c r="B975" s="93">
        <v>1.3892268434680346</v>
      </c>
    </row>
    <row r="976" spans="1:2" x14ac:dyDescent="0.35">
      <c r="A976" s="92">
        <v>45189</v>
      </c>
      <c r="B976" s="93">
        <v>1.4119733539246841</v>
      </c>
    </row>
    <row r="977" spans="1:2" x14ac:dyDescent="0.35">
      <c r="A977" s="92">
        <v>45190</v>
      </c>
      <c r="B977" s="93">
        <v>1.4212641821393719</v>
      </c>
    </row>
    <row r="978" spans="1:2" x14ac:dyDescent="0.35">
      <c r="A978" s="92">
        <v>45191</v>
      </c>
      <c r="B978" s="93">
        <v>1.4222253022995122</v>
      </c>
    </row>
    <row r="979" spans="1:2" x14ac:dyDescent="0.35">
      <c r="A979" s="92">
        <v>45194</v>
      </c>
      <c r="B979" s="93">
        <v>1.438083784941824</v>
      </c>
    </row>
    <row r="980" spans="1:2" x14ac:dyDescent="0.35">
      <c r="A980" s="92">
        <v>45195</v>
      </c>
      <c r="B980" s="93">
        <v>1.4010806587764293</v>
      </c>
    </row>
    <row r="981" spans="1:2" x14ac:dyDescent="0.35">
      <c r="A981" s="92">
        <v>45196</v>
      </c>
      <c r="B981" s="93">
        <v>1.3969158047491554</v>
      </c>
    </row>
    <row r="982" spans="1:2" x14ac:dyDescent="0.35">
      <c r="A982" s="92">
        <v>45197</v>
      </c>
      <c r="B982" s="93">
        <v>1.4292735168072064</v>
      </c>
    </row>
    <row r="983" spans="1:2" x14ac:dyDescent="0.35">
      <c r="A983" s="92">
        <v>45198</v>
      </c>
      <c r="B983" s="93">
        <v>1.4137354075516078</v>
      </c>
    </row>
    <row r="984" spans="1:2" x14ac:dyDescent="0.35">
      <c r="A984" s="92">
        <v>45201</v>
      </c>
      <c r="B984" s="93">
        <v>1.4095705535243337</v>
      </c>
    </row>
    <row r="985" spans="1:2" x14ac:dyDescent="0.35">
      <c r="A985" s="92">
        <v>45202</v>
      </c>
      <c r="B985" s="93">
        <v>1.3762517213061429</v>
      </c>
    </row>
    <row r="986" spans="1:2" x14ac:dyDescent="0.35">
      <c r="A986" s="92">
        <v>45203</v>
      </c>
      <c r="B986" s="93">
        <v>1.3733683608257226</v>
      </c>
    </row>
    <row r="987" spans="1:2" x14ac:dyDescent="0.35">
      <c r="A987" s="92">
        <v>45204</v>
      </c>
      <c r="B987" s="93">
        <v>1.3832999358138371</v>
      </c>
    </row>
    <row r="988" spans="1:2" x14ac:dyDescent="0.35">
      <c r="A988" s="92">
        <v>45205</v>
      </c>
      <c r="B988" s="93">
        <v>1.3876249765344677</v>
      </c>
    </row>
    <row r="989" spans="1:2" x14ac:dyDescent="0.35">
      <c r="A989" s="92">
        <v>45208</v>
      </c>
      <c r="B989" s="93">
        <v>1.392110203948455</v>
      </c>
    </row>
    <row r="990" spans="1:2" x14ac:dyDescent="0.35">
      <c r="A990" s="92">
        <v>45209</v>
      </c>
      <c r="B990" s="93">
        <v>1.3821786289603404</v>
      </c>
    </row>
    <row r="991" spans="1:2" x14ac:dyDescent="0.35">
      <c r="A991" s="92">
        <v>45210</v>
      </c>
      <c r="B991" s="93">
        <v>1.3749702277592895</v>
      </c>
    </row>
    <row r="992" spans="1:2" x14ac:dyDescent="0.35">
      <c r="A992" s="92">
        <v>45211</v>
      </c>
      <c r="B992" s="93">
        <v>1.3461366229550857</v>
      </c>
    </row>
    <row r="993" spans="1:2" x14ac:dyDescent="0.35">
      <c r="A993" s="92">
        <v>45212</v>
      </c>
      <c r="B993" s="93">
        <v>1.3349235544201177</v>
      </c>
    </row>
    <row r="994" spans="1:2" x14ac:dyDescent="0.35">
      <c r="A994" s="92">
        <v>45215</v>
      </c>
      <c r="B994" s="93">
        <v>1.3602330519704742</v>
      </c>
    </row>
    <row r="995" spans="1:2" x14ac:dyDescent="0.35">
      <c r="A995" s="92">
        <v>45216</v>
      </c>
      <c r="B995" s="93">
        <v>1.3857027362141874</v>
      </c>
    </row>
    <row r="996" spans="1:2" x14ac:dyDescent="0.35">
      <c r="A996" s="92">
        <v>45217</v>
      </c>
      <c r="B996" s="93">
        <v>1.3611941721306142</v>
      </c>
    </row>
    <row r="997" spans="1:2" x14ac:dyDescent="0.35">
      <c r="A997" s="92">
        <v>45218</v>
      </c>
      <c r="B997" s="93">
        <v>1.3515829705292131</v>
      </c>
    </row>
    <row r="998" spans="1:2" x14ac:dyDescent="0.35">
      <c r="A998" s="92">
        <v>45219</v>
      </c>
      <c r="B998" s="93">
        <v>1.3456560628750156</v>
      </c>
    </row>
    <row r="999" spans="1:2" x14ac:dyDescent="0.35">
      <c r="A999" s="92">
        <v>45222</v>
      </c>
      <c r="B999" s="93">
        <v>1.3288364600725635</v>
      </c>
    </row>
    <row r="1000" spans="1:2" x14ac:dyDescent="0.35">
      <c r="A1000" s="92">
        <v>45223</v>
      </c>
      <c r="B1000" s="93">
        <v>1.366960893091455</v>
      </c>
    </row>
    <row r="1001" spans="1:2" x14ac:dyDescent="0.35">
      <c r="A1001" s="92">
        <v>45224</v>
      </c>
      <c r="B1001" s="93">
        <v>1.3390884084473915</v>
      </c>
    </row>
    <row r="1002" spans="1:2" x14ac:dyDescent="0.35">
      <c r="A1002" s="92">
        <v>45225</v>
      </c>
      <c r="B1002" s="93">
        <v>1.3515829705292131</v>
      </c>
    </row>
    <row r="1003" spans="1:2" x14ac:dyDescent="0.35">
      <c r="A1003" s="92">
        <v>45226</v>
      </c>
      <c r="B1003" s="93">
        <v>1.3615145455173276</v>
      </c>
    </row>
    <row r="1004" spans="1:2" x14ac:dyDescent="0.35">
      <c r="A1004" s="92">
        <v>45229</v>
      </c>
      <c r="B1004" s="93">
        <v>1.426783973449264</v>
      </c>
    </row>
    <row r="1005" spans="1:2" x14ac:dyDescent="0.35">
      <c r="A1005" s="92">
        <v>45230</v>
      </c>
      <c r="B1005" s="93">
        <v>1.3600817231262448</v>
      </c>
    </row>
    <row r="1006" spans="1:2" x14ac:dyDescent="0.35">
      <c r="A1006" s="92">
        <v>45231</v>
      </c>
      <c r="B1006" s="93">
        <v>1.3900899616165541</v>
      </c>
    </row>
    <row r="1007" spans="1:2" x14ac:dyDescent="0.35">
      <c r="A1007" s="92">
        <v>45232</v>
      </c>
      <c r="B1007" s="93">
        <v>1.4096808323407977</v>
      </c>
    </row>
    <row r="1008" spans="1:2" x14ac:dyDescent="0.35">
      <c r="A1008" s="92">
        <v>45233</v>
      </c>
      <c r="B1008" s="93">
        <v>1.4497954723952009</v>
      </c>
    </row>
    <row r="1009" spans="1:2" x14ac:dyDescent="0.35">
      <c r="A1009" s="92">
        <v>45236</v>
      </c>
      <c r="B1009" s="93">
        <v>1.4522832020109777</v>
      </c>
    </row>
    <row r="1010" spans="1:2" x14ac:dyDescent="0.35">
      <c r="A1010" s="92">
        <v>45237</v>
      </c>
      <c r="B1010" s="93">
        <v>1.4354910271044834</v>
      </c>
    </row>
    <row r="1011" spans="1:2" x14ac:dyDescent="0.35">
      <c r="A1011" s="92">
        <v>45238</v>
      </c>
      <c r="B1011" s="93">
        <v>1.4242962438334872</v>
      </c>
    </row>
    <row r="1012" spans="1:2" x14ac:dyDescent="0.35">
      <c r="A1012" s="92">
        <v>45239</v>
      </c>
      <c r="B1012" s="93">
        <v>1.4174549873901006</v>
      </c>
    </row>
    <row r="1013" spans="1:2" x14ac:dyDescent="0.35">
      <c r="A1013" s="92">
        <v>45240</v>
      </c>
      <c r="B1013" s="93">
        <v>1.4138788760674212</v>
      </c>
    </row>
    <row r="1014" spans="1:2" x14ac:dyDescent="0.35">
      <c r="A1014" s="92">
        <v>45243</v>
      </c>
      <c r="B1014" s="93">
        <v>1.4090588999368534</v>
      </c>
    </row>
    <row r="1015" spans="1:2" x14ac:dyDescent="0.35">
      <c r="A1015" s="92">
        <v>45244</v>
      </c>
      <c r="B1015" s="93">
        <v>1.4933307406712975</v>
      </c>
    </row>
    <row r="1016" spans="1:2" x14ac:dyDescent="0.35">
      <c r="A1016" s="92">
        <v>45245</v>
      </c>
      <c r="B1016" s="93">
        <v>1.4749837347549424</v>
      </c>
    </row>
    <row r="1017" spans="1:2" x14ac:dyDescent="0.35">
      <c r="A1017" s="92">
        <v>45246</v>
      </c>
      <c r="B1017" s="93">
        <v>1.4692308600184583</v>
      </c>
    </row>
    <row r="1018" spans="1:2" x14ac:dyDescent="0.35">
      <c r="A1018" s="92">
        <v>45247</v>
      </c>
      <c r="B1018" s="93">
        <v>1.4679869952105697</v>
      </c>
    </row>
    <row r="1019" spans="1:2" x14ac:dyDescent="0.35">
      <c r="A1019" s="92">
        <v>45250</v>
      </c>
      <c r="B1019" s="93">
        <v>1.4972178181959488</v>
      </c>
    </row>
    <row r="1020" spans="1:2" x14ac:dyDescent="0.35">
      <c r="A1020" s="92">
        <v>45251</v>
      </c>
      <c r="B1020" s="93">
        <v>1.4913094603584787</v>
      </c>
    </row>
    <row r="1021" spans="1:2" x14ac:dyDescent="0.35">
      <c r="A1021" s="92">
        <v>45252</v>
      </c>
      <c r="B1021" s="93">
        <v>1.5133880606984991</v>
      </c>
    </row>
    <row r="1022" spans="1:2" x14ac:dyDescent="0.35">
      <c r="A1022" s="92">
        <v>45254</v>
      </c>
      <c r="B1022" s="93">
        <v>1.5163422396172341</v>
      </c>
    </row>
    <row r="1023" spans="1:2" x14ac:dyDescent="0.35">
      <c r="A1023" s="92">
        <v>45257</v>
      </c>
      <c r="B1023" s="93">
        <v>1.5172751382231506</v>
      </c>
    </row>
    <row r="1024" spans="1:2" x14ac:dyDescent="0.35">
      <c r="A1024" s="92">
        <v>45258</v>
      </c>
      <c r="B1024" s="93">
        <v>1.5196073847379414</v>
      </c>
    </row>
    <row r="1025" spans="1:2" x14ac:dyDescent="0.35">
      <c r="A1025" s="92">
        <v>45259</v>
      </c>
      <c r="B1025" s="93">
        <v>1.4969068519939768</v>
      </c>
    </row>
    <row r="1026" spans="1:2" x14ac:dyDescent="0.35">
      <c r="A1026" s="92">
        <v>45260</v>
      </c>
      <c r="B1026" s="93">
        <v>1.4891326969446739</v>
      </c>
    </row>
    <row r="1027" spans="1:2" x14ac:dyDescent="0.35">
      <c r="A1027" s="92">
        <v>45261</v>
      </c>
      <c r="B1027" s="93">
        <v>1.5261376749793558</v>
      </c>
    </row>
    <row r="1028" spans="1:2" x14ac:dyDescent="0.35">
      <c r="A1028" s="92">
        <v>45264</v>
      </c>
      <c r="B1028" s="93">
        <v>1.5555239810657211</v>
      </c>
    </row>
    <row r="1029" spans="1:2" x14ac:dyDescent="0.35">
      <c r="A1029" s="92">
        <v>45265</v>
      </c>
      <c r="B1029" s="93">
        <v>1.5591000923884004</v>
      </c>
    </row>
    <row r="1030" spans="1:2" x14ac:dyDescent="0.35">
      <c r="A1030" s="92">
        <v>45266</v>
      </c>
      <c r="B1030" s="93">
        <v>1.5340673131296449</v>
      </c>
    </row>
    <row r="1031" spans="1:2" x14ac:dyDescent="0.35">
      <c r="A1031" s="92">
        <v>45267</v>
      </c>
      <c r="B1031" s="93">
        <v>1.5225615636566765</v>
      </c>
    </row>
    <row r="1032" spans="1:2" x14ac:dyDescent="0.35">
      <c r="A1032" s="92">
        <v>45268</v>
      </c>
      <c r="B1032" s="93">
        <v>1.5595665416913587</v>
      </c>
    </row>
    <row r="1033" spans="1:2" x14ac:dyDescent="0.35">
      <c r="A1033" s="92">
        <v>45271</v>
      </c>
      <c r="B1033" s="93">
        <v>1.5734045376791179</v>
      </c>
    </row>
    <row r="1034" spans="1:2" x14ac:dyDescent="0.35">
      <c r="A1034" s="92">
        <v>45272</v>
      </c>
      <c r="B1034" s="93">
        <v>1.6012360127556224</v>
      </c>
    </row>
    <row r="1035" spans="1:2" x14ac:dyDescent="0.35">
      <c r="A1035" s="92">
        <v>45273</v>
      </c>
      <c r="B1035" s="93">
        <v>1.6393293724972069</v>
      </c>
    </row>
    <row r="1036" spans="1:2" x14ac:dyDescent="0.35">
      <c r="A1036" s="92">
        <v>45274</v>
      </c>
      <c r="B1036" s="93">
        <v>1.6256468596104339</v>
      </c>
    </row>
    <row r="1037" spans="1:2" x14ac:dyDescent="0.35">
      <c r="A1037" s="92">
        <v>45275</v>
      </c>
      <c r="B1037" s="93">
        <v>1.5755813010929227</v>
      </c>
    </row>
    <row r="1038" spans="1:2" x14ac:dyDescent="0.35">
      <c r="A1038" s="92">
        <v>45278</v>
      </c>
      <c r="B1038" s="93">
        <v>1.6017024620585807</v>
      </c>
    </row>
    <row r="1039" spans="1:2" x14ac:dyDescent="0.35">
      <c r="A1039" s="92">
        <v>45279</v>
      </c>
      <c r="B1039" s="93">
        <v>1.6259578258124059</v>
      </c>
    </row>
    <row r="1040" spans="1:2" x14ac:dyDescent="0.35">
      <c r="A1040" s="92">
        <v>45280</v>
      </c>
      <c r="B1040" s="93">
        <v>1.605123090280274</v>
      </c>
    </row>
    <row r="1041" spans="1:2" x14ac:dyDescent="0.35">
      <c r="A1041" s="92">
        <v>45281</v>
      </c>
      <c r="B1041" s="93">
        <v>1.6326435991548065</v>
      </c>
    </row>
    <row r="1042" spans="1:2" x14ac:dyDescent="0.35">
      <c r="A1042" s="92">
        <v>45282</v>
      </c>
      <c r="B1042" s="93">
        <v>1.631399734346918</v>
      </c>
    </row>
    <row r="1043" spans="1:2" x14ac:dyDescent="0.35">
      <c r="A1043" s="92">
        <v>45286</v>
      </c>
      <c r="B1043" s="93">
        <v>1.6402622711031234</v>
      </c>
    </row>
    <row r="1044" spans="1:2" x14ac:dyDescent="0.35">
      <c r="A1044" s="92">
        <v>45287</v>
      </c>
      <c r="B1044" s="93">
        <v>1.618494636965075</v>
      </c>
    </row>
    <row r="1045" spans="1:2" x14ac:dyDescent="0.35">
      <c r="A1045" s="92">
        <v>45288</v>
      </c>
      <c r="B1045" s="93">
        <v>1.6012360127556224</v>
      </c>
    </row>
    <row r="1046" spans="1:2" x14ac:dyDescent="0.35">
      <c r="A1046" s="92">
        <v>45289</v>
      </c>
      <c r="B1046" s="93">
        <v>1.5769806490017972</v>
      </c>
    </row>
    <row r="1047" spans="1:2" x14ac:dyDescent="0.35">
      <c r="A1047" s="92">
        <v>45293</v>
      </c>
      <c r="B1047" s="93">
        <v>1.5828890068392676</v>
      </c>
    </row>
    <row r="1048" spans="1:2" x14ac:dyDescent="0.35">
      <c r="A1048" s="92">
        <v>45294</v>
      </c>
      <c r="B1048" s="93">
        <v>1.5426188836838781</v>
      </c>
    </row>
    <row r="1049" spans="1:2" x14ac:dyDescent="0.35">
      <c r="A1049" s="92">
        <v>45295</v>
      </c>
      <c r="B1049" s="93">
        <v>1.5312686173118959</v>
      </c>
    </row>
    <row r="1050" spans="1:2" x14ac:dyDescent="0.35">
      <c r="A1050" s="92">
        <v>45296</v>
      </c>
      <c r="B1050" s="93">
        <v>1.5056139056491962</v>
      </c>
    </row>
    <row r="1051" spans="1:2" x14ac:dyDescent="0.35">
      <c r="A1051" s="92">
        <v>45299</v>
      </c>
      <c r="B1051" s="93">
        <v>1.5444846808957109</v>
      </c>
    </row>
    <row r="1052" spans="1:2" x14ac:dyDescent="0.35">
      <c r="A1052" s="92">
        <v>45300</v>
      </c>
      <c r="B1052" s="93">
        <v>1.52085124954583</v>
      </c>
    </row>
    <row r="1053" spans="1:2" x14ac:dyDescent="0.35">
      <c r="A1053" s="92">
        <v>45301</v>
      </c>
      <c r="B1053" s="93">
        <v>1.5112112972846943</v>
      </c>
    </row>
    <row r="1054" spans="1:2" x14ac:dyDescent="0.35">
      <c r="A1054" s="92">
        <v>45302</v>
      </c>
      <c r="B1054" s="93">
        <v>1.5113667803856803</v>
      </c>
    </row>
    <row r="1055" spans="1:2" x14ac:dyDescent="0.35">
      <c r="A1055" s="92">
        <v>45303</v>
      </c>
      <c r="B1055" s="93">
        <v>1.4858675518239666</v>
      </c>
    </row>
    <row r="1056" spans="1:2" x14ac:dyDescent="0.35">
      <c r="A1056" s="92">
        <v>45307</v>
      </c>
      <c r="B1056" s="93">
        <v>1.5247383270704813</v>
      </c>
    </row>
    <row r="1057" spans="1:2" x14ac:dyDescent="0.35">
      <c r="A1057" s="92">
        <v>45308</v>
      </c>
      <c r="B1057" s="93">
        <v>1.5280034721911886</v>
      </c>
    </row>
    <row r="1058" spans="1:2" x14ac:dyDescent="0.35">
      <c r="A1058" s="92">
        <v>45309</v>
      </c>
      <c r="B1058" s="93">
        <v>1.5410640526740176</v>
      </c>
    </row>
    <row r="1059" spans="1:2" x14ac:dyDescent="0.35">
      <c r="A1059" s="92">
        <v>45310</v>
      </c>
      <c r="B1059" s="93">
        <v>1.5511704542381115</v>
      </c>
    </row>
    <row r="1060" spans="1:2" x14ac:dyDescent="0.35">
      <c r="A1060" s="92">
        <v>45313</v>
      </c>
      <c r="B1060" s="93">
        <v>1.5558349472676931</v>
      </c>
    </row>
    <row r="1061" spans="1:2" x14ac:dyDescent="0.35">
      <c r="A1061" s="92">
        <v>45314</v>
      </c>
      <c r="B1061" s="93">
        <v>1.5426188836838781</v>
      </c>
    </row>
    <row r="1062" spans="1:2" x14ac:dyDescent="0.35">
      <c r="A1062" s="92">
        <v>45315</v>
      </c>
      <c r="B1062" s="93">
        <v>1.534378279331617</v>
      </c>
    </row>
    <row r="1063" spans="1:2" x14ac:dyDescent="0.35">
      <c r="A1063" s="92">
        <v>45316</v>
      </c>
      <c r="B1063" s="93">
        <v>1.5161867565162481</v>
      </c>
    </row>
    <row r="1064" spans="1:2" x14ac:dyDescent="0.35">
      <c r="A1064" s="92">
        <v>45317</v>
      </c>
      <c r="B1064" s="93">
        <v>1.5248938101714675</v>
      </c>
    </row>
    <row r="1065" spans="1:2" x14ac:dyDescent="0.35">
      <c r="A1065" s="92">
        <v>45320</v>
      </c>
      <c r="B1065" s="93">
        <v>1.5163422396172341</v>
      </c>
    </row>
    <row r="1066" spans="1:2" x14ac:dyDescent="0.35">
      <c r="A1066" s="92">
        <v>45321</v>
      </c>
      <c r="B1066" s="93">
        <v>1.5043700408413077</v>
      </c>
    </row>
    <row r="1067" spans="1:2" x14ac:dyDescent="0.35">
      <c r="A1067" s="92">
        <v>45322</v>
      </c>
      <c r="B1067" s="93">
        <v>1.4798037108855102</v>
      </c>
    </row>
    <row r="1068" spans="1:2" x14ac:dyDescent="0.35">
      <c r="A1068" s="92">
        <v>45323</v>
      </c>
      <c r="B1068" s="93">
        <v>1.5091900169718755</v>
      </c>
    </row>
    <row r="1069" spans="1:2" x14ac:dyDescent="0.35">
      <c r="A1069" s="92">
        <v>45324</v>
      </c>
      <c r="B1069" s="93">
        <v>1.5152538579103318</v>
      </c>
    </row>
    <row r="1070" spans="1:2" x14ac:dyDescent="0.35">
      <c r="A1070" s="92">
        <v>45327</v>
      </c>
      <c r="B1070" s="93">
        <v>1.5188299692330112</v>
      </c>
    </row>
    <row r="1071" spans="1:2" x14ac:dyDescent="0.35">
      <c r="A1071" s="92">
        <v>45328</v>
      </c>
      <c r="B1071" s="93">
        <v>1.4922423589643949</v>
      </c>
    </row>
    <row r="1072" spans="1:2" x14ac:dyDescent="0.35">
      <c r="A1072" s="92">
        <v>45329</v>
      </c>
      <c r="B1072" s="93">
        <v>1.4826024067032593</v>
      </c>
    </row>
    <row r="1073" spans="1:2" x14ac:dyDescent="0.35">
      <c r="A1073" s="92">
        <v>45330</v>
      </c>
      <c r="B1073" s="93">
        <v>1.5468169274105017</v>
      </c>
    </row>
    <row r="1074" spans="1:2" x14ac:dyDescent="0.35">
      <c r="A1074" s="92">
        <v>45331</v>
      </c>
      <c r="B1074" s="93">
        <v>1.5985928000388594</v>
      </c>
    </row>
    <row r="1075" spans="1:2" x14ac:dyDescent="0.35">
      <c r="A1075" s="92">
        <v>45334</v>
      </c>
      <c r="B1075" s="93">
        <v>1.618494636965075</v>
      </c>
    </row>
    <row r="1076" spans="1:2" x14ac:dyDescent="0.35">
      <c r="A1076" s="92">
        <v>45335</v>
      </c>
      <c r="B1076" s="93">
        <v>1.5391982554621848</v>
      </c>
    </row>
    <row r="1077" spans="1:2" x14ac:dyDescent="0.35">
      <c r="A1077" s="92">
        <v>45336</v>
      </c>
      <c r="B1077" s="93">
        <v>1.5681181122455918</v>
      </c>
    </row>
    <row r="1078" spans="1:2" x14ac:dyDescent="0.35">
      <c r="A1078" s="92">
        <v>45337</v>
      </c>
      <c r="B1078" s="93">
        <v>1.592373475999417</v>
      </c>
    </row>
    <row r="1079" spans="1:2" x14ac:dyDescent="0.35">
      <c r="A1079" s="92">
        <v>45338</v>
      </c>
      <c r="B1079" s="93">
        <v>1.5995256986447759</v>
      </c>
    </row>
    <row r="1080" spans="1:2" x14ac:dyDescent="0.35">
      <c r="A1080" s="92">
        <v>45342</v>
      </c>
      <c r="B1080" s="93">
        <v>1.5578562275805119</v>
      </c>
    </row>
    <row r="1081" spans="1:2" x14ac:dyDescent="0.35">
      <c r="A1081" s="92">
        <v>45343</v>
      </c>
      <c r="B1081" s="93">
        <v>1.5550575317627628</v>
      </c>
    </row>
    <row r="1082" spans="1:2" x14ac:dyDescent="0.35">
      <c r="A1082" s="92">
        <v>45344</v>
      </c>
      <c r="B1082" s="93">
        <v>1.5326679652207704</v>
      </c>
    </row>
    <row r="1083" spans="1:2" x14ac:dyDescent="0.35">
      <c r="A1083" s="92">
        <v>45345</v>
      </c>
      <c r="B1083" s="93">
        <v>1.5186744861320252</v>
      </c>
    </row>
    <row r="1084" spans="1:2" x14ac:dyDescent="0.35">
      <c r="A1084" s="92">
        <v>45348</v>
      </c>
      <c r="B1084" s="93">
        <v>1.4245273905092424</v>
      </c>
    </row>
    <row r="1085" spans="1:2" x14ac:dyDescent="0.35">
      <c r="A1085" s="92">
        <v>45349</v>
      </c>
      <c r="B1085" s="93">
        <v>1.4985190748414727</v>
      </c>
    </row>
    <row r="1086" spans="1:2" x14ac:dyDescent="0.35">
      <c r="A1086" s="92">
        <v>45350</v>
      </c>
      <c r="B1086" s="93">
        <v>1.4947344822325772</v>
      </c>
    </row>
    <row r="1087" spans="1:2" x14ac:dyDescent="0.35">
      <c r="A1087" s="92">
        <v>45351</v>
      </c>
      <c r="B1087" s="93">
        <v>1.5012439815198777</v>
      </c>
    </row>
    <row r="1088" spans="1:2" x14ac:dyDescent="0.35">
      <c r="A1088" s="92">
        <v>45352</v>
      </c>
      <c r="B1088" s="93">
        <v>1.5251626068080981</v>
      </c>
    </row>
    <row r="1089" spans="1:2" x14ac:dyDescent="0.35">
      <c r="A1089" s="92">
        <v>45355</v>
      </c>
      <c r="B1089" s="93">
        <v>1.5537741269313494</v>
      </c>
    </row>
    <row r="1090" spans="1:2" x14ac:dyDescent="0.35">
      <c r="A1090" s="92">
        <v>45356</v>
      </c>
      <c r="B1090" s="93">
        <v>1.5831425655763798</v>
      </c>
    </row>
    <row r="1091" spans="1:2" x14ac:dyDescent="0.35">
      <c r="A1091" s="92">
        <v>45357</v>
      </c>
      <c r="B1091" s="93">
        <v>1.6067584234558887</v>
      </c>
    </row>
    <row r="1092" spans="1:2" x14ac:dyDescent="0.35">
      <c r="A1092" s="92">
        <v>45358</v>
      </c>
      <c r="B1092" s="93">
        <v>1.6271952235439253</v>
      </c>
    </row>
    <row r="1093" spans="1:2" x14ac:dyDescent="0.35">
      <c r="A1093" s="92">
        <v>45359</v>
      </c>
      <c r="B1093" s="93">
        <v>1.6521735347626365</v>
      </c>
    </row>
    <row r="1094" spans="1:2" x14ac:dyDescent="0.35">
      <c r="A1094" s="92">
        <v>45362</v>
      </c>
      <c r="B1094" s="93">
        <v>1.5993406219424531</v>
      </c>
    </row>
    <row r="1095" spans="1:2" x14ac:dyDescent="0.35">
      <c r="A1095" s="92">
        <v>45363</v>
      </c>
      <c r="B1095" s="93">
        <v>1.5966157152640483</v>
      </c>
    </row>
    <row r="1096" spans="1:2" x14ac:dyDescent="0.35">
      <c r="A1096" s="92">
        <v>45364</v>
      </c>
      <c r="B1096" s="93">
        <v>1.6044876678905513</v>
      </c>
    </row>
    <row r="1097" spans="1:2" x14ac:dyDescent="0.35">
      <c r="A1097" s="92">
        <v>45365</v>
      </c>
      <c r="B1097" s="93">
        <v>1.5885923789331895</v>
      </c>
    </row>
    <row r="1098" spans="1:2" x14ac:dyDescent="0.35">
      <c r="A1098" s="92">
        <v>45366</v>
      </c>
      <c r="B1098" s="93">
        <v>1.5690638810712878</v>
      </c>
    </row>
    <row r="1099" spans="1:2" x14ac:dyDescent="0.35">
      <c r="A1099" s="92">
        <v>45369</v>
      </c>
      <c r="B1099" s="93">
        <v>1.6362782458052749</v>
      </c>
    </row>
    <row r="1100" spans="1:2" x14ac:dyDescent="0.35">
      <c r="A1100" s="92">
        <v>45370</v>
      </c>
      <c r="B1100" s="93">
        <v>1.6262869213177902</v>
      </c>
    </row>
    <row r="1101" spans="1:2" x14ac:dyDescent="0.35">
      <c r="A1101" s="92">
        <v>45371</v>
      </c>
      <c r="B1101" s="93">
        <v>1.6368837806226981</v>
      </c>
    </row>
    <row r="1102" spans="1:2" x14ac:dyDescent="0.35">
      <c r="A1102" s="92">
        <v>45372</v>
      </c>
      <c r="B1102" s="93">
        <v>1.637792082848833</v>
      </c>
    </row>
    <row r="1103" spans="1:2" x14ac:dyDescent="0.35">
      <c r="A1103" s="92">
        <v>45373</v>
      </c>
      <c r="B1103" s="93">
        <v>1.671096497807115</v>
      </c>
    </row>
    <row r="1104" spans="1:2" x14ac:dyDescent="0.35">
      <c r="A1104" s="92">
        <v>45376</v>
      </c>
      <c r="B1104" s="93">
        <v>1.6591371851630046</v>
      </c>
    </row>
    <row r="1105" spans="1:2" x14ac:dyDescent="0.35">
      <c r="A1105" s="92">
        <v>45377</v>
      </c>
      <c r="B1105" s="93">
        <v>1.6568664295976672</v>
      </c>
    </row>
    <row r="1106" spans="1:2" x14ac:dyDescent="0.35">
      <c r="A1106" s="92">
        <v>45378</v>
      </c>
      <c r="B1106" s="93">
        <v>1.6747297067116547</v>
      </c>
    </row>
    <row r="1107" spans="1:2" x14ac:dyDescent="0.35">
      <c r="A1107" s="92">
        <v>45379</v>
      </c>
      <c r="B1107" s="93">
        <v>1.6686743585374217</v>
      </c>
    </row>
    <row r="1108" spans="1:2" x14ac:dyDescent="0.35">
      <c r="A1108" s="92">
        <v>45383</v>
      </c>
      <c r="B1108" s="93">
        <v>1.6662522192677285</v>
      </c>
    </row>
    <row r="1109" spans="1:2" x14ac:dyDescent="0.35">
      <c r="A1109" s="92">
        <v>45384</v>
      </c>
      <c r="B1109" s="93">
        <v>1.6432418962056428</v>
      </c>
    </row>
    <row r="1110" spans="1:2" x14ac:dyDescent="0.35">
      <c r="A1110" s="92">
        <v>45385</v>
      </c>
      <c r="B1110" s="93">
        <v>1.6573205807107347</v>
      </c>
    </row>
    <row r="1111" spans="1:2" x14ac:dyDescent="0.35">
      <c r="A1111" s="92">
        <v>45386</v>
      </c>
      <c r="B1111" s="93">
        <v>1.6508110814234342</v>
      </c>
    </row>
    <row r="1112" spans="1:2" x14ac:dyDescent="0.35">
      <c r="A1112" s="92">
        <v>45387</v>
      </c>
      <c r="B1112" s="93">
        <v>1.650054162901655</v>
      </c>
    </row>
    <row r="1113" spans="1:2" x14ac:dyDescent="0.35">
      <c r="A1113" s="92">
        <v>45390</v>
      </c>
      <c r="B1113" s="93">
        <v>1.6361268621009191</v>
      </c>
    </row>
    <row r="1114" spans="1:2" x14ac:dyDescent="0.35">
      <c r="A1114" s="92">
        <v>45391</v>
      </c>
      <c r="B1114" s="93">
        <v>1.5979781686032508</v>
      </c>
    </row>
    <row r="1115" spans="1:2" x14ac:dyDescent="0.35">
      <c r="A1115" s="92">
        <v>45392</v>
      </c>
      <c r="B1115" s="93">
        <v>1.5729998573845394</v>
      </c>
    </row>
    <row r="1116" spans="1:2" x14ac:dyDescent="0.35">
      <c r="A1116" s="92">
        <v>45393</v>
      </c>
      <c r="B1116" s="93">
        <v>1.6072125745689561</v>
      </c>
    </row>
    <row r="1117" spans="1:2" x14ac:dyDescent="0.35">
      <c r="A1117" s="92">
        <v>45394</v>
      </c>
      <c r="B1117" s="93">
        <v>1.585564704846073</v>
      </c>
    </row>
    <row r="1118" spans="1:2" x14ac:dyDescent="0.35">
      <c r="A1118" s="92">
        <v>45397</v>
      </c>
      <c r="B1118" s="93">
        <v>1.5686097299582205</v>
      </c>
    </row>
    <row r="1119" spans="1:2" x14ac:dyDescent="0.35">
      <c r="A1119" s="92">
        <v>45398</v>
      </c>
      <c r="B1119" s="93">
        <v>1.5725457062714718</v>
      </c>
    </row>
    <row r="1120" spans="1:2" x14ac:dyDescent="0.35">
      <c r="A1120" s="92">
        <v>45399</v>
      </c>
      <c r="B1120" s="93">
        <v>1.5669445092103063</v>
      </c>
    </row>
    <row r="1121" spans="1:2" x14ac:dyDescent="0.35">
      <c r="A1121" s="92">
        <v>45400</v>
      </c>
      <c r="B1121" s="93">
        <v>1.5751192292455209</v>
      </c>
    </row>
    <row r="1122" spans="1:2" x14ac:dyDescent="0.35">
      <c r="A1122" s="92">
        <v>45401</v>
      </c>
      <c r="B1122" s="93">
        <v>1.5755733803585885</v>
      </c>
    </row>
    <row r="1123" spans="1:2" x14ac:dyDescent="0.35">
      <c r="A1123" s="92">
        <v>45404</v>
      </c>
      <c r="B1123" s="93">
        <v>1.5195614097469325</v>
      </c>
    </row>
    <row r="1124" spans="1:2" x14ac:dyDescent="0.35">
      <c r="A1124" s="92">
        <v>45405</v>
      </c>
      <c r="B1124" s="93">
        <v>1.5387871402001225</v>
      </c>
    </row>
    <row r="1125" spans="1:2" x14ac:dyDescent="0.35">
      <c r="A1125" s="92">
        <v>45406</v>
      </c>
      <c r="B1125" s="93">
        <v>1.5628971096234736</v>
      </c>
    </row>
    <row r="1126" spans="1:2" x14ac:dyDescent="0.35">
      <c r="A1126" s="92">
        <v>45407</v>
      </c>
      <c r="B1126" s="93">
        <v>1.50485770211335</v>
      </c>
    </row>
    <row r="1127" spans="1:2" x14ac:dyDescent="0.35">
      <c r="A1127" s="92">
        <v>45408</v>
      </c>
      <c r="B1127" s="93">
        <v>1.5482345224630214</v>
      </c>
    </row>
    <row r="1128" spans="1:2" x14ac:dyDescent="0.35">
      <c r="A1128" s="92">
        <v>45411</v>
      </c>
      <c r="B1128" s="93">
        <v>1.5427360522778517</v>
      </c>
    </row>
    <row r="1129" spans="1:2" x14ac:dyDescent="0.35">
      <c r="A1129" s="92">
        <v>45412</v>
      </c>
      <c r="B1129" s="93">
        <v>1.5728249030133632</v>
      </c>
    </row>
    <row r="1130" spans="1:2" x14ac:dyDescent="0.35">
      <c r="A1130" s="92">
        <v>45413</v>
      </c>
      <c r="B1130" s="93">
        <v>1.6071903416706734</v>
      </c>
    </row>
    <row r="1131" spans="1:2" x14ac:dyDescent="0.35">
      <c r="A1131" s="92">
        <v>45414</v>
      </c>
      <c r="B1131" s="93">
        <v>1.6073430769535948</v>
      </c>
    </row>
    <row r="1132" spans="1:2" x14ac:dyDescent="0.35">
      <c r="A1132" s="92">
        <v>45415</v>
      </c>
      <c r="B1132" s="93">
        <v>1.6041356360122458</v>
      </c>
    </row>
    <row r="1133" spans="1:2" x14ac:dyDescent="0.35">
      <c r="A1133" s="92">
        <v>45418</v>
      </c>
      <c r="B1133" s="93">
        <v>1.5221532867683154</v>
      </c>
    </row>
    <row r="1134" spans="1:2" x14ac:dyDescent="0.35">
      <c r="A1134" s="92">
        <v>45419</v>
      </c>
      <c r="B1134" s="93">
        <v>1.6217439747453111</v>
      </c>
    </row>
    <row r="1135" spans="1:2" x14ac:dyDescent="0.35">
      <c r="A1135" s="92">
        <v>45420</v>
      </c>
      <c r="B1135" s="93">
        <v>1.6589046792143394</v>
      </c>
    </row>
    <row r="1136" spans="1:2" x14ac:dyDescent="0.35">
      <c r="A1136" s="92">
        <v>45421</v>
      </c>
      <c r="B1136" s="93">
        <v>1.6441890402446042</v>
      </c>
    </row>
    <row r="1137" spans="1:2" x14ac:dyDescent="0.35">
      <c r="A1137" s="92">
        <v>45422</v>
      </c>
      <c r="B1137" s="93">
        <v>1.691160170693456</v>
      </c>
    </row>
    <row r="1138" spans="1:2" x14ac:dyDescent="0.35">
      <c r="A1138" s="92">
        <v>45425</v>
      </c>
      <c r="B1138" s="93">
        <v>1.7106323798352268</v>
      </c>
    </row>
    <row r="1139" spans="1:2" x14ac:dyDescent="0.35">
      <c r="A1139" s="92">
        <v>45426</v>
      </c>
      <c r="B1139" s="93">
        <v>1.7000787397660226</v>
      </c>
    </row>
    <row r="1140" spans="1:2" x14ac:dyDescent="0.35">
      <c r="A1140" s="92">
        <v>45427</v>
      </c>
      <c r="B1140" s="93">
        <v>1.7150916643715102</v>
      </c>
    </row>
    <row r="1141" spans="1:2" x14ac:dyDescent="0.35">
      <c r="A1141" s="92">
        <v>45428</v>
      </c>
      <c r="B1141" s="93">
        <v>1.7064703809346955</v>
      </c>
    </row>
    <row r="1142" spans="1:2" x14ac:dyDescent="0.35">
      <c r="A1142" s="92">
        <v>45429</v>
      </c>
      <c r="B1142" s="93">
        <v>1.7119701651961117</v>
      </c>
    </row>
    <row r="1143" spans="1:2" x14ac:dyDescent="0.35">
      <c r="A1143" s="92">
        <v>45432</v>
      </c>
      <c r="B1143" s="93">
        <v>1.7119701651961117</v>
      </c>
    </row>
    <row r="1144" spans="1:2" x14ac:dyDescent="0.35">
      <c r="A1144" s="92">
        <v>45433</v>
      </c>
      <c r="B1144" s="93">
        <v>1.7134565933748729</v>
      </c>
    </row>
    <row r="1145" spans="1:2" x14ac:dyDescent="0.35">
      <c r="A1145" s="92">
        <v>45434</v>
      </c>
      <c r="B1145" s="93">
        <v>1.7061730952989433</v>
      </c>
    </row>
    <row r="1146" spans="1:2" x14ac:dyDescent="0.35">
      <c r="A1146" s="92">
        <v>45435</v>
      </c>
      <c r="B1146" s="93">
        <v>1.6878900287001815</v>
      </c>
    </row>
    <row r="1147" spans="1:2" x14ac:dyDescent="0.35">
      <c r="A1147" s="92">
        <v>45436</v>
      </c>
      <c r="B1147" s="93">
        <v>1.7260912328943425</v>
      </c>
    </row>
    <row r="1148" spans="1:2" x14ac:dyDescent="0.35">
      <c r="A1148" s="92">
        <v>45440</v>
      </c>
      <c r="B1148" s="93">
        <v>1.7290640892518647</v>
      </c>
    </row>
    <row r="1149" spans="1:2" x14ac:dyDescent="0.35">
      <c r="A1149" s="92">
        <v>45441</v>
      </c>
      <c r="B1149" s="93">
        <v>1.7161321640966429</v>
      </c>
    </row>
    <row r="1150" spans="1:2" x14ac:dyDescent="0.35">
      <c r="A1150" s="92">
        <v>45442</v>
      </c>
      <c r="B1150" s="93">
        <v>1.7278749467088559</v>
      </c>
    </row>
    <row r="1151" spans="1:2" x14ac:dyDescent="0.35">
      <c r="A1151" s="92">
        <v>45443</v>
      </c>
      <c r="B1151" s="93">
        <v>1.7736569346146986</v>
      </c>
    </row>
    <row r="1152" spans="1:2" x14ac:dyDescent="0.35">
      <c r="A1152" s="92">
        <v>45446</v>
      </c>
      <c r="B1152" s="93">
        <v>1.7537387970192995</v>
      </c>
    </row>
    <row r="1153" spans="1:2" x14ac:dyDescent="0.35">
      <c r="A1153" s="92">
        <v>45447</v>
      </c>
      <c r="B1153" s="93">
        <v>1.7555225108338128</v>
      </c>
    </row>
    <row r="1154" spans="1:2" x14ac:dyDescent="0.35">
      <c r="A1154" s="92">
        <v>45448</v>
      </c>
      <c r="B1154" s="93">
        <v>1.7720218636180614</v>
      </c>
    </row>
    <row r="1155" spans="1:2" x14ac:dyDescent="0.35">
      <c r="A1155" s="92">
        <v>45449</v>
      </c>
      <c r="B1155" s="93">
        <v>1.792385929667089</v>
      </c>
    </row>
    <row r="1156" spans="1:2" x14ac:dyDescent="0.35">
      <c r="A1156" s="92">
        <v>45450</v>
      </c>
      <c r="B1156" s="93">
        <v>1.7696435785320437</v>
      </c>
    </row>
    <row r="1157" spans="1:2" x14ac:dyDescent="0.35">
      <c r="A1157" s="92">
        <v>45453</v>
      </c>
      <c r="B1157" s="93">
        <v>1.8032368553720453</v>
      </c>
    </row>
    <row r="1158" spans="1:2" x14ac:dyDescent="0.35">
      <c r="A1158" s="92">
        <v>45454</v>
      </c>
      <c r="B1158" s="93">
        <v>1.8213712791529311</v>
      </c>
    </row>
    <row r="1159" spans="1:2" x14ac:dyDescent="0.35">
      <c r="A1159" s="92">
        <v>45455</v>
      </c>
      <c r="B1159" s="93">
        <v>1.8277629203216039</v>
      </c>
    </row>
    <row r="1160" spans="1:2" x14ac:dyDescent="0.35">
      <c r="A1160" s="92">
        <v>45456</v>
      </c>
      <c r="B1160" s="93">
        <v>1.7934264293922217</v>
      </c>
    </row>
    <row r="1161" spans="1:2" x14ac:dyDescent="0.35">
      <c r="A1161" s="92">
        <v>45457</v>
      </c>
      <c r="B1161" s="93">
        <v>1.7977370711106291</v>
      </c>
    </row>
    <row r="1162" spans="1:2" x14ac:dyDescent="0.35">
      <c r="A1162" s="92">
        <v>45460</v>
      </c>
      <c r="B1162" s="93">
        <v>1.8166147089808953</v>
      </c>
    </row>
    <row r="1163" spans="1:2" x14ac:dyDescent="0.35">
      <c r="A1163" s="92">
        <v>45461</v>
      </c>
      <c r="B1163" s="93">
        <v>1.8403975598410733</v>
      </c>
    </row>
    <row r="1164" spans="1:2" x14ac:dyDescent="0.35">
      <c r="A1164" s="92">
        <v>45463</v>
      </c>
      <c r="B1164" s="93">
        <v>1.8047232835508062</v>
      </c>
    </row>
    <row r="1165" spans="1:2" x14ac:dyDescent="0.35">
      <c r="A1165" s="92">
        <v>45464</v>
      </c>
      <c r="B1165" s="93">
        <v>1.8277629203216039</v>
      </c>
    </row>
    <row r="1166" spans="1:2" x14ac:dyDescent="0.35">
      <c r="A1166" s="92">
        <v>45467</v>
      </c>
      <c r="B1166" s="93">
        <v>1.8417353452019585</v>
      </c>
    </row>
    <row r="1167" spans="1:2" x14ac:dyDescent="0.35">
      <c r="A1167" s="92">
        <v>45468</v>
      </c>
      <c r="B1167" s="93">
        <v>1.8567482698074458</v>
      </c>
    </row>
    <row r="1168" spans="1:2" x14ac:dyDescent="0.35">
      <c r="A1168" s="92">
        <v>45469</v>
      </c>
      <c r="B1168" s="93">
        <v>1.8436677018343479</v>
      </c>
    </row>
    <row r="1169" spans="1:2" x14ac:dyDescent="0.35">
      <c r="A1169" s="92">
        <v>45470</v>
      </c>
      <c r="B1169" s="93">
        <v>1.9222262447255833</v>
      </c>
    </row>
    <row r="1170" spans="1:2" x14ac:dyDescent="0.35">
      <c r="A1170" s="92">
        <v>45471</v>
      </c>
      <c r="B1170" s="93">
        <v>1.9771045294806573</v>
      </c>
    </row>
    <row r="1171" spans="1:2" x14ac:dyDescent="0.35">
      <c r="A1171" s="92">
        <v>45474</v>
      </c>
      <c r="B1171" s="93">
        <v>1.9779270321879614</v>
      </c>
    </row>
    <row r="1172" spans="1:2" x14ac:dyDescent="0.35">
      <c r="A1172" s="92">
        <v>45475</v>
      </c>
      <c r="B1172" s="93">
        <v>1.9859875587195417</v>
      </c>
    </row>
    <row r="1173" spans="1:2" x14ac:dyDescent="0.35">
      <c r="A1173" s="92">
        <v>45476</v>
      </c>
      <c r="B1173" s="93">
        <v>1.9979960982461817</v>
      </c>
    </row>
    <row r="1174" spans="1:2" x14ac:dyDescent="0.35">
      <c r="A1174" s="92">
        <v>45478</v>
      </c>
      <c r="B1174" s="93">
        <v>2.0037536171973107</v>
      </c>
    </row>
    <row r="1175" spans="1:2" x14ac:dyDescent="0.35">
      <c r="A1175" s="92">
        <v>45481</v>
      </c>
      <c r="B1175" s="93">
        <v>2.0220131772994621</v>
      </c>
    </row>
    <row r="1176" spans="1:2" x14ac:dyDescent="0.35">
      <c r="A1176" s="92">
        <v>45482</v>
      </c>
      <c r="B1176" s="93">
        <v>1.9909225749633663</v>
      </c>
    </row>
    <row r="1177" spans="1:2" x14ac:dyDescent="0.35">
      <c r="A1177" s="92">
        <v>45483</v>
      </c>
      <c r="B1177" s="93">
        <v>2.021026174050697</v>
      </c>
    </row>
    <row r="1178" spans="1:2" x14ac:dyDescent="0.35">
      <c r="A1178" s="92">
        <v>45484</v>
      </c>
      <c r="B1178" s="93">
        <v>2.0374762281967791</v>
      </c>
    </row>
    <row r="1179" spans="1:2" x14ac:dyDescent="0.35">
      <c r="A1179" s="92">
        <v>45485</v>
      </c>
      <c r="B1179" s="93">
        <v>2.0559002888403914</v>
      </c>
    </row>
    <row r="1180" spans="1:2" x14ac:dyDescent="0.35">
      <c r="A1180" s="92">
        <v>45488</v>
      </c>
      <c r="B1180" s="93">
        <v>2.0476752617673504</v>
      </c>
    </row>
    <row r="1181" spans="1:2" x14ac:dyDescent="0.35">
      <c r="A1181" s="92">
        <v>45489</v>
      </c>
      <c r="B1181" s="93">
        <v>2.0876488933423301</v>
      </c>
    </row>
    <row r="1182" spans="1:2" x14ac:dyDescent="0.35">
      <c r="A1182" s="92">
        <v>45490</v>
      </c>
      <c r="B1182" s="93">
        <v>2.0748178511083859</v>
      </c>
    </row>
    <row r="1183" spans="1:2" x14ac:dyDescent="0.35">
      <c r="A1183" s="92">
        <v>45491</v>
      </c>
      <c r="B1183" s="93">
        <v>2.0282641978749729</v>
      </c>
    </row>
    <row r="1184" spans="1:2" x14ac:dyDescent="0.35">
      <c r="A1184" s="92">
        <v>45492</v>
      </c>
      <c r="B1184" s="93">
        <v>2.0216841762165401</v>
      </c>
    </row>
    <row r="1185" spans="1:2" x14ac:dyDescent="0.35">
      <c r="A1185" s="92">
        <v>45495</v>
      </c>
      <c r="B1185" s="93">
        <v>2.063796314830511</v>
      </c>
    </row>
    <row r="1186" spans="1:2" x14ac:dyDescent="0.35">
      <c r="A1186" s="92">
        <v>45496</v>
      </c>
      <c r="B1186" s="93">
        <v>2.0603418034598335</v>
      </c>
    </row>
    <row r="1187" spans="1:2" x14ac:dyDescent="0.35">
      <c r="A1187" s="92">
        <v>45497</v>
      </c>
      <c r="B1187" s="93">
        <v>2.1014669388250393</v>
      </c>
    </row>
    <row r="1188" spans="1:2" x14ac:dyDescent="0.35">
      <c r="A1188" s="92">
        <v>45498</v>
      </c>
      <c r="B1188" s="93">
        <v>2.0595193007525294</v>
      </c>
    </row>
    <row r="1189" spans="1:2" x14ac:dyDescent="0.35">
      <c r="A1189" s="92">
        <v>45499</v>
      </c>
      <c r="B1189" s="93">
        <v>2.098999430703127</v>
      </c>
    </row>
    <row r="1190" spans="1:2" x14ac:dyDescent="0.35">
      <c r="A1190" s="92">
        <v>45502</v>
      </c>
      <c r="B1190" s="93">
        <v>2.0850168846789567</v>
      </c>
    </row>
    <row r="1191" spans="1:2" x14ac:dyDescent="0.35">
      <c r="A1191" s="92">
        <v>45503</v>
      </c>
      <c r="B1191" s="93">
        <v>2.0652768197036582</v>
      </c>
    </row>
    <row r="1192" spans="1:2" x14ac:dyDescent="0.35">
      <c r="A1192" s="92">
        <v>45504</v>
      </c>
      <c r="B1192" s="93">
        <v>2.063467313747589</v>
      </c>
    </row>
    <row r="1193" spans="1:2" x14ac:dyDescent="0.35">
      <c r="A1193" s="92">
        <v>45505</v>
      </c>
      <c r="B1193" s="93">
        <v>2.0731728456937777</v>
      </c>
    </row>
    <row r="1194" spans="1:2" x14ac:dyDescent="0.35">
      <c r="A1194" s="92">
        <v>45506</v>
      </c>
      <c r="B1194" s="93">
        <v>2.0463592574356637</v>
      </c>
    </row>
    <row r="1195" spans="1:2" x14ac:dyDescent="0.35">
      <c r="A1195" s="92">
        <v>45509</v>
      </c>
      <c r="B1195" s="93">
        <v>1.7785495187756786</v>
      </c>
    </row>
    <row r="1196" spans="1:2" x14ac:dyDescent="0.35">
      <c r="A1196" s="92">
        <v>45510</v>
      </c>
      <c r="B1196" s="93">
        <v>1.8880985543714228</v>
      </c>
    </row>
    <row r="1197" spans="1:2" x14ac:dyDescent="0.35">
      <c r="A1197" s="92">
        <v>45511</v>
      </c>
      <c r="B1197" s="93">
        <v>1.8514887890449792</v>
      </c>
    </row>
    <row r="1198" spans="1:2" x14ac:dyDescent="0.35">
      <c r="A1198" s="92">
        <v>45512</v>
      </c>
      <c r="B1198" s="93">
        <v>1.8876168469329171</v>
      </c>
    </row>
    <row r="1199" spans="1:2" x14ac:dyDescent="0.35">
      <c r="A1199" s="92">
        <v>45513</v>
      </c>
      <c r="B1199" s="93">
        <v>1.890185953271615</v>
      </c>
    </row>
    <row r="1200" spans="1:2" x14ac:dyDescent="0.35">
      <c r="A1200" s="92">
        <v>45516</v>
      </c>
      <c r="B1200" s="93">
        <v>1.9041554689882842</v>
      </c>
    </row>
    <row r="1201" spans="1:2" x14ac:dyDescent="0.35">
      <c r="A1201" s="92">
        <v>45517</v>
      </c>
      <c r="B1201" s="93">
        <v>1.9565010106392522</v>
      </c>
    </row>
    <row r="1202" spans="1:2" x14ac:dyDescent="0.35">
      <c r="A1202" s="92">
        <v>45518</v>
      </c>
      <c r="B1202" s="93">
        <v>1.944940032115112</v>
      </c>
    </row>
    <row r="1203" spans="1:2" x14ac:dyDescent="0.35">
      <c r="A1203" s="92">
        <v>45519</v>
      </c>
      <c r="B1203" s="93">
        <v>1.9852428878034341</v>
      </c>
    </row>
    <row r="1204" spans="1:2" x14ac:dyDescent="0.35">
      <c r="A1204" s="92">
        <v>45520</v>
      </c>
      <c r="B1204" s="93">
        <v>1.9980884194969231</v>
      </c>
    </row>
    <row r="1205" spans="1:2" x14ac:dyDescent="0.35">
      <c r="A1205" s="92">
        <v>45523</v>
      </c>
      <c r="B1205" s="93">
        <v>2.0093282597287261</v>
      </c>
    </row>
    <row r="1206" spans="1:2" x14ac:dyDescent="0.35">
      <c r="A1206" s="92">
        <v>45524</v>
      </c>
      <c r="B1206" s="93">
        <v>1.9820315048800616</v>
      </c>
    </row>
    <row r="1207" spans="1:2" x14ac:dyDescent="0.35">
      <c r="A1207" s="92">
        <v>45525</v>
      </c>
      <c r="B1207" s="93">
        <v>2.0157510255754705</v>
      </c>
    </row>
    <row r="1208" spans="1:2" x14ac:dyDescent="0.35">
      <c r="A1208" s="92">
        <v>45526</v>
      </c>
      <c r="B1208" s="93">
        <v>2.014787610698459</v>
      </c>
    </row>
    <row r="1209" spans="1:2" x14ac:dyDescent="0.35">
      <c r="A1209" s="92">
        <v>45527</v>
      </c>
      <c r="B1209" s="93">
        <v>2.0338953390925236</v>
      </c>
    </row>
    <row r="1210" spans="1:2" x14ac:dyDescent="0.35">
      <c r="A1210" s="92">
        <v>45530</v>
      </c>
      <c r="B1210" s="93">
        <v>2.0250640360532501</v>
      </c>
    </row>
    <row r="1211" spans="1:2" x14ac:dyDescent="0.35">
      <c r="A1211" s="92">
        <v>45531</v>
      </c>
      <c r="B1211" s="93">
        <v>2.0152693181369647</v>
      </c>
    </row>
    <row r="1212" spans="1:2" x14ac:dyDescent="0.35">
      <c r="A1212" s="92">
        <v>45532</v>
      </c>
      <c r="B1212" s="93">
        <v>2.0107733820442437</v>
      </c>
    </row>
    <row r="1213" spans="1:2" x14ac:dyDescent="0.35">
      <c r="A1213" s="92">
        <v>45533</v>
      </c>
      <c r="B1213" s="93">
        <v>1.9937530525503704</v>
      </c>
    </row>
    <row r="1214" spans="1:2" x14ac:dyDescent="0.35">
      <c r="A1214" s="92">
        <v>45534</v>
      </c>
      <c r="B1214" s="93">
        <v>2.024742897760913</v>
      </c>
    </row>
    <row r="1215" spans="1:2" x14ac:dyDescent="0.35">
      <c r="A1215" s="92">
        <v>45538</v>
      </c>
      <c r="B1215" s="93">
        <v>1.9765721539103289</v>
      </c>
    </row>
    <row r="1216" spans="1:2" x14ac:dyDescent="0.35">
      <c r="A1216" s="92">
        <v>45539</v>
      </c>
      <c r="B1216" s="93">
        <v>1.9857245952419398</v>
      </c>
    </row>
    <row r="1217" spans="1:2" x14ac:dyDescent="0.35">
      <c r="A1217" s="92">
        <v>45540</v>
      </c>
      <c r="B1217" s="93">
        <v>1.9696676806250786</v>
      </c>
    </row>
    <row r="1218" spans="1:2" x14ac:dyDescent="0.35">
      <c r="A1218" s="92">
        <v>45541</v>
      </c>
      <c r="B1218" s="93">
        <v>1.9181249847049535</v>
      </c>
    </row>
    <row r="1219" spans="1:2" x14ac:dyDescent="0.35">
      <c r="A1219" s="92">
        <v>45544</v>
      </c>
      <c r="B1219" s="93">
        <v>1.925832303721047</v>
      </c>
    </row>
    <row r="1220" spans="1:2" x14ac:dyDescent="0.35">
      <c r="A1220" s="92">
        <v>45545</v>
      </c>
      <c r="B1220" s="93">
        <v>1.928722548352082</v>
      </c>
    </row>
    <row r="1221" spans="1:2" x14ac:dyDescent="0.35">
      <c r="A1221" s="92">
        <v>45546</v>
      </c>
      <c r="B1221" s="93">
        <v>1.961157515878142</v>
      </c>
    </row>
    <row r="1222" spans="1:2" x14ac:dyDescent="0.35">
      <c r="A1222" s="92">
        <v>45547</v>
      </c>
      <c r="B1222" s="93">
        <v>1.9507205213771821</v>
      </c>
    </row>
    <row r="1223" spans="1:2" x14ac:dyDescent="0.35">
      <c r="A1223" s="92">
        <v>45548</v>
      </c>
      <c r="B1223" s="93">
        <v>1.9784989836643523</v>
      </c>
    </row>
    <row r="1224" spans="1:2" x14ac:dyDescent="0.35">
      <c r="A1224" s="92">
        <v>45551</v>
      </c>
      <c r="B1224" s="93">
        <v>2.0085254139978828</v>
      </c>
    </row>
    <row r="1225" spans="1:2" x14ac:dyDescent="0.35">
      <c r="A1225" s="92">
        <v>45552</v>
      </c>
      <c r="B1225" s="93">
        <v>2.0160721638678076</v>
      </c>
    </row>
    <row r="1226" spans="1:2" x14ac:dyDescent="0.35">
      <c r="A1226" s="92">
        <v>45553</v>
      </c>
      <c r="B1226" s="93">
        <v>2.016875009598651</v>
      </c>
    </row>
    <row r="1227" spans="1:2" x14ac:dyDescent="0.35">
      <c r="A1227" s="92">
        <v>45554</v>
      </c>
      <c r="B1227" s="93">
        <v>2.0253851743455873</v>
      </c>
    </row>
    <row r="1228" spans="1:2" x14ac:dyDescent="0.35">
      <c r="A1228" s="92">
        <v>45555</v>
      </c>
      <c r="B1228" s="93">
        <v>1.9834766271955793</v>
      </c>
    </row>
    <row r="1229" spans="1:2" x14ac:dyDescent="0.35">
      <c r="A1229" s="92">
        <v>45558</v>
      </c>
      <c r="B1229" s="93">
        <v>2.0220132222760463</v>
      </c>
    </row>
    <row r="1230" spans="1:2" x14ac:dyDescent="0.35">
      <c r="A1230" s="92">
        <v>45559</v>
      </c>
      <c r="B1230" s="93">
        <v>2.029238833853634</v>
      </c>
    </row>
    <row r="1231" spans="1:2" x14ac:dyDescent="0.35">
      <c r="A1231" s="92">
        <v>45560</v>
      </c>
      <c r="B1231" s="93">
        <v>2.0271514349534421</v>
      </c>
    </row>
    <row r="1232" spans="1:2" x14ac:dyDescent="0.35">
      <c r="A1232" s="92">
        <v>45561</v>
      </c>
      <c r="B1232" s="93">
        <v>2.0057957385130165</v>
      </c>
    </row>
    <row r="1233" spans="1:2" x14ac:dyDescent="0.35">
      <c r="A1233" s="92">
        <v>45562</v>
      </c>
      <c r="B1233" s="93">
        <v>1.9916656536501784</v>
      </c>
    </row>
    <row r="1234" spans="1:2" x14ac:dyDescent="0.35">
      <c r="A1234" s="92">
        <v>45565</v>
      </c>
      <c r="B1234" s="93">
        <v>2.0250640360532501</v>
      </c>
    </row>
    <row r="1235" spans="1:2" x14ac:dyDescent="0.35">
      <c r="A1235" s="92">
        <v>45566</v>
      </c>
      <c r="B1235" s="93">
        <v>1.9558587340545777</v>
      </c>
    </row>
    <row r="1236" spans="1:2" x14ac:dyDescent="0.35">
      <c r="A1236" s="92">
        <v>45567</v>
      </c>
      <c r="B1236" s="93">
        <v>1.9388384045607048</v>
      </c>
    </row>
    <row r="1237" spans="1:2" x14ac:dyDescent="0.35">
      <c r="A1237" s="92">
        <v>45568</v>
      </c>
      <c r="B1237" s="93">
        <v>1.9211757984821574</v>
      </c>
    </row>
    <row r="1238" spans="1:2" x14ac:dyDescent="0.35">
      <c r="A1238" s="92">
        <v>45569</v>
      </c>
      <c r="B1238" s="93">
        <v>1.9171615698279418</v>
      </c>
    </row>
    <row r="1239" spans="1:2" x14ac:dyDescent="0.35">
      <c r="A1239" s="92">
        <v>45572</v>
      </c>
      <c r="B1239" s="93">
        <v>1.8916310755871324</v>
      </c>
    </row>
    <row r="1240" spans="1:2" x14ac:dyDescent="0.35">
      <c r="A1240" s="92">
        <v>45573</v>
      </c>
      <c r="B1240" s="93">
        <v>1.9606758084396361</v>
      </c>
    </row>
    <row r="1241" spans="1:2" x14ac:dyDescent="0.35">
      <c r="A1241" s="92">
        <v>45574</v>
      </c>
      <c r="B1241" s="93">
        <v>1.9658140211170319</v>
      </c>
    </row>
    <row r="1242" spans="1:2" x14ac:dyDescent="0.35">
      <c r="A1242" s="92">
        <v>45575</v>
      </c>
      <c r="B1242" s="93">
        <v>1.9353058833449952</v>
      </c>
    </row>
    <row r="1243" spans="1:2" x14ac:dyDescent="0.35">
      <c r="A1243" s="92">
        <v>45576</v>
      </c>
      <c r="B1243" s="93">
        <v>1.9865274409727829</v>
      </c>
    </row>
    <row r="1244" spans="1:2" x14ac:dyDescent="0.35">
      <c r="A1244" s="92">
        <v>45579</v>
      </c>
      <c r="B1244" s="93">
        <v>2.0054746002206794</v>
      </c>
    </row>
    <row r="1245" spans="1:2" x14ac:dyDescent="0.35">
      <c r="A1245" s="92">
        <v>45580</v>
      </c>
      <c r="B1245" s="93">
        <v>1.9894176856038179</v>
      </c>
    </row>
    <row r="1246" spans="1:2" x14ac:dyDescent="0.35">
      <c r="A1246" s="92">
        <v>45581</v>
      </c>
      <c r="B1246" s="93">
        <v>2.0207286691066977</v>
      </c>
    </row>
    <row r="1247" spans="1:2" x14ac:dyDescent="0.35">
      <c r="A1247" s="92">
        <v>45582</v>
      </c>
      <c r="B1247" s="93">
        <v>2.024742897760913</v>
      </c>
    </row>
    <row r="1248" spans="1:2" x14ac:dyDescent="0.35">
      <c r="A1248" s="92">
        <v>45583</v>
      </c>
      <c r="B1248" s="93">
        <v>2.0054746002206794</v>
      </c>
    </row>
    <row r="1249" spans="1:2" x14ac:dyDescent="0.35">
      <c r="A1249" s="92">
        <v>45586</v>
      </c>
      <c r="B1249" s="93">
        <v>1.9916656536501784</v>
      </c>
    </row>
    <row r="1250" spans="1:2" x14ac:dyDescent="0.35">
      <c r="A1250" s="92">
        <v>45587</v>
      </c>
      <c r="B1250" s="93">
        <v>1.9776961379335092</v>
      </c>
    </row>
    <row r="1251" spans="1:2" x14ac:dyDescent="0.35">
      <c r="A1251" s="92">
        <v>45588</v>
      </c>
      <c r="B1251" s="93">
        <v>1.9666168668478747</v>
      </c>
    </row>
    <row r="1252" spans="1:2" x14ac:dyDescent="0.35">
      <c r="A1252" s="92">
        <v>45589</v>
      </c>
      <c r="B1252" s="93">
        <v>1.9619603616089851</v>
      </c>
    </row>
    <row r="1253" spans="1:2" x14ac:dyDescent="0.35">
      <c r="A1253" s="92">
        <v>45590</v>
      </c>
      <c r="B1253" s="93">
        <v>1.9436554789457632</v>
      </c>
    </row>
    <row r="1254" spans="1:2" x14ac:dyDescent="0.35">
      <c r="A1254" s="92">
        <v>45593</v>
      </c>
      <c r="B1254" s="93">
        <v>1.9489542607693273</v>
      </c>
    </row>
    <row r="1255" spans="1:2" x14ac:dyDescent="0.35">
      <c r="A1255" s="92">
        <v>45594</v>
      </c>
      <c r="B1255" s="93">
        <v>1.9728790635484508</v>
      </c>
    </row>
    <row r="1256" spans="1:2" x14ac:dyDescent="0.35">
      <c r="A1256" s="92">
        <v>45595</v>
      </c>
      <c r="B1256" s="93">
        <v>1.9072062827654879</v>
      </c>
    </row>
    <row r="1257" spans="1:2" x14ac:dyDescent="0.35">
      <c r="A1257" s="92">
        <v>45596</v>
      </c>
      <c r="B1257" s="93">
        <v>1.886814001202074</v>
      </c>
    </row>
    <row r="1258" spans="1:2" x14ac:dyDescent="0.35">
      <c r="A1258" s="92">
        <v>45597</v>
      </c>
      <c r="B1258" s="93">
        <v>1.9165192932432675</v>
      </c>
    </row>
    <row r="1259" spans="1:2" x14ac:dyDescent="0.35">
      <c r="A1259" s="92">
        <v>45600</v>
      </c>
      <c r="B1259" s="93">
        <v>1.8832170526527465</v>
      </c>
    </row>
    <row r="1260" spans="1:2" x14ac:dyDescent="0.35">
      <c r="A1260" s="92">
        <v>45601</v>
      </c>
      <c r="B1260" s="93">
        <v>1.8111932019675323</v>
      </c>
    </row>
    <row r="1261" spans="1:2" x14ac:dyDescent="0.35">
      <c r="A1261" s="92">
        <v>45602</v>
      </c>
      <c r="B1261" s="93">
        <v>1.9185828796107975</v>
      </c>
    </row>
    <row r="1262" spans="1:2" x14ac:dyDescent="0.35">
      <c r="A1262" s="92">
        <v>45603</v>
      </c>
      <c r="B1262" s="93">
        <v>1.888849066065976</v>
      </c>
    </row>
    <row r="1263" spans="1:2" x14ac:dyDescent="0.35">
      <c r="A1263" s="92">
        <v>45604</v>
      </c>
      <c r="B1263" s="93">
        <v>1.8651252786631929</v>
      </c>
    </row>
    <row r="1264" spans="1:2" x14ac:dyDescent="0.35">
      <c r="A1264" s="92">
        <v>45607</v>
      </c>
      <c r="B1264" s="93">
        <v>1.870977146222546</v>
      </c>
    </row>
    <row r="1265" spans="1:2" x14ac:dyDescent="0.35">
      <c r="A1265" s="92">
        <v>45608</v>
      </c>
      <c r="B1265" s="93">
        <v>1.8425086013392062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FC9ADE09C944F84622B237F87DF4A" ma:contentTypeVersion="21" ma:contentTypeDescription="Create a new document." ma:contentTypeScope="" ma:versionID="8d2670d17de97ec6d3070c0484a002e8">
  <xsd:schema xmlns:xsd="http://www.w3.org/2001/XMLSchema" xmlns:xs="http://www.w3.org/2001/XMLSchema" xmlns:p="http://schemas.microsoft.com/office/2006/metadata/properties" xmlns:ns2="c39ba54e-b9a3-472f-97db-793996792a5d" xmlns:ns3="8bf10d9e-fd70-4a8e-b55f-cacebec34d2e" targetNamespace="http://schemas.microsoft.com/office/2006/metadata/properties" ma:root="true" ma:fieldsID="f80de8a10bd4be04ed3a1f3083aa8c31" ns2:_="" ns3:_="">
    <xsd:import namespace="c39ba54e-b9a3-472f-97db-793996792a5d"/>
    <xsd:import namespace="8bf10d9e-fd70-4a8e-b55f-cacebec34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ba54e-b9a3-472f-97db-793996792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10d9e-fd70-4a8e-b55f-cacebec34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e4305bd-66e6-421e-8214-70507df77962}" ma:internalName="TaxCatchAll" ma:showField="CatchAllData" ma:web="8bf10d9e-fd70-4a8e-b55f-cacebec34d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9ba54e-b9a3-472f-97db-793996792a5d">
      <Terms xmlns="http://schemas.microsoft.com/office/infopath/2007/PartnerControls"/>
    </lcf76f155ced4ddcb4097134ff3c332f>
    <TaxCatchAll xmlns="8bf10d9e-fd70-4a8e-b55f-cacebec34d2e" xsi:nil="true"/>
  </documentManagement>
</p:properties>
</file>

<file path=customXml/itemProps1.xml><?xml version="1.0" encoding="utf-8"?>
<ds:datastoreItem xmlns:ds="http://schemas.openxmlformats.org/officeDocument/2006/customXml" ds:itemID="{ACF45B75-53ED-4BB5-A8FE-5B2EAAE8A3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6B9D99-1C6E-4F0C-82FA-189634C0F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ba54e-b9a3-472f-97db-793996792a5d"/>
    <ds:schemaRef ds:uri="8bf10d9e-fd70-4a8e-b55f-cacebec34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4A0E-7A49-4067-962E-FA40446BEB70}">
  <ds:schemaRefs>
    <ds:schemaRef ds:uri="8bf10d9e-fd70-4a8e-b55f-cacebec34d2e"/>
    <ds:schemaRef ds:uri="http://purl.org/dc/dcmitype/"/>
    <ds:schemaRef ds:uri="http://schemas.microsoft.com/office/infopath/2007/PartnerControls"/>
    <ds:schemaRef ds:uri="http://www.w3.org/XML/1998/namespace"/>
    <ds:schemaRef ds:uri="c39ba54e-b9a3-472f-97db-793996792a5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Control Sheet</vt:lpstr>
      <vt:lpstr>Assumptions</vt:lpstr>
      <vt:lpstr>DCF</vt:lpstr>
      <vt:lpstr>WACC</vt:lpstr>
      <vt:lpstr>Borrowing Spread</vt:lpstr>
      <vt:lpstr>RV</vt:lpstr>
      <vt:lpstr>Trading Output</vt:lpstr>
      <vt:lpstr>Net Income</vt:lpstr>
      <vt:lpstr>EBITDA</vt:lpstr>
      <vt:lpstr>Street Estimates</vt:lpstr>
      <vt:lpstr>5YR EV-EBITDA</vt:lpstr>
      <vt:lpstr>5YR EV-REV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Morden</dc:creator>
  <cp:keywords/>
  <dc:description/>
  <cp:lastModifiedBy>Liam Morden</cp:lastModifiedBy>
  <cp:revision/>
  <dcterms:created xsi:type="dcterms:W3CDTF">2024-04-06T20:21:53Z</dcterms:created>
  <dcterms:modified xsi:type="dcterms:W3CDTF">2025-01-21T17:44:33Z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0x0101003ACFC9ADE09C944F84622B237F87DF4A</vt:lpwstr>
  </property>
  <property fmtid="{D5CDD505-2E9C-101B-9397-08002B2CF9AE}" pid="3" name="MediaServiceImageTags">
    <vt:lpwstr/>
  </property>
</Properties>
</file>