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f6e9a4fdecf11b/Curso Excel/Excel com IA - DIO/Projeto 1/"/>
    </mc:Choice>
  </mc:AlternateContent>
  <xr:revisionPtr revIDLastSave="2" documentId="8_{C8A6FD0E-E4A8-4B11-83F9-B4D1904FCD8F}" xr6:coauthVersionLast="47" xr6:coauthVersionMax="47" xr10:uidLastSave="{111352D3-375F-4A86-B764-0C46D3B5328E}"/>
  <bookViews>
    <workbookView xWindow="11424" yWindow="0" windowWidth="11712" windowHeight="12336" xr2:uid="{4475A715-183A-431F-B492-B25A11E942BC}"/>
  </bookViews>
  <sheets>
    <sheet name="Projeto 1" sheetId="1" r:id="rId1"/>
    <sheet name="Planilha1" sheetId="2" r:id="rId2"/>
  </sheets>
  <definedNames>
    <definedName name="Aporte">'Projeto 1'!$D$15</definedName>
    <definedName name="dividendos_mensais">'Projeto 1'!$D$19</definedName>
    <definedName name="Patrimonio">'Projeto 1'!$D$18</definedName>
    <definedName name="qnd_anos">'Projeto 1'!$D$16</definedName>
    <definedName name="Rendimento_carteira">'Projeto 1'!$D$11</definedName>
    <definedName name="Salario">'Projeto 1'!$D$10</definedName>
    <definedName name="Sugestao_ivest">'Projeto 1'!$D$12</definedName>
    <definedName name="tx_mensal">'Projeto 1'!$D$17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D34" i="1" s="1"/>
  <c r="C35" i="1"/>
  <c r="D35" i="1" s="1"/>
  <c r="C36" i="1"/>
  <c r="D36" i="1" s="1"/>
  <c r="C37" i="1"/>
  <c r="D37" i="1" s="1"/>
  <c r="C32" i="1"/>
  <c r="D32" i="1" s="1"/>
  <c r="A12" i="2"/>
  <c r="A13" i="2"/>
  <c r="A14" i="2"/>
  <c r="A15" i="2"/>
  <c r="A16" i="2"/>
  <c r="A17" i="2"/>
  <c r="A18" i="2"/>
  <c r="A19" i="2"/>
  <c r="A20" i="2"/>
  <c r="A21" i="2"/>
  <c r="A22" i="2"/>
  <c r="A23" i="2"/>
  <c r="A7" i="2"/>
  <c r="A8" i="2"/>
  <c r="A9" i="2"/>
  <c r="A10" i="2"/>
  <c r="A11" i="2"/>
  <c r="A6" i="2"/>
  <c r="C29" i="1"/>
  <c r="D18" i="1"/>
  <c r="D19" i="1" s="1"/>
  <c r="D12" i="1"/>
  <c r="C26" i="1"/>
  <c r="D26" i="1" s="1"/>
  <c r="C23" i="1"/>
  <c r="D23" i="1" s="1"/>
  <c r="C24" i="1"/>
  <c r="D24" i="1" s="1"/>
  <c r="C25" i="1"/>
  <c r="D25" i="1" s="1"/>
  <c r="C22" i="1"/>
  <c r="D22" i="1" s="1"/>
  <c r="D33" i="1" l="1"/>
  <c r="D38" i="1" s="1"/>
</calcChain>
</file>

<file path=xl/sharedStrings.xml><?xml version="1.0" encoding="utf-8"?>
<sst xmlns="http://schemas.openxmlformats.org/spreadsheetml/2006/main" count="69" uniqueCount="35">
  <si>
    <t>Taxa de rendimento mensal?</t>
  </si>
  <si>
    <t>Por quantos anos?</t>
  </si>
  <si>
    <t>Dividendos mensais?</t>
  </si>
  <si>
    <t>Patrimônio  acumulado?</t>
  </si>
  <si>
    <t xml:space="preserve">Quanto investir por mês? 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</si>
  <si>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</si>
  <si>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</si>
  <si>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</si>
  <si>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</si>
  <si>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</si>
  <si>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</si>
  <si>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</si>
  <si>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Salário</t>
  </si>
  <si>
    <t>Rendimento carteira</t>
  </si>
  <si>
    <t>CONFIGURAÇÕES</t>
  </si>
  <si>
    <t>CENÁRIOS</t>
  </si>
  <si>
    <t>PERFIL</t>
  </si>
  <si>
    <t>Agressivo</t>
  </si>
  <si>
    <t>Perfil</t>
  </si>
  <si>
    <t>Investimento mensal</t>
  </si>
  <si>
    <t>TIPO DE FII</t>
  </si>
  <si>
    <t>Percentual sugerido</t>
  </si>
  <si>
    <t>Valores</t>
  </si>
  <si>
    <t>Papel</t>
  </si>
  <si>
    <t>Tijolo</t>
  </si>
  <si>
    <t>Hibrídos</t>
  </si>
  <si>
    <t>Desenvolvimento</t>
  </si>
  <si>
    <t>Fof's</t>
  </si>
  <si>
    <t>Hotelarias</t>
  </si>
  <si>
    <t>Moderado</t>
  </si>
  <si>
    <t>Conservador</t>
  </si>
  <si>
    <t>Tipo de FII</t>
  </si>
  <si>
    <t>chave</t>
  </si>
  <si>
    <t>%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</si>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</sst>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56">
    <xf numFmtId="0" fontId="0" fillId="0" borderId="0" xfId="0"/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8" fontId="2" fillId="3" borderId="6" xfId="0" applyNumberFormat="1" applyFont="1" applyFill="1" applyBorder="1" applyAlignment="1">
      <alignment horizontal="center" vertical="center"/>
    </xf>
    <xf numFmtId="8" fontId="2" fillId="3" borderId="8" xfId="0" applyNumberFormat="1" applyFont="1" applyFill="1" applyBorder="1" applyAlignment="1">
      <alignment horizontal="center" vertical="center"/>
    </xf>
    <xf numFmtId="0" fontId="3" fillId="0" borderId="0" xfId="0" applyFont="1"/>
    <xf numFmtId="9" fontId="0" fillId="0" borderId="0" xfId="0" applyNumberFormat="1" applyAlignment="1">
      <alignment horizontal="center"/>
    </xf>
    <xf numFmtId="0" fontId="0" fillId="0" borderId="10" xfId="0" applyBorder="1"/>
    <xf numFmtId="8" fontId="0" fillId="0" borderId="0" xfId="0" applyNumberFormat="1"/>
    <xf numFmtId="0" fontId="0" fillId="0" borderId="0" xfId="0" applyAlignment="1">
      <alignment horizontal="center"/>
    </xf>
    <xf numFmtId="0" fontId="4" fillId="3" borderId="5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/>
    </xf>
    <xf numFmtId="10" fontId="0" fillId="3" borderId="6" xfId="0" applyNumberFormat="1" applyFill="1" applyBorder="1" applyAlignment="1">
      <alignment horizontal="center"/>
    </xf>
    <xf numFmtId="0" fontId="4" fillId="3" borderId="7" xfId="0" applyFont="1" applyFill="1" applyBorder="1" applyAlignment="1">
      <alignment horizontal="left"/>
    </xf>
    <xf numFmtId="0" fontId="4" fillId="3" borderId="16" xfId="0" applyFont="1" applyFill="1" applyBorder="1" applyAlignment="1">
      <alignment horizontal="left"/>
    </xf>
    <xf numFmtId="164" fontId="0" fillId="3" borderId="8" xfId="0" applyNumberForma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164" fontId="0" fillId="0" borderId="6" xfId="0" applyNumberFormat="1" applyBorder="1" applyAlignment="1">
      <alignment horizontal="center" vertical="center"/>
    </xf>
    <xf numFmtId="0" fontId="5" fillId="3" borderId="5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  <xf numFmtId="8" fontId="0" fillId="0" borderId="15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0" fontId="0" fillId="0" borderId="7" xfId="0" applyBorder="1"/>
    <xf numFmtId="8" fontId="0" fillId="0" borderId="16" xfId="0" applyNumberFormat="1" applyBorder="1" applyAlignment="1">
      <alignment horizontal="center"/>
    </xf>
    <xf numFmtId="8" fontId="0" fillId="0" borderId="8" xfId="0" applyNumberForma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0" fillId="6" borderId="12" xfId="0" applyFill="1" applyBorder="1" applyAlignment="1"/>
    <xf numFmtId="0" fontId="0" fillId="6" borderId="14" xfId="0" applyFill="1" applyBorder="1" applyAlignment="1"/>
    <xf numFmtId="164" fontId="2" fillId="6" borderId="13" xfId="0" applyNumberFormat="1" applyFont="1" applyFill="1" applyBorder="1" applyAlignment="1">
      <alignment horizontal="center"/>
    </xf>
    <xf numFmtId="0" fontId="7" fillId="5" borderId="1" xfId="1" applyBorder="1"/>
    <xf numFmtId="0" fontId="7" fillId="5" borderId="9" xfId="1" applyBorder="1" applyAlignment="1">
      <alignment horizontal="center"/>
    </xf>
    <xf numFmtId="0" fontId="7" fillId="5" borderId="2" xfId="1" applyBorder="1" applyAlignment="1">
      <alignment horizontal="center"/>
    </xf>
    <xf numFmtId="0" fontId="2" fillId="0" borderId="12" xfId="0" applyFont="1" applyBorder="1"/>
    <xf numFmtId="164" fontId="2" fillId="0" borderId="14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'Projeto 1'!$C$31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'Projeto 1'!$B$32:$B$38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Hibrídos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'Projeto 1'!$C$32:$C$38</c:f>
              <c:numCache>
                <c:formatCode>0%</c:formatCode>
                <c:ptCount val="7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2-43F6-86F1-9D9AE5819D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35757993789583"/>
          <c:y val="0.12814547408664753"/>
          <c:w val="0.21905067916690737"/>
          <c:h val="0.7175110816917251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613834</xdr:colOff>
      <xdr:row>0</xdr:row>
      <xdr:rowOff>0</xdr:rowOff>
    </xdr:from>
    <xdr:to>
      <xdr:col>4</xdr:col>
      <xdr:colOff>52552</xdr:colOff>
      <xdr:row>7</xdr:row>
      <xdr:rowOff>3909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66071A4-3629-A452-5860-0568B76918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5" t="2550" b="3742"/>
        <a:stretch/>
      </xdr:blipFill>
      <xdr:spPr>
        <a:xfrm>
          <a:off x="613834" y="0"/>
          <a:ext cx="4740968" cy="1263326"/>
        </a:xfrm>
        <a:prstGeom prst="rect">
          <a:avLst/>
        </a:prstGeom>
      </xdr:spPr>
    </xdr:pic>
    <xdr:clientData/>
  </xdr:twoCellAnchor>
  <xdr:twoCellAnchor>
    <xdr:from>
      <xdr:col>1</xdr:col>
      <xdr:colOff>37042</xdr:colOff>
      <xdr:row>39</xdr:row>
      <xdr:rowOff>46566</xdr:rowOff>
    </xdr:from>
    <xdr:to>
      <xdr:col>3</xdr:col>
      <xdr:colOff>994833</xdr:colOff>
      <xdr:row>50</xdr:row>
      <xdr:rowOff>84667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478507-C33E-AB7E-D2CC-2D60E1B95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E83B-6E17-46E2-B836-5143A9EB9103}">
  <dimension ref="A8:G71"/>
  <sheetViews>
    <sheetView showGridLines="0" tabSelected="1" topLeftCell="A7" zoomScale="78" workbookViewId="0">
      <selection activeCell="C58" sqref="C58"/>
    </sheetView>
  </sheetViews>
  <sheetFormatPr defaultColWidth="0" defaultRowHeight="14.4" x14ac:dyDescent="0.3"/>
  <cols>
    <col min="1" max="1" width="9.88671875" customWidth="1"/>
    <col min="2" max="2" width="27" bestFit="1" customWidth="1"/>
    <col min="3" max="3" width="25.109375" customWidth="1"/>
    <col min="4" max="4" width="15.33203125" customWidth="1"/>
    <col min="5" max="7" width="3.77734375" customWidth="1"/>
    <col min="8" max="16384" width="8.88671875" hidden="1"/>
  </cols>
  <sheetData>
    <row r="8" spans="2:4" ht="15" thickBot="1" x14ac:dyDescent="0.35"/>
    <row r="9" spans="2:4" ht="19.8" x14ac:dyDescent="0.3">
      <c r="B9" s="33" t="s">
        <v>14</v>
      </c>
      <c r="C9" s="34"/>
      <c r="D9" s="35"/>
    </row>
    <row r="10" spans="2:4" ht="15.6" x14ac:dyDescent="0.3">
      <c r="B10" s="10" t="s">
        <v>12</v>
      </c>
      <c r="C10" s="11"/>
      <c r="D10" s="36">
        <v>2000</v>
      </c>
    </row>
    <row r="11" spans="2:4" ht="15.6" x14ac:dyDescent="0.3">
      <c r="B11" s="10" t="s">
        <v>13</v>
      </c>
      <c r="C11" s="11"/>
      <c r="D11" s="12">
        <v>6.0000000000000001E-3</v>
      </c>
    </row>
    <row r="12" spans="2:4" ht="16.2" thickBot="1" x14ac:dyDescent="0.35">
      <c r="B12" s="13" t="s">
        <v>34</v>
      </c>
      <c r="C12" s="14"/>
      <c r="D12" s="15">
        <f>D10*30%</f>
        <v>600</v>
      </c>
    </row>
    <row r="13" spans="2:4" ht="15" thickBot="1" x14ac:dyDescent="0.35"/>
    <row r="14" spans="2:4" ht="33" customHeight="1" x14ac:dyDescent="0.3">
      <c r="B14" s="16" t="s">
        <v>5</v>
      </c>
      <c r="C14" s="17"/>
      <c r="D14" s="18"/>
    </row>
    <row r="15" spans="2:4" ht="15.6" x14ac:dyDescent="0.3">
      <c r="B15" s="19" t="s">
        <v>4</v>
      </c>
      <c r="C15" s="20"/>
      <c r="D15" s="21">
        <v>200</v>
      </c>
    </row>
    <row r="16" spans="2:4" ht="15.6" x14ac:dyDescent="0.3">
      <c r="B16" s="19" t="s">
        <v>1</v>
      </c>
      <c r="C16" s="20"/>
      <c r="D16" s="1">
        <v>10</v>
      </c>
    </row>
    <row r="17" spans="1:4" ht="15.6" x14ac:dyDescent="0.3">
      <c r="B17" s="19" t="s">
        <v>0</v>
      </c>
      <c r="C17" s="20"/>
      <c r="D17" s="2">
        <v>1.0789999999999999E-2</v>
      </c>
    </row>
    <row r="18" spans="1:4" ht="15.6" x14ac:dyDescent="0.3">
      <c r="B18" s="22" t="s">
        <v>3</v>
      </c>
      <c r="C18" s="23"/>
      <c r="D18" s="3">
        <f>FV(tx_mensal,qnd_anos*12,Aporte*-1)</f>
        <v>48656.842506034438</v>
      </c>
    </row>
    <row r="19" spans="1:4" ht="16.2" thickBot="1" x14ac:dyDescent="0.35">
      <c r="B19" s="24" t="s">
        <v>2</v>
      </c>
      <c r="C19" s="25"/>
      <c r="D19" s="4">
        <f>Patrimonio*Rendimento_carteira</f>
        <v>291.94105503620665</v>
      </c>
    </row>
    <row r="20" spans="1:4" ht="15" thickBot="1" x14ac:dyDescent="0.35"/>
    <row r="21" spans="1:4" ht="25.8" x14ac:dyDescent="0.3">
      <c r="B21" s="16" t="s">
        <v>15</v>
      </c>
      <c r="C21" s="17"/>
      <c r="D21" s="26" t="s">
        <v>11</v>
      </c>
    </row>
    <row r="22" spans="1:4" x14ac:dyDescent="0.3">
      <c r="A22" s="5">
        <v>2</v>
      </c>
      <c r="B22" s="27" t="s">
        <v>6</v>
      </c>
      <c r="C22" s="28">
        <f>FV($D$17,$A22*12,$D$15*-1)</f>
        <v>5445.5254595290435</v>
      </c>
      <c r="D22" s="29">
        <f>C22*Rendimento_carteira</f>
        <v>32.673152757174265</v>
      </c>
    </row>
    <row r="23" spans="1:4" x14ac:dyDescent="0.3">
      <c r="A23" s="5">
        <v>5</v>
      </c>
      <c r="B23" s="27" t="s">
        <v>7</v>
      </c>
      <c r="C23" s="28">
        <f>FV($D$17,$A23*12,$D$15*-1)</f>
        <v>16755.382799697527</v>
      </c>
      <c r="D23" s="29">
        <f>C23*Rendimento_carteira</f>
        <v>100.53229679818516</v>
      </c>
    </row>
    <row r="24" spans="1:4" x14ac:dyDescent="0.3">
      <c r="A24" s="5">
        <v>10</v>
      </c>
      <c r="B24" s="27" t="s">
        <v>8</v>
      </c>
      <c r="C24" s="28">
        <f>FV($D$17,$A24*12,$D$15*-1)</f>
        <v>48656.842506034438</v>
      </c>
      <c r="D24" s="29">
        <f>C24*Rendimento_carteira</f>
        <v>291.94105503620665</v>
      </c>
    </row>
    <row r="25" spans="1:4" x14ac:dyDescent="0.3">
      <c r="A25" s="5">
        <v>20</v>
      </c>
      <c r="B25" s="27" t="s">
        <v>9</v>
      </c>
      <c r="C25" s="28">
        <f>FV($D$17,$A25*12,$D$15*-1)</f>
        <v>225039.68001941612</v>
      </c>
      <c r="D25" s="29">
        <f>C25*Rendimento_carteira</f>
        <v>1350.2380801164968</v>
      </c>
    </row>
    <row r="26" spans="1:4" ht="15" thickBot="1" x14ac:dyDescent="0.35">
      <c r="A26" s="5">
        <v>30</v>
      </c>
      <c r="B26" s="30" t="s">
        <v>10</v>
      </c>
      <c r="C26" s="31">
        <f>FV($D$17,$A26*12,$D$15*-1)</f>
        <v>864433.93100094295</v>
      </c>
      <c r="D26" s="32">
        <f>C26*Rendimento_carteira</f>
        <v>5186.6035860056581</v>
      </c>
    </row>
    <row r="27" spans="1:4" ht="15" thickBot="1" x14ac:dyDescent="0.35">
      <c r="D27" s="8"/>
    </row>
    <row r="28" spans="1:4" x14ac:dyDescent="0.3">
      <c r="B28" s="50" t="s">
        <v>16</v>
      </c>
      <c r="C28" s="51" t="s">
        <v>17</v>
      </c>
      <c r="D28" s="52"/>
    </row>
    <row r="29" spans="1:4" ht="15" thickBot="1" x14ac:dyDescent="0.35">
      <c r="B29" s="53" t="s">
        <v>19</v>
      </c>
      <c r="C29" s="54">
        <f>Aporte</f>
        <v>200</v>
      </c>
      <c r="D29" s="55"/>
    </row>
    <row r="30" spans="1:4" ht="15" thickBot="1" x14ac:dyDescent="0.35"/>
    <row r="31" spans="1:4" x14ac:dyDescent="0.3">
      <c r="B31" s="43" t="s">
        <v>20</v>
      </c>
      <c r="C31" s="44" t="s">
        <v>21</v>
      </c>
      <c r="D31" s="45" t="s">
        <v>22</v>
      </c>
    </row>
    <row r="32" spans="1:4" x14ac:dyDescent="0.3">
      <c r="B32" s="7" t="s">
        <v>23</v>
      </c>
      <c r="C32" s="40">
        <f>VLOOKUP($C$28&amp;"-"&amp;B32,Planilha1!A5:D23,4,FALSE)</f>
        <v>0.5</v>
      </c>
      <c r="D32" s="46">
        <f>$C$29*C32</f>
        <v>100</v>
      </c>
    </row>
    <row r="33" spans="2:4" x14ac:dyDescent="0.3">
      <c r="B33" s="7" t="s">
        <v>24</v>
      </c>
      <c r="C33" s="40">
        <f>VLOOKUP($C$28&amp;"-"&amp;B33,Planilha1!A6:D24,4,FALSE)</f>
        <v>0.1</v>
      </c>
      <c r="D33" s="46">
        <f t="shared" ref="D33:D37" si="0">$C$29*C33</f>
        <v>20</v>
      </c>
    </row>
    <row r="34" spans="2:4" x14ac:dyDescent="0.3">
      <c r="B34" s="7" t="s">
        <v>25</v>
      </c>
      <c r="C34" s="40">
        <f>VLOOKUP($C$28&amp;"-"&amp;B34,Planilha1!A7:D25,4,FALSE)</f>
        <v>0.05</v>
      </c>
      <c r="D34" s="46">
        <f t="shared" si="0"/>
        <v>10</v>
      </c>
    </row>
    <row r="35" spans="2:4" x14ac:dyDescent="0.3">
      <c r="B35" s="7" t="s">
        <v>27</v>
      </c>
      <c r="C35" s="40">
        <f>VLOOKUP($C$28&amp;"-"&amp;B35,Planilha1!A8:D26,4,FALSE)</f>
        <v>0.05</v>
      </c>
      <c r="D35" s="46">
        <f t="shared" si="0"/>
        <v>10</v>
      </c>
    </row>
    <row r="36" spans="2:4" x14ac:dyDescent="0.3">
      <c r="B36" s="7" t="s">
        <v>26</v>
      </c>
      <c r="C36" s="40">
        <f>VLOOKUP($C$28&amp;"-"&amp;B36,Planilha1!A9:D27,4,FALSE)</f>
        <v>0.2</v>
      </c>
      <c r="D36" s="46">
        <f t="shared" si="0"/>
        <v>40</v>
      </c>
    </row>
    <row r="37" spans="2:4" x14ac:dyDescent="0.3">
      <c r="B37" s="7" t="s">
        <v>28</v>
      </c>
      <c r="C37" s="40">
        <f>VLOOKUP($C$28&amp;"-"&amp;B37,Planilha1!A10:D28,4,FALSE)</f>
        <v>0.1</v>
      </c>
      <c r="D37" s="46">
        <f t="shared" si="0"/>
        <v>20</v>
      </c>
    </row>
    <row r="38" spans="2:4" ht="15" thickBot="1" x14ac:dyDescent="0.35">
      <c r="B38" s="47"/>
      <c r="C38" s="48"/>
      <c r="D38" s="49">
        <f>SUM(D32:D37)</f>
        <v>200</v>
      </c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</sheetData>
  <mergeCells count="13">
    <mergeCell ref="C29:D29"/>
    <mergeCell ref="C28:D28"/>
    <mergeCell ref="B21:C21"/>
    <mergeCell ref="B14:D14"/>
    <mergeCell ref="B9:D9"/>
    <mergeCell ref="B15:C15"/>
    <mergeCell ref="B16:C16"/>
    <mergeCell ref="B17:C17"/>
    <mergeCell ref="B18:C18"/>
    <mergeCell ref="B19:C19"/>
    <mergeCell ref="B10:C10"/>
    <mergeCell ref="B11:C11"/>
    <mergeCell ref="B12:C12"/>
  </mergeCells>
  <dataValidations count="1">
    <dataValidation type="list" allowBlank="1" showInputMessage="1" showErrorMessage="1" sqref="C28" xr:uid="{D0629BC2-1113-4F74-A0EA-399BCB67772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A9E2-FF5B-4969-8792-C90EBB524D04}">
  <dimension ref="A5:E23"/>
  <sheetViews>
    <sheetView workbookViewId="0">
      <selection activeCell="E23" sqref="E23"/>
    </sheetView>
  </sheetViews>
  <sheetFormatPr defaultRowHeight="14.4" x14ac:dyDescent="0.3"/>
  <cols>
    <col min="1" max="1" width="23.33203125" bestFit="1" customWidth="1"/>
    <col min="2" max="2" width="11.21875" bestFit="1" customWidth="1"/>
    <col min="3" max="3" width="14.77734375" bestFit="1" customWidth="1"/>
    <col min="6" max="6" width="14.109375" bestFit="1" customWidth="1"/>
  </cols>
  <sheetData>
    <row r="5" spans="1:5" x14ac:dyDescent="0.3">
      <c r="A5" s="39" t="s">
        <v>32</v>
      </c>
      <c r="B5" s="39" t="s">
        <v>18</v>
      </c>
      <c r="C5" s="39" t="s">
        <v>31</v>
      </c>
      <c r="D5" s="39" t="s">
        <v>33</v>
      </c>
    </row>
    <row r="6" spans="1:5" x14ac:dyDescent="0.3">
      <c r="A6" s="39" t="str">
        <f>B6&amp;"-"&amp;C6</f>
        <v>Agressivo-Papel</v>
      </c>
      <c r="B6" s="39" t="s">
        <v>17</v>
      </c>
      <c r="C6" s="39" t="s">
        <v>23</v>
      </c>
      <c r="D6" s="40">
        <v>0.5</v>
      </c>
      <c r="E6" s="6"/>
    </row>
    <row r="7" spans="1:5" x14ac:dyDescent="0.3">
      <c r="A7" s="39" t="str">
        <f t="shared" ref="A7:A24" si="0">B7&amp;"-"&amp;C7</f>
        <v>Agressivo-Tijolo</v>
      </c>
      <c r="B7" s="39" t="s">
        <v>17</v>
      </c>
      <c r="C7" s="39" t="s">
        <v>24</v>
      </c>
      <c r="D7" s="40">
        <v>0.1</v>
      </c>
      <c r="E7" s="6"/>
    </row>
    <row r="8" spans="1:5" x14ac:dyDescent="0.3">
      <c r="A8" s="39" t="str">
        <f t="shared" si="0"/>
        <v>Agressivo-Hibrídos</v>
      </c>
      <c r="B8" s="39" t="s">
        <v>17</v>
      </c>
      <c r="C8" s="39" t="s">
        <v>25</v>
      </c>
      <c r="D8" s="40">
        <v>0.05</v>
      </c>
      <c r="E8" s="6"/>
    </row>
    <row r="9" spans="1:5" x14ac:dyDescent="0.3">
      <c r="A9" s="39" t="str">
        <f t="shared" si="0"/>
        <v>Agressivo-Fof's</v>
      </c>
      <c r="B9" s="39" t="s">
        <v>17</v>
      </c>
      <c r="C9" s="39" t="s">
        <v>27</v>
      </c>
      <c r="D9" s="40">
        <v>0.05</v>
      </c>
      <c r="E9" s="6"/>
    </row>
    <row r="10" spans="1:5" x14ac:dyDescent="0.3">
      <c r="A10" s="39" t="str">
        <f t="shared" si="0"/>
        <v>Agressivo-Desenvolvimento</v>
      </c>
      <c r="B10" s="39" t="s">
        <v>17</v>
      </c>
      <c r="C10" s="39" t="s">
        <v>26</v>
      </c>
      <c r="D10" s="40">
        <v>0.2</v>
      </c>
      <c r="E10" s="6"/>
    </row>
    <row r="11" spans="1:5" ht="15" thickBot="1" x14ac:dyDescent="0.35">
      <c r="A11" s="38" t="str">
        <f t="shared" si="0"/>
        <v>Agressivo-Hotelarias</v>
      </c>
      <c r="B11" s="38" t="s">
        <v>17</v>
      </c>
      <c r="C11" s="38" t="s">
        <v>28</v>
      </c>
      <c r="D11" s="37">
        <v>0.1</v>
      </c>
      <c r="E11" s="6"/>
    </row>
    <row r="12" spans="1:5" x14ac:dyDescent="0.3">
      <c r="A12" s="9" t="str">
        <f t="shared" si="0"/>
        <v>Moderado-Papel</v>
      </c>
      <c r="B12" s="9" t="s">
        <v>29</v>
      </c>
      <c r="C12" s="9" t="s">
        <v>23</v>
      </c>
      <c r="D12" s="6">
        <v>0.32</v>
      </c>
    </row>
    <row r="13" spans="1:5" x14ac:dyDescent="0.3">
      <c r="A13" s="9" t="str">
        <f t="shared" si="0"/>
        <v>Moderado-Tijolo</v>
      </c>
      <c r="B13" s="9" t="s">
        <v>29</v>
      </c>
      <c r="C13" s="9" t="s">
        <v>24</v>
      </c>
      <c r="D13" s="6">
        <v>0.35</v>
      </c>
    </row>
    <row r="14" spans="1:5" x14ac:dyDescent="0.3">
      <c r="A14" s="9" t="str">
        <f t="shared" si="0"/>
        <v>Moderado-Hibrídos</v>
      </c>
      <c r="B14" s="9" t="s">
        <v>29</v>
      </c>
      <c r="C14" s="9" t="s">
        <v>25</v>
      </c>
      <c r="D14" s="6">
        <v>0.08</v>
      </c>
    </row>
    <row r="15" spans="1:5" x14ac:dyDescent="0.3">
      <c r="A15" s="9" t="str">
        <f t="shared" si="0"/>
        <v>Moderado-Fof's</v>
      </c>
      <c r="B15" s="9" t="s">
        <v>29</v>
      </c>
      <c r="C15" s="9" t="s">
        <v>27</v>
      </c>
      <c r="D15" s="6">
        <v>0.05</v>
      </c>
    </row>
    <row r="16" spans="1:5" x14ac:dyDescent="0.3">
      <c r="A16" s="9" t="str">
        <f t="shared" si="0"/>
        <v>Moderado-Desenvolvimento</v>
      </c>
      <c r="B16" s="9" t="s">
        <v>29</v>
      </c>
      <c r="C16" s="9" t="s">
        <v>26</v>
      </c>
      <c r="D16" s="6">
        <v>0.1</v>
      </c>
    </row>
    <row r="17" spans="1:4" ht="15" thickBot="1" x14ac:dyDescent="0.35">
      <c r="A17" s="38" t="str">
        <f t="shared" si="0"/>
        <v>Moderado-Hotelarias</v>
      </c>
      <c r="B17" s="38" t="s">
        <v>29</v>
      </c>
      <c r="C17" s="38" t="s">
        <v>28</v>
      </c>
      <c r="D17" s="37">
        <v>0.1</v>
      </c>
    </row>
    <row r="18" spans="1:4" x14ac:dyDescent="0.3">
      <c r="A18" s="41" t="str">
        <f t="shared" si="0"/>
        <v>Conservador-Papel</v>
      </c>
      <c r="B18" s="41" t="s">
        <v>30</v>
      </c>
      <c r="C18" s="41" t="s">
        <v>23</v>
      </c>
      <c r="D18" s="42">
        <v>0.3</v>
      </c>
    </row>
    <row r="19" spans="1:4" x14ac:dyDescent="0.3">
      <c r="A19" s="39" t="str">
        <f t="shared" si="0"/>
        <v>Conservador-Tijolo</v>
      </c>
      <c r="B19" s="39" t="s">
        <v>30</v>
      </c>
      <c r="C19" s="39" t="s">
        <v>24</v>
      </c>
      <c r="D19" s="40">
        <v>0.5</v>
      </c>
    </row>
    <row r="20" spans="1:4" x14ac:dyDescent="0.3">
      <c r="A20" s="39" t="str">
        <f t="shared" si="0"/>
        <v>Conservador-Hibrídos</v>
      </c>
      <c r="B20" s="39" t="s">
        <v>30</v>
      </c>
      <c r="C20" s="39" t="s">
        <v>25</v>
      </c>
      <c r="D20" s="40">
        <v>0.1</v>
      </c>
    </row>
    <row r="21" spans="1:4" x14ac:dyDescent="0.3">
      <c r="A21" s="39" t="str">
        <f t="shared" si="0"/>
        <v>Conservador-Fof's</v>
      </c>
      <c r="B21" s="39" t="s">
        <v>30</v>
      </c>
      <c r="C21" s="39" t="s">
        <v>27</v>
      </c>
      <c r="D21" s="40">
        <v>0.1</v>
      </c>
    </row>
    <row r="22" spans="1:4" x14ac:dyDescent="0.3">
      <c r="A22" s="39" t="str">
        <f t="shared" si="0"/>
        <v>Conservador-Desenvolvimento</v>
      </c>
      <c r="B22" s="39" t="s">
        <v>30</v>
      </c>
      <c r="C22" s="39" t="s">
        <v>26</v>
      </c>
      <c r="D22" s="40">
        <v>0</v>
      </c>
    </row>
    <row r="23" spans="1:4" ht="15" thickBot="1" x14ac:dyDescent="0.35">
      <c r="A23" s="38" t="str">
        <f t="shared" si="0"/>
        <v>Conservador-Hotelarias</v>
      </c>
      <c r="B23" s="38" t="s">
        <v>30</v>
      </c>
      <c r="C23" s="38" t="s">
        <v>28</v>
      </c>
      <c r="D23" s="3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Projeto 1</vt:lpstr>
      <vt:lpstr>Planilha1</vt:lpstr>
      <vt:lpstr>Aporte</vt:lpstr>
      <vt:lpstr>dividendos_mensais</vt:lpstr>
      <vt:lpstr>Patrimonio</vt:lpstr>
      <vt:lpstr>qnd_anos</vt:lpstr>
      <vt:lpstr>Rendimento_carteira</vt:lpstr>
      <vt:lpstr>Salario</vt:lpstr>
      <vt:lpstr>Sugestao_ivest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mecatti</dc:creator>
  <cp:lastModifiedBy>carolina mecatti</cp:lastModifiedBy>
  <dcterms:created xsi:type="dcterms:W3CDTF">2025-06-12T00:06:16Z</dcterms:created>
  <dcterms:modified xsi:type="dcterms:W3CDTF">2025-06-14T16:17:25Z</dcterms:modified>
</cp:coreProperties>
</file>