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3A4DFD1D-3FD6-4A33-A1A1-6072DD6B6BFE}" xr6:coauthVersionLast="47" xr6:coauthVersionMax="47" xr10:uidLastSave="{00000000-0000-0000-0000-000000000000}"/>
  <bookViews>
    <workbookView xWindow="-90" yWindow="0" windowWidth="14120" windowHeight="1537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5" i="7" l="1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3" i="7"/>
  <c r="W43" i="7"/>
  <c r="V43" i="7"/>
  <c r="U43" i="7"/>
  <c r="Q43" i="7"/>
  <c r="P43" i="7"/>
  <c r="T43" i="7" s="1"/>
  <c r="I43" i="7"/>
  <c r="X42" i="7"/>
  <c r="W42" i="7"/>
  <c r="V42" i="7"/>
  <c r="U42" i="7"/>
  <c r="Q42" i="7"/>
  <c r="P42" i="7"/>
  <c r="T42" i="7" s="1"/>
  <c r="I42" i="7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43" i="7" l="1"/>
  <c r="R42" i="7"/>
  <c r="R40" i="7"/>
  <c r="R41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<sst xmlns="http://schemas.openxmlformats.org/spreadsheetml/2006/main" count="1025" uniqueCount="200">
  <si>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</si>
  <si>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</si>
  <si>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</si>
  <si>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</si>
  <si>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</si>
  <si>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</si>
  <si>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</si>
  <si>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</si>
  <si>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</si>
  <si>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</si>
  <si>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</si>
  <si>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</si>
  <si>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</si>
  <si>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</si>
  <si>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</si>
  <si>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</si>
  <si>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</si>
  <si>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</si>
  <si>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</si>
  <si>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</si>
  <si>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</si>
  <si>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</si>
  <si>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</si>
  <si>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</si>
  <si>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</si>
  <si>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</si>
  <si>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</si>
  <si>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</si>
  <si>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</si>
  <si>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</si>
  <si>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</si>
  <si>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</si>
  <si>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</si>
  <si>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</si>
  <si>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</si>
  <si>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</si>
  <si>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</si>
  <si>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</si>
  <si>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</si>
  <si>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</si>
  <si>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</si>
  <si>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</si>
  <si>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</si>
  <si>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</si>
  <si>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</si>
  <si>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</si>
  <si>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</si>
  <si>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</si>
  <si>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</si>
  <si>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</si>
  <si>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</si>
  <si>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</si>
  <si>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</si>
  <si>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</si>
  <si>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</si>
  <si>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</si>
  <si>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</si>
  <si>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</si>
  <si>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</si>
  <si>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</si>
  <si>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</si>
  <si>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</si>
  <si>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</si>
  <si>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</si>
  <si>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</si>
  <si>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</si>
  <si>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</si>
  <si>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</si>
  <si>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</si>
  <si>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</si>
  <si>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</si>
  <si>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</si>
  <si>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</si>
  <si>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</si>
  <si>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</si>
  <si>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</si>
  <si>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</si>
  <si>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</si>
  <si>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</si>
  <si>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</si>
  <si>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</si>
  <si>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</si>
  <si>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</si>
  <si>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</si>
  <si>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</si>
  <si>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</si>
  <si>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</si>
  <si>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</si>
  <si>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</si>
  <si>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</si>
  <si>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</si>
  <si>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</si>
  <si>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</si>
  <si>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</si>
  <si>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</si>
  <si>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</si>
  <si>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</si>
  <si>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</si>
  <si>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</si>
  <si>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</si>
  <si>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</si>
  <si>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</si>
  <si>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</si>
  <si>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</si>
  <si>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</si>
  <si>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</si>
  <si>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</si>
  <si>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</si>
  <si>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</si>
  <si>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</si>
  <si>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</si>
  <si>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</si>
  <si>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</si>
  <si>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</si>
  <si>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</si>
  <si>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</si>
  <si>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</si>
  <si>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</si>
  <si>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</si>
  <si>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</si>
  <si>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</si>
  <si>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</si>
  <si>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</si>
  <si>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</si>
  <si>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</si>
  <si>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</si>
  <si>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</si>
  <si>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</si>
  <si>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</si>
  <si>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</si>
  <si>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</si>
  <si>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</si>
  <si>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</si>
  <si>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</si>
  <si>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</si>
  <si>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</si>
  <si>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</si>
  <si>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</si>
  <si>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</si>
  <si>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</si>
  <si>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</si>
  <si>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</si>
  <si>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</si>
  <si>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</si>
  <si>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</si>
  <si>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</si>
  <si>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</si>
  <si>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</si>
  <si>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</si>
  <si>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</si>
  <si>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</si>
  <si>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</si>
  <si>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</si>
  <si>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</si>
  <si>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</si>
  <si>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</si>
  <si>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</si>
  <si>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</si>
  <si>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</si>
  <si>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</si>
  <si>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</si>
  <si>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</si>
  <si>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</si>
  <si>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</si>
  <si>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</si>
  <si>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</si>
  <si>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</si>
  <si>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</si>
  <si>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</si>
  <si>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</si>
  <si>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</si>
  <si>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</si>
  <si>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</si>
  <si>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</si>
  <si>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</si>
  <si>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</si>
  <si>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</si>
  <si>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</si>
  <si>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</si>
  <si>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</si>
  <si>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</si>
  <si>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</si>
  <si>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</si>
  <si>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</si>
  <si>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</si>
  <si>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</si>
  <si>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</si>
  <si>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</si>
  <si>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</si>
  <si>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</si>
  <si>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</si>
  <si>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</si>
  <si>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</si>
  <si>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</si>
  <si>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</si>
  <si>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NOSLIP+DSMAG+SMALL+UPDT1</t>
  </si>
  <si>
    <t>NOSLIP+DSMAG+SMALL+ALPH2.52</t>
  </si>
  <si>
    <t>NOSLIP+DSMAG+SMALL+ALPH4.00</t>
  </si>
  <si>
    <t>NOSLIP+DSMAG+SMALL+FILTER2D</t>
  </si>
  <si>
    <t>NOSLIP+SMAG+SMALL+NEWS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</si>
</sst>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3"/>
  <sheetViews>
    <sheetView tabSelected="1" zoomScale="40" zoomScaleNormal="40" workbookViewId="0">
      <selection activeCell="D32" sqref="D32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5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5" si="45">8*(N32/B32)^2</f>
        <v>5.772630931736967E-3</v>
      </c>
      <c r="Q32" s="9">
        <f t="shared" ref="Q32:Q35" si="46">8*(O32/B32)^2</f>
        <v>5.7390011065929555E-3</v>
      </c>
      <c r="R32" s="10">
        <f t="shared" ref="R32:R35" si="47">(Q32-P32)/P32</f>
        <v>-5.8257362269810769E-3</v>
      </c>
      <c r="S32" s="8">
        <f>200*2*O32/B32</f>
        <v>10.71354386428035</v>
      </c>
      <c r="T32" s="4">
        <f t="shared" ref="T32:T35" si="48">B32/4*P32</f>
        <v>29.642459834469324</v>
      </c>
      <c r="U32" s="8">
        <f t="shared" ref="U32:U35" si="49">E32*N32</f>
        <v>9.1958333333333329</v>
      </c>
      <c r="V32" s="8">
        <f t="shared" ref="V32:V35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194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:W35" si="51">G33*N33</f>
        <v>10.92118501</v>
      </c>
      <c r="X33" s="8">
        <f t="shared" ref="X33:X35" si="52">H33*N33</f>
        <v>0.29612416982499995</v>
      </c>
    </row>
    <row r="34" spans="1:24">
      <c r="A34" t="s">
        <v>199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199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193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549.52612835823697</v>
      </c>
      <c r="P38" s="9">
        <f>8*(N38/B38)^2</f>
        <v>5.772630931736967E-3</v>
      </c>
      <c r="Q38" s="9">
        <f>8*(O38/B38)^2</f>
        <v>5.7261906280834897E-3</v>
      </c>
      <c r="R38" s="10">
        <f>(Q38-P38)/P38</f>
        <v>-8.0449112722859699E-3</v>
      </c>
      <c r="S38" s="8">
        <f>200*2*O38/B38</f>
        <v>10.701579909605394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193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529.92020309073598</v>
      </c>
      <c r="P39" s="9">
        <f>8*(N39/B39)^2</f>
        <v>5.772630931736967E-3</v>
      </c>
      <c r="Q39" s="9">
        <f>8*(O39/B39)^2</f>
        <v>5.3248829157769781E-3</v>
      </c>
      <c r="R39" s="10">
        <f>(Q39-P39)/P39</f>
        <v>-7.7563942897915863E-2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500.92975237128002</v>
      </c>
      <c r="P40" s="9">
        <f>8*(N40/B40)^2</f>
        <v>5.772630931736967E-3</v>
      </c>
      <c r="Q40" s="9">
        <f>8*(O40/B40)^2</f>
        <v>4.7582007664670623E-3</v>
      </c>
      <c r="R40" s="10">
        <f>(Q40-P40)/P40</f>
        <v>-0.17573099289835697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197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528.25196296092702</v>
      </c>
      <c r="P41" s="9">
        <f>8*(N41/B41)^2</f>
        <v>5.772630931736967E-3</v>
      </c>
      <c r="Q41" s="9">
        <f>8*(O41/B41)^2</f>
        <v>5.2914091936805113E-3</v>
      </c>
      <c r="R41" s="10">
        <f>(Q41-P41)/P41</f>
        <v>-8.3362637200791498E-2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A42" t="s">
        <v>198</v>
      </c>
      <c r="B42" s="5">
        <v>20540</v>
      </c>
      <c r="C42" s="5" t="s">
        <v>158</v>
      </c>
      <c r="D42" s="5" t="s">
        <v>168</v>
      </c>
      <c r="E42" s="18">
        <v>6.6666666666666596E-2</v>
      </c>
      <c r="F42" s="5">
        <v>3.7499999999999999E-2</v>
      </c>
      <c r="G42" s="18">
        <v>7.9024239999999996E-2</v>
      </c>
      <c r="H42" s="13">
        <v>2.2765490000000001E-3</v>
      </c>
      <c r="I42" s="19">
        <f>E42/F42</f>
        <v>1.7777777777777759</v>
      </c>
      <c r="J42" s="5" t="s">
        <v>157</v>
      </c>
      <c r="K42" s="5" t="s">
        <v>28</v>
      </c>
      <c r="L42" s="5" t="s">
        <v>156</v>
      </c>
      <c r="M42" s="19" t="s">
        <v>156</v>
      </c>
      <c r="N42" s="12">
        <v>551.75</v>
      </c>
      <c r="O42" s="4">
        <v>513.70343622884798</v>
      </c>
      <c r="P42" s="9">
        <f>8*(N42/B42)^2</f>
        <v>5.772630931736967E-3</v>
      </c>
      <c r="Q42" s="9">
        <f>8*(O42/B42)^2</f>
        <v>5.0039625419103125E-3</v>
      </c>
      <c r="R42" s="10">
        <f>(Q42-P42)/P42</f>
        <v>-0.13315737640538275</v>
      </c>
      <c r="S42" s="8">
        <v>11</v>
      </c>
      <c r="T42" s="4">
        <f>B42/4*P42</f>
        <v>29.642459834469324</v>
      </c>
      <c r="U42" s="8">
        <f>E42*N42</f>
        <v>36.783333333333296</v>
      </c>
      <c r="V42" s="8">
        <f>F42*N42</f>
        <v>20.690625000000001</v>
      </c>
      <c r="W42" s="8">
        <f>G42*N42</f>
        <v>43.60162442</v>
      </c>
      <c r="X42" s="8">
        <f>H42*N42</f>
        <v>1.25608591075</v>
      </c>
    </row>
    <row r="43" spans="1:24">
      <c r="A43" t="s">
        <v>195</v>
      </c>
      <c r="B43" s="5">
        <v>20540</v>
      </c>
      <c r="C43" s="5" t="s">
        <v>158</v>
      </c>
      <c r="D43" s="5" t="s">
        <v>168</v>
      </c>
      <c r="E43" s="18">
        <v>6.6666666666666596E-2</v>
      </c>
      <c r="F43" s="5">
        <v>3.7499999999999999E-2</v>
      </c>
      <c r="G43" s="18">
        <v>7.9024239999999996E-2</v>
      </c>
      <c r="H43" s="13">
        <v>2.2765490000000001E-3</v>
      </c>
      <c r="I43" s="19">
        <f>E43/F43</f>
        <v>1.7777777777777759</v>
      </c>
      <c r="J43" s="5" t="s">
        <v>157</v>
      </c>
      <c r="K43" s="5" t="s">
        <v>28</v>
      </c>
      <c r="L43" s="5" t="s">
        <v>156</v>
      </c>
      <c r="M43" s="19" t="s">
        <v>156</v>
      </c>
      <c r="N43" s="12">
        <v>551.75</v>
      </c>
      <c r="O43" s="4">
        <v>530.67093902860302</v>
      </c>
      <c r="P43" s="9">
        <f>8*(N43/B43)^2</f>
        <v>5.772630931736967E-3</v>
      </c>
      <c r="Q43" s="9">
        <f>8*(O43/B43)^2</f>
        <v>5.3399810857480785E-3</v>
      </c>
      <c r="R43" s="10">
        <f>(Q43-P43)/P43</f>
        <v>-7.4948468229668289E-2</v>
      </c>
      <c r="S43" s="8">
        <v>11</v>
      </c>
      <c r="T43" s="4">
        <f>B43/4*P43</f>
        <v>29.642459834469324</v>
      </c>
      <c r="U43" s="8">
        <f>E43*N43</f>
        <v>36.783333333333296</v>
      </c>
      <c r="V43" s="8">
        <f>F43*N43</f>
        <v>20.690625000000001</v>
      </c>
      <c r="W43" s="8">
        <f>G43*N43</f>
        <v>43.60162442</v>
      </c>
      <c r="X43" s="8">
        <f>H43*N43</f>
        <v>1.25608591075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2024-05-10T07:59:39Z</dcterms:modified>
</cp:coreProperties>
</file>