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663DBA1A-16CB-4849-B1B9-2AA5B7774062}" xr6:coauthVersionLast="47" xr6:coauthVersionMax="47" xr10:uidLastSave="{00000000-0000-0000-0000-000000000000}"/>
  <bookViews>
    <workbookView xWindow="-110" yWindow="-110" windowWidth="25820" windowHeight="15500" activeTab="1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6" l="1"/>
  <c r="S48" i="6"/>
  <c r="Q48" i="6"/>
  <c r="R48" i="6" s="1"/>
  <c r="P48" i="6"/>
  <c r="G48" i="6"/>
  <c r="H48" i="6" s="1"/>
  <c r="M48" i="6" s="1"/>
  <c r="S47" i="6"/>
  <c r="Q47" i="6"/>
  <c r="R47" i="6" s="1"/>
  <c r="P47" i="6"/>
  <c r="T47" i="6" s="1"/>
  <c r="G47" i="6"/>
  <c r="H47" i="6" s="1"/>
  <c r="M47" i="6" s="1"/>
  <c r="T46" i="6"/>
  <c r="S46" i="6"/>
  <c r="Q46" i="6"/>
  <c r="R46" i="6" s="1"/>
  <c r="P46" i="6"/>
  <c r="G46" i="6"/>
  <c r="H46" i="6" s="1"/>
  <c r="M46" i="6" s="1"/>
  <c r="T45" i="6"/>
  <c r="S45" i="6"/>
  <c r="Q45" i="6"/>
  <c r="R45" i="6" s="1"/>
  <c r="P45" i="6"/>
  <c r="G45" i="6"/>
  <c r="H45" i="6" s="1"/>
  <c r="M45" i="6" s="1"/>
  <c r="S42" i="6"/>
  <c r="Q42" i="6"/>
  <c r="R42" i="6" s="1"/>
  <c r="P42" i="6"/>
  <c r="T42" i="6" s="1"/>
  <c r="G42" i="6"/>
  <c r="H42" i="6" s="1"/>
  <c r="M42" i="6" s="1"/>
  <c r="T41" i="6"/>
  <c r="S41" i="6"/>
  <c r="Q41" i="6"/>
  <c r="R41" i="6" s="1"/>
  <c r="P41" i="6"/>
  <c r="G41" i="6"/>
  <c r="H41" i="6" s="1"/>
  <c r="M41" i="6" s="1"/>
  <c r="S40" i="6"/>
  <c r="Q40" i="6"/>
  <c r="R40" i="6" s="1"/>
  <c r="P40" i="6"/>
  <c r="T40" i="6" s="1"/>
  <c r="G40" i="6"/>
  <c r="H40" i="6" s="1"/>
  <c r="M40" i="6" s="1"/>
  <c r="T39" i="6"/>
  <c r="S39" i="6"/>
  <c r="Q39" i="6"/>
  <c r="R39" i="6" s="1"/>
  <c r="P39" i="6"/>
  <c r="G39" i="6"/>
  <c r="H39" i="6" s="1"/>
  <c r="M39" i="6" s="1"/>
  <c r="T36" i="6"/>
  <c r="S36" i="6"/>
  <c r="Q36" i="6"/>
  <c r="R36" i="6" s="1"/>
  <c r="P36" i="6"/>
  <c r="G36" i="6"/>
  <c r="H36" i="6" s="1"/>
  <c r="M36" i="6" s="1"/>
  <c r="S35" i="6"/>
  <c r="Q35" i="6"/>
  <c r="R35" i="6" s="1"/>
  <c r="P35" i="6"/>
  <c r="T35" i="6" s="1"/>
  <c r="G35" i="6"/>
  <c r="H35" i="6" s="1"/>
  <c r="M35" i="6" s="1"/>
  <c r="T34" i="6"/>
  <c r="S34" i="6"/>
  <c r="Q34" i="6"/>
  <c r="R34" i="6" s="1"/>
  <c r="P34" i="6"/>
  <c r="G34" i="6"/>
  <c r="H34" i="6" s="1"/>
  <c r="M34" i="6" s="1"/>
  <c r="S33" i="6"/>
  <c r="Q33" i="6"/>
  <c r="R33" i="6" s="1"/>
  <c r="P33" i="6"/>
  <c r="T33" i="6" s="1"/>
  <c r="G33" i="6"/>
  <c r="H33" i="6" s="1"/>
  <c r="M33" i="6" s="1"/>
  <c r="S30" i="6"/>
  <c r="Q30" i="6"/>
  <c r="R30" i="6" s="1"/>
  <c r="P30" i="6"/>
  <c r="T30" i="6" s="1"/>
  <c r="G30" i="6"/>
  <c r="H30" i="6" s="1"/>
  <c r="M30" i="6" s="1"/>
  <c r="S29" i="6"/>
  <c r="Q29" i="6"/>
  <c r="R29" i="6" s="1"/>
  <c r="P29" i="6"/>
  <c r="T29" i="6" s="1"/>
  <c r="G29" i="6"/>
  <c r="H29" i="6" s="1"/>
  <c r="M29" i="6" s="1"/>
  <c r="S28" i="6"/>
  <c r="Q28" i="6"/>
  <c r="R28" i="6" s="1"/>
  <c r="P28" i="6"/>
  <c r="T28" i="6" s="1"/>
  <c r="G28" i="6"/>
  <c r="H28" i="6" s="1"/>
  <c r="M28" i="6" s="1"/>
  <c r="T27" i="6"/>
  <c r="S27" i="6"/>
  <c r="Q27" i="6"/>
  <c r="R27" i="6" s="1"/>
  <c r="P27" i="6"/>
  <c r="G27" i="6"/>
  <c r="H27" i="6" s="1"/>
  <c r="M27" i="6" s="1"/>
  <c r="T24" i="6"/>
  <c r="S24" i="6"/>
  <c r="Q24" i="6"/>
  <c r="R24" i="6" s="1"/>
  <c r="P24" i="6"/>
  <c r="G24" i="6"/>
  <c r="H24" i="6" s="1"/>
  <c r="M24" i="6" s="1"/>
  <c r="S23" i="6"/>
  <c r="Q23" i="6"/>
  <c r="R23" i="6" s="1"/>
  <c r="P23" i="6"/>
  <c r="T23" i="6" s="1"/>
  <c r="G23" i="6"/>
  <c r="H23" i="6" s="1"/>
  <c r="M23" i="6" s="1"/>
  <c r="T22" i="6"/>
  <c r="S22" i="6"/>
  <c r="Q22" i="6"/>
  <c r="R22" i="6" s="1"/>
  <c r="P22" i="6"/>
  <c r="G22" i="6"/>
  <c r="H22" i="6" s="1"/>
  <c r="M22" i="6" s="1"/>
  <c r="S21" i="6"/>
  <c r="Q21" i="6"/>
  <c r="R21" i="6" s="1"/>
  <c r="P21" i="6"/>
  <c r="T21" i="6" s="1"/>
  <c r="G21" i="6"/>
  <c r="H21" i="6" s="1"/>
  <c r="M21" i="6" s="1"/>
  <c r="S18" i="6"/>
  <c r="Q18" i="6"/>
  <c r="R18" i="6" s="1"/>
  <c r="P18" i="6"/>
  <c r="T18" i="6" s="1"/>
  <c r="G18" i="6"/>
  <c r="H18" i="6" s="1"/>
  <c r="M18" i="6" s="1"/>
  <c r="S17" i="6"/>
  <c r="Q17" i="6"/>
  <c r="R17" i="6" s="1"/>
  <c r="P17" i="6"/>
  <c r="T17" i="6" s="1"/>
  <c r="G17" i="6"/>
  <c r="H17" i="6" s="1"/>
  <c r="M17" i="6" s="1"/>
  <c r="S16" i="6"/>
  <c r="Q16" i="6"/>
  <c r="R16" i="6" s="1"/>
  <c r="P16" i="6"/>
  <c r="T16" i="6" s="1"/>
  <c r="G16" i="6"/>
  <c r="H16" i="6" s="1"/>
  <c r="M16" i="6" s="1"/>
  <c r="S15" i="6"/>
  <c r="Q15" i="6"/>
  <c r="R15" i="6" s="1"/>
  <c r="P15" i="6"/>
  <c r="T15" i="6" s="1"/>
  <c r="G15" i="6"/>
  <c r="H15" i="6" s="1"/>
  <c r="M15" i="6" s="1"/>
  <c r="S10" i="6"/>
  <c r="S11" i="6"/>
  <c r="S12" i="6"/>
  <c r="S9" i="6"/>
  <c r="Q9" i="6"/>
  <c r="Q12" i="6"/>
  <c r="R12" i="6" s="1"/>
  <c r="P12" i="6"/>
  <c r="T12" i="6" s="1"/>
  <c r="G12" i="6"/>
  <c r="H12" i="6" s="1"/>
  <c r="M12" i="6" s="1"/>
  <c r="Q11" i="6"/>
  <c r="R11" i="6" s="1"/>
  <c r="P11" i="6"/>
  <c r="T11" i="6" s="1"/>
  <c r="G11" i="6"/>
  <c r="H11" i="6" s="1"/>
  <c r="M11" i="6" s="1"/>
  <c r="Q10" i="6"/>
  <c r="R10" i="6" s="1"/>
  <c r="P10" i="6"/>
  <c r="T10" i="6" s="1"/>
  <c r="G10" i="6"/>
  <c r="H10" i="6" s="1"/>
  <c r="M10" i="6" s="1"/>
  <c r="R9" i="6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16" i="9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S3" i="6"/>
  <c r="S4" i="6"/>
  <c r="S5" i="6"/>
  <c r="Q3" i="6"/>
  <c r="R3" i="6" s="1"/>
  <c r="Q4" i="6"/>
  <c r="R4" i="6" s="1"/>
  <c r="Q5" i="6"/>
  <c r="R5" i="6" s="1"/>
  <c r="S2" i="6"/>
  <c r="D59" i="6"/>
  <c r="D60" i="6"/>
  <c r="D58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57" i="6"/>
  <c r="L57" i="6" s="1"/>
  <c r="G3" i="6"/>
  <c r="H3" i="6" s="1"/>
  <c r="M3" i="6" s="1"/>
  <c r="G4" i="6"/>
  <c r="H4" i="6" s="1"/>
  <c r="M4" i="6" s="1"/>
  <c r="G5" i="6"/>
  <c r="H5" i="6" s="1"/>
  <c r="M5" i="6" s="1"/>
  <c r="F58" i="6"/>
  <c r="G58" i="6" s="1"/>
  <c r="L58" i="6" s="1"/>
  <c r="F59" i="6"/>
  <c r="G59" i="6" s="1"/>
  <c r="L59" i="6" s="1"/>
  <c r="F60" i="6"/>
  <c r="G60" i="6" s="1"/>
  <c r="L60" i="6" s="1"/>
  <c r="G2" i="6"/>
  <c r="H2" i="6" s="1"/>
  <c r="M2" i="6" s="1"/>
  <c r="P2" i="6"/>
  <c r="P3" i="6"/>
  <c r="P4" i="6"/>
  <c r="P5" i="6"/>
  <c r="O57" i="6"/>
  <c r="O58" i="6"/>
  <c r="O59" i="6"/>
  <c r="O60" i="6"/>
  <c r="R2" i="6" l="1"/>
  <c r="Q12" i="7"/>
  <c r="Q13" i="7"/>
  <c r="W15" i="9"/>
  <c r="W14" i="9"/>
  <c r="G13" i="9"/>
  <c r="G16" i="9"/>
  <c r="T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<sst xmlns="http://schemas.openxmlformats.org/spreadsheetml/2006/main" count="521" uniqueCount="135">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</sst>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opLeftCell="A38" zoomScale="70" zoomScaleNormal="70" workbookViewId="0">
      <selection activeCell="B57" sqref="B57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t="s">
        <v>104</v>
      </c>
    </row>
    <row r="47" spans="2:2">
      <c r="B47" t="s">
        <v>106</v>
      </c>
    </row>
    <row r="48" spans="2:2">
      <c r="B48" s="2" t="s">
        <v>107</v>
      </c>
    </row>
    <row r="49" spans="2:2">
      <c r="B49" t="s">
        <v>108</v>
      </c>
    </row>
    <row r="50" spans="2:2">
      <c r="B50" t="s">
        <v>116</v>
      </c>
    </row>
    <row r="51" spans="2:2">
      <c r="B51" s="2" t="s">
        <v>102</v>
      </c>
    </row>
    <row r="52" spans="2:2">
      <c r="B52" t="s">
        <v>119</v>
      </c>
    </row>
    <row r="53" spans="2:2">
      <c r="B53" t="s">
        <v>122</v>
      </c>
    </row>
    <row r="54" spans="2:2">
      <c r="B54" t="s">
        <v>123</v>
      </c>
    </row>
    <row r="55" spans="2:2">
      <c r="B55" t="s">
        <v>125</v>
      </c>
    </row>
    <row r="56" spans="2:2">
      <c r="B56" s="18" t="s">
        <v>126</v>
      </c>
    </row>
    <row r="57" spans="2:2">
      <c r="B57" t="s">
        <v>127</v>
      </c>
    </row>
    <row r="58" spans="2:2">
      <c r="B58" t="s">
        <v>128</v>
      </c>
    </row>
    <row r="59" spans="2:2">
      <c r="B59" t="s">
        <v>129</v>
      </c>
    </row>
    <row r="62" spans="2:2">
      <c r="B62" t="s">
        <v>105</v>
      </c>
    </row>
    <row r="64" spans="2:2">
      <c r="B64" t="s">
        <v>85</v>
      </c>
    </row>
    <row r="65" spans="1:4">
      <c r="B65" t="s">
        <v>86</v>
      </c>
    </row>
    <row r="66" spans="1:4">
      <c r="B66" t="s">
        <v>87</v>
      </c>
    </row>
    <row r="67" spans="1:4">
      <c r="B67" t="s">
        <v>98</v>
      </c>
    </row>
    <row r="68" spans="1:4">
      <c r="B68" t="s">
        <v>101</v>
      </c>
    </row>
    <row r="69" spans="1:4">
      <c r="B69" t="s">
        <v>99</v>
      </c>
    </row>
    <row r="70" spans="1:4">
      <c r="B70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6" t="s">
        <v>93</v>
      </c>
      <c r="B78" t="s">
        <v>96</v>
      </c>
      <c r="C78" t="s">
        <v>96</v>
      </c>
      <c r="D78" t="s">
        <v>96</v>
      </c>
    </row>
    <row r="79" spans="1:4">
      <c r="A79" s="16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9"/>
  <sheetViews>
    <sheetView tabSelected="1" zoomScale="70" zoomScaleNormal="70" workbookViewId="0">
      <selection activeCell="H37" sqref="H37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59</v>
      </c>
      <c r="C6" s="5" t="s">
        <v>60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61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70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62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58</v>
      </c>
    </row>
    <row r="27" spans="1:19">
      <c r="A27" s="5">
        <v>5714</v>
      </c>
      <c r="B27" s="5" t="s">
        <v>59</v>
      </c>
      <c r="C27" s="5" t="s">
        <v>60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61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8" spans="1:1">
      <c r="A38" t="s">
        <v>64</v>
      </c>
    </row>
    <row r="39" spans="1:1">
      <c r="A3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J38" sqref="J38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P42" sqref="P42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60"/>
  <sheetViews>
    <sheetView zoomScale="55" zoomScaleNormal="55" workbookViewId="0">
      <selection activeCell="N46" sqref="N46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120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120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120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120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121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7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</row>
    <row r="10" spans="1:20">
      <c r="A10" t="s">
        <v>121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7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 t="shared" ref="S10:S12" si="5">500*2*O10/B10</f>
        <v>20.496083457639962</v>
      </c>
      <c r="T10" s="4">
        <f t="shared" ref="T10:T12" si="6">B10/4*P10</f>
        <v>215.14822155687202</v>
      </c>
    </row>
    <row r="11" spans="1:20">
      <c r="A11" t="s">
        <v>121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7">
        <v>5139.2474953825704</v>
      </c>
      <c r="P11">
        <f>8*(N11/B11)^2</f>
        <v>3.4423715449099523E-3</v>
      </c>
      <c r="Q11" s="9">
        <f t="shared" ref="Q11:Q12" si="7">8*(O11/B11)^2</f>
        <v>3.3807186968058912E-3</v>
      </c>
      <c r="R11" s="10">
        <f t="shared" si="4"/>
        <v>-1.7909992370005439E-2</v>
      </c>
      <c r="S11" s="8">
        <f t="shared" si="5"/>
        <v>20.556989981530283</v>
      </c>
      <c r="T11" s="4">
        <f t="shared" si="6"/>
        <v>215.14822155687202</v>
      </c>
    </row>
    <row r="12" spans="1:20">
      <c r="A12" t="s">
        <v>121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7">
        <v>5166.3797844559504</v>
      </c>
      <c r="P12">
        <f>8*(N12/B12)^2</f>
        <v>3.4423715449099523E-3</v>
      </c>
      <c r="Q12" s="9">
        <f t="shared" si="7"/>
        <v>3.4165094498860944E-3</v>
      </c>
      <c r="R12" s="10">
        <f t="shared" si="4"/>
        <v>-7.5128714859669272E-3</v>
      </c>
      <c r="S12" s="8">
        <f t="shared" si="5"/>
        <v>20.6655191378238</v>
      </c>
      <c r="T12" s="4">
        <f t="shared" si="6"/>
        <v>215.14822155687202</v>
      </c>
    </row>
    <row r="15" spans="1:20">
      <c r="A15" t="s">
        <v>124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7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</row>
    <row r="16" spans="1:20">
      <c r="A16" t="s">
        <v>124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7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8">(Q16-P16)/P16</f>
        <v>-1.8873240180365815E-2</v>
      </c>
      <c r="S16" s="8">
        <f t="shared" ref="S16:S18" si="9">500*2*O16/B16</f>
        <v>20.546906214661643</v>
      </c>
      <c r="T16" s="4">
        <f t="shared" ref="T16:T18" si="10">B16/4*P16</f>
        <v>215.14822155687202</v>
      </c>
    </row>
    <row r="17" spans="1:20">
      <c r="A17" t="s">
        <v>124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7">
        <v>5147.0208386715803</v>
      </c>
      <c r="P17">
        <f>8*(N17/B17)^2</f>
        <v>3.4423715449099523E-3</v>
      </c>
      <c r="Q17" s="9">
        <f t="shared" ref="Q17:Q18" si="11">8*(O17/B17)^2</f>
        <v>3.3909534097560962E-3</v>
      </c>
      <c r="R17" s="10">
        <f t="shared" si="8"/>
        <v>-1.4936834819554941E-2</v>
      </c>
      <c r="S17" s="8">
        <f t="shared" si="9"/>
        <v>20.588083354686319</v>
      </c>
      <c r="T17" s="4">
        <f t="shared" si="10"/>
        <v>215.14822155687202</v>
      </c>
    </row>
    <row r="18" spans="1:20">
      <c r="A18" t="s">
        <v>124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7">
        <v>5190.7707276150904</v>
      </c>
      <c r="P18">
        <f>8*(N18/B18)^2</f>
        <v>3.4423715449099523E-3</v>
      </c>
      <c r="Q18" s="9">
        <f t="shared" si="11"/>
        <v>3.4488448955732093E-3</v>
      </c>
      <c r="R18" s="10">
        <f t="shared" si="8"/>
        <v>1.8804915677474731E-3</v>
      </c>
      <c r="S18" s="8">
        <f t="shared" si="9"/>
        <v>20.763082910460362</v>
      </c>
      <c r="T18" s="4">
        <f t="shared" si="10"/>
        <v>215.14822155687202</v>
      </c>
    </row>
    <row r="21" spans="1:20">
      <c r="A21" t="s">
        <v>130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7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</row>
    <row r="22" spans="1:20">
      <c r="A22" t="s">
        <v>130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7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2">(Q22-P22)/P22</f>
        <v>-8.6629176524995632E-2</v>
      </c>
      <c r="S22" s="8">
        <f t="shared" ref="S22:S24" si="13">500*2*O22/B22</f>
        <v>19.824737490952202</v>
      </c>
      <c r="T22" s="4">
        <f t="shared" ref="T22:T24" si="14">B22/4*P22</f>
        <v>215.14822155687202</v>
      </c>
    </row>
    <row r="23" spans="1:20">
      <c r="A23" t="s">
        <v>130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7">
        <v>4967.0733698676504</v>
      </c>
      <c r="P23">
        <f>8*(N23/B23)^2</f>
        <v>3.4423715449099523E-3</v>
      </c>
      <c r="Q23" s="9">
        <f t="shared" ref="Q23:Q24" si="15">8*(O23/B23)^2</f>
        <v>3.157992686290992E-3</v>
      </c>
      <c r="R23" s="10">
        <f t="shared" si="12"/>
        <v>-8.2611320396096075E-2</v>
      </c>
      <c r="S23" s="8">
        <f t="shared" si="13"/>
        <v>19.868293479470601</v>
      </c>
      <c r="T23" s="4">
        <f t="shared" si="14"/>
        <v>215.14822155687202</v>
      </c>
    </row>
    <row r="24" spans="1:20">
      <c r="A24" t="s">
        <v>130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7">
        <v>5024.9827306890502</v>
      </c>
      <c r="P24">
        <f>8*(N24/B24)^2</f>
        <v>3.4423715449099523E-3</v>
      </c>
      <c r="Q24" s="9">
        <f t="shared" si="15"/>
        <v>3.2320577847965671E-3</v>
      </c>
      <c r="R24" s="10">
        <f t="shared" si="12"/>
        <v>-6.1095601497277274E-2</v>
      </c>
      <c r="S24" s="8">
        <f t="shared" si="13"/>
        <v>20.099930922756201</v>
      </c>
      <c r="T24" s="4">
        <f t="shared" si="14"/>
        <v>215.14822155687202</v>
      </c>
    </row>
    <row r="27" spans="1:20">
      <c r="A27" t="s">
        <v>131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7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</row>
    <row r="28" spans="1:20">
      <c r="A28" t="s">
        <v>131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7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16">(Q28-P28)/P28</f>
        <v>-9.9707953247191158E-2</v>
      </c>
      <c r="S28" s="8">
        <f t="shared" ref="S28:S30" si="17">500*2*O28/B28</f>
        <v>19.682288116002322</v>
      </c>
      <c r="T28" s="4">
        <f t="shared" ref="T28:T30" si="18">B28/4*P28</f>
        <v>215.14822155687202</v>
      </c>
    </row>
    <row r="29" spans="1:20">
      <c r="A29" t="s">
        <v>131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7">
        <v>5123.7630065744997</v>
      </c>
      <c r="P29">
        <f>8*(N29/B29)^2</f>
        <v>3.4423715449099523E-3</v>
      </c>
      <c r="Q29" s="9">
        <f t="shared" ref="Q29:Q30" si="19">8*(O29/B29)^2</f>
        <v>3.3603772604852934E-3</v>
      </c>
      <c r="R29" s="10">
        <f t="shared" si="16"/>
        <v>-2.3819126830135286E-2</v>
      </c>
      <c r="S29" s="8">
        <f t="shared" si="17"/>
        <v>20.495052026297998</v>
      </c>
      <c r="T29" s="4">
        <f t="shared" si="18"/>
        <v>215.14822155687202</v>
      </c>
    </row>
    <row r="30" spans="1:20">
      <c r="A30" t="s">
        <v>131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7">
        <v>5206.2071308491204</v>
      </c>
      <c r="P30">
        <f>8*(N30/B30)^2</f>
        <v>3.4423715449099523E-3</v>
      </c>
      <c r="Q30" s="9">
        <f t="shared" si="19"/>
        <v>3.4693878642309416E-3</v>
      </c>
      <c r="R30" s="10">
        <f t="shared" si="16"/>
        <v>7.8481706487891611E-3</v>
      </c>
      <c r="S30" s="8">
        <f t="shared" si="17"/>
        <v>20.82482852339648</v>
      </c>
      <c r="T30" s="4">
        <f t="shared" si="18"/>
        <v>215.14822155687202</v>
      </c>
    </row>
    <row r="33" spans="1:20">
      <c r="A33" t="s">
        <v>132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7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</row>
    <row r="34" spans="1:20">
      <c r="A34" t="s">
        <v>132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7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0">(Q34-P34)/P34</f>
        <v>-1.3202413753947324E-2</v>
      </c>
      <c r="S34" s="8">
        <f t="shared" ref="S34:S36" si="21">500*2*O34/B34</f>
        <v>20.606200315315398</v>
      </c>
      <c r="T34" s="4">
        <f t="shared" ref="T34:T36" si="22">B34/4*P34</f>
        <v>215.14822155687202</v>
      </c>
    </row>
    <row r="35" spans="1:20">
      <c r="A35" t="s">
        <v>132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7">
        <v>5154.6921491920903</v>
      </c>
      <c r="P35">
        <f>8*(N35/B35)^2</f>
        <v>3.4423715449099523E-3</v>
      </c>
      <c r="Q35" s="9">
        <f t="shared" ref="Q35:Q36" si="23">8*(O35/B35)^2</f>
        <v>3.4010689475766484E-3</v>
      </c>
      <c r="R35" s="10">
        <f t="shared" si="20"/>
        <v>-1.1998297334979957E-2</v>
      </c>
      <c r="S35" s="8">
        <f t="shared" si="21"/>
        <v>20.618768596768362</v>
      </c>
      <c r="T35" s="4">
        <f t="shared" si="22"/>
        <v>215.14822155687202</v>
      </c>
    </row>
    <row r="36" spans="1:20">
      <c r="A36" t="s">
        <v>132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7">
        <v>5164.9259814324196</v>
      </c>
      <c r="P36">
        <f>8*(N36/B36)^2</f>
        <v>3.4423715449099523E-3</v>
      </c>
      <c r="Q36" s="9">
        <f t="shared" si="23"/>
        <v>3.4145869303904824E-3</v>
      </c>
      <c r="R36" s="10">
        <f t="shared" si="20"/>
        <v>-8.0713584100337785E-3</v>
      </c>
      <c r="S36" s="8">
        <f t="shared" si="21"/>
        <v>20.659703925729676</v>
      </c>
      <c r="T36" s="4">
        <f t="shared" si="22"/>
        <v>215.14822155687202</v>
      </c>
    </row>
    <row r="39" spans="1:20">
      <c r="A39" t="s">
        <v>133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7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</row>
    <row r="40" spans="1:20">
      <c r="A40" t="s">
        <v>133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7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24">(Q40-P40)/P40</f>
        <v>-2.7031030288743259E-2</v>
      </c>
      <c r="S40" s="8">
        <f t="shared" ref="S40:S42" si="25">500*2*O40/B40</f>
        <v>20.461307067897639</v>
      </c>
      <c r="T40" s="4">
        <f t="shared" ref="T40:T42" si="26">B40/4*P40</f>
        <v>215.14822155687202</v>
      </c>
    </row>
    <row r="41" spans="1:20">
      <c r="A41" t="s">
        <v>133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7">
        <v>5125.0459836528198</v>
      </c>
      <c r="P41">
        <f>8*(N41/B41)^2</f>
        <v>3.4423715449099523E-3</v>
      </c>
      <c r="Q41" s="9">
        <f t="shared" ref="Q41:Q42" si="27">8*(O41/B41)^2</f>
        <v>3.3620603308231549E-3</v>
      </c>
      <c r="R41" s="10">
        <f t="shared" si="24"/>
        <v>-2.3330199264965799E-2</v>
      </c>
      <c r="S41" s="8">
        <f t="shared" si="25"/>
        <v>20.500183934611279</v>
      </c>
      <c r="T41" s="4">
        <f t="shared" si="26"/>
        <v>215.14822155687202</v>
      </c>
    </row>
    <row r="42" spans="1:20">
      <c r="A42" t="s">
        <v>133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7">
        <v>5082.5638219350403</v>
      </c>
      <c r="P42">
        <f>8*(N42/B42)^2</f>
        <v>3.4423715449099523E-3</v>
      </c>
      <c r="Q42" s="9">
        <f t="shared" si="27"/>
        <v>3.3065542405174937E-3</v>
      </c>
      <c r="R42" s="10">
        <f t="shared" si="24"/>
        <v>-3.9454574446876389E-2</v>
      </c>
      <c r="S42" s="8">
        <f t="shared" si="25"/>
        <v>20.330255287740158</v>
      </c>
      <c r="T42" s="4">
        <f t="shared" si="26"/>
        <v>215.14822155687202</v>
      </c>
    </row>
    <row r="45" spans="1:20">
      <c r="A45" t="s">
        <v>134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7">
        <v>4839.8902912821904</v>
      </c>
      <c r="P45">
        <f>8*(N45/B45)^2</f>
        <v>3.4423715449099523E-3</v>
      </c>
      <c r="Q45" s="9">
        <f>8*(O45/B45)^2</f>
        <v>2.9983408680508937E-3</v>
      </c>
      <c r="R45" s="10">
        <f>(Q45-P45)/P45</f>
        <v>-0.12898975925931722</v>
      </c>
      <c r="S45" s="8">
        <f>500*2*O45/B45</f>
        <v>19.35956116512876</v>
      </c>
      <c r="T45" s="4">
        <f>B45/4*P45</f>
        <v>215.14822155687202</v>
      </c>
    </row>
    <row r="46" spans="1:20">
      <c r="A46" t="s">
        <v>134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7">
        <v>5098.0300379374303</v>
      </c>
      <c r="P46">
        <f>8*(N46/B46)^2</f>
        <v>3.4423715449099523E-3</v>
      </c>
      <c r="Q46" s="9">
        <f>8*(O46/B46)^2</f>
        <v>3.3267085142671764E-3</v>
      </c>
      <c r="R46" s="10">
        <f t="shared" ref="R46:R48" si="28">(Q46-P46)/P46</f>
        <v>-3.3599810227864714E-2</v>
      </c>
      <c r="S46" s="8">
        <f t="shared" ref="S46:S48" si="29">500*2*O46/B46</f>
        <v>20.392120151749722</v>
      </c>
      <c r="T46" s="4">
        <f t="shared" ref="T46:T48" si="30">B46/4*P46</f>
        <v>215.14822155687202</v>
      </c>
    </row>
    <row r="47" spans="1:20">
      <c r="A47" t="s">
        <v>134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7">
        <v>5115.2850269746104</v>
      </c>
      <c r="P47">
        <f>8*(N47/B47)^2</f>
        <v>3.4423715449099523E-3</v>
      </c>
      <c r="Q47" s="9">
        <f t="shared" ref="Q47:Q48" si="31">8*(O47/B47)^2</f>
        <v>3.3492660361204023E-3</v>
      </c>
      <c r="R47" s="10">
        <f t="shared" si="28"/>
        <v>-2.7046908671790545E-2</v>
      </c>
      <c r="S47" s="8">
        <f t="shared" si="29"/>
        <v>20.461140107898441</v>
      </c>
      <c r="T47" s="4">
        <f t="shared" si="30"/>
        <v>215.14822155687202</v>
      </c>
    </row>
    <row r="48" spans="1:20">
      <c r="A48" t="s">
        <v>134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7"/>
      <c r="P48">
        <f>8*(N48/B48)^2</f>
        <v>3.4423715449099523E-3</v>
      </c>
      <c r="Q48" s="9">
        <f t="shared" si="31"/>
        <v>0</v>
      </c>
      <c r="R48" s="10">
        <f t="shared" si="28"/>
        <v>-1</v>
      </c>
      <c r="S48" s="8">
        <f t="shared" si="29"/>
        <v>0</v>
      </c>
      <c r="T48" s="4">
        <f t="shared" si="30"/>
        <v>215.14822155687202</v>
      </c>
    </row>
    <row r="57" spans="1:15">
      <c r="A57" s="5">
        <v>250000</v>
      </c>
      <c r="B57" s="5" t="s">
        <v>39</v>
      </c>
      <c r="C57" s="5" t="s">
        <v>46</v>
      </c>
      <c r="D57" s="5">
        <v>0.2</v>
      </c>
      <c r="E57" s="5">
        <v>0.1</v>
      </c>
      <c r="F57">
        <v>0.1</v>
      </c>
      <c r="G57" s="5">
        <f>0.25*F57</f>
        <v>2.5000000000000001E-2</v>
      </c>
      <c r="H57" s="5">
        <v>2</v>
      </c>
      <c r="I57" s="5" t="s">
        <v>40</v>
      </c>
      <c r="J57" s="5" t="s">
        <v>28</v>
      </c>
      <c r="K57">
        <v>0.1</v>
      </c>
      <c r="L57" s="8">
        <f>K57/G57</f>
        <v>4</v>
      </c>
      <c r="M57" s="8">
        <v>5185.8969999999999</v>
      </c>
      <c r="O57">
        <f>8*(M57/A57)^2</f>
        <v>3.4423715449099523E-3</v>
      </c>
    </row>
    <row r="58" spans="1:15">
      <c r="A58" s="5">
        <v>250000</v>
      </c>
      <c r="B58" s="5" t="s">
        <v>39</v>
      </c>
      <c r="C58" s="5" t="s">
        <v>47</v>
      </c>
      <c r="D58" s="5">
        <f>E58*2</f>
        <v>0.13400000000000001</v>
      </c>
      <c r="E58" s="5">
        <v>6.7000000000000004E-2</v>
      </c>
      <c r="F58">
        <f>E58</f>
        <v>6.7000000000000004E-2</v>
      </c>
      <c r="G58" s="5">
        <f>0.25*F58</f>
        <v>1.6750000000000001E-2</v>
      </c>
      <c r="H58" s="5">
        <v>2</v>
      </c>
      <c r="I58" s="5" t="s">
        <v>40</v>
      </c>
      <c r="J58" s="5" t="s">
        <v>28</v>
      </c>
      <c r="K58">
        <v>0.1</v>
      </c>
      <c r="L58" s="8">
        <f>K58/G58</f>
        <v>5.9701492537313436</v>
      </c>
      <c r="M58" s="8">
        <v>5185.8969999999999</v>
      </c>
      <c r="O58">
        <f>8*(M58/A58)^2</f>
        <v>3.4423715449099523E-3</v>
      </c>
    </row>
    <row r="59" spans="1:15">
      <c r="A59" s="5">
        <v>250000</v>
      </c>
      <c r="B59" s="5" t="s">
        <v>39</v>
      </c>
      <c r="C59" s="5" t="s">
        <v>48</v>
      </c>
      <c r="D59" s="5">
        <f t="shared" ref="D59:D60" si="32">E59*2</f>
        <v>0.1</v>
      </c>
      <c r="E59" s="5">
        <v>0.05</v>
      </c>
      <c r="F59">
        <f>E59</f>
        <v>0.05</v>
      </c>
      <c r="G59" s="5">
        <f>0.25*F59</f>
        <v>1.2500000000000001E-2</v>
      </c>
      <c r="H59" s="5">
        <v>2</v>
      </c>
      <c r="I59" s="5" t="s">
        <v>40</v>
      </c>
      <c r="J59" s="5" t="s">
        <v>28</v>
      </c>
      <c r="K59">
        <v>0.1</v>
      </c>
      <c r="L59" s="8">
        <f>K59/G59</f>
        <v>8</v>
      </c>
      <c r="M59" s="8">
        <v>5185.8969999999999</v>
      </c>
      <c r="O59">
        <f>8*(M59/A59)^2</f>
        <v>3.4423715449099523E-3</v>
      </c>
    </row>
    <row r="60" spans="1:15">
      <c r="A60" s="5">
        <v>250000</v>
      </c>
      <c r="B60" s="5" t="s">
        <v>39</v>
      </c>
      <c r="C60" s="5" t="s">
        <v>49</v>
      </c>
      <c r="D60" s="5">
        <f t="shared" si="32"/>
        <v>6.6000000000000003E-2</v>
      </c>
      <c r="E60" s="5">
        <v>3.3000000000000002E-2</v>
      </c>
      <c r="F60">
        <f>E60</f>
        <v>3.3000000000000002E-2</v>
      </c>
      <c r="G60" s="5">
        <f>0.25*F60</f>
        <v>8.2500000000000004E-3</v>
      </c>
      <c r="H60" s="5">
        <v>2</v>
      </c>
      <c r="I60" s="5" t="s">
        <v>40</v>
      </c>
      <c r="J60" s="5" t="s">
        <v>28</v>
      </c>
      <c r="K60">
        <v>0.1</v>
      </c>
      <c r="L60" s="8">
        <f>K60/G60</f>
        <v>12.121212121212121</v>
      </c>
      <c r="M60" s="8">
        <v>5185.8969999999999</v>
      </c>
      <c r="O60">
        <f>8*(M60/A60)^2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2024-04-19T07:52:41Z</dcterms:modified>
</cp:coreProperties>
</file>