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54DCE508-C6E7-47DB-AED1-1A015F0A0D2A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5" i="7" l="1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X2" i="10"/>
  <c r="W2" i="10"/>
  <c r="V2" i="10"/>
  <c r="U2" i="10"/>
  <c r="S2" i="10"/>
  <c r="Q2" i="10"/>
  <c r="R2" i="10" s="1"/>
  <c r="P2" i="10"/>
  <c r="T2" i="10" s="1"/>
  <c r="I2" i="10"/>
  <c r="X3" i="10"/>
  <c r="W3" i="10"/>
  <c r="V3" i="10"/>
  <c r="U3" i="10"/>
  <c r="S3" i="10"/>
  <c r="Q3" i="10"/>
  <c r="P3" i="10"/>
  <c r="T3" i="10" s="1"/>
  <c r="I3" i="10"/>
  <c r="W5" i="10"/>
  <c r="V5" i="10"/>
  <c r="U5" i="10"/>
  <c r="S5" i="10"/>
  <c r="Q5" i="10"/>
  <c r="P5" i="10"/>
  <c r="T5" i="10" s="1"/>
  <c r="I5" i="10"/>
  <c r="X4" i="10"/>
  <c r="W4" i="10"/>
  <c r="V4" i="10"/>
  <c r="U4" i="10"/>
  <c r="S4" i="10"/>
  <c r="Q4" i="10"/>
  <c r="P4" i="10"/>
  <c r="T4" i="10" s="1"/>
  <c r="I4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R41" i="7" l="1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R3" i="10"/>
  <c r="R5" i="10"/>
  <c r="R4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<sst xmlns="http://schemas.openxmlformats.org/spreadsheetml/2006/main" count="1011" uniqueCount="198">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</sst>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180</v>
      </c>
      <c r="B123" t="s">
        <v>183</v>
      </c>
      <c r="C123" t="s">
        <v>182</v>
      </c>
      <c r="D123" t="s">
        <v>185</v>
      </c>
      <c r="E123" t="s">
        <v>186</v>
      </c>
    </row>
    <row r="125" spans="1:5">
      <c r="A125" t="s">
        <v>181</v>
      </c>
      <c r="B125" t="s">
        <v>184</v>
      </c>
      <c r="C125" t="s">
        <v>189</v>
      </c>
      <c r="D125" t="s">
        <v>185</v>
      </c>
      <c r="E125" t="s">
        <v>190</v>
      </c>
    </row>
    <row r="126" spans="1:5">
      <c r="B126" t="s">
        <v>188</v>
      </c>
    </row>
    <row r="128" spans="1:5">
      <c r="A128" t="s">
        <v>13</v>
      </c>
      <c r="B128" t="s">
        <v>187</v>
      </c>
      <c r="C128" t="s">
        <v>182</v>
      </c>
      <c r="D128" t="s">
        <v>185</v>
      </c>
      <c r="E128" t="s">
        <v>191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28" sqref="O28"/>
    </sheetView>
  </sheetViews>
  <sheetFormatPr defaultRowHeight="14.5"/>
  <cols>
    <col min="1" max="1" width="36.90625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161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392.603307262101</v>
      </c>
      <c r="P2" s="9">
        <f>8*(N2/B2)^2</f>
        <v>6.5101103645619834E-3</v>
      </c>
      <c r="Q2" s="9">
        <f>8*(O2/B2)^2</f>
        <v>6.5221757619047535E-3</v>
      </c>
      <c r="R2" s="10">
        <f>(Q2-P2)/P2</f>
        <v>1.8533322274302069E-3</v>
      </c>
      <c r="S2" s="8">
        <f>200*2*O2/B2</f>
        <v>11.421187120352029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164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419.189718479828</v>
      </c>
      <c r="P3" s="9">
        <f>8*(N3/B3)^2</f>
        <v>6.5101103645619834E-3</v>
      </c>
      <c r="Q3" s="9">
        <f>8*(O3/B3)^2</f>
        <v>7.4354256430205863E-3</v>
      </c>
      <c r="R3" s="10">
        <f>(Q3-P3)/P3</f>
        <v>0.14213511394454836</v>
      </c>
      <c r="S3" s="8">
        <f>200*2*O3/B3</f>
        <v>12.194609992140451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170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400.57025121806299</v>
      </c>
      <c r="P4" s="9">
        <f>8*(N4/B4)^2</f>
        <v>6.5101103645619834E-3</v>
      </c>
      <c r="Q4" s="9">
        <f>8*(O4/B4)^2</f>
        <v>6.7895654044943703E-3</v>
      </c>
      <c r="R4" s="10">
        <f>(Q4-P4)/P4</f>
        <v>4.2926313730963811E-2</v>
      </c>
      <c r="S4" s="8">
        <f>200*2*O4/B4</f>
        <v>11.652952762707287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f>H4*N4</f>
        <v>1.52821528552</v>
      </c>
    </row>
    <row r="5" spans="1:24">
      <c r="A5" t="s">
        <v>174</v>
      </c>
      <c r="B5" s="5">
        <v>13750</v>
      </c>
      <c r="C5" s="5" t="s">
        <v>171</v>
      </c>
      <c r="D5" s="5" t="s">
        <v>172</v>
      </c>
      <c r="E5" s="18">
        <v>0.130833333333333</v>
      </c>
      <c r="F5" s="21">
        <v>4.8645833333333298E-2</v>
      </c>
      <c r="G5" s="18">
        <v>6.8932160000000006E-2</v>
      </c>
      <c r="H5" s="13">
        <v>3.896123E-3</v>
      </c>
      <c r="I5" s="19">
        <f>E5/F5</f>
        <v>2.6895074946466759</v>
      </c>
      <c r="J5" s="5" t="s">
        <v>173</v>
      </c>
      <c r="K5" s="5" t="s">
        <v>28</v>
      </c>
      <c r="L5" s="5" t="s">
        <v>156</v>
      </c>
      <c r="M5" s="19" t="s">
        <v>156</v>
      </c>
      <c r="N5" s="12">
        <v>392.24</v>
      </c>
      <c r="O5" s="12">
        <v>352.74297174230901</v>
      </c>
      <c r="P5" s="9">
        <f>8*(N5/B5)^2</f>
        <v>6.5101103645619834E-3</v>
      </c>
      <c r="Q5" s="9">
        <f>8*(O5/B5)^2</f>
        <v>5.2650358104265162E-3</v>
      </c>
      <c r="R5" s="10">
        <f>(Q5-P5)/P5</f>
        <v>-0.19125244956108189</v>
      </c>
      <c r="S5" s="8">
        <f>200*2*O5/B5</f>
        <v>10.261613723412626</v>
      </c>
      <c r="T5" s="4">
        <f>B5/4*P5</f>
        <v>22.37850437818182</v>
      </c>
      <c r="U5" s="8">
        <f>E5*N5</f>
        <v>51.318066666666539</v>
      </c>
      <c r="V5" s="8">
        <f>F5*N5</f>
        <v>19.080841666666654</v>
      </c>
      <c r="W5" s="8">
        <f>G5*N5</f>
        <v>27.037950438400003</v>
      </c>
      <c r="X5" s="8">
        <v>1.5</v>
      </c>
    </row>
    <row r="6" spans="1:24">
      <c r="B6" s="5"/>
      <c r="C6" s="5"/>
      <c r="D6" s="5"/>
      <c r="E6" s="18"/>
      <c r="F6" s="21"/>
      <c r="G6" s="18"/>
      <c r="H6" s="13"/>
      <c r="I6" s="19"/>
      <c r="J6" s="5"/>
      <c r="K6" s="5"/>
      <c r="L6" s="5"/>
      <c r="M6" s="19"/>
      <c r="N6" s="12"/>
      <c r="O6" s="12"/>
      <c r="P6" s="9"/>
      <c r="Q6" s="9"/>
      <c r="R6" s="10"/>
      <c r="S6" s="8"/>
      <c r="T6" s="4"/>
      <c r="U6" s="8"/>
      <c r="V6" s="8"/>
      <c r="W6" s="8"/>
      <c r="X6" s="8"/>
    </row>
    <row r="7" spans="1:24">
      <c r="B7" s="5"/>
      <c r="C7" s="5"/>
      <c r="D7" s="5"/>
      <c r="E7" s="18"/>
      <c r="F7" s="21"/>
      <c r="G7" s="18"/>
      <c r="H7" s="13"/>
      <c r="I7" s="19"/>
      <c r="J7" s="5"/>
      <c r="K7" s="5"/>
      <c r="L7" s="5"/>
      <c r="M7" s="19"/>
      <c r="N7" s="12"/>
      <c r="O7" s="12"/>
      <c r="P7" s="9"/>
      <c r="Q7" s="9"/>
      <c r="R7" s="10"/>
      <c r="S7" s="8"/>
      <c r="T7" s="4"/>
      <c r="U7" s="8"/>
      <c r="V7" s="8"/>
      <c r="W7" s="8"/>
      <c r="X7" s="8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2"/>
  <sheetViews>
    <sheetView tabSelected="1" zoomScale="70" zoomScaleNormal="70" workbookViewId="0">
      <selection activeCell="P37" sqref="P37"/>
    </sheetView>
  </sheetViews>
  <sheetFormatPr defaultRowHeight="14.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 t="shared" si="41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 t="shared" si="41"/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179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192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3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3" si="45">8*(N32/B32)^2</f>
        <v>5.772630931736967E-3</v>
      </c>
      <c r="Q32" s="9">
        <f t="shared" ref="Q32:Q33" si="46">8*(O32/B32)^2</f>
        <v>5.7390011065929555E-3</v>
      </c>
      <c r="R32" s="10">
        <f t="shared" ref="R32:R33" si="47">(Q32-P32)/P32</f>
        <v>-5.8257362269810769E-3</v>
      </c>
      <c r="S32" s="8">
        <f>200*2*O32/B32</f>
        <v>10.71354386428035</v>
      </c>
      <c r="T32" s="4">
        <f t="shared" ref="T32:T33" si="48">B32/4*P32</f>
        <v>29.642459834469324</v>
      </c>
      <c r="U32" s="8">
        <f t="shared" ref="U32:U33" si="49">E32*N32</f>
        <v>9.1958333333333329</v>
      </c>
      <c r="V32" s="8">
        <f t="shared" ref="V32:V33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194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" si="51">G33*N33</f>
        <v>10.92118501</v>
      </c>
      <c r="X33" s="8">
        <f t="shared" ref="X33" si="52">H33*N33</f>
        <v>0.29612416982499995</v>
      </c>
    </row>
    <row r="34" spans="1:24">
      <c r="A34" t="s">
        <v>196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ref="I34:I35" si="53">E34/F34</f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ref="P34:P35" si="54">8*(N34/B34)^2</f>
        <v>5.772630931736967E-3</v>
      </c>
      <c r="Q34" s="9">
        <f t="shared" ref="Q34:Q35" si="55">8*(O34/B34)^2</f>
        <v>5.9392837916666516E-3</v>
      </c>
      <c r="R34" s="10">
        <f t="shared" ref="R34:R35" si="56">(Q34-P34)/P34</f>
        <v>2.8869481160393392E-2</v>
      </c>
      <c r="S34" s="8">
        <v>11</v>
      </c>
      <c r="T34" s="4">
        <f t="shared" ref="T34:T35" si="57">B34/4*P34</f>
        <v>29.642459834469324</v>
      </c>
      <c r="U34" s="8">
        <f t="shared" ref="U34:U35" si="58">E34*N34</f>
        <v>36.783333333333296</v>
      </c>
      <c r="V34" s="8">
        <f t="shared" ref="V34:V35" si="59">F34*N34</f>
        <v>20.690625000000001</v>
      </c>
      <c r="W34" s="8">
        <f t="shared" ref="W34:W35" si="60">G34*N34</f>
        <v>43.60162442</v>
      </c>
      <c r="X34" s="8">
        <f t="shared" ref="X34:X35" si="61">H34*N34</f>
        <v>1.25608591075</v>
      </c>
    </row>
    <row r="35" spans="1:24">
      <c r="A35" t="s">
        <v>196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53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581.40691547732297</v>
      </c>
      <c r="P35" s="9">
        <f t="shared" si="54"/>
        <v>5.772630931736967E-3</v>
      </c>
      <c r="Q35" s="9">
        <f t="shared" si="55"/>
        <v>6.4098740314309163E-3</v>
      </c>
      <c r="R35" s="10">
        <f t="shared" si="56"/>
        <v>0.11039041075543085</v>
      </c>
      <c r="S35" s="8">
        <f>200*2*O35/B35</f>
        <v>11.322432628574937</v>
      </c>
      <c r="T35" s="4">
        <f t="shared" si="57"/>
        <v>29.642459834469324</v>
      </c>
      <c r="U35" s="8">
        <f t="shared" si="58"/>
        <v>36.783333333333296</v>
      </c>
      <c r="V35" s="8">
        <f t="shared" si="59"/>
        <v>20.690625000000001</v>
      </c>
      <c r="W35" s="8">
        <f t="shared" si="60"/>
        <v>21.834044112499999</v>
      </c>
      <c r="X35" s="8">
        <f t="shared" si="61"/>
        <v>0.60387713300000001</v>
      </c>
    </row>
    <row r="38" spans="1:24">
      <c r="A38" t="s">
        <v>193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549.52612835823697</v>
      </c>
      <c r="P38" s="9">
        <f>8*(N38/B38)^2</f>
        <v>5.772630931736967E-3</v>
      </c>
      <c r="Q38" s="9">
        <f>8*(O38/B38)^2</f>
        <v>5.7261906280834897E-3</v>
      </c>
      <c r="R38" s="10">
        <f>(Q38-P38)/P38</f>
        <v>-8.0449112722859699E-3</v>
      </c>
      <c r="S38" s="8">
        <f>200*2*O38/B38</f>
        <v>10.701579909605394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193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529.92020309073598</v>
      </c>
      <c r="P39" s="9">
        <f>8*(N39/B39)^2</f>
        <v>5.772630931736967E-3</v>
      </c>
      <c r="Q39" s="9">
        <f>8*(O39/B39)^2</f>
        <v>5.3248829157769781E-3</v>
      </c>
      <c r="R39" s="10">
        <f>(Q39-P39)/P39</f>
        <v>-7.7563942897915863E-2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197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528.25196296092702</v>
      </c>
      <c r="P40" s="9">
        <f>8*(N40/B40)^2</f>
        <v>5.772630931736967E-3</v>
      </c>
      <c r="Q40" s="9">
        <f>8*(O40/B40)^2</f>
        <v>5.2914091936805113E-3</v>
      </c>
      <c r="R40" s="10">
        <f>(Q40-P40)/P40</f>
        <v>-8.3362637200791498E-2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195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513.70343622884798</v>
      </c>
      <c r="P41" s="9">
        <f>8*(N41/B41)^2</f>
        <v>5.772630931736967E-3</v>
      </c>
      <c r="Q41" s="9">
        <f>8*(O41/B41)^2</f>
        <v>5.0039625419103125E-3</v>
      </c>
      <c r="R41" s="10">
        <f>(Q41-P41)/P41</f>
        <v>-0.13315737640538275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B42" s="5"/>
      <c r="C42" s="5"/>
      <c r="D42" s="5"/>
      <c r="E42" s="18"/>
      <c r="F42" s="5"/>
      <c r="G42" s="18"/>
      <c r="H42" s="13"/>
      <c r="I42" s="19"/>
      <c r="J42" s="5"/>
      <c r="K42" s="5"/>
      <c r="L42" s="5"/>
      <c r="M42" s="19"/>
      <c r="N42" s="12"/>
      <c r="O42" s="4"/>
      <c r="P42" s="9"/>
      <c r="Q42" s="9"/>
      <c r="R42" s="10"/>
      <c r="S42" s="8"/>
      <c r="T42" s="4"/>
      <c r="U42" s="8"/>
      <c r="V42" s="8"/>
      <c r="W42" s="8"/>
      <c r="X42" s="8"/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5"/>
  <sheetViews>
    <sheetView zoomScale="40" zoomScaleNormal="40" workbookViewId="0">
      <selection activeCell="R18" sqref="R18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175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173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178</v>
      </c>
      <c r="B23" s="5">
        <v>40582</v>
      </c>
      <c r="C23" s="5" t="s">
        <v>171</v>
      </c>
      <c r="D23" s="5" t="s">
        <v>175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173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177</v>
      </c>
      <c r="B24" s="5">
        <v>40582</v>
      </c>
      <c r="C24" s="5" t="s">
        <v>171</v>
      </c>
      <c r="D24" s="5" t="s">
        <v>175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173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176</v>
      </c>
      <c r="B25" s="5">
        <v>40582</v>
      </c>
      <c r="C25" s="5" t="s">
        <v>171</v>
      </c>
      <c r="D25" s="5" t="s">
        <v>175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173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D2" sqref="D2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2024-05-11T15:42:30Z</dcterms:modified>
</cp:coreProperties>
</file>