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4eef2748f1d2eff5/Documents/GitHub/electrical/Power_Distribution_Board/Fabrication/"/>
    </mc:Choice>
  </mc:AlternateContent>
  <xr:revisionPtr revIDLastSave="2" documentId="11_21ECDD462A1031BC70993B950DA7B6A9960C6D74" xr6:coauthVersionLast="47" xr6:coauthVersionMax="47" xr10:uidLastSave="{518AD1E5-6BA7-4DEB-AF6E-1183A66286A3}"/>
  <bookViews>
    <workbookView xWindow="-96" yWindow="-96" windowWidth="23232" windowHeight="12432" xr2:uid="{00000000-000D-0000-FFFF-FFFF00000000}"/>
  </bookViews>
  <sheets>
    <sheet name="Power Board" sheetId="1" r:id="rId1"/>
    <sheet name="Lumenier Carrier Board" sheetId="2" r:id="rId2"/>
    <sheet name="REV B Order List" sheetId="3" r:id="rId3"/>
  </sheets>
  <calcPr calcId="191029"/>
</workbook>
</file>

<file path=xl/calcChain.xml><?xml version="1.0" encoding="utf-8"?>
<calcChain xmlns="http://schemas.openxmlformats.org/spreadsheetml/2006/main">
  <c r="F28" i="3" l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15" i="2"/>
  <c r="J10" i="2"/>
  <c r="J12" i="2" s="1"/>
  <c r="J28" i="1"/>
  <c r="J27" i="1"/>
  <c r="J26" i="1"/>
  <c r="J24" i="1"/>
  <c r="J23" i="1"/>
  <c r="J22" i="1"/>
  <c r="J21" i="1"/>
  <c r="J20" i="1"/>
  <c r="J19" i="1"/>
  <c r="J18" i="1"/>
  <c r="J16" i="1"/>
  <c r="J14" i="1"/>
  <c r="J13" i="1"/>
  <c r="J12" i="1"/>
  <c r="J11" i="1"/>
  <c r="J10" i="1"/>
  <c r="J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5" authorId="0" shapeId="0" xr:uid="{00000000-0006-0000-0000-000001000000}">
      <text>
        <r>
          <rPr>
            <sz val="10"/>
            <color rgb="FF000000"/>
            <rFont val="Arial"/>
            <scheme val="minor"/>
          </rPr>
          <t>We have changed to using the 900W verson so we do not have to worry about voltage drop. https://www.digikey.com/en/products/detail/flex-power-modules/BMR4800102-002/10287640
	-isaac wax</t>
        </r>
      </text>
    </comment>
  </commentList>
</comments>
</file>

<file path=xl/sharedStrings.xml><?xml version="1.0" encoding="utf-8"?>
<sst xmlns="http://schemas.openxmlformats.org/spreadsheetml/2006/main" count="167" uniqueCount="108">
  <si>
    <t>Ref</t>
  </si>
  <si>
    <t>Qnty</t>
  </si>
  <si>
    <t>Value</t>
  </si>
  <si>
    <t>Cmp name</t>
  </si>
  <si>
    <t>Footprint</t>
  </si>
  <si>
    <t>Description</t>
  </si>
  <si>
    <t>Vendor</t>
  </si>
  <si>
    <t>Link</t>
  </si>
  <si>
    <t>Coust</t>
  </si>
  <si>
    <t>Total</t>
  </si>
  <si>
    <t>Orderd</t>
  </si>
  <si>
    <t>Source:</t>
  </si>
  <si>
    <t>C:\Users\Isac\Nextcloud\Electrical\E_CAD\Power_Distribution_Board\Power_Distribution_Board.kicad_sch</t>
  </si>
  <si>
    <t>Date:</t>
  </si>
  <si>
    <t>Tool:</t>
  </si>
  <si>
    <t>Eeschema (6.0.5)</t>
  </si>
  <si>
    <t>Generator:</t>
  </si>
  <si>
    <t>C:\Program Files\KiCad\6.0\bin\scripting\plugins/bom_csv_grouped_by_value_with_fp.py</t>
  </si>
  <si>
    <t>C1, C2, C3, C4, C5,</t>
  </si>
  <si>
    <t>470 uF</t>
  </si>
  <si>
    <t>C_Polarized_Small_US</t>
  </si>
  <si>
    <t>470UF CAP:CAP_EEHZU1V471V</t>
  </si>
  <si>
    <t>Polarized capacitor, small US symbol</t>
  </si>
  <si>
    <t>Mouser</t>
  </si>
  <si>
    <t>https://www.mouser.com/ProductDetail/Panasonic/EEH-ZU1V471V?qs=iLbezkQI%252BshMA5Itlz568g%3D%3D&amp;utm_source=netcomponents&amp;utm_medium=aggregator&amp;utm_campaign=EEH-ZU1V471V&amp;utm_content=Panasonic</t>
  </si>
  <si>
    <t>12 arived</t>
  </si>
  <si>
    <t>C6, C7, C8, C9, C10,</t>
  </si>
  <si>
    <t>220 uF</t>
  </si>
  <si>
    <t>220UF CAP:CAP_EEHZU1H221V</t>
  </si>
  <si>
    <t>https://www.mouser.com/ProductDetail/Panasonic/EEH-ZU1H221V?qs=iLbezkQI%252BsiexANYtbJdHQ%3D%3D</t>
  </si>
  <si>
    <t>C11, C12,</t>
  </si>
  <si>
    <t>330 uF</t>
  </si>
  <si>
    <t>220UF CAP:CAP_16SVPG330MX</t>
  </si>
  <si>
    <t>Digkey</t>
  </si>
  <si>
    <t>https://www.digikey.com/en/products/detail/panasonic-electronic-components/16SVPG330M/11200070?s=N4IgjCBcoOwEwBYqgMZQGYEMA2BnApgDQgD2UA2iHAKwDMADAJxIC6xADgC5QgDKnAJwCWAOwDmIAL7E49GI2QguPAKoihnAPLoAsvky4ArgPwhihngDUzIALaieYelOlUKIFJna4QLSUA</t>
  </si>
  <si>
    <t>J1,</t>
  </si>
  <si>
    <t>Conn_01x02</t>
  </si>
  <si>
    <t>Connector_AMASS:AMASS_XT30U-M_1x02_P5.0mm_Vertical</t>
  </si>
  <si>
    <t>Generic connector, single row, 01x02, script generated (kicad-library-utils/schlib/autogen/connector/)</t>
  </si>
  <si>
    <t>Amazon</t>
  </si>
  <si>
    <t>https://www.amazon.com/Banana-Connector-Upgraded-Battery-Quadcopter/dp/B07PZ13CHC/ref=sr_1_89?crid=3RJ23LPFM3HE2&amp;keywords=xt30&amp;qid=1694141692&amp;sprefix=xt30%2Caps%2C348&amp;sr=8-89</t>
  </si>
  <si>
    <t>Arived</t>
  </si>
  <si>
    <t>J3, J4, J6, J7, J8, J9,</t>
  </si>
  <si>
    <t>Connector_AMASS:AMASS_XT30PW-M_1x02_P2.50mm_Horizontal</t>
  </si>
  <si>
    <t>Ebay</t>
  </si>
  <si>
    <t>https://www.amazon.com/gp/product/B099F2PXYN/ref=ppx_yo_dt_b_asin_title_o00_s00?ie=UTF8&amp;psc=1</t>
  </si>
  <si>
    <t>J5,</t>
  </si>
  <si>
    <t>Conn_01x05</t>
  </si>
  <si>
    <t>Connector_Molex:Molex_PicoBlade_53047-0510_1x05_P1.25mm_Vertical</t>
  </si>
  <si>
    <t>Generic connector, single row, 01x05, script generated (kicad-library-utils/schlib/autogen/connector/)</t>
  </si>
  <si>
    <t>https://www.mouser.com/ProductDetail/Molex/53047-0510?qs=KC2ywxza1koXSHAr3dqR%2FQ%3D%3D</t>
  </si>
  <si>
    <t>J10, J11,</t>
  </si>
  <si>
    <t>Connector_Molex:Molex_KK-396_A-41791-0002_1x02_P3.96mm_Vertical</t>
  </si>
  <si>
    <t>https://www.digikey.com/en/products/detail/molex/0009484028/863363?s=N4IgTCBcDaIAxwJwBYAcy5lSAugXyA</t>
  </si>
  <si>
    <t>R1, R2,</t>
  </si>
  <si>
    <t>R</t>
  </si>
  <si>
    <t>Resistor_SMD:R_2512_6332Metric_Pad1.40x3.35mm_HandSolder</t>
  </si>
  <si>
    <t>Resistor</t>
  </si>
  <si>
    <t>N/A</t>
  </si>
  <si>
    <t>U1,</t>
  </si>
  <si>
    <t>BMR4800102/002</t>
  </si>
  <si>
    <t>Power Bricks:bmr480-45-to-60vin-12vout-900w</t>
  </si>
  <si>
    <t>https://www.digikey.com/en/products/detail/flex-power-modules/BMR4800102-002/10287640</t>
  </si>
  <si>
    <t>U2,</t>
  </si>
  <si>
    <t>PKU3511SPI</t>
  </si>
  <si>
    <t>Footprints:PKU 3500S_FPM</t>
  </si>
  <si>
    <t>https://www.digikey.com/en/products/detail/flex-power-modules/PKU3511SPI/10287636?s=N4IgTCBcDaIAoGkCqBmArARgwZTgSRAF0BfIA</t>
  </si>
  <si>
    <t>PCB Manufacturing Survices</t>
  </si>
  <si>
    <t>coust</t>
  </si>
  <si>
    <t>notes</t>
  </si>
  <si>
    <t>JLC PCB</t>
  </si>
  <si>
    <t xml:space="preserve">18.30 + shipping </t>
  </si>
  <si>
    <t>5X, 2oz copper</t>
  </si>
  <si>
    <t>PCB Way</t>
  </si>
  <si>
    <t>56.68 total</t>
  </si>
  <si>
    <t>2 oz copper, 5X, any silkscreen coller</t>
  </si>
  <si>
    <t>Allpcb</t>
  </si>
  <si>
    <t>bayareacircuits</t>
  </si>
  <si>
    <t>OSH Park</t>
  </si>
  <si>
    <t>2 oz cupper, .8mm +shipping</t>
  </si>
  <si>
    <t>H1, H2,</t>
  </si>
  <si>
    <t>MountingHole</t>
  </si>
  <si>
    <t>MountingHole:MountingHole_3.2mm_M3_ISO14580_Pad</t>
  </si>
  <si>
    <t>Mounting Hole without connection</t>
  </si>
  <si>
    <t>J1, J2, J3, J4,</t>
  </si>
  <si>
    <t>Conn_01x03</t>
  </si>
  <si>
    <t>Connector_AMASS:AMASS_MR30PW-FB_1x03_P3.50mm_Horizontal</t>
  </si>
  <si>
    <t>Generic connector, single row, 01x03, script generated (kicad-library-utils/schlib/autogen/connector/)</t>
  </si>
  <si>
    <t>https://www.ebay.com/itm/174074480926?hash=item2887a5c91e:g:MFUAAOSwwFldsJC8&amp;amdata=enc%3AAQAIAAABIKmUBwZ7RvQxiqUL10K9mAnvkeZCiil3XD8JMc2jxYYkyf5EQpATZsPs%2BYy2CKZOTNTFqK3XSvtDAksbSOUfyq9ds745ENzXgS0KVNL6gHHzKwAroUBP66drBMvX%2B1Jdj6OaJCrNgafyekVowxmt0lE8WmHdfzTbzsiF2Mr%2FdKCdwG5pG76FFJ46gkhLHsi79noNkphcxSYeIENQVSJuotOPNG0Yv4hU4XIAnTdnUcVGWz3ad0p0kekbXoox1fTKpwDxKF%2FHsZRD2Iy7IY5jEXOlyDAewMaeZ%2F9v%2BD9OOHISL3aZ4tvXklIAwdJzwZuS38Jmzu90BbcQbpKwTOCWg4CxmPSpY5%2FyXiupzyIwNSi8%2FkTrBERejXsiJTBxBsTe5A%3D%3D%7Ctkp%3ABFBMiobx9dFi</t>
  </si>
  <si>
    <t>Yes, Will be here by the 29th</t>
  </si>
  <si>
    <t>J5, J6,</t>
  </si>
  <si>
    <t>Connector_AMASS:AMASS_XT30PW-F_1x02_P2.50mm_Horizontal</t>
  </si>
  <si>
    <t>See in power board BOM</t>
  </si>
  <si>
    <t>Lumenier_Mini_Razor_Pro_ESC</t>
  </si>
  <si>
    <t>Footprints:Lumenier_Mini_Razor_Pro_ESC</t>
  </si>
  <si>
    <t>GetFPV</t>
  </si>
  <si>
    <t>https://www.getfpv.com/lumenier-mini-razor-pro-4in1-20x20-f3-blheli-32-45a-2-6s-esc.html?utm_source=google&amp;utm_medium=cpc&amp;utm_campaign=DM+-+B+-+PMax+-+Shop+-+SM+-+ALL&amp;utm_content=pmax_x&amp;utm_keyword=&amp;utm_matchtype=&amp;campaign_id=17881616054&amp;network=x&amp;device=c&amp;gc_id=17881616054&amp;gclid=CjwKCAjwu4WoBhBkEiwAojNdXq26ynHrswSdytjznKNeFqSJJAv77O6_1qIECNzDurDK1ZMQISQQZxoC5HIQAvD_BwE</t>
  </si>
  <si>
    <t>Orderd one a few months ago on club card</t>
  </si>
  <si>
    <t>total board coust</t>
  </si>
  <si>
    <t>Board for OSH park</t>
  </si>
  <si>
    <t>3X</t>
  </si>
  <si>
    <t>2166-PKU3511SPI-ND</t>
  </si>
  <si>
    <t>https://www.digikey.com/en/products/detail/flex-power-modules/PKU3511SPI/10287636</t>
  </si>
  <si>
    <t xml:space="preserve"> Lumenier Mini Razor Pro 4in1 20x20 F3 BLHeli_32 45A 2-6s ESC </t>
  </si>
  <si>
    <t>Soalder Paste</t>
  </si>
  <si>
    <t>Low Temp Soalder</t>
  </si>
  <si>
    <t>Zener diode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</si>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</sst>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10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u/>
      <sz val="11"/>
      <color rgb="FF0000FF"/>
      <name val="Calibri"/>
    </font>
    <font>
      <strike/>
      <sz val="10"/>
      <color theme="1"/>
      <name val="Arial"/>
      <scheme val="minor"/>
    </font>
    <font>
      <sz val="10"/>
      <color theme="1"/>
      <name val="Arial"/>
      <scheme val="minor"/>
    </font>
    <font>
      <strike/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</fills>
  <borders count="5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164" fontId="2" fillId="3" borderId="2" xfId="0" applyNumberFormat="1" applyFont="1" applyFill="1" applyBorder="1"/>
    <xf numFmtId="0" fontId="3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4" borderId="0" xfId="0" applyFont="1" applyFill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5" fillId="5" borderId="0" xfId="0" applyFont="1" applyFill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7" fillId="3" borderId="3" xfId="0" applyFont="1" applyFill="1" applyBorder="1"/>
    <xf numFmtId="0" fontId="5" fillId="0" borderId="0" xfId="0" applyFont="1"/>
    <xf numFmtId="0" fontId="8" fillId="0" borderId="0" xfId="0" applyFont="1"/>
    <xf numFmtId="0" fontId="9" fillId="3" borderId="0" xfId="0" applyFont="1" applyFill="1"/>
    <xf numFmtId="0" fontId="2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flex-power-modules/BMR4800102-002/10287640" TargetMode="External"/><Relationship Id="rId3" Type="http://schemas.openxmlformats.org/officeDocument/2006/relationships/hyperlink" Target="https://www.digikey.com/en/products/detail/panasonic-electronic-components/16SVPG330M/11200070?s=N4IgjCBcoOwEwBYqgMZQGYEMA2BnApgDQgD2UA2iHAKwDMADAJxIC6xADgC5QgDKnAJwCWAOwDmIAL7E49GI2QguPAKoihnAPLoAsvky4ArgPwhihngDUzIALaieYelOlUKIFJna4QLSUA" TargetMode="External"/><Relationship Id="rId7" Type="http://schemas.openxmlformats.org/officeDocument/2006/relationships/hyperlink" Target="https://www.digikey.com/en/products/detail/molex/0009484028/863363?s=N4IgTCBcDaIAxwJwBYAcy5lSAugXyA" TargetMode="External"/><Relationship Id="rId2" Type="http://schemas.openxmlformats.org/officeDocument/2006/relationships/hyperlink" Target="https://www.mouser.com/ProductDetail/Panasonic/EEH-ZU1H221V?qs=iLbezkQI%252BsiexANYtbJdHQ%3D%3D" TargetMode="External"/><Relationship Id="rId1" Type="http://schemas.openxmlformats.org/officeDocument/2006/relationships/hyperlink" Target="https://www.mouser.com/ProductDetail/Panasonic/EEH-ZU1V471V?qs=iLbezkQI%252BshMA5Itlz568g%3D%3D&amp;utm_source=netcomponents&amp;utm_medium=aggregator&amp;utm_campaign=EEH-ZU1V471V&amp;utm_content=Panasonic" TargetMode="External"/><Relationship Id="rId6" Type="http://schemas.openxmlformats.org/officeDocument/2006/relationships/hyperlink" Target="https://www.mouser.com/ProductDetail/Molex/53047-0510?qs=KC2ywxza1koXSHAr3dqR%2FQ%3D%3D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amazon.com/gp/product/B099F2PXYN/ref=ppx_yo_dt_b_asin_title_o00_s00?ie=UTF8&amp;psc=1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amazon.com/Banana-Connector-Upgraded-Battery-Quadcopter/dp/B07PZ13CHC/ref=sr_1_89?crid=3RJ23LPFM3HE2&amp;keywords=xt30&amp;qid=1694141692&amp;sprefix=xt30%2Caps%2C348&amp;sr=8-89" TargetMode="External"/><Relationship Id="rId9" Type="http://schemas.openxmlformats.org/officeDocument/2006/relationships/hyperlink" Target="https://www.digikey.com/en/products/detail/flex-power-modules/PKU3511SPI/10287636?s=N4IgTCBcDaIAoGkCqBmArARgwZTgSRAF0BfI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etfpv.com/lumenier-mini-razor-pro-4in1-20x20-f3-blheli-32-45a-2-6s-esc.html?utm_source=google&amp;utm_medium=cpc&amp;utm_campaign=DM+-+B+-+PMax+-+Shop+-+SM+-+ALL&amp;utm_content=pmax_x&amp;utm_keyword=&amp;utm_matchtype=&amp;campaign_id=17881616054&amp;network=x&amp;device=c&amp;gc_id=17881616054&amp;gclid=CjwKCAjwu4WoBhBkEiwAojNdXq26ynHrswSdytjznKNeFqSJJAv77O6_1qIECNzDurDK1ZMQISQQZxoC5HIQAvD_BwE" TargetMode="External"/><Relationship Id="rId1" Type="http://schemas.openxmlformats.org/officeDocument/2006/relationships/hyperlink" Target="https://www.ebay.com/itm/174074480926?hash=item2887a5c91e:g:MFUAAOSwwFldsJC8&amp;amdata=enc%3AAQAIAAABIKmUBwZ7RvQxiqUL10K9mAnvkeZCiil3XD8JMc2jxYYkyf5EQpATZsPs%2BYy2CKZOTNTFqK3XSvtDAksbSOUfyq9ds745ENzXgS0KVNL6gHHzKwAroUBP66drBMvX%2B1Jdj6OaJCrNgafyekVowxmt0lE8WmHdfzTbzsiF2Mr%2FdKCdwG5pG76FFJ46gkhLHsi79noNkphcxSYeIENQVSJuotOPNG0Yv4hU4XIAnTdnUcVGWz3ad0p0kekbXoox1fTKpwDxKF%2FHsZRD2Iy7IY5jEXOlyDAewMaeZ%2F9v%2BD9OOHISL3aZ4tvXklIAwdJzwZuS38Jmzu90BbcQbpKwTOCWg4CxmPSpY5%2FyXiupzyIwNSi8%2FkTrBERejXsiJTBxBsTe5A%3D%3D%7Ctkp%3ABFBMiobx9dFi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tfpv.com/lumenier-mini-razor-pro-4in1-20x20-f3-blheli-32-45a-2-6s-esc.html?utm_source=google&amp;utm_medium=cpc&amp;utm_campaign=DM+-+B+-+PMax+-+Shop+-+SM+-+ALL&amp;utm_content=pmax_x&amp;utm_keyword=&amp;utm_matchtype=&amp;campaign_id=17881616054&amp;network=x&amp;device=c&amp;gc_id=17881616054&amp;gclid=CjwKCAjwu4WoBhBkEiwAojNdXq26ynHrswSdytjznKNeFqSJJAv77O6_1qIECNzDurDK1ZMQISQQZxoC5HIQAvD_BwE" TargetMode="External"/><Relationship Id="rId2" Type="http://schemas.openxmlformats.org/officeDocument/2006/relationships/hyperlink" Target="https://www.digikey.com/en/products/detail/flex-power-modules/PKU3511SPI/10287636" TargetMode="External"/><Relationship Id="rId1" Type="http://schemas.openxmlformats.org/officeDocument/2006/relationships/hyperlink" Target="https://www.digikey.com/en/products/detail/flex-power-modules/BMR4800102-002/102876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7"/>
  <sheetViews>
    <sheetView tabSelected="1" topLeftCell="A16" workbookViewId="0">
      <selection activeCell="B29" sqref="B29"/>
    </sheetView>
  </sheetViews>
  <sheetFormatPr defaultColWidth="12.609375" defaultRowHeight="15.75" customHeight="1" x14ac:dyDescent="0.4"/>
  <cols>
    <col min="1" max="1" width="28.609375" customWidth="1"/>
    <col min="2" max="2" width="21.71875" customWidth="1"/>
    <col min="3" max="3" width="34.109375" customWidth="1"/>
    <col min="4" max="4" width="27.609375" customWidth="1"/>
    <col min="5" max="5" width="61.71875" customWidth="1"/>
    <col min="6" max="6" width="34.109375" customWidth="1"/>
    <col min="7" max="11" width="42.38671875" customWidth="1"/>
  </cols>
  <sheetData>
    <row r="1" spans="1:11" ht="14.4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4.4" hidden="1" x14ac:dyDescent="0.55000000000000004">
      <c r="A2" s="5" t="s">
        <v>11</v>
      </c>
      <c r="B2" s="6" t="s">
        <v>12</v>
      </c>
      <c r="C2" s="6"/>
      <c r="D2" s="6"/>
      <c r="E2" s="6"/>
      <c r="F2" s="6"/>
      <c r="G2" s="7"/>
      <c r="H2" s="8"/>
      <c r="I2" s="8"/>
      <c r="J2" s="8"/>
      <c r="K2" s="8"/>
    </row>
    <row r="3" spans="1:11" ht="14.4" hidden="1" x14ac:dyDescent="0.55000000000000004">
      <c r="A3" s="9"/>
      <c r="B3" s="10"/>
      <c r="C3" s="10"/>
      <c r="D3" s="10"/>
      <c r="E3" s="10"/>
      <c r="F3" s="10"/>
      <c r="G3" s="11"/>
      <c r="H3" s="12"/>
      <c r="I3" s="12"/>
      <c r="J3" s="12"/>
      <c r="K3" s="12"/>
    </row>
    <row r="4" spans="1:11" ht="14.4" hidden="1" x14ac:dyDescent="0.55000000000000004">
      <c r="A4" s="5" t="s">
        <v>13</v>
      </c>
      <c r="B4" s="13">
        <v>45176.812777777777</v>
      </c>
      <c r="C4" s="6"/>
      <c r="D4" s="6"/>
      <c r="E4" s="6"/>
      <c r="F4" s="6"/>
      <c r="G4" s="7"/>
      <c r="H4" s="8"/>
      <c r="I4" s="8"/>
      <c r="J4" s="8"/>
      <c r="K4" s="8"/>
    </row>
    <row r="5" spans="1:11" ht="14.4" hidden="1" x14ac:dyDescent="0.55000000000000004">
      <c r="A5" s="9"/>
      <c r="B5" s="10"/>
      <c r="C5" s="10"/>
      <c r="D5" s="10"/>
      <c r="E5" s="10"/>
      <c r="F5" s="10"/>
      <c r="G5" s="11"/>
      <c r="H5" s="12"/>
      <c r="I5" s="12"/>
      <c r="J5" s="12"/>
      <c r="K5" s="12"/>
    </row>
    <row r="6" spans="1:11" ht="14.4" hidden="1" x14ac:dyDescent="0.55000000000000004">
      <c r="A6" s="5" t="s">
        <v>14</v>
      </c>
      <c r="B6" s="6" t="s">
        <v>15</v>
      </c>
      <c r="C6" s="6"/>
      <c r="D6" s="6"/>
      <c r="E6" s="6"/>
      <c r="F6" s="6"/>
      <c r="G6" s="7"/>
      <c r="H6" s="8"/>
      <c r="I6" s="8"/>
      <c r="J6" s="8"/>
      <c r="K6" s="8"/>
    </row>
    <row r="7" spans="1:11" ht="14.4" hidden="1" x14ac:dyDescent="0.55000000000000004">
      <c r="A7" s="9"/>
      <c r="B7" s="10"/>
      <c r="C7" s="10"/>
      <c r="D7" s="10"/>
      <c r="E7" s="10"/>
      <c r="F7" s="10"/>
      <c r="G7" s="11"/>
      <c r="H7" s="12"/>
      <c r="I7" s="12"/>
      <c r="J7" s="12"/>
      <c r="K7" s="12"/>
    </row>
    <row r="8" spans="1:11" ht="14.4" hidden="1" x14ac:dyDescent="0.55000000000000004">
      <c r="A8" s="5" t="s">
        <v>16</v>
      </c>
      <c r="B8" s="6" t="s">
        <v>17</v>
      </c>
      <c r="C8" s="6"/>
      <c r="D8" s="6"/>
      <c r="E8" s="6"/>
      <c r="F8" s="6"/>
      <c r="G8" s="7"/>
      <c r="H8" s="8"/>
      <c r="I8" s="8"/>
      <c r="J8" s="8"/>
      <c r="K8" s="8"/>
    </row>
    <row r="9" spans="1:11" ht="14.4" x14ac:dyDescent="0.55000000000000004">
      <c r="A9" s="5" t="s">
        <v>18</v>
      </c>
      <c r="B9" s="6">
        <v>5</v>
      </c>
      <c r="C9" s="6" t="s">
        <v>19</v>
      </c>
      <c r="D9" s="6" t="s">
        <v>20</v>
      </c>
      <c r="E9" s="6" t="s">
        <v>21</v>
      </c>
      <c r="F9" s="6" t="s">
        <v>22</v>
      </c>
      <c r="G9" s="7" t="s">
        <v>23</v>
      </c>
      <c r="H9" s="14" t="s">
        <v>24</v>
      </c>
      <c r="I9" s="8">
        <v>2.5</v>
      </c>
      <c r="J9" s="8">
        <f t="shared" ref="J9:J14" si="0">I9*B9</f>
        <v>12.5</v>
      </c>
      <c r="K9" s="8" t="s">
        <v>25</v>
      </c>
    </row>
    <row r="10" spans="1:11" ht="14.4" x14ac:dyDescent="0.55000000000000004">
      <c r="A10" s="9"/>
      <c r="B10" s="10"/>
      <c r="C10" s="10"/>
      <c r="D10" s="10"/>
      <c r="E10" s="10"/>
      <c r="F10" s="10"/>
      <c r="G10" s="11"/>
      <c r="H10" s="12"/>
      <c r="I10" s="12"/>
      <c r="J10" s="8">
        <f t="shared" si="0"/>
        <v>0</v>
      </c>
      <c r="K10" s="12"/>
    </row>
    <row r="11" spans="1:11" ht="14.4" x14ac:dyDescent="0.55000000000000004">
      <c r="A11" s="5" t="s">
        <v>26</v>
      </c>
      <c r="B11" s="6">
        <v>5</v>
      </c>
      <c r="C11" s="6" t="s">
        <v>27</v>
      </c>
      <c r="D11" s="6" t="s">
        <v>20</v>
      </c>
      <c r="E11" s="6" t="s">
        <v>28</v>
      </c>
      <c r="F11" s="6" t="s">
        <v>22</v>
      </c>
      <c r="G11" s="7" t="s">
        <v>23</v>
      </c>
      <c r="H11" s="14" t="s">
        <v>29</v>
      </c>
      <c r="I11" s="8">
        <v>2.5</v>
      </c>
      <c r="J11" s="8">
        <f t="shared" si="0"/>
        <v>12.5</v>
      </c>
      <c r="K11" s="8" t="s">
        <v>25</v>
      </c>
    </row>
    <row r="12" spans="1:11" ht="14.4" x14ac:dyDescent="0.55000000000000004">
      <c r="A12" s="9"/>
      <c r="B12" s="10"/>
      <c r="C12" s="10"/>
      <c r="D12" s="10"/>
      <c r="E12" s="10"/>
      <c r="F12" s="10"/>
      <c r="G12" s="11"/>
      <c r="H12" s="12"/>
      <c r="I12" s="12"/>
      <c r="J12" s="8">
        <f t="shared" si="0"/>
        <v>0</v>
      </c>
      <c r="K12" s="12"/>
    </row>
    <row r="13" spans="1:11" ht="14.4" x14ac:dyDescent="0.55000000000000004">
      <c r="A13" s="5" t="s">
        <v>30</v>
      </c>
      <c r="B13" s="6">
        <v>2</v>
      </c>
      <c r="C13" s="6" t="s">
        <v>31</v>
      </c>
      <c r="D13" s="6" t="s">
        <v>20</v>
      </c>
      <c r="E13" s="6" t="s">
        <v>32</v>
      </c>
      <c r="F13" s="6" t="s">
        <v>22</v>
      </c>
      <c r="G13" s="7" t="s">
        <v>33</v>
      </c>
      <c r="H13" s="14" t="s">
        <v>34</v>
      </c>
      <c r="I13" s="8">
        <v>1.73</v>
      </c>
      <c r="J13" s="8">
        <f t="shared" si="0"/>
        <v>3.46</v>
      </c>
      <c r="K13" s="8"/>
    </row>
    <row r="14" spans="1:11" ht="14.4" x14ac:dyDescent="0.55000000000000004">
      <c r="A14" s="9"/>
      <c r="B14" s="10"/>
      <c r="C14" s="10"/>
      <c r="D14" s="10"/>
      <c r="E14" s="10"/>
      <c r="F14" s="10"/>
      <c r="G14" s="11"/>
      <c r="H14" s="12"/>
      <c r="I14" s="12"/>
      <c r="J14" s="8">
        <f t="shared" si="0"/>
        <v>0</v>
      </c>
      <c r="K14" s="12"/>
    </row>
    <row r="15" spans="1:11" ht="14.4" x14ac:dyDescent="0.55000000000000004">
      <c r="A15" s="5" t="s">
        <v>35</v>
      </c>
      <c r="B15" s="6">
        <v>1</v>
      </c>
      <c r="C15" s="6" t="s">
        <v>36</v>
      </c>
      <c r="D15" s="6" t="s">
        <v>36</v>
      </c>
      <c r="E15" s="6" t="s">
        <v>37</v>
      </c>
      <c r="F15" s="6" t="s">
        <v>38</v>
      </c>
      <c r="G15" s="7" t="s">
        <v>39</v>
      </c>
      <c r="H15" s="14" t="s">
        <v>40</v>
      </c>
      <c r="I15" s="8"/>
      <c r="J15" s="8">
        <v>10.99</v>
      </c>
      <c r="K15" s="8" t="s">
        <v>41</v>
      </c>
    </row>
    <row r="16" spans="1:11" ht="14.4" x14ac:dyDescent="0.55000000000000004">
      <c r="A16" s="9"/>
      <c r="B16" s="10"/>
      <c r="C16" s="10"/>
      <c r="D16" s="10"/>
      <c r="E16" s="10"/>
      <c r="F16" s="10"/>
      <c r="G16" s="11"/>
      <c r="H16" s="12"/>
      <c r="I16" s="12"/>
      <c r="J16" s="8">
        <f>I16*B16</f>
        <v>0</v>
      </c>
      <c r="K16" s="12"/>
    </row>
    <row r="17" spans="1:11" ht="14.4" x14ac:dyDescent="0.55000000000000004">
      <c r="A17" s="5" t="s">
        <v>42</v>
      </c>
      <c r="B17" s="6">
        <v>6</v>
      </c>
      <c r="C17" s="6" t="s">
        <v>36</v>
      </c>
      <c r="D17" s="6" t="s">
        <v>36</v>
      </c>
      <c r="E17" s="6" t="s">
        <v>43</v>
      </c>
      <c r="F17" s="6" t="s">
        <v>38</v>
      </c>
      <c r="G17" s="7" t="s">
        <v>44</v>
      </c>
      <c r="H17" s="14" t="s">
        <v>45</v>
      </c>
      <c r="I17" s="8">
        <v>9.59</v>
      </c>
      <c r="J17" s="8">
        <v>9.59</v>
      </c>
      <c r="K17" s="8" t="s">
        <v>41</v>
      </c>
    </row>
    <row r="18" spans="1:11" ht="14.4" x14ac:dyDescent="0.55000000000000004">
      <c r="A18" s="9"/>
      <c r="B18" s="10"/>
      <c r="C18" s="10"/>
      <c r="D18" s="10"/>
      <c r="E18" s="10"/>
      <c r="F18" s="10"/>
      <c r="G18" s="11"/>
      <c r="H18" s="12"/>
      <c r="I18" s="12"/>
      <c r="J18" s="8">
        <f t="shared" ref="J18:J24" si="1">I18*B18</f>
        <v>0</v>
      </c>
      <c r="K18" s="12"/>
    </row>
    <row r="19" spans="1:11" ht="14.4" x14ac:dyDescent="0.55000000000000004">
      <c r="A19" s="5" t="s">
        <v>46</v>
      </c>
      <c r="B19" s="6">
        <v>1</v>
      </c>
      <c r="C19" s="6" t="s">
        <v>47</v>
      </c>
      <c r="D19" s="6" t="s">
        <v>47</v>
      </c>
      <c r="E19" s="6" t="s">
        <v>48</v>
      </c>
      <c r="F19" s="6" t="s">
        <v>49</v>
      </c>
      <c r="G19" s="7" t="s">
        <v>23</v>
      </c>
      <c r="H19" s="14" t="s">
        <v>50</v>
      </c>
      <c r="I19" s="8">
        <v>0.39</v>
      </c>
      <c r="J19" s="8">
        <f t="shared" si="1"/>
        <v>0.39</v>
      </c>
      <c r="K19" s="8"/>
    </row>
    <row r="20" spans="1:11" ht="14.4" x14ac:dyDescent="0.55000000000000004">
      <c r="A20" s="9"/>
      <c r="B20" s="10"/>
      <c r="C20" s="10"/>
      <c r="D20" s="10"/>
      <c r="E20" s="10"/>
      <c r="F20" s="10"/>
      <c r="G20" s="11"/>
      <c r="H20" s="12"/>
      <c r="I20" s="12"/>
      <c r="J20" s="8">
        <f t="shared" si="1"/>
        <v>0</v>
      </c>
      <c r="K20" s="12"/>
    </row>
    <row r="21" spans="1:11" ht="14.4" x14ac:dyDescent="0.55000000000000004">
      <c r="A21" s="5" t="s">
        <v>51</v>
      </c>
      <c r="B21" s="6">
        <v>2</v>
      </c>
      <c r="C21" s="6" t="s">
        <v>36</v>
      </c>
      <c r="D21" s="6" t="s">
        <v>36</v>
      </c>
      <c r="E21" s="6" t="s">
        <v>52</v>
      </c>
      <c r="F21" s="6" t="s">
        <v>38</v>
      </c>
      <c r="G21" s="7" t="s">
        <v>33</v>
      </c>
      <c r="H21" s="14" t="s">
        <v>53</v>
      </c>
      <c r="I21" s="8">
        <v>0.78</v>
      </c>
      <c r="J21" s="8">
        <f t="shared" si="1"/>
        <v>1.56</v>
      </c>
      <c r="K21" s="8"/>
    </row>
    <row r="22" spans="1:11" ht="14.4" x14ac:dyDescent="0.55000000000000004">
      <c r="A22" s="9"/>
      <c r="B22" s="10"/>
      <c r="C22" s="10"/>
      <c r="D22" s="10"/>
      <c r="E22" s="10"/>
      <c r="F22" s="10"/>
      <c r="G22" s="11"/>
      <c r="H22" s="12"/>
      <c r="I22" s="12"/>
      <c r="J22" s="8">
        <f t="shared" si="1"/>
        <v>0</v>
      </c>
      <c r="K22" s="12"/>
    </row>
    <row r="23" spans="1:11" ht="14.4" x14ac:dyDescent="0.55000000000000004">
      <c r="A23" s="5" t="s">
        <v>54</v>
      </c>
      <c r="B23" s="6">
        <v>2</v>
      </c>
      <c r="C23" s="6" t="s">
        <v>55</v>
      </c>
      <c r="D23" s="6" t="s">
        <v>55</v>
      </c>
      <c r="E23" s="6" t="s">
        <v>56</v>
      </c>
      <c r="F23" s="6" t="s">
        <v>57</v>
      </c>
      <c r="G23" s="7" t="s">
        <v>58</v>
      </c>
      <c r="H23" s="8" t="s">
        <v>58</v>
      </c>
      <c r="I23" s="8"/>
      <c r="J23" s="8">
        <f t="shared" si="1"/>
        <v>0</v>
      </c>
      <c r="K23" s="8"/>
    </row>
    <row r="24" spans="1:11" ht="14.4" x14ac:dyDescent="0.55000000000000004">
      <c r="A24" s="9"/>
      <c r="B24" s="10"/>
      <c r="C24" s="10"/>
      <c r="D24" s="10"/>
      <c r="E24" s="10"/>
      <c r="F24" s="10"/>
      <c r="G24" s="11"/>
      <c r="H24" s="12"/>
      <c r="I24" s="12"/>
      <c r="J24" s="8">
        <f t="shared" si="1"/>
        <v>0</v>
      </c>
      <c r="K24" s="12"/>
    </row>
    <row r="25" spans="1:11" ht="14.4" x14ac:dyDescent="0.55000000000000004">
      <c r="A25" s="5" t="s">
        <v>59</v>
      </c>
      <c r="B25" s="6">
        <v>1</v>
      </c>
      <c r="C25" s="6" t="s">
        <v>60</v>
      </c>
      <c r="D25" s="6" t="s">
        <v>60</v>
      </c>
      <c r="E25" s="6" t="s">
        <v>61</v>
      </c>
      <c r="F25" s="6"/>
      <c r="G25" s="7" t="s">
        <v>33</v>
      </c>
      <c r="H25" s="14" t="s">
        <v>62</v>
      </c>
      <c r="I25" s="8">
        <v>152.94</v>
      </c>
      <c r="J25" s="8">
        <v>129.07</v>
      </c>
      <c r="K25" s="8" t="s">
        <v>41</v>
      </c>
    </row>
    <row r="26" spans="1:11" ht="14.4" x14ac:dyDescent="0.55000000000000004">
      <c r="A26" s="9"/>
      <c r="B26" s="10"/>
      <c r="C26" s="10"/>
      <c r="D26" s="10"/>
      <c r="E26" s="10"/>
      <c r="F26" s="10"/>
      <c r="G26" s="11"/>
      <c r="H26" s="12"/>
      <c r="I26" s="12"/>
      <c r="J26" s="8">
        <f t="shared" ref="J26:J27" si="2">I26*B26</f>
        <v>0</v>
      </c>
      <c r="K26" s="12"/>
    </row>
    <row r="27" spans="1:11" ht="14.4" x14ac:dyDescent="0.55000000000000004">
      <c r="A27" s="5" t="s">
        <v>63</v>
      </c>
      <c r="B27" s="6">
        <v>1</v>
      </c>
      <c r="C27" s="6" t="s">
        <v>64</v>
      </c>
      <c r="D27" s="6" t="s">
        <v>64</v>
      </c>
      <c r="E27" s="6" t="s">
        <v>65</v>
      </c>
      <c r="F27" s="6"/>
      <c r="G27" s="7" t="s">
        <v>33</v>
      </c>
      <c r="H27" s="14" t="s">
        <v>66</v>
      </c>
      <c r="I27" s="8">
        <v>56.46</v>
      </c>
      <c r="J27" s="8">
        <f t="shared" si="2"/>
        <v>56.46</v>
      </c>
      <c r="K27" s="8"/>
    </row>
    <row r="28" spans="1:11" ht="14.4" x14ac:dyDescent="0.55000000000000004">
      <c r="A28" s="9" t="s">
        <v>106</v>
      </c>
      <c r="B28" s="10"/>
      <c r="C28" s="10"/>
      <c r="D28" s="10"/>
      <c r="E28" s="10"/>
      <c r="F28" s="10"/>
      <c r="G28" s="11"/>
      <c r="H28" s="12"/>
      <c r="I28" s="12"/>
      <c r="J28" s="15">
        <f>SUM(J2:J27)</f>
        <v>236.52</v>
      </c>
      <c r="K28" s="12"/>
    </row>
    <row r="29" spans="1:11" ht="15.75" customHeight="1" x14ac:dyDescent="0.55000000000000004">
      <c r="A29" s="29" t="s">
        <v>107</v>
      </c>
    </row>
    <row r="32" spans="1:11" ht="12.3" x14ac:dyDescent="0.4">
      <c r="A32" s="16" t="s">
        <v>67</v>
      </c>
      <c r="B32" s="16" t="s">
        <v>68</v>
      </c>
      <c r="C32" s="16" t="s">
        <v>69</v>
      </c>
    </row>
    <row r="33" spans="1:3" ht="12.3" x14ac:dyDescent="0.4">
      <c r="A33" s="16" t="s">
        <v>70</v>
      </c>
      <c r="B33" s="16" t="s">
        <v>71</v>
      </c>
      <c r="C33" s="16" t="s">
        <v>72</v>
      </c>
    </row>
    <row r="34" spans="1:3" ht="12.3" x14ac:dyDescent="0.4">
      <c r="A34" s="16" t="s">
        <v>73</v>
      </c>
      <c r="B34" s="16" t="s">
        <v>74</v>
      </c>
      <c r="C34" s="16" t="s">
        <v>75</v>
      </c>
    </row>
    <row r="35" spans="1:3" ht="12.3" x14ac:dyDescent="0.4">
      <c r="A35" s="16" t="s">
        <v>76</v>
      </c>
      <c r="B35" s="16"/>
      <c r="C35" s="16"/>
    </row>
    <row r="36" spans="1:3" ht="12.3" x14ac:dyDescent="0.4">
      <c r="A36" s="16" t="s">
        <v>77</v>
      </c>
      <c r="B36" s="16"/>
      <c r="C36" s="16"/>
    </row>
    <row r="37" spans="1:3" ht="12.3" x14ac:dyDescent="0.4">
      <c r="A37" s="17" t="s">
        <v>78</v>
      </c>
      <c r="B37" s="17">
        <v>53.65</v>
      </c>
      <c r="C37" s="17" t="s">
        <v>79</v>
      </c>
    </row>
  </sheetData>
  <hyperlinks>
    <hyperlink ref="H9" r:id="rId1" xr:uid="{00000000-0004-0000-0000-000000000000}"/>
    <hyperlink ref="H11" r:id="rId2" xr:uid="{00000000-0004-0000-0000-000001000000}"/>
    <hyperlink ref="H13" r:id="rId3" xr:uid="{00000000-0004-0000-0000-000002000000}"/>
    <hyperlink ref="H15" r:id="rId4" xr:uid="{00000000-0004-0000-0000-000003000000}"/>
    <hyperlink ref="H17" r:id="rId5" xr:uid="{00000000-0004-0000-0000-000004000000}"/>
    <hyperlink ref="H19" r:id="rId6" xr:uid="{00000000-0004-0000-0000-000005000000}"/>
    <hyperlink ref="H21" r:id="rId7" xr:uid="{00000000-0004-0000-0000-000006000000}"/>
    <hyperlink ref="H25" r:id="rId8" xr:uid="{00000000-0004-0000-0000-000007000000}"/>
    <hyperlink ref="H27" r:id="rId9" xr:uid="{00000000-0004-0000-0000-000008000000}"/>
  </hyperlinks>
  <pageMargins left="0.7" right="0.7" top="0.75" bottom="0.75" header="0.3" footer="0.3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5"/>
  <sheetViews>
    <sheetView workbookViewId="0"/>
  </sheetViews>
  <sheetFormatPr defaultColWidth="12.609375" defaultRowHeight="15.75" customHeight="1" x14ac:dyDescent="0.4"/>
  <cols>
    <col min="1" max="1" width="17.109375" customWidth="1"/>
  </cols>
  <sheetData>
    <row r="1" spans="1:11" ht="15.75" customHeight="1" x14ac:dyDescent="0.55000000000000004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21" t="s">
        <v>7</v>
      </c>
      <c r="I1" s="21" t="s">
        <v>8</v>
      </c>
      <c r="J1" s="21" t="s">
        <v>9</v>
      </c>
      <c r="K1" s="21" t="s">
        <v>10</v>
      </c>
    </row>
    <row r="2" spans="1:11" ht="15.75" customHeight="1" x14ac:dyDescent="0.55000000000000004">
      <c r="A2" s="9"/>
      <c r="B2" s="10"/>
      <c r="C2" s="10"/>
      <c r="D2" s="10"/>
      <c r="E2" s="10"/>
      <c r="F2" s="10"/>
      <c r="G2" s="11"/>
    </row>
    <row r="3" spans="1:11" ht="15.75" customHeight="1" x14ac:dyDescent="0.55000000000000004">
      <c r="A3" s="22" t="s">
        <v>80</v>
      </c>
      <c r="B3" s="23">
        <v>2</v>
      </c>
      <c r="C3" s="23" t="s">
        <v>81</v>
      </c>
      <c r="D3" s="23" t="s">
        <v>81</v>
      </c>
      <c r="E3" s="23" t="s">
        <v>82</v>
      </c>
      <c r="F3" s="23" t="s">
        <v>83</v>
      </c>
      <c r="G3" s="24" t="s">
        <v>58</v>
      </c>
      <c r="H3" s="24" t="s">
        <v>58</v>
      </c>
      <c r="I3" s="24"/>
      <c r="J3" s="24"/>
      <c r="K3" s="24"/>
    </row>
    <row r="4" spans="1:11" ht="15.75" customHeight="1" x14ac:dyDescent="0.55000000000000004">
      <c r="A4" s="9"/>
      <c r="B4" s="10"/>
      <c r="C4" s="10"/>
      <c r="D4" s="10"/>
      <c r="E4" s="10"/>
      <c r="F4" s="10"/>
      <c r="G4" s="11"/>
      <c r="H4" s="11"/>
      <c r="I4" s="11"/>
      <c r="J4" s="11"/>
      <c r="K4" s="11"/>
    </row>
    <row r="5" spans="1:11" ht="15.75" customHeight="1" x14ac:dyDescent="0.55000000000000004">
      <c r="A5" s="5" t="s">
        <v>84</v>
      </c>
      <c r="B5" s="6">
        <v>4</v>
      </c>
      <c r="C5" s="6" t="s">
        <v>85</v>
      </c>
      <c r="D5" s="6" t="s">
        <v>85</v>
      </c>
      <c r="E5" s="6" t="s">
        <v>86</v>
      </c>
      <c r="F5" s="6" t="s">
        <v>87</v>
      </c>
      <c r="G5" s="7" t="s">
        <v>44</v>
      </c>
      <c r="H5" s="25" t="s">
        <v>88</v>
      </c>
      <c r="I5" s="7">
        <v>8.98</v>
      </c>
      <c r="J5" s="7">
        <v>29</v>
      </c>
      <c r="K5" s="7" t="s">
        <v>89</v>
      </c>
    </row>
    <row r="6" spans="1:11" ht="15.75" customHeight="1" x14ac:dyDescent="0.55000000000000004">
      <c r="A6" s="9"/>
      <c r="B6" s="10"/>
      <c r="C6" s="10"/>
      <c r="D6" s="10"/>
      <c r="E6" s="10"/>
      <c r="F6" s="10"/>
      <c r="G6" s="11"/>
      <c r="H6" s="11"/>
      <c r="I6" s="11"/>
      <c r="J6" s="11"/>
      <c r="K6" s="11"/>
    </row>
    <row r="7" spans="1:11" ht="15.75" customHeight="1" x14ac:dyDescent="0.55000000000000004">
      <c r="A7" s="5" t="s">
        <v>90</v>
      </c>
      <c r="B7" s="6">
        <v>2</v>
      </c>
      <c r="C7" s="6" t="s">
        <v>36</v>
      </c>
      <c r="D7" s="6" t="s">
        <v>36</v>
      </c>
      <c r="E7" s="6" t="s">
        <v>91</v>
      </c>
      <c r="F7" s="6" t="s">
        <v>38</v>
      </c>
      <c r="G7" s="7" t="s">
        <v>39</v>
      </c>
      <c r="H7" s="7" t="s">
        <v>92</v>
      </c>
      <c r="I7" s="7"/>
      <c r="J7" s="7"/>
      <c r="K7" s="7"/>
    </row>
    <row r="8" spans="1:11" ht="15.75" customHeight="1" x14ac:dyDescent="0.55000000000000004">
      <c r="A8" s="9"/>
      <c r="B8" s="10"/>
      <c r="C8" s="10"/>
      <c r="D8" s="10"/>
      <c r="E8" s="10"/>
      <c r="F8" s="10"/>
      <c r="G8" s="11"/>
      <c r="H8" s="11"/>
      <c r="I8" s="11"/>
      <c r="J8" s="11"/>
      <c r="K8" s="11"/>
    </row>
    <row r="9" spans="1:11" ht="15.75" customHeight="1" x14ac:dyDescent="0.55000000000000004">
      <c r="A9" s="5" t="s">
        <v>59</v>
      </c>
      <c r="B9" s="6">
        <v>1</v>
      </c>
      <c r="C9" s="6" t="s">
        <v>93</v>
      </c>
      <c r="D9" s="6" t="s">
        <v>93</v>
      </c>
      <c r="E9" s="6" t="s">
        <v>94</v>
      </c>
      <c r="F9" s="6"/>
      <c r="G9" s="7" t="s">
        <v>95</v>
      </c>
      <c r="H9" s="25" t="s">
        <v>96</v>
      </c>
      <c r="I9" s="7">
        <v>59.99</v>
      </c>
      <c r="J9" s="7">
        <v>69.8</v>
      </c>
      <c r="K9" s="7" t="s">
        <v>97</v>
      </c>
    </row>
    <row r="10" spans="1:11" ht="15.75" customHeight="1" x14ac:dyDescent="0.4">
      <c r="J10" s="17">
        <f>SUM(J2:J9)</f>
        <v>98.8</v>
      </c>
    </row>
    <row r="11" spans="1:11" ht="15.75" customHeight="1" x14ac:dyDescent="0.4">
      <c r="J11" s="26" t="s">
        <v>98</v>
      </c>
    </row>
    <row r="12" spans="1:11" ht="15.75" customHeight="1" x14ac:dyDescent="0.4">
      <c r="J12" s="26">
        <f>J10+C15</f>
        <v>107.08333333333333</v>
      </c>
    </row>
    <row r="13" spans="1:11" ht="15.75" customHeight="1" x14ac:dyDescent="0.4">
      <c r="A13" s="17" t="s">
        <v>99</v>
      </c>
      <c r="B13" s="17" t="s">
        <v>100</v>
      </c>
      <c r="C13" s="17">
        <v>24.85</v>
      </c>
    </row>
    <row r="15" spans="1:11" ht="15.75" customHeight="1" x14ac:dyDescent="0.4">
      <c r="C15" s="26">
        <f>24.85/3</f>
        <v>8.2833333333333332</v>
      </c>
    </row>
  </sheetData>
  <hyperlinks>
    <hyperlink ref="H5" r:id="rId1" xr:uid="{00000000-0004-0000-0100-000000000000}"/>
    <hyperlink ref="H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8"/>
  <sheetViews>
    <sheetView workbookViewId="0"/>
  </sheetViews>
  <sheetFormatPr defaultColWidth="12.609375" defaultRowHeight="15.75" customHeight="1" x14ac:dyDescent="0.4"/>
  <sheetData>
    <row r="1" spans="1:7" ht="15.75" customHeight="1" x14ac:dyDescent="0.55000000000000004">
      <c r="A1" s="2" t="s">
        <v>5</v>
      </c>
      <c r="B1" s="3" t="s">
        <v>6</v>
      </c>
      <c r="C1" s="4" t="s">
        <v>7</v>
      </c>
      <c r="D1" s="4" t="s">
        <v>8</v>
      </c>
      <c r="E1" s="4" t="s">
        <v>1</v>
      </c>
      <c r="F1" s="4" t="s">
        <v>9</v>
      </c>
      <c r="G1" s="4" t="s">
        <v>10</v>
      </c>
    </row>
    <row r="2" spans="1:7" ht="15.75" customHeight="1" x14ac:dyDescent="0.55000000000000004">
      <c r="A2" s="6" t="s">
        <v>60</v>
      </c>
      <c r="B2" s="7" t="s">
        <v>33</v>
      </c>
      <c r="C2" s="14" t="s">
        <v>62</v>
      </c>
      <c r="D2" s="8">
        <v>135.46</v>
      </c>
      <c r="E2" s="8">
        <v>3</v>
      </c>
      <c r="F2" s="8">
        <f t="shared" ref="F2:F25" si="0">D:D*E:E</f>
        <v>406.38</v>
      </c>
      <c r="G2" s="8"/>
    </row>
    <row r="3" spans="1:7" ht="15.75" customHeight="1" x14ac:dyDescent="0.55000000000000004">
      <c r="A3" s="10" t="s">
        <v>101</v>
      </c>
      <c r="B3" s="7" t="s">
        <v>33</v>
      </c>
      <c r="C3" s="27" t="s">
        <v>102</v>
      </c>
      <c r="D3" s="12">
        <v>56.46</v>
      </c>
      <c r="E3" s="12">
        <v>2</v>
      </c>
      <c r="F3" s="8">
        <f t="shared" si="0"/>
        <v>112.92</v>
      </c>
      <c r="G3" s="12"/>
    </row>
    <row r="4" spans="1:7" ht="15.75" customHeight="1" x14ac:dyDescent="0.55000000000000004">
      <c r="A4" s="6" t="s">
        <v>103</v>
      </c>
      <c r="B4" s="7" t="s">
        <v>95</v>
      </c>
      <c r="C4" s="14" t="s">
        <v>96</v>
      </c>
      <c r="D4" s="8">
        <v>59.99</v>
      </c>
      <c r="E4" s="8">
        <v>3</v>
      </c>
      <c r="F4" s="8">
        <f t="shared" si="0"/>
        <v>179.97</v>
      </c>
      <c r="G4" s="8"/>
    </row>
    <row r="5" spans="1:7" ht="15.75" customHeight="1" x14ac:dyDescent="0.55000000000000004">
      <c r="A5" s="10" t="s">
        <v>104</v>
      </c>
      <c r="B5" s="11"/>
      <c r="C5" s="12"/>
      <c r="D5" s="12"/>
      <c r="E5" s="12"/>
      <c r="F5" s="8">
        <f t="shared" si="0"/>
        <v>0</v>
      </c>
      <c r="G5" s="12"/>
    </row>
    <row r="6" spans="1:7" ht="15.75" customHeight="1" x14ac:dyDescent="0.55000000000000004">
      <c r="A6" s="6" t="s">
        <v>105</v>
      </c>
      <c r="B6" s="7"/>
      <c r="C6" s="8"/>
      <c r="D6" s="8"/>
      <c r="E6" s="8"/>
      <c r="F6" s="8">
        <f t="shared" si="0"/>
        <v>0</v>
      </c>
      <c r="G6" s="8"/>
    </row>
    <row r="7" spans="1:7" ht="15.75" customHeight="1" x14ac:dyDescent="0.55000000000000004">
      <c r="A7" s="10"/>
      <c r="B7" s="11"/>
      <c r="C7" s="12"/>
      <c r="D7" s="12"/>
      <c r="E7" s="12"/>
      <c r="F7" s="8">
        <f t="shared" si="0"/>
        <v>0</v>
      </c>
      <c r="G7" s="12"/>
    </row>
    <row r="8" spans="1:7" ht="15.75" customHeight="1" x14ac:dyDescent="0.55000000000000004">
      <c r="A8" s="6"/>
      <c r="B8" s="7"/>
      <c r="C8" s="8"/>
      <c r="D8" s="8"/>
      <c r="E8" s="8"/>
      <c r="F8" s="8">
        <f t="shared" si="0"/>
        <v>0</v>
      </c>
      <c r="G8" s="8"/>
    </row>
    <row r="9" spans="1:7" ht="15.75" customHeight="1" x14ac:dyDescent="0.55000000000000004">
      <c r="A9" s="6"/>
      <c r="B9" s="7"/>
      <c r="C9" s="28"/>
      <c r="D9" s="8"/>
      <c r="E9" s="8"/>
      <c r="F9" s="8">
        <f t="shared" si="0"/>
        <v>0</v>
      </c>
      <c r="G9" s="8"/>
    </row>
    <row r="10" spans="1:7" ht="15.75" customHeight="1" x14ac:dyDescent="0.55000000000000004">
      <c r="A10" s="10"/>
      <c r="B10" s="11"/>
      <c r="C10" s="12"/>
      <c r="D10" s="12"/>
      <c r="E10" s="12"/>
      <c r="F10" s="8">
        <f t="shared" si="0"/>
        <v>0</v>
      </c>
      <c r="G10" s="12"/>
    </row>
    <row r="11" spans="1:7" ht="15.75" customHeight="1" x14ac:dyDescent="0.55000000000000004">
      <c r="A11" s="6"/>
      <c r="B11" s="7"/>
      <c r="C11" s="28"/>
      <c r="D11" s="8"/>
      <c r="E11" s="8"/>
      <c r="F11" s="8">
        <f t="shared" si="0"/>
        <v>0</v>
      </c>
      <c r="G11" s="8"/>
    </row>
    <row r="12" spans="1:7" ht="15.75" customHeight="1" x14ac:dyDescent="0.55000000000000004">
      <c r="A12" s="10"/>
      <c r="B12" s="11"/>
      <c r="C12" s="12"/>
      <c r="D12" s="12"/>
      <c r="E12" s="12"/>
      <c r="F12" s="8">
        <f t="shared" si="0"/>
        <v>0</v>
      </c>
      <c r="G12" s="12"/>
    </row>
    <row r="13" spans="1:7" ht="15.75" customHeight="1" x14ac:dyDescent="0.55000000000000004">
      <c r="A13" s="6"/>
      <c r="B13" s="7"/>
      <c r="C13" s="28"/>
      <c r="D13" s="8"/>
      <c r="E13" s="8"/>
      <c r="F13" s="8">
        <f t="shared" si="0"/>
        <v>0</v>
      </c>
      <c r="G13" s="8"/>
    </row>
    <row r="14" spans="1:7" ht="15.75" customHeight="1" x14ac:dyDescent="0.55000000000000004">
      <c r="A14" s="10"/>
      <c r="B14" s="11"/>
      <c r="C14" s="12"/>
      <c r="D14" s="12"/>
      <c r="E14" s="12"/>
      <c r="F14" s="8">
        <f t="shared" si="0"/>
        <v>0</v>
      </c>
      <c r="G14" s="12"/>
    </row>
    <row r="15" spans="1:7" ht="15.75" customHeight="1" x14ac:dyDescent="0.55000000000000004">
      <c r="A15" s="6"/>
      <c r="B15" s="7"/>
      <c r="C15" s="28"/>
      <c r="D15" s="8"/>
      <c r="E15" s="8"/>
      <c r="F15" s="8">
        <f t="shared" si="0"/>
        <v>0</v>
      </c>
      <c r="G15" s="8"/>
    </row>
    <row r="16" spans="1:7" ht="15.75" customHeight="1" x14ac:dyDescent="0.55000000000000004">
      <c r="A16" s="10"/>
      <c r="B16" s="11"/>
      <c r="C16" s="12"/>
      <c r="D16" s="12"/>
      <c r="E16" s="12"/>
      <c r="F16" s="8">
        <f t="shared" si="0"/>
        <v>0</v>
      </c>
      <c r="G16" s="12"/>
    </row>
    <row r="17" spans="1:7" ht="14.4" x14ac:dyDescent="0.55000000000000004">
      <c r="A17" s="6"/>
      <c r="B17" s="7"/>
      <c r="C17" s="28"/>
      <c r="D17" s="8"/>
      <c r="E17" s="8"/>
      <c r="F17" s="8">
        <f t="shared" si="0"/>
        <v>0</v>
      </c>
      <c r="G17" s="8"/>
    </row>
    <row r="18" spans="1:7" ht="14.4" x14ac:dyDescent="0.55000000000000004">
      <c r="A18" s="10"/>
      <c r="B18" s="11"/>
      <c r="C18" s="12"/>
      <c r="D18" s="12"/>
      <c r="E18" s="12"/>
      <c r="F18" s="8">
        <f t="shared" si="0"/>
        <v>0</v>
      </c>
      <c r="G18" s="12"/>
    </row>
    <row r="19" spans="1:7" ht="14.4" x14ac:dyDescent="0.55000000000000004">
      <c r="A19" s="6"/>
      <c r="B19" s="7"/>
      <c r="C19" s="28"/>
      <c r="D19" s="8"/>
      <c r="E19" s="8"/>
      <c r="F19" s="8">
        <f t="shared" si="0"/>
        <v>0</v>
      </c>
      <c r="G19" s="8"/>
    </row>
    <row r="20" spans="1:7" ht="14.4" x14ac:dyDescent="0.55000000000000004">
      <c r="A20" s="10"/>
      <c r="B20" s="11"/>
      <c r="C20" s="12"/>
      <c r="D20" s="12"/>
      <c r="E20" s="12"/>
      <c r="F20" s="8">
        <f t="shared" si="0"/>
        <v>0</v>
      </c>
      <c r="G20" s="12"/>
    </row>
    <row r="21" spans="1:7" ht="14.4" x14ac:dyDescent="0.55000000000000004">
      <c r="A21" s="6"/>
      <c r="B21" s="7"/>
      <c r="C21" s="28"/>
      <c r="D21" s="8"/>
      <c r="E21" s="8"/>
      <c r="F21" s="8">
        <f t="shared" si="0"/>
        <v>0</v>
      </c>
      <c r="G21" s="8"/>
    </row>
    <row r="22" spans="1:7" ht="14.4" x14ac:dyDescent="0.55000000000000004">
      <c r="A22" s="10"/>
      <c r="B22" s="11"/>
      <c r="C22" s="12"/>
      <c r="D22" s="12"/>
      <c r="E22" s="12"/>
      <c r="F22" s="8">
        <f t="shared" si="0"/>
        <v>0</v>
      </c>
      <c r="G22" s="12"/>
    </row>
    <row r="23" spans="1:7" ht="14.4" x14ac:dyDescent="0.55000000000000004">
      <c r="A23" s="6"/>
      <c r="B23" s="7"/>
      <c r="C23" s="8"/>
      <c r="D23" s="8"/>
      <c r="E23" s="8"/>
      <c r="F23" s="8">
        <f t="shared" si="0"/>
        <v>0</v>
      </c>
      <c r="G23" s="8"/>
    </row>
    <row r="24" spans="1:7" ht="14.4" x14ac:dyDescent="0.55000000000000004">
      <c r="A24" s="10"/>
      <c r="B24" s="11"/>
      <c r="C24" s="12"/>
      <c r="D24" s="12"/>
      <c r="E24" s="12"/>
      <c r="F24" s="8">
        <f t="shared" si="0"/>
        <v>0</v>
      </c>
      <c r="G24" s="12"/>
    </row>
    <row r="25" spans="1:7" ht="14.4" x14ac:dyDescent="0.55000000000000004">
      <c r="A25" s="6"/>
      <c r="B25" s="7"/>
      <c r="C25" s="28"/>
      <c r="D25" s="8"/>
      <c r="E25" s="8"/>
      <c r="F25" s="8">
        <f t="shared" si="0"/>
        <v>0</v>
      </c>
      <c r="G25" s="8"/>
    </row>
    <row r="26" spans="1:7" ht="14.4" x14ac:dyDescent="0.55000000000000004">
      <c r="A26" s="10"/>
      <c r="B26" s="11"/>
      <c r="C26" s="12"/>
      <c r="D26" s="12"/>
      <c r="E26" s="12"/>
      <c r="F26" s="8"/>
      <c r="G26" s="12"/>
    </row>
    <row r="27" spans="1:7" ht="14.4" x14ac:dyDescent="0.55000000000000004">
      <c r="A27" s="6"/>
      <c r="B27" s="7"/>
      <c r="C27" s="28"/>
      <c r="D27" s="8"/>
      <c r="E27" s="8"/>
      <c r="F27" s="8"/>
      <c r="G27" s="8"/>
    </row>
    <row r="28" spans="1:7" ht="14.4" x14ac:dyDescent="0.55000000000000004">
      <c r="A28" s="10"/>
      <c r="B28" s="11"/>
      <c r="C28" s="12"/>
      <c r="D28" s="12"/>
      <c r="E28" s="12"/>
      <c r="F28" s="15">
        <f>SUM(F2:F27)</f>
        <v>699.27</v>
      </c>
      <c r="G28" s="12"/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Board</vt:lpstr>
      <vt:lpstr>Lumenier Carrier Board</vt:lpstr>
      <vt:lpstr>REV B Order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wax</cp:lastModifiedBy>
  <dcterms:modified xsi:type="dcterms:W3CDTF">2024-07-04T06:01:51Z</dcterms:modified>
</cp:coreProperties>
</file>