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<sst xmlns="http://schemas.openxmlformats.org/spreadsheetml/2006/main" count="124" uniqueCount="63">
  <si>
    <t>Cloud Type</t>
  </si>
  <si>
    <t>VCD(Cloud Director)</t>
  </si>
  <si>
    <t xml:space="preserve">Deployment Mode </t>
  </si>
  <si>
    <t>Cluster</t>
  </si>
  <si>
    <t>&lt;= Choose here</t>
  </si>
  <si>
    <t>Resource Allocation</t>
  </si>
  <si>
    <t>Ultra-lite</t>
  </si>
  <si>
    <t>Number of ESXi on premise Cluster</t>
  </si>
  <si>
    <t>&lt;= Fill this</t>
  </si>
  <si>
    <t>Number of nodes on cloud Cluster</t>
  </si>
  <si>
    <t>Total IPs required for networks</t>
  </si>
  <si>
    <t>On Premises</t>
  </si>
  <si>
    <t>HDM_Internal_Network</t>
  </si>
  <si>
    <t>&lt;= Minimum number of IPs requried but provision more</t>
  </si>
  <si>
    <t>Uplink_WAN_Network</t>
  </si>
  <si>
    <t>ESXi Network</t>
  </si>
  <si>
    <t>VM_Network</t>
  </si>
  <si>
    <t>On Cloud</t>
  </si>
  <si>
    <t xml:space="preserve">HDM Internal </t>
  </si>
  <si>
    <t>WAN Network Config</t>
  </si>
  <si>
    <t>Deploy HDM Appliance on premises(link do document)</t>
  </si>
  <si>
    <t>Fill values on this page (link to document)</t>
  </si>
  <si>
    <t>IP Addres</t>
  </si>
  <si>
    <t>10.0.0.101</t>
  </si>
  <si>
    <t>(one IP required)</t>
  </si>
  <si>
    <t>Netmask</t>
  </si>
  <si>
    <t>255.255.255.0</t>
  </si>
  <si>
    <t>Gateway</t>
  </si>
  <si>
    <t>10.0.0.1</t>
  </si>
  <si>
    <t>10.0.4.101</t>
  </si>
  <si>
    <t>10.0.4.1</t>
  </si>
  <si>
    <t>10.102.7.1</t>
  </si>
  <si>
    <t>255.255.0.0</t>
  </si>
  <si>
    <t>10.102.0.1</t>
  </si>
  <si>
    <t>10.102.7.51</t>
  </si>
  <si>
    <t xml:space="preserve">DNS  </t>
  </si>
  <si>
    <t>10.102.0.2</t>
  </si>
  <si>
    <t>Seach Path</t>
  </si>
  <si>
    <t>piocd3.lan</t>
  </si>
  <si>
    <t>NTP Server</t>
  </si>
  <si>
    <t>192.168.245.11</t>
  </si>
  <si>
    <t>Deploy HDM On-premises (link to document)</t>
  </si>
  <si>
    <t>Network Configuration Part-1</t>
  </si>
  <si>
    <t>HDM internal network configuration</t>
  </si>
  <si>
    <t>10.0.0.102-10.0.0.200</t>
  </si>
  <si>
    <t>&lt;= At least IPs required</t>
  </si>
  <si>
    <t>DNS</t>
  </si>
  <si>
    <t>NTP</t>
  </si>
  <si>
    <t>Network Configuration Part-2</t>
  </si>
  <si>
    <t>Set WAN Network Configuration</t>
  </si>
  <si>
    <t>10.0.4.102-10.0.4.200</t>
  </si>
  <si>
    <t>Network Configuration Part-3</t>
  </si>
  <si>
    <t>Set ESXi network configuration</t>
  </si>
  <si>
    <t>10.102.7.2-10.102.7.50</t>
  </si>
  <si>
    <t>Deploy HDM in the Cloud (link to document)</t>
  </si>
  <si>
    <t>Network Configuration Part - 1</t>
  </si>
  <si>
    <t>Set HDM internal network</t>
  </si>
  <si>
    <t>10.51.1.100-10.51.1.150</t>
  </si>
  <si>
    <t>10.51.1.1</t>
  </si>
  <si>
    <t>Network Configuraiton Part - 2</t>
  </si>
  <si>
    <t>Set WAN network configuration</t>
  </si>
  <si>
    <t>10.50.1.100-10.50.1.150</t>
  </si>
  <si>
    <t>10.50.1.1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</si>
</sst>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FF0000"/>
      <name val="Arial"/>
    </font>
    <font>
      <sz val="11.0"/>
      <color rgb="FF000000"/>
      <name val="Arial"/>
    </font>
    <font>
      <b/>
      <u/>
      <sz val="14.0"/>
      <color rgb="FF1155CC"/>
    </font>
    <font>
      <u/>
      <color rgb="FF1155CC"/>
    </font>
    <font>
      <i/>
      <sz val="11.0"/>
      <color rgb="FFB7B7B7"/>
      <name val="Arial"/>
    </font>
    <font>
      <u/>
      <color rgb="FF1155CC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2" fontId="4" numFmtId="0" xfId="0" applyAlignment="1" applyFill="1" applyFont="1">
      <alignment horizontal="left"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primaryio.com/hdm%20documentation/vcd/deployment%20steps" TargetMode="External"/><Relationship Id="rId2" Type="http://schemas.openxmlformats.org/officeDocument/2006/relationships/hyperlink" Target="http://docs.primaryio.com/hdm%20documentation/vcd/deployment%20steps" TargetMode="External"/><Relationship Id="rId3" Type="http://schemas.openxmlformats.org/officeDocument/2006/relationships/hyperlink" Target="http://docs.primaryio.com/hdm%20documentation/vcd/deployment%20steps" TargetMode="External"/><Relationship Id="rId4" Type="http://schemas.openxmlformats.org/officeDocument/2006/relationships/hyperlink" Target="http://docs.primaryio.com/hdm%20documentation/vcd/deployment%20steps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  <c r="C2" s="3" t="s">
        <v>4</v>
      </c>
    </row>
    <row r="3">
      <c r="A3" s="1" t="s">
        <v>5</v>
      </c>
      <c r="B3" s="2" t="s">
        <v>6</v>
      </c>
      <c r="C3" s="3" t="s">
        <v>4</v>
      </c>
    </row>
    <row r="5">
      <c r="A5" s="4" t="str">
        <f>if(AND($B$2="Cluster",NOT(OR($B$3="Lite",$B$3="Ultra-lite"))), "Please enter Cluster Number of ESXi", "Don't need ESXi number")</f>
        <v>Don't need ESXi number</v>
      </c>
      <c r="E5" s="3"/>
    </row>
    <row r="7">
      <c r="A7" s="1" t="s">
        <v>7</v>
      </c>
      <c r="B7" s="5"/>
      <c r="C7" s="2">
        <v>4.0</v>
      </c>
      <c r="D7" s="3" t="s">
        <v>8</v>
      </c>
    </row>
    <row r="8">
      <c r="A8" s="1" t="s">
        <v>9</v>
      </c>
      <c r="C8" s="2">
        <v>1.0</v>
      </c>
      <c r="D8" s="3" t="str">
        <f>if(B1="VCD(Cloud Director)","&lt;= Not applicable to VCD put 1 here", "&lt;= Fill this")</f>
        <v>&lt;= Not applicable to VCD put 1 here</v>
      </c>
      <c r="E8" s="3"/>
    </row>
    <row r="10">
      <c r="A10" s="1" t="s">
        <v>10</v>
      </c>
    </row>
    <row r="11">
      <c r="A11" s="6" t="s">
        <v>11</v>
      </c>
    </row>
    <row r="12">
      <c r="A12" s="1"/>
      <c r="B12" s="6" t="s">
        <v>12</v>
      </c>
      <c r="D12" s="3">
        <f>1+E48</f>
        <v>3</v>
      </c>
      <c r="E12" s="3" t="s">
        <v>13</v>
      </c>
    </row>
    <row r="13">
      <c r="A13" s="1"/>
      <c r="B13" s="6" t="s">
        <v>14</v>
      </c>
      <c r="D13" s="3">
        <f>1+E55</f>
        <v>3</v>
      </c>
      <c r="E13" s="3" t="s">
        <v>13</v>
      </c>
    </row>
    <row r="14">
      <c r="A14" s="1"/>
      <c r="B14" s="6" t="s">
        <v>15</v>
      </c>
      <c r="D14" s="3">
        <f>1+E62</f>
        <v>3</v>
      </c>
      <c r="E14" s="3" t="s">
        <v>13</v>
      </c>
    </row>
    <row r="15">
      <c r="A15" s="1"/>
      <c r="B15" s="6" t="s">
        <v>16</v>
      </c>
      <c r="D15" s="3">
        <f>1</f>
        <v>1</v>
      </c>
      <c r="E15" s="3" t="s">
        <v>13</v>
      </c>
    </row>
    <row r="16">
      <c r="A16" s="6" t="s">
        <v>17</v>
      </c>
      <c r="B16" s="6"/>
      <c r="E16" s="3" t="s">
        <v>13</v>
      </c>
    </row>
    <row r="17">
      <c r="B17" s="6" t="s">
        <v>18</v>
      </c>
      <c r="D17" s="3">
        <f>E73</f>
        <v>50</v>
      </c>
      <c r="E17" s="3" t="s">
        <v>13</v>
      </c>
    </row>
    <row r="18">
      <c r="B18" s="6" t="s">
        <v>19</v>
      </c>
      <c r="D18" s="3">
        <f>E80</f>
        <v>2</v>
      </c>
      <c r="E18" s="3" t="s">
        <v>13</v>
      </c>
    </row>
    <row r="19">
      <c r="B19" s="6"/>
      <c r="D19" s="3"/>
    </row>
    <row r="20">
      <c r="A20" s="7" t="s">
        <v>20</v>
      </c>
    </row>
    <row r="21">
      <c r="B21" s="8" t="s">
        <v>21</v>
      </c>
    </row>
    <row r="22">
      <c r="A22" s="6" t="s">
        <v>12</v>
      </c>
    </row>
    <row r="23">
      <c r="B23" s="6" t="s">
        <v>22</v>
      </c>
      <c r="C23" s="9" t="s">
        <v>23</v>
      </c>
      <c r="D23" s="3" t="s">
        <v>24</v>
      </c>
    </row>
    <row r="24">
      <c r="B24" s="6" t="s">
        <v>25</v>
      </c>
      <c r="C24" s="9" t="s">
        <v>26</v>
      </c>
    </row>
    <row r="25">
      <c r="B25" s="6" t="s">
        <v>27</v>
      </c>
      <c r="C25" s="9" t="s">
        <v>28</v>
      </c>
    </row>
    <row r="26">
      <c r="A26" s="6" t="s">
        <v>14</v>
      </c>
      <c r="C26" s="9"/>
    </row>
    <row r="27">
      <c r="B27" s="6" t="s">
        <v>22</v>
      </c>
      <c r="C27" s="9" t="s">
        <v>29</v>
      </c>
      <c r="D27" s="3" t="s">
        <v>24</v>
      </c>
    </row>
    <row r="28">
      <c r="B28" s="6" t="s">
        <v>25</v>
      </c>
      <c r="C28" s="9" t="s">
        <v>26</v>
      </c>
    </row>
    <row r="29">
      <c r="B29" s="6" t="s">
        <v>27</v>
      </c>
      <c r="C29" s="9" t="s">
        <v>30</v>
      </c>
    </row>
    <row r="30">
      <c r="A30" s="6" t="s">
        <v>15</v>
      </c>
      <c r="C30" s="9"/>
    </row>
    <row r="31">
      <c r="B31" s="6" t="s">
        <v>22</v>
      </c>
      <c r="C31" s="9" t="s">
        <v>31</v>
      </c>
      <c r="D31" s="3" t="s">
        <v>24</v>
      </c>
    </row>
    <row r="32">
      <c r="B32" s="6" t="s">
        <v>25</v>
      </c>
      <c r="C32" s="9" t="s">
        <v>32</v>
      </c>
    </row>
    <row r="33">
      <c r="B33" s="6" t="s">
        <v>27</v>
      </c>
      <c r="C33" s="9" t="s">
        <v>33</v>
      </c>
    </row>
    <row r="34">
      <c r="A34" s="6" t="s">
        <v>16</v>
      </c>
      <c r="C34" s="9"/>
    </row>
    <row r="35">
      <c r="B35" s="6" t="s">
        <v>22</v>
      </c>
      <c r="C35" s="9" t="s">
        <v>34</v>
      </c>
      <c r="D35" s="3" t="s">
        <v>24</v>
      </c>
    </row>
    <row r="36">
      <c r="B36" s="6" t="s">
        <v>25</v>
      </c>
      <c r="C36" s="9" t="s">
        <v>32</v>
      </c>
    </row>
    <row r="37">
      <c r="B37" s="6" t="s">
        <v>27</v>
      </c>
      <c r="C37" s="9" t="s">
        <v>33</v>
      </c>
    </row>
    <row r="39">
      <c r="A39" s="6" t="s">
        <v>35</v>
      </c>
      <c r="C39" s="5" t="s">
        <v>36</v>
      </c>
    </row>
    <row r="40">
      <c r="A40" s="6" t="s">
        <v>37</v>
      </c>
      <c r="C40" s="5" t="s">
        <v>38</v>
      </c>
      <c r="D40" s="10"/>
    </row>
    <row r="41">
      <c r="A41" s="6" t="s">
        <v>39</v>
      </c>
      <c r="B41" s="11"/>
      <c r="C41" s="6" t="s">
        <v>40</v>
      </c>
    </row>
    <row r="43">
      <c r="A43" s="6"/>
    </row>
    <row r="44">
      <c r="A44" s="7" t="s">
        <v>41</v>
      </c>
    </row>
    <row r="46">
      <c r="A46" s="6" t="s">
        <v>42</v>
      </c>
    </row>
    <row r="47">
      <c r="A47" s="6" t="s">
        <v>43</v>
      </c>
    </row>
    <row r="48">
      <c r="B48" s="6" t="s">
        <v>22</v>
      </c>
      <c r="C48" s="12" t="s">
        <v>44</v>
      </c>
      <c r="E48" s="3">
        <f>if(AND($B$2="Cluster",NOT(OR($B$3="Lite",$B$3="Ultra-lite"))), 2+$C$7, 2)</f>
        <v>2</v>
      </c>
      <c r="F48" s="3" t="s">
        <v>45</v>
      </c>
    </row>
    <row r="49">
      <c r="B49" s="6" t="s">
        <v>25</v>
      </c>
      <c r="C49" s="5" t="s">
        <v>26</v>
      </c>
    </row>
    <row r="50">
      <c r="B50" s="6" t="s">
        <v>27</v>
      </c>
      <c r="C50" s="6" t="s">
        <v>28</v>
      </c>
    </row>
    <row r="51">
      <c r="B51" s="6" t="s">
        <v>46</v>
      </c>
    </row>
    <row r="52">
      <c r="B52" s="6" t="s">
        <v>47</v>
      </c>
    </row>
    <row r="53">
      <c r="A53" s="6" t="s">
        <v>48</v>
      </c>
    </row>
    <row r="54">
      <c r="A54" s="6" t="s">
        <v>49</v>
      </c>
    </row>
    <row r="55">
      <c r="B55" s="6" t="s">
        <v>22</v>
      </c>
      <c r="C55" s="5" t="s">
        <v>50</v>
      </c>
      <c r="E55" s="3">
        <f>if(AND($B$2="Cluster",NOT(OR($B$3="Lite",$B$3="Ultra-lite"))), 2, 2)</f>
        <v>2</v>
      </c>
      <c r="F55" s="3" t="s">
        <v>45</v>
      </c>
    </row>
    <row r="56">
      <c r="B56" s="6" t="s">
        <v>25</v>
      </c>
      <c r="C56" s="5" t="s">
        <v>26</v>
      </c>
    </row>
    <row r="57">
      <c r="B57" s="6" t="s">
        <v>27</v>
      </c>
      <c r="C57" s="6" t="s">
        <v>30</v>
      </c>
    </row>
    <row r="58">
      <c r="B58" s="6" t="s">
        <v>46</v>
      </c>
    </row>
    <row r="59">
      <c r="B59" s="6" t="s">
        <v>47</v>
      </c>
    </row>
    <row r="60">
      <c r="A60" s="6" t="s">
        <v>51</v>
      </c>
    </row>
    <row r="61">
      <c r="A61" s="6" t="s">
        <v>52</v>
      </c>
    </row>
    <row r="62">
      <c r="B62" s="6" t="s">
        <v>22</v>
      </c>
      <c r="C62" s="6" t="s">
        <v>53</v>
      </c>
      <c r="E62" s="3">
        <f>if(AND($B$2="Cluster",NOT(OR($B$3="Lite",$B$3="Ultra-lite"))), $C$7, 2)</f>
        <v>2</v>
      </c>
      <c r="F62" s="3" t="s">
        <v>45</v>
      </c>
    </row>
    <row r="63">
      <c r="B63" s="6" t="s">
        <v>25</v>
      </c>
      <c r="C63" s="6" t="s">
        <v>32</v>
      </c>
    </row>
    <row r="64">
      <c r="B64" s="6" t="s">
        <v>27</v>
      </c>
      <c r="C64" s="5" t="s">
        <v>33</v>
      </c>
    </row>
    <row r="65">
      <c r="B65" s="6" t="s">
        <v>46</v>
      </c>
    </row>
    <row r="66">
      <c r="B66" s="6" t="s">
        <v>47</v>
      </c>
    </row>
    <row r="69">
      <c r="A69" s="7" t="s">
        <v>54</v>
      </c>
    </row>
    <row r="71">
      <c r="A71" s="6" t="s">
        <v>55</v>
      </c>
    </row>
    <row r="72">
      <c r="A72" s="6" t="s">
        <v>56</v>
      </c>
    </row>
    <row r="73">
      <c r="B73" s="6" t="s">
        <v>22</v>
      </c>
      <c r="C73" s="5" t="s">
        <v>57</v>
      </c>
      <c r="E73" s="3">
        <f>MAX(50,if(AND($B$2="Cluster",NOT(OR($B$3="Lite",$B$3="Ultra-lite"))), 2+2*$C$8+15, 20))</f>
        <v>50</v>
      </c>
      <c r="F73" s="3" t="s">
        <v>45</v>
      </c>
    </row>
    <row r="74">
      <c r="B74" s="6" t="s">
        <v>25</v>
      </c>
      <c r="C74" s="5" t="s">
        <v>26</v>
      </c>
    </row>
    <row r="75">
      <c r="B75" s="6" t="s">
        <v>27</v>
      </c>
      <c r="C75" s="5" t="s">
        <v>58</v>
      </c>
    </row>
    <row r="76">
      <c r="B76" s="6" t="s">
        <v>46</v>
      </c>
    </row>
    <row r="77">
      <c r="B77" s="6" t="s">
        <v>47</v>
      </c>
    </row>
    <row r="78">
      <c r="A78" s="6" t="s">
        <v>59</v>
      </c>
    </row>
    <row r="79">
      <c r="A79" s="6" t="s">
        <v>60</v>
      </c>
    </row>
    <row r="80">
      <c r="B80" s="6" t="s">
        <v>22</v>
      </c>
      <c r="C80" s="5" t="s">
        <v>61</v>
      </c>
      <c r="E80" s="3">
        <f>if(AND($B$2="Cluster",NOT(OR($B$3="Lite",$B$3="Ultra-lite"))), 2+$C$8, 2)</f>
        <v>2</v>
      </c>
      <c r="F80" s="3" t="s">
        <v>45</v>
      </c>
      <c r="H80" s="13"/>
    </row>
    <row r="81">
      <c r="B81" s="6" t="s">
        <v>25</v>
      </c>
      <c r="C81" s="5" t="s">
        <v>26</v>
      </c>
    </row>
    <row r="82">
      <c r="B82" s="6" t="s">
        <v>27</v>
      </c>
      <c r="C82" s="5" t="s">
        <v>62</v>
      </c>
    </row>
    <row r="83">
      <c r="B83" s="6" t="s">
        <v>46</v>
      </c>
    </row>
    <row r="84">
      <c r="B84" s="6" t="s">
        <v>47</v>
      </c>
    </row>
  </sheetData>
  <dataValidations>
    <dataValidation type="list" allowBlank="1" showErrorMessage="1" sqref="B1">
      <formula1>"VCS(IBM),VCD(Cloud Director),VCF"</formula1>
    </dataValidation>
    <dataValidation type="list" allowBlank="1" showErrorMessage="1" sqref="B2">
      <formula1>"Cluster,Standalone"</formula1>
    </dataValidation>
    <dataValidation type="list" allowBlank="1" showErrorMessage="1" sqref="B3">
      <formula1>"Lite,Ultra-lite,Standard,Performance"</formula1>
    </dataValidation>
  </dataValidations>
  <hyperlinks>
    <hyperlink r:id="rId1" location="network-configuration-for-the-appliance" ref="A20"/>
    <hyperlink r:id="rId2" location="ip-address-details" ref="B21"/>
    <hyperlink r:id="rId3" location="step-5-deploy-hdm-on-premises" ref="A44"/>
    <hyperlink r:id="rId4" location="step-6-deploy-hdm-in-the-cloud" ref="A69"/>
  </hyperlinks>
  <drawing r:id="rId5"/>
</worksheet>
</file>