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ose Luis\Documents\GitHub\chromatography_fraction_collector\"/>
    </mc:Choice>
  </mc:AlternateContent>
  <xr:revisionPtr revIDLastSave="0" documentId="13_ncr:1_{952459DE-88FF-45C2-9352-572D7CF6DB19}" xr6:coauthVersionLast="47" xr6:coauthVersionMax="47" xr10:uidLastSave="{00000000-0000-0000-0000-000000000000}"/>
  <bookViews>
    <workbookView xWindow="-108" yWindow="-108" windowWidth="23256" windowHeight="12576" xr2:uid="{864BA878-C9D1-4951-8030-35FB912B5D19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1" l="1"/>
  <c r="H51" i="1"/>
  <c r="J51" i="1"/>
  <c r="J19" i="1"/>
  <c r="H19" i="1"/>
  <c r="F19" i="1"/>
  <c r="J10" i="1"/>
  <c r="H10" i="1"/>
  <c r="F10" i="1"/>
  <c r="F14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1" i="1"/>
  <c r="J9" i="1"/>
  <c r="J12" i="1"/>
  <c r="J13" i="1"/>
  <c r="J14" i="1"/>
  <c r="J15" i="1"/>
  <c r="J16" i="1"/>
  <c r="J17" i="1"/>
  <c r="J18" i="1"/>
  <c r="J11" i="1"/>
  <c r="J6" i="1"/>
  <c r="J3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12" i="1"/>
  <c r="H13" i="1"/>
  <c r="H14" i="1"/>
  <c r="H15" i="1"/>
  <c r="H16" i="1"/>
  <c r="H17" i="1"/>
  <c r="H18" i="1"/>
  <c r="H11" i="1"/>
  <c r="H6" i="1"/>
  <c r="H3" i="1"/>
  <c r="H9" i="1"/>
  <c r="F17" i="1"/>
  <c r="F16" i="1"/>
  <c r="F18" i="1"/>
  <c r="F15" i="1"/>
  <c r="F31" i="1"/>
  <c r="F32" i="1"/>
  <c r="F33" i="1"/>
  <c r="F34" i="1"/>
  <c r="F35" i="1"/>
  <c r="F36" i="1"/>
  <c r="F37" i="1"/>
  <c r="F38" i="1"/>
  <c r="F39" i="1"/>
  <c r="F30" i="1"/>
  <c r="F29" i="1"/>
  <c r="F28" i="1"/>
  <c r="F11" i="1"/>
  <c r="F9" i="1"/>
  <c r="F24" i="1"/>
  <c r="F23" i="1"/>
  <c r="F22" i="1"/>
  <c r="F21" i="1"/>
  <c r="F13" i="1"/>
  <c r="F12" i="1"/>
  <c r="F27" i="1"/>
  <c r="F26" i="1"/>
  <c r="F25" i="1"/>
  <c r="F3" i="1"/>
  <c r="F6" i="1"/>
  <c r="J40" i="1" l="1"/>
  <c r="F40" i="1"/>
  <c r="H40" i="1"/>
</calcChain>
</file>

<file path=xl/sharedStrings.xml><?xml version="1.0" encoding="utf-8"?>
<sst xmlns="http://schemas.openxmlformats.org/spreadsheetml/2006/main" count="183" uniqueCount="133">
  <si>
    <t>Designator</t>
  </si>
  <si>
    <t>Cost per package - CAD</t>
  </si>
  <si>
    <t>Items per package</t>
  </si>
  <si>
    <t>Material type</t>
  </si>
  <si>
    <t>SG90 servo motor</t>
  </si>
  <si>
    <t>https://www.amazon.ca/gp/product/B07Z16DWGW/ref=ppx_yo_dt_b_asin_title_o08_s00?ie=UTF8&amp;psc=1</t>
  </si>
  <si>
    <t>Single-sided horn for SG90 servo motor</t>
  </si>
  <si>
    <t>cost included above</t>
  </si>
  <si>
    <t>6 mm phillips screw</t>
  </si>
  <si>
    <t>28BYJ-48 stepper motor with ULN2003 driver board</t>
  </si>
  <si>
    <t>https://www.amazon.ca/gp/product/B087B5NWY4/ref=ppx_yo_dt_b_asin_title_o00_s00?ie=UTF8&amp;psc=1</t>
  </si>
  <si>
    <t>ULN2003 (DIP-16L) Darlington array</t>
  </si>
  <si>
    <t>HARDWARE</t>
  </si>
  <si>
    <t>EconoFil™ PLA 3D printer filament (assorted colours)</t>
  </si>
  <si>
    <t>www.filaments.ca</t>
  </si>
  <si>
    <t>PVC pipe</t>
  </si>
  <si>
    <t>12 mm M3 screw</t>
  </si>
  <si>
    <t>https://www.creatroninc.com/product/12mm-m3-machine-screw-4-pack/</t>
  </si>
  <si>
    <t>6 mm M3 screw</t>
  </si>
  <si>
    <t>https://www.creatroninc.com/product/6mm-m3-tapper-machine-screw-4-pack/</t>
  </si>
  <si>
    <t>M3 nut</t>
  </si>
  <si>
    <t>https://www.creatroninc.com/product/m3-nut-4-pack/</t>
  </si>
  <si>
    <t>Nalgene™ 489 Linear LDPE Tubing (8010-0125)</t>
  </si>
  <si>
    <t>https://www.thermofisher.com/order/catalog/product/8010-0125</t>
  </si>
  <si>
    <t>Nalgene™ Non-Phthalate PVC Tubing (8701-4060)</t>
  </si>
  <si>
    <t>https://www.thermofisher.com/order/catalog/product/8701-0010</t>
  </si>
  <si>
    <t>Hose tubing connectors, straight, conical nozzles (5-7 mm)</t>
  </si>
  <si>
    <t>https://www.buerkle.de/en/hose-tubing-connectors-straight-conical-nozzles#similar</t>
  </si>
  <si>
    <t>Gravity column</t>
  </si>
  <si>
    <t>https://www.bio-rad.com/fr-ca/sku/7371517-econo-column-chromatography-columns-1-5-15-cm?ID=7371517</t>
  </si>
  <si>
    <t>ELECTRONICS</t>
  </si>
  <si>
    <t>3cm x 7cm double-sided prototyping board</t>
  </si>
  <si>
    <t>https://www.creatroninc.com/product/3-x-7cm-double-side-fr4-prototyping-board/</t>
  </si>
  <si>
    <t>Header connector (male header, female header)</t>
  </si>
  <si>
    <t>https://www.amazon.ca/Neuftech-2-54mm-Single-Header-cannector/dp/B00QHS1IYG/ref=sr_1_3?keywords=header+connector&amp;qid=1636819790&amp;s=hi&amp;sr=1-3</t>
  </si>
  <si>
    <t>Screw Terminal Block</t>
  </si>
  <si>
    <t>https://www.creatroninc.com/product/2p-screw-terminal-block-0-2-2/</t>
  </si>
  <si>
    <t>12V DC pumps</t>
  </si>
  <si>
    <t>https://www.amazon.ca/Gikfun-Aquarium-Cooled-Diaphragm-EK1856C/dp/B0744DL1S9/ref=sr_1_29?keywords=12V+dc+pump&amp;qid=1636816619&amp;sr=8-29</t>
  </si>
  <si>
    <t>https://www.amazon.ca/gp/product/B0816SGKHH/ref=ppx_yo_dt_b_asin_title_o09_s00?ie=UTF8&amp;psc=1</t>
  </si>
  <si>
    <t>A3144 hall effect sensor</t>
  </si>
  <si>
    <t>https://www.amazon.ca/Effect-Sensor-A3144-A3144E-OH3144E/dp/B07QNX6HWT/ref=sr_1_5?keywords=A3144+hall+effect+sensor&amp;qid=1636818623&amp;sr=8-5</t>
  </si>
  <si>
    <t>3x2mm round magnet</t>
  </si>
  <si>
    <t>https://www.amazon.ca/Magnets-Refrigertor-Whiteboard-Durable-Multi-Use/dp/B07C9FDR7V/ref=sr_1_7?keywords=3x2mm+round+magnet&amp;qid=1636818656&amp;sr=8-7</t>
  </si>
  <si>
    <t>Jumper wires (FM)</t>
  </si>
  <si>
    <t>https://www.creatroninc.com/product/40-pin-m-f-splittable-jumper-wire/</t>
  </si>
  <si>
    <t>Jumper wires (MM)</t>
  </si>
  <si>
    <t>https://www.creatroninc.com/product/40-pin-m-m-splittable-jumper-wire/</t>
  </si>
  <si>
    <t>Jumper wires (FF)</t>
  </si>
  <si>
    <t>https://www.creatroninc.com/product/40-pin-f-f-splittable-jumper-wire/</t>
  </si>
  <si>
    <t>https://www.creatroninc.com/product/alligator-to-jumper-cable-10-pack/</t>
  </si>
  <si>
    <t>22AWG Hookup Wire (Black)</t>
  </si>
  <si>
    <t>https://www.creatroninc.com/product/22awg-hookup-wire-black/</t>
  </si>
  <si>
    <t>Variable voltage power supply</t>
  </si>
  <si>
    <t>https://www.amazon.ca/gp/product/B083W5HC37/ref=ppx_yo_dt_b_asin_title_o04_s00?ie=UTF8&amp;psc=1</t>
  </si>
  <si>
    <t>16 pin DIP IC socket</t>
  </si>
  <si>
    <t>https://www.pcboard.ca/16-pin-ic-socket-narrow</t>
  </si>
  <si>
    <t>IRF520 N-channel MOSFET</t>
  </si>
  <si>
    <t>https://www.creatroninc.com/product/irf520-n-channel-mosfet-100v-9-7a/</t>
  </si>
  <si>
    <t>10 kOhm resistor</t>
  </si>
  <si>
    <t>https://www.creatroninc.com/product/1-4w-assorted-resistor-kit/</t>
  </si>
  <si>
    <t>1N4007 rectifier diode</t>
  </si>
  <si>
    <t>https://www.creatroninc.com/product/1n4007-1000v-1a-rectifier-diode-4-pack/</t>
  </si>
  <si>
    <t>10 uF radial electrolytic capacitor</t>
  </si>
  <si>
    <t>https://www.creatroninc.com/product/electrolytic-capacitor/</t>
  </si>
  <si>
    <t>Printed circuit board</t>
  </si>
  <si>
    <t>REVOLVER</t>
  </si>
  <si>
    <t>https://www.qosina.com/male-luer-with-spin-lock-to-barb-89341</t>
  </si>
  <si>
    <t>Male Luer with Spin Lock to Barb</t>
  </si>
  <si>
    <t>Check Valve, Female Luer Lock Inlet, Barbed Outlet</t>
  </si>
  <si>
    <t>https://www.qosina.com/check-valve-white-inlet-clear-outlet-female-luer-lock-barbed-80505</t>
  </si>
  <si>
    <t>https://jlcpcb.com/?href=easyeda-home</t>
  </si>
  <si>
    <t>Items per REVOLVER</t>
  </si>
  <si>
    <t>Material Source</t>
  </si>
  <si>
    <t>Items per 3-device MULTIVOLVER</t>
  </si>
  <si>
    <t>Total cost per REVOLVER (CAD)</t>
  </si>
  <si>
    <t>Total cost per 3-device MULTIVOLVER (CAD)</t>
  </si>
  <si>
    <t>PURCHASED IN SETS</t>
  </si>
  <si>
    <t>Metal</t>
  </si>
  <si>
    <t>Plastic</t>
  </si>
  <si>
    <t>LDPE</t>
  </si>
  <si>
    <t>PVC</t>
  </si>
  <si>
    <t>Components</t>
  </si>
  <si>
    <t>Servo</t>
  </si>
  <si>
    <t xml:space="preserve">Stepper </t>
  </si>
  <si>
    <t>PLA filament</t>
  </si>
  <si>
    <t>Stepper driver</t>
  </si>
  <si>
    <t>Servo horn</t>
  </si>
  <si>
    <t>Small tubing</t>
  </si>
  <si>
    <t>Large tubing</t>
  </si>
  <si>
    <t>1-way valve</t>
  </si>
  <si>
    <t>Valve adaptor</t>
  </si>
  <si>
    <t>Tube connector</t>
  </si>
  <si>
    <t>Prototyping board</t>
  </si>
  <si>
    <t>DC pumps</t>
  </si>
  <si>
    <t>Power supply</t>
  </si>
  <si>
    <t>Headers (male/female)</t>
  </si>
  <si>
    <t>Power block</t>
  </si>
  <si>
    <t>Nano</t>
  </si>
  <si>
    <t>Arduino Nano</t>
  </si>
  <si>
    <t>Hall sensor</t>
  </si>
  <si>
    <t>Magnet</t>
  </si>
  <si>
    <t>Jumper (FM)</t>
  </si>
  <si>
    <t>Jumper (MM)</t>
  </si>
  <si>
    <t>Jumper (FF)</t>
  </si>
  <si>
    <t>Alligators</t>
  </si>
  <si>
    <t>Hookup wire</t>
  </si>
  <si>
    <t>16-pin socket</t>
  </si>
  <si>
    <t>MOSFET</t>
  </si>
  <si>
    <t>1N4006 diode</t>
  </si>
  <si>
    <t>10 uF capacitor</t>
  </si>
  <si>
    <t>PCB</t>
  </si>
  <si>
    <t>TOTAL</t>
  </si>
  <si>
    <t>Glass chromatography column</t>
  </si>
  <si>
    <t>Composite</t>
  </si>
  <si>
    <t xml:space="preserve">PLA </t>
  </si>
  <si>
    <t>https://www.mcmaster.com/48925K99/</t>
  </si>
  <si>
    <t>ft</t>
  </si>
  <si>
    <t>kg</t>
  </si>
  <si>
    <t>Items per 6-device MULTIVOLVER</t>
  </si>
  <si>
    <t>Total cost per 6-device MULTIVOLVER (CAD)</t>
  </si>
  <si>
    <t>Put in Captions</t>
  </si>
  <si>
    <t>** mention: 1 power supply can be removed if PCB is desgined to control a third pump</t>
  </si>
  <si>
    <t>Electronic Component</t>
  </si>
  <si>
    <t>3-device MULTI-VOLVER</t>
  </si>
  <si>
    <t>6-device MUTLI-VOLVER</t>
  </si>
  <si>
    <t>Hardware</t>
  </si>
  <si>
    <t>Electronics</t>
  </si>
  <si>
    <t>Alligator to Jumper wires (assorted M and F ends)</t>
  </si>
  <si>
    <t>Y Connector</t>
  </si>
  <si>
    <t>Y Connector, Barbed, Natural</t>
  </si>
  <si>
    <t>https://www.qosina.com/Y-Connector-Barbed-Natural-61628</t>
  </si>
  <si>
    <t xml:space="preserve">TOOLS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</si>
</sst>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Border="1" applyAlignment="1">
      <alignment horizontal="left" vertical="center" wrapText="1"/>
    </xf>
    <xf numFmtId="164" fontId="1" fillId="0" borderId="0" xfId="0" applyNumberFormat="1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/>
    <xf numFmtId="164" fontId="0" fillId="0" borderId="0" xfId="0" applyNumberFormat="1" applyBorder="1"/>
    <xf numFmtId="0" fontId="0" fillId="0" borderId="0" xfId="0" applyNumberFormat="1" applyBorder="1"/>
    <xf numFmtId="0" fontId="3" fillId="0" borderId="0" xfId="1" applyBorder="1"/>
    <xf numFmtId="0" fontId="0" fillId="0" borderId="0" xfId="0" applyFont="1" applyBorder="1"/>
    <xf numFmtId="0" fontId="2" fillId="0" borderId="0" xfId="0" applyFont="1" applyBorder="1"/>
    <xf numFmtId="0" fontId="2" fillId="0" borderId="0" xfId="0" applyNumberFormat="1" applyFont="1" applyBorder="1"/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3" fillId="0" borderId="0" xfId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" fillId="0" borderId="0" xfId="0" applyFont="1" applyBorder="1"/>
    <xf numFmtId="0" fontId="0" fillId="0" borderId="0" xfId="0" applyFill="1" applyBorder="1"/>
    <xf numFmtId="44" fontId="0" fillId="0" borderId="0" xfId="2" applyFont="1" applyBorder="1"/>
    <xf numFmtId="0" fontId="0" fillId="0" borderId="0" xfId="0" applyNumberFormat="1" applyFill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gp/product/B07Z16DWGW/ref=ppx_yo_dt_b_asin_title_o08_s00?ie=UTF8&amp;psc=1" TargetMode="External"/><Relationship Id="rId13" Type="http://schemas.openxmlformats.org/officeDocument/2006/relationships/hyperlink" Target="https://www.creatroninc.com/product/1-4w-assorted-resistor-kit/" TargetMode="External"/><Relationship Id="rId18" Type="http://schemas.openxmlformats.org/officeDocument/2006/relationships/hyperlink" Target="https://www.creatroninc.com/product/m3-nut-4-pack/" TargetMode="External"/><Relationship Id="rId26" Type="http://schemas.openxmlformats.org/officeDocument/2006/relationships/hyperlink" Target="https://www.creatroninc.com/product/alligator-to-jumper-cable-10-pack/" TargetMode="External"/><Relationship Id="rId3" Type="http://schemas.openxmlformats.org/officeDocument/2006/relationships/hyperlink" Target="https://www.amazon.ca/Gikfun-Aquarium-Cooled-Diaphragm-EK1856C/dp/B0744DL1S9/ref=sr_1_29?keywords=12V+dc+pump&amp;qid=1636816619&amp;sr=8-29" TargetMode="External"/><Relationship Id="rId21" Type="http://schemas.openxmlformats.org/officeDocument/2006/relationships/hyperlink" Target="https://www.amazon.ca/Magnets-Refrigertor-Whiteboard-Durable-Multi-Use/dp/B07C9FDR7V/ref=sr_1_7?keywords=3x2mm+round+magnet&amp;qid=1636818656&amp;sr=8-7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amazon.ca/Neuftech-2-54mm-Single-Header-cannector/dp/B00QHS1IYG/ref=sr_1_3?keywords=header+connector&amp;qid=1636819790&amp;s=hi&amp;sr=1-3" TargetMode="External"/><Relationship Id="rId12" Type="http://schemas.openxmlformats.org/officeDocument/2006/relationships/hyperlink" Target="https://www.creatroninc.com/product/irf520-n-channel-mosfet-100v-9-7a/" TargetMode="External"/><Relationship Id="rId17" Type="http://schemas.openxmlformats.org/officeDocument/2006/relationships/hyperlink" Target="https://www.creatroninc.com/product/12mm-m3-machine-screw-4-pack/" TargetMode="External"/><Relationship Id="rId25" Type="http://schemas.openxmlformats.org/officeDocument/2006/relationships/hyperlink" Target="https://www.creatroninc.com/product/22awg-hookup-wire-black/" TargetMode="External"/><Relationship Id="rId33" Type="http://schemas.openxmlformats.org/officeDocument/2006/relationships/hyperlink" Target="https://www.bio-rad.com/fr-ca/sku/7371517-econo-column-chromatography-columns-1-5-15-cm?ID=7371517" TargetMode="External"/><Relationship Id="rId2" Type="http://schemas.openxmlformats.org/officeDocument/2006/relationships/hyperlink" Target="https://www.amazon.ca/gp/product/B083W5HC37/ref=ppx_yo_dt_b_asin_title_o04_s00?ie=UTF8&amp;psc=1" TargetMode="External"/><Relationship Id="rId16" Type="http://schemas.openxmlformats.org/officeDocument/2006/relationships/hyperlink" Target="https://www.creatroninc.com/product/6mm-m3-tapper-machine-screw-4-pack/" TargetMode="External"/><Relationship Id="rId20" Type="http://schemas.openxmlformats.org/officeDocument/2006/relationships/hyperlink" Target="https://www.creatroninc.com/product/electrolytic-capacitor/" TargetMode="External"/><Relationship Id="rId29" Type="http://schemas.openxmlformats.org/officeDocument/2006/relationships/hyperlink" Target="https://www.thermofisher.com/order/catalog/product/8701-0010" TargetMode="External"/><Relationship Id="rId1" Type="http://schemas.openxmlformats.org/officeDocument/2006/relationships/hyperlink" Target="https://www.creatroninc.com/product/3-x-7cm-double-side-fr4-prototyping-board/" TargetMode="External"/><Relationship Id="rId6" Type="http://schemas.openxmlformats.org/officeDocument/2006/relationships/hyperlink" Target="https://www.amazon.ca/gp/product/B07Z16DWGW/ref=ppx_yo_dt_b_asin_title_o08_s00?ie=UTF8&amp;psc=1" TargetMode="External"/><Relationship Id="rId11" Type="http://schemas.openxmlformats.org/officeDocument/2006/relationships/hyperlink" Target="https://www.pcboard.ca/16-pin-ic-socket-narrow" TargetMode="External"/><Relationship Id="rId24" Type="http://schemas.openxmlformats.org/officeDocument/2006/relationships/hyperlink" Target="https://www.creatroninc.com/product/40-pin-m-m-splittable-jumper-wire/" TargetMode="External"/><Relationship Id="rId32" Type="http://schemas.openxmlformats.org/officeDocument/2006/relationships/hyperlink" Target="https://jlcpcb.com/?href=easyeda-home" TargetMode="External"/><Relationship Id="rId5" Type="http://schemas.openxmlformats.org/officeDocument/2006/relationships/hyperlink" Target="https://www.amazon.ca/gp/product/B07Z16DWGW/ref=ppx_yo_dt_b_asin_title_o08_s00?ie=UTF8&amp;psc=1" TargetMode="External"/><Relationship Id="rId15" Type="http://schemas.openxmlformats.org/officeDocument/2006/relationships/hyperlink" Target="http://www.filaments.ca/" TargetMode="External"/><Relationship Id="rId23" Type="http://schemas.openxmlformats.org/officeDocument/2006/relationships/hyperlink" Target="https://www.creatroninc.com/product/40-pin-m-f-splittable-jumper-wire/" TargetMode="External"/><Relationship Id="rId28" Type="http://schemas.openxmlformats.org/officeDocument/2006/relationships/hyperlink" Target="https://www.thermofisher.com/order/catalog/product/8010-0125" TargetMode="External"/><Relationship Id="rId10" Type="http://schemas.openxmlformats.org/officeDocument/2006/relationships/hyperlink" Target="https://www.amazon.ca/gp/product/B087B5NWY4/ref=ppx_yo_dt_b_asin_title_o00_s00?ie=UTF8&amp;psc=1" TargetMode="External"/><Relationship Id="rId19" Type="http://schemas.openxmlformats.org/officeDocument/2006/relationships/hyperlink" Target="https://www.amazon.ca/Effect-Sensor-A3144-A3144E-OH3144E/dp/B07QNX6HWT/ref=sr_1_5?keywords=A3144+hall+effect+sensor&amp;qid=1636818623&amp;sr=8-5" TargetMode="External"/><Relationship Id="rId31" Type="http://schemas.openxmlformats.org/officeDocument/2006/relationships/hyperlink" Target="https://www.qosina.com/male-luer-with-spin-lock-to-barb-89341" TargetMode="External"/><Relationship Id="rId4" Type="http://schemas.openxmlformats.org/officeDocument/2006/relationships/hyperlink" Target="https://www.amazon.ca/gp/product/B0816SGKHH/ref=ppx_yo_dt_b_asin_title_o09_s00?ie=UTF8&amp;psc=1" TargetMode="External"/><Relationship Id="rId9" Type="http://schemas.openxmlformats.org/officeDocument/2006/relationships/hyperlink" Target="https://www.amazon.ca/gp/product/B087B5NWY4/ref=ppx_yo_dt_b_asin_title_o00_s00?ie=UTF8&amp;psc=1" TargetMode="External"/><Relationship Id="rId14" Type="http://schemas.openxmlformats.org/officeDocument/2006/relationships/hyperlink" Target="https://www.creatroninc.com/product/1n4007-1000v-1a-rectifier-diode-4-pack/" TargetMode="External"/><Relationship Id="rId22" Type="http://schemas.openxmlformats.org/officeDocument/2006/relationships/hyperlink" Target="https://www.creatroninc.com/product/40-pin-f-f-splittable-jumper-wire/" TargetMode="External"/><Relationship Id="rId27" Type="http://schemas.openxmlformats.org/officeDocument/2006/relationships/hyperlink" Target="https://www.creatroninc.com/product/2p-screw-terminal-block-0-2-2/" TargetMode="External"/><Relationship Id="rId30" Type="http://schemas.openxmlformats.org/officeDocument/2006/relationships/hyperlink" Target="https://www.buerkle.de/en/hose-tubing-connectors-straight-conical-nozz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D1856-7CCC-4F70-8F67-20D2EB1D55F5}">
  <dimension ref="A1:N63"/>
  <sheetViews>
    <sheetView tabSelected="1" zoomScaleNormal="100" workbookViewId="0">
      <pane ySplit="1" topLeftCell="A2" activePane="bottomLeft" state="frozen"/>
      <selection pane="bottomLeft" activeCell="C33" sqref="C33"/>
    </sheetView>
  </sheetViews>
  <sheetFormatPr defaultColWidth="9.109375" defaultRowHeight="14.4" x14ac:dyDescent="0.3"/>
  <cols>
    <col min="1" max="1" width="22.5546875" style="4" customWidth="1"/>
    <col min="2" max="2" width="49.88671875" style="4" customWidth="1"/>
    <col min="3" max="3" width="12.109375" style="5" customWidth="1"/>
    <col min="4" max="4" width="9.44140625" style="4" customWidth="1"/>
    <col min="5" max="5" width="14.33203125" style="4" bestFit="1" customWidth="1"/>
    <col min="6" max="6" width="17.6640625" style="5" bestFit="1" customWidth="1"/>
    <col min="7" max="7" width="17.6640625" style="5" customWidth="1"/>
    <col min="8" max="8" width="22.109375" style="5" customWidth="1"/>
    <col min="9" max="9" width="17.6640625" style="5" customWidth="1"/>
    <col min="10" max="10" width="22.109375" style="5" customWidth="1"/>
    <col min="11" max="11" width="17.33203125" style="4" bestFit="1" customWidth="1"/>
    <col min="12" max="12" width="9.109375" style="8"/>
    <col min="13" max="16384" width="9.109375" style="4"/>
  </cols>
  <sheetData>
    <row r="1" spans="1:14" s="3" customFormat="1" ht="43.2" x14ac:dyDescent="0.3">
      <c r="A1" s="1" t="s">
        <v>0</v>
      </c>
      <c r="B1" s="1" t="s">
        <v>82</v>
      </c>
      <c r="C1" s="2" t="s">
        <v>1</v>
      </c>
      <c r="D1" s="1" t="s">
        <v>2</v>
      </c>
      <c r="E1" s="1" t="s">
        <v>72</v>
      </c>
      <c r="F1" s="2" t="s">
        <v>75</v>
      </c>
      <c r="G1" s="1" t="s">
        <v>74</v>
      </c>
      <c r="H1" s="2" t="s">
        <v>76</v>
      </c>
      <c r="I1" s="1" t="s">
        <v>119</v>
      </c>
      <c r="J1" s="2" t="s">
        <v>120</v>
      </c>
      <c r="K1" s="1" t="s">
        <v>73</v>
      </c>
      <c r="L1" s="1" t="s">
        <v>3</v>
      </c>
    </row>
    <row r="2" spans="1:14" x14ac:dyDescent="0.3">
      <c r="A2" s="21" t="s">
        <v>77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4" x14ac:dyDescent="0.3">
      <c r="A3" s="11" t="s">
        <v>83</v>
      </c>
      <c r="B3" s="11" t="s">
        <v>4</v>
      </c>
      <c r="C3" s="12">
        <v>18</v>
      </c>
      <c r="D3" s="11">
        <v>5</v>
      </c>
      <c r="E3" s="11">
        <v>1</v>
      </c>
      <c r="F3" s="12">
        <f>E3*C3/D3</f>
        <v>3.6</v>
      </c>
      <c r="G3" s="13">
        <v>4</v>
      </c>
      <c r="H3" s="12">
        <f>G3*C3/D3</f>
        <v>14.4</v>
      </c>
      <c r="I3" s="13">
        <v>4</v>
      </c>
      <c r="J3" s="12">
        <f>I3*C3/D3</f>
        <v>14.4</v>
      </c>
      <c r="K3" s="14" t="s">
        <v>5</v>
      </c>
      <c r="L3" s="15" t="s">
        <v>123</v>
      </c>
    </row>
    <row r="4" spans="1:14" x14ac:dyDescent="0.3">
      <c r="A4" s="4" t="s">
        <v>87</v>
      </c>
      <c r="B4" s="4" t="s">
        <v>6</v>
      </c>
      <c r="F4" s="9" t="s">
        <v>7</v>
      </c>
      <c r="G4" s="10"/>
      <c r="H4" s="9" t="s">
        <v>7</v>
      </c>
      <c r="I4" s="10"/>
      <c r="J4" s="9" t="s">
        <v>7</v>
      </c>
      <c r="K4" s="7" t="s">
        <v>5</v>
      </c>
      <c r="L4" s="8" t="s">
        <v>78</v>
      </c>
    </row>
    <row r="5" spans="1:14" x14ac:dyDescent="0.3">
      <c r="A5" s="4" t="s">
        <v>8</v>
      </c>
      <c r="B5" s="4" t="s">
        <v>8</v>
      </c>
      <c r="F5" s="9" t="s">
        <v>7</v>
      </c>
      <c r="G5" s="10"/>
      <c r="H5" s="9" t="s">
        <v>7</v>
      </c>
      <c r="I5" s="10"/>
      <c r="J5" s="9" t="s">
        <v>7</v>
      </c>
      <c r="K5" s="7" t="s">
        <v>5</v>
      </c>
      <c r="L5" s="8" t="s">
        <v>78</v>
      </c>
    </row>
    <row r="6" spans="1:14" x14ac:dyDescent="0.3">
      <c r="A6" s="4" t="s">
        <v>84</v>
      </c>
      <c r="B6" s="4" t="s">
        <v>9</v>
      </c>
      <c r="C6" s="5">
        <v>20</v>
      </c>
      <c r="D6" s="4">
        <v>5</v>
      </c>
      <c r="E6" s="4">
        <v>1</v>
      </c>
      <c r="F6" s="5">
        <f>E6*C6/D6</f>
        <v>4</v>
      </c>
      <c r="G6" s="6">
        <v>3</v>
      </c>
      <c r="H6" s="5">
        <f>G6*C6/D6</f>
        <v>12</v>
      </c>
      <c r="I6" s="6">
        <v>3</v>
      </c>
      <c r="J6" s="5">
        <f>I6*C6/D6</f>
        <v>12</v>
      </c>
      <c r="K6" s="7" t="s">
        <v>10</v>
      </c>
      <c r="L6" s="15" t="s">
        <v>123</v>
      </c>
    </row>
    <row r="7" spans="1:14" x14ac:dyDescent="0.3">
      <c r="A7" s="4" t="s">
        <v>86</v>
      </c>
      <c r="B7" s="4" t="s">
        <v>11</v>
      </c>
      <c r="F7" s="9" t="s">
        <v>7</v>
      </c>
      <c r="G7" s="10"/>
      <c r="H7" s="9" t="s">
        <v>7</v>
      </c>
      <c r="I7" s="10"/>
      <c r="J7" s="9" t="s">
        <v>7</v>
      </c>
      <c r="K7" s="7" t="s">
        <v>10</v>
      </c>
      <c r="L7" s="15" t="s">
        <v>123</v>
      </c>
    </row>
    <row r="8" spans="1:14" x14ac:dyDescent="0.3">
      <c r="A8" s="21" t="s">
        <v>12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4" x14ac:dyDescent="0.3">
      <c r="A9" s="4" t="s">
        <v>85</v>
      </c>
      <c r="B9" s="4" t="s">
        <v>13</v>
      </c>
      <c r="C9" s="5">
        <v>25</v>
      </c>
      <c r="D9" s="4">
        <v>1</v>
      </c>
      <c r="E9" s="4">
        <v>0.3</v>
      </c>
      <c r="F9" s="5">
        <f>C9*0.3</f>
        <v>7.5</v>
      </c>
      <c r="G9" s="6">
        <v>0.6</v>
      </c>
      <c r="H9" s="5">
        <f>C9*0.6</f>
        <v>15</v>
      </c>
      <c r="I9" s="6">
        <v>0.95</v>
      </c>
      <c r="J9" s="5">
        <f>C9*0.95</f>
        <v>23.75</v>
      </c>
      <c r="K9" s="7" t="s">
        <v>14</v>
      </c>
      <c r="L9" s="8" t="s">
        <v>115</v>
      </c>
      <c r="N9" s="17" t="s">
        <v>118</v>
      </c>
    </row>
    <row r="10" spans="1:14" x14ac:dyDescent="0.3">
      <c r="A10" s="4" t="s">
        <v>15</v>
      </c>
      <c r="B10" s="4" t="s">
        <v>15</v>
      </c>
      <c r="C10" s="5">
        <v>33.44</v>
      </c>
      <c r="D10" s="4">
        <v>5</v>
      </c>
      <c r="E10" s="4">
        <v>0</v>
      </c>
      <c r="F10" s="6">
        <f>C10/D10*E10</f>
        <v>0</v>
      </c>
      <c r="G10" s="6">
        <v>1</v>
      </c>
      <c r="H10" s="5">
        <f>G10*C10/D10</f>
        <v>6.6879999999999997</v>
      </c>
      <c r="I10" s="6">
        <v>1</v>
      </c>
      <c r="J10" s="5">
        <f>I10*C10/D10</f>
        <v>6.6879999999999997</v>
      </c>
      <c r="K10" s="7" t="s">
        <v>116</v>
      </c>
      <c r="L10" s="8" t="s">
        <v>81</v>
      </c>
      <c r="N10" s="4" t="s">
        <v>117</v>
      </c>
    </row>
    <row r="11" spans="1:14" x14ac:dyDescent="0.3">
      <c r="A11" s="4" t="s">
        <v>16</v>
      </c>
      <c r="B11" s="4" t="s">
        <v>16</v>
      </c>
      <c r="C11" s="5">
        <v>1.5</v>
      </c>
      <c r="D11" s="4">
        <v>4</v>
      </c>
      <c r="E11" s="4">
        <v>2</v>
      </c>
      <c r="F11" s="5">
        <f t="shared" ref="F11:F19" si="0">E11*C11/D11</f>
        <v>0.75</v>
      </c>
      <c r="G11" s="6">
        <v>9</v>
      </c>
      <c r="H11" s="5">
        <f>G11*C11/D11</f>
        <v>3.375</v>
      </c>
      <c r="I11" s="6">
        <v>15</v>
      </c>
      <c r="J11" s="5">
        <f>I11*C11/D11</f>
        <v>5.625</v>
      </c>
      <c r="K11" s="7" t="s">
        <v>17</v>
      </c>
      <c r="L11" s="8" t="s">
        <v>78</v>
      </c>
    </row>
    <row r="12" spans="1:14" x14ac:dyDescent="0.3">
      <c r="A12" s="4" t="s">
        <v>18</v>
      </c>
      <c r="B12" s="4" t="s">
        <v>18</v>
      </c>
      <c r="C12" s="5">
        <v>1.5</v>
      </c>
      <c r="D12" s="4">
        <v>4</v>
      </c>
      <c r="E12" s="4">
        <v>4</v>
      </c>
      <c r="F12" s="5">
        <f t="shared" si="0"/>
        <v>1.5</v>
      </c>
      <c r="G12" s="6">
        <v>16</v>
      </c>
      <c r="H12" s="5">
        <f t="shared" ref="H12:H39" si="1">G12*C12/D12</f>
        <v>6</v>
      </c>
      <c r="I12" s="6">
        <v>28</v>
      </c>
      <c r="J12" s="5">
        <f t="shared" ref="J12:J19" si="2">I12*C12/D12</f>
        <v>10.5</v>
      </c>
      <c r="K12" s="7" t="s">
        <v>19</v>
      </c>
      <c r="L12" s="8" t="s">
        <v>78</v>
      </c>
    </row>
    <row r="13" spans="1:14" x14ac:dyDescent="0.3">
      <c r="A13" s="4" t="s">
        <v>20</v>
      </c>
      <c r="B13" s="4" t="s">
        <v>20</v>
      </c>
      <c r="C13" s="5">
        <v>1</v>
      </c>
      <c r="D13" s="4">
        <v>4</v>
      </c>
      <c r="E13" s="4">
        <v>2</v>
      </c>
      <c r="F13" s="5">
        <f t="shared" si="0"/>
        <v>0.5</v>
      </c>
      <c r="G13" s="6">
        <v>9</v>
      </c>
      <c r="H13" s="5">
        <f t="shared" si="1"/>
        <v>2.25</v>
      </c>
      <c r="I13" s="6">
        <v>15</v>
      </c>
      <c r="J13" s="5">
        <f t="shared" si="2"/>
        <v>3.75</v>
      </c>
      <c r="K13" s="7" t="s">
        <v>21</v>
      </c>
      <c r="L13" s="8" t="s">
        <v>78</v>
      </c>
    </row>
    <row r="14" spans="1:14" x14ac:dyDescent="0.3">
      <c r="A14" s="4" t="s">
        <v>88</v>
      </c>
      <c r="B14" s="4" t="s">
        <v>22</v>
      </c>
      <c r="C14" s="5">
        <v>100</v>
      </c>
      <c r="D14" s="4">
        <v>100</v>
      </c>
      <c r="E14" s="4">
        <v>10</v>
      </c>
      <c r="F14" s="5">
        <f t="shared" si="0"/>
        <v>10</v>
      </c>
      <c r="G14" s="6">
        <v>12</v>
      </c>
      <c r="H14" s="5">
        <f t="shared" si="1"/>
        <v>12</v>
      </c>
      <c r="I14" s="6">
        <v>15</v>
      </c>
      <c r="J14" s="5">
        <f t="shared" si="2"/>
        <v>15</v>
      </c>
      <c r="K14" s="7" t="s">
        <v>23</v>
      </c>
      <c r="L14" s="8" t="s">
        <v>80</v>
      </c>
      <c r="N14" s="4" t="s">
        <v>117</v>
      </c>
    </row>
    <row r="15" spans="1:14" x14ac:dyDescent="0.3">
      <c r="A15" s="4" t="s">
        <v>89</v>
      </c>
      <c r="B15" s="4" t="s">
        <v>24</v>
      </c>
      <c r="C15" s="5">
        <v>279</v>
      </c>
      <c r="D15" s="4">
        <v>100</v>
      </c>
      <c r="E15" s="4">
        <v>1</v>
      </c>
      <c r="F15" s="5">
        <f t="shared" si="0"/>
        <v>2.79</v>
      </c>
      <c r="G15" s="6">
        <v>1.5</v>
      </c>
      <c r="H15" s="5">
        <f t="shared" si="1"/>
        <v>4.1849999999999996</v>
      </c>
      <c r="I15" s="6">
        <v>2</v>
      </c>
      <c r="J15" s="5">
        <f t="shared" si="2"/>
        <v>5.58</v>
      </c>
      <c r="K15" s="7" t="s">
        <v>25</v>
      </c>
      <c r="L15" s="8" t="s">
        <v>81</v>
      </c>
      <c r="N15" s="4" t="s">
        <v>117</v>
      </c>
    </row>
    <row r="16" spans="1:14" x14ac:dyDescent="0.3">
      <c r="A16" s="4" t="s">
        <v>90</v>
      </c>
      <c r="B16" s="4" t="s">
        <v>69</v>
      </c>
      <c r="C16" s="5">
        <v>0.78</v>
      </c>
      <c r="D16" s="4">
        <v>1</v>
      </c>
      <c r="E16" s="4">
        <v>2</v>
      </c>
      <c r="F16" s="5">
        <f t="shared" si="0"/>
        <v>1.56</v>
      </c>
      <c r="G16" s="6">
        <v>2</v>
      </c>
      <c r="H16" s="5">
        <f t="shared" si="1"/>
        <v>1.56</v>
      </c>
      <c r="I16" s="6">
        <v>2</v>
      </c>
      <c r="J16" s="5">
        <f t="shared" si="2"/>
        <v>1.56</v>
      </c>
      <c r="K16" s="7" t="s">
        <v>70</v>
      </c>
      <c r="L16" s="8" t="s">
        <v>79</v>
      </c>
    </row>
    <row r="17" spans="1:12" x14ac:dyDescent="0.3">
      <c r="A17" s="4" t="s">
        <v>91</v>
      </c>
      <c r="B17" s="4" t="s">
        <v>68</v>
      </c>
      <c r="C17" s="5">
        <v>0.65</v>
      </c>
      <c r="D17" s="4">
        <v>1</v>
      </c>
      <c r="E17" s="4">
        <v>2</v>
      </c>
      <c r="F17" s="5">
        <f t="shared" si="0"/>
        <v>1.3</v>
      </c>
      <c r="G17" s="6">
        <v>2</v>
      </c>
      <c r="H17" s="5">
        <f t="shared" si="1"/>
        <v>1.3</v>
      </c>
      <c r="I17" s="6">
        <v>2</v>
      </c>
      <c r="J17" s="5">
        <f t="shared" si="2"/>
        <v>1.3</v>
      </c>
      <c r="K17" s="7" t="s">
        <v>67</v>
      </c>
      <c r="L17" s="8" t="s">
        <v>79</v>
      </c>
    </row>
    <row r="18" spans="1:12" x14ac:dyDescent="0.3">
      <c r="A18" s="4" t="s">
        <v>92</v>
      </c>
      <c r="B18" s="4" t="s">
        <v>26</v>
      </c>
      <c r="C18" s="5">
        <v>9.98</v>
      </c>
      <c r="D18" s="4">
        <v>10</v>
      </c>
      <c r="E18" s="4">
        <v>7</v>
      </c>
      <c r="F18" s="5">
        <f t="shared" si="0"/>
        <v>6.9859999999999998</v>
      </c>
      <c r="G18" s="6">
        <v>10</v>
      </c>
      <c r="H18" s="5">
        <f t="shared" si="1"/>
        <v>9.98</v>
      </c>
      <c r="I18" s="6">
        <v>13</v>
      </c>
      <c r="J18" s="5">
        <f t="shared" si="2"/>
        <v>12.974</v>
      </c>
      <c r="K18" s="7" t="s">
        <v>27</v>
      </c>
      <c r="L18" s="8" t="s">
        <v>79</v>
      </c>
    </row>
    <row r="19" spans="1:12" x14ac:dyDescent="0.3">
      <c r="A19" s="17" t="s">
        <v>129</v>
      </c>
      <c r="B19" s="17" t="s">
        <v>130</v>
      </c>
      <c r="C19" s="5">
        <v>1.58</v>
      </c>
      <c r="D19" s="17">
        <v>1</v>
      </c>
      <c r="E19" s="17">
        <v>0</v>
      </c>
      <c r="F19" s="5">
        <f t="shared" si="0"/>
        <v>0</v>
      </c>
      <c r="G19" s="19">
        <v>3</v>
      </c>
      <c r="H19" s="5">
        <f t="shared" si="1"/>
        <v>4.74</v>
      </c>
      <c r="I19" s="19">
        <v>5</v>
      </c>
      <c r="J19" s="5">
        <f t="shared" si="2"/>
        <v>7.9</v>
      </c>
      <c r="K19" s="7" t="s">
        <v>131</v>
      </c>
      <c r="L19" s="8" t="s">
        <v>79</v>
      </c>
    </row>
    <row r="20" spans="1:12" x14ac:dyDescent="0.3">
      <c r="A20" s="21" t="s">
        <v>30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</row>
    <row r="21" spans="1:12" x14ac:dyDescent="0.3">
      <c r="A21" s="4" t="s">
        <v>93</v>
      </c>
      <c r="B21" s="4" t="s">
        <v>31</v>
      </c>
      <c r="C21" s="5">
        <v>2.8</v>
      </c>
      <c r="D21" s="4">
        <v>1</v>
      </c>
      <c r="E21" s="4">
        <v>1</v>
      </c>
      <c r="F21" s="5">
        <f t="shared" ref="F21:F30" si="3">E21*C21/D21</f>
        <v>2.8</v>
      </c>
      <c r="G21" s="6">
        <v>1</v>
      </c>
      <c r="H21" s="5">
        <f t="shared" si="1"/>
        <v>2.8</v>
      </c>
      <c r="I21" s="6">
        <v>2</v>
      </c>
      <c r="J21" s="5">
        <f>I21*C21/D21</f>
        <v>5.6</v>
      </c>
      <c r="K21" s="7" t="s">
        <v>32</v>
      </c>
      <c r="L21" s="15" t="s">
        <v>123</v>
      </c>
    </row>
    <row r="22" spans="1:12" x14ac:dyDescent="0.3">
      <c r="A22" s="4" t="s">
        <v>96</v>
      </c>
      <c r="B22" s="4" t="s">
        <v>33</v>
      </c>
      <c r="C22" s="5">
        <v>10.99</v>
      </c>
      <c r="D22" s="4">
        <v>20</v>
      </c>
      <c r="E22" s="4">
        <v>2</v>
      </c>
      <c r="F22" s="5">
        <f t="shared" si="3"/>
        <v>1.099</v>
      </c>
      <c r="G22" s="6">
        <v>8</v>
      </c>
      <c r="H22" s="5">
        <f t="shared" si="1"/>
        <v>4.3959999999999999</v>
      </c>
      <c r="I22" s="6">
        <v>14</v>
      </c>
      <c r="J22" s="5">
        <f t="shared" ref="J22:J39" si="4">I22*C22/D22</f>
        <v>7.6930000000000005</v>
      </c>
      <c r="K22" s="7" t="s">
        <v>34</v>
      </c>
      <c r="L22" s="15" t="s">
        <v>123</v>
      </c>
    </row>
    <row r="23" spans="1:12" x14ac:dyDescent="0.3">
      <c r="A23" s="4" t="s">
        <v>97</v>
      </c>
      <c r="B23" s="4" t="s">
        <v>35</v>
      </c>
      <c r="C23" s="5">
        <v>1.5</v>
      </c>
      <c r="D23" s="4">
        <v>1</v>
      </c>
      <c r="E23" s="4">
        <v>1</v>
      </c>
      <c r="F23" s="5">
        <f t="shared" si="3"/>
        <v>1.5</v>
      </c>
      <c r="G23" s="6">
        <v>1</v>
      </c>
      <c r="H23" s="5">
        <f t="shared" si="1"/>
        <v>1.5</v>
      </c>
      <c r="I23" s="6">
        <v>1</v>
      </c>
      <c r="J23" s="5">
        <f t="shared" si="4"/>
        <v>1.5</v>
      </c>
      <c r="K23" s="7" t="s">
        <v>36</v>
      </c>
      <c r="L23" s="15" t="s">
        <v>123</v>
      </c>
    </row>
    <row r="24" spans="1:12" x14ac:dyDescent="0.3">
      <c r="A24" s="4" t="s">
        <v>94</v>
      </c>
      <c r="B24" s="4" t="s">
        <v>37</v>
      </c>
      <c r="C24" s="5">
        <v>13.98</v>
      </c>
      <c r="D24" s="4">
        <v>1</v>
      </c>
      <c r="E24" s="4">
        <v>3</v>
      </c>
      <c r="F24" s="5">
        <f t="shared" si="3"/>
        <v>41.94</v>
      </c>
      <c r="G24" s="6">
        <v>3</v>
      </c>
      <c r="H24" s="5">
        <f t="shared" si="1"/>
        <v>41.94</v>
      </c>
      <c r="I24" s="6">
        <v>3</v>
      </c>
      <c r="J24" s="5">
        <f t="shared" si="4"/>
        <v>41.94</v>
      </c>
      <c r="K24" s="7" t="s">
        <v>38</v>
      </c>
      <c r="L24" s="15" t="s">
        <v>123</v>
      </c>
    </row>
    <row r="25" spans="1:12" x14ac:dyDescent="0.3">
      <c r="A25" s="4" t="s">
        <v>98</v>
      </c>
      <c r="B25" s="4" t="s">
        <v>99</v>
      </c>
      <c r="C25" s="5">
        <v>28</v>
      </c>
      <c r="D25" s="4">
        <v>5</v>
      </c>
      <c r="E25" s="4">
        <v>1</v>
      </c>
      <c r="F25" s="5">
        <f t="shared" si="3"/>
        <v>5.6</v>
      </c>
      <c r="G25" s="6">
        <v>4</v>
      </c>
      <c r="H25" s="5">
        <f t="shared" si="1"/>
        <v>22.4</v>
      </c>
      <c r="I25" s="6">
        <v>7</v>
      </c>
      <c r="J25" s="5">
        <f t="shared" si="4"/>
        <v>39.200000000000003</v>
      </c>
      <c r="K25" s="7" t="s">
        <v>39</v>
      </c>
      <c r="L25" s="15" t="s">
        <v>123</v>
      </c>
    </row>
    <row r="26" spans="1:12" x14ac:dyDescent="0.3">
      <c r="A26" s="4" t="s">
        <v>100</v>
      </c>
      <c r="B26" s="4" t="s">
        <v>40</v>
      </c>
      <c r="C26" s="5">
        <v>13</v>
      </c>
      <c r="D26" s="4">
        <v>20</v>
      </c>
      <c r="E26" s="4">
        <v>2</v>
      </c>
      <c r="F26" s="5">
        <f t="shared" si="3"/>
        <v>1.3</v>
      </c>
      <c r="G26" s="6">
        <v>6</v>
      </c>
      <c r="H26" s="5">
        <f t="shared" si="1"/>
        <v>3.9</v>
      </c>
      <c r="I26" s="6">
        <v>12</v>
      </c>
      <c r="J26" s="5">
        <f t="shared" si="4"/>
        <v>7.8</v>
      </c>
      <c r="K26" s="7" t="s">
        <v>41</v>
      </c>
      <c r="L26" s="15" t="s">
        <v>123</v>
      </c>
    </row>
    <row r="27" spans="1:12" x14ac:dyDescent="0.3">
      <c r="A27" s="4" t="s">
        <v>101</v>
      </c>
      <c r="B27" s="4" t="s">
        <v>42</v>
      </c>
      <c r="C27" s="5">
        <v>14</v>
      </c>
      <c r="D27" s="4">
        <v>150</v>
      </c>
      <c r="E27" s="4">
        <v>1</v>
      </c>
      <c r="F27" s="5">
        <f t="shared" si="3"/>
        <v>9.3333333333333338E-2</v>
      </c>
      <c r="G27" s="6">
        <v>6</v>
      </c>
      <c r="H27" s="5">
        <f t="shared" si="1"/>
        <v>0.56000000000000005</v>
      </c>
      <c r="I27" s="6">
        <v>12</v>
      </c>
      <c r="J27" s="5">
        <f t="shared" si="4"/>
        <v>1.1200000000000001</v>
      </c>
      <c r="K27" s="7" t="s">
        <v>43</v>
      </c>
      <c r="L27" s="15" t="s">
        <v>123</v>
      </c>
    </row>
    <row r="28" spans="1:12" x14ac:dyDescent="0.3">
      <c r="A28" s="4" t="s">
        <v>102</v>
      </c>
      <c r="B28" s="4" t="s">
        <v>44</v>
      </c>
      <c r="C28" s="5">
        <v>5.95</v>
      </c>
      <c r="D28" s="4">
        <v>40</v>
      </c>
      <c r="E28" s="4">
        <v>10</v>
      </c>
      <c r="F28" s="5">
        <f t="shared" si="3"/>
        <v>1.4875</v>
      </c>
      <c r="G28" s="6">
        <v>25</v>
      </c>
      <c r="H28" s="5">
        <f t="shared" si="1"/>
        <v>3.71875</v>
      </c>
      <c r="I28" s="6">
        <v>40</v>
      </c>
      <c r="J28" s="5">
        <f t="shared" si="4"/>
        <v>5.95</v>
      </c>
      <c r="K28" s="7" t="s">
        <v>45</v>
      </c>
      <c r="L28" s="15" t="s">
        <v>123</v>
      </c>
    </row>
    <row r="29" spans="1:12" x14ac:dyDescent="0.3">
      <c r="A29" s="4" t="s">
        <v>103</v>
      </c>
      <c r="B29" s="4" t="s">
        <v>46</v>
      </c>
      <c r="C29" s="5">
        <v>5.95</v>
      </c>
      <c r="D29" s="4">
        <v>40</v>
      </c>
      <c r="E29" s="4">
        <v>5</v>
      </c>
      <c r="F29" s="5">
        <f t="shared" si="3"/>
        <v>0.74375000000000002</v>
      </c>
      <c r="G29" s="6">
        <v>10</v>
      </c>
      <c r="H29" s="5">
        <f t="shared" si="1"/>
        <v>1.4875</v>
      </c>
      <c r="I29" s="6">
        <v>15</v>
      </c>
      <c r="J29" s="5">
        <f t="shared" si="4"/>
        <v>2.2312500000000002</v>
      </c>
      <c r="K29" s="7" t="s">
        <v>47</v>
      </c>
      <c r="L29" s="15" t="s">
        <v>123</v>
      </c>
    </row>
    <row r="30" spans="1:12" x14ac:dyDescent="0.3">
      <c r="A30" s="4" t="s">
        <v>104</v>
      </c>
      <c r="B30" s="4" t="s">
        <v>48</v>
      </c>
      <c r="C30" s="5">
        <v>5.95</v>
      </c>
      <c r="D30" s="4">
        <v>40</v>
      </c>
      <c r="E30" s="4">
        <v>5</v>
      </c>
      <c r="F30" s="5">
        <f t="shared" si="3"/>
        <v>0.74375000000000002</v>
      </c>
      <c r="G30" s="6">
        <v>10</v>
      </c>
      <c r="H30" s="5">
        <f t="shared" si="1"/>
        <v>1.4875</v>
      </c>
      <c r="I30" s="6">
        <v>15</v>
      </c>
      <c r="J30" s="5">
        <f t="shared" si="4"/>
        <v>2.2312500000000002</v>
      </c>
      <c r="K30" s="7" t="s">
        <v>49</v>
      </c>
      <c r="L30" s="15" t="s">
        <v>123</v>
      </c>
    </row>
    <row r="31" spans="1:12" x14ac:dyDescent="0.3">
      <c r="A31" s="4" t="s">
        <v>105</v>
      </c>
      <c r="B31" s="4" t="s">
        <v>128</v>
      </c>
      <c r="C31" s="5">
        <v>6.5</v>
      </c>
      <c r="D31" s="4">
        <v>10</v>
      </c>
      <c r="E31" s="4">
        <v>6</v>
      </c>
      <c r="F31" s="5">
        <f t="shared" ref="F31:F39" si="5">E31*C31/D31</f>
        <v>3.9</v>
      </c>
      <c r="G31" s="6">
        <v>6</v>
      </c>
      <c r="H31" s="5">
        <f t="shared" si="1"/>
        <v>3.9</v>
      </c>
      <c r="I31" s="6">
        <v>6</v>
      </c>
      <c r="J31" s="5">
        <f t="shared" si="4"/>
        <v>3.9</v>
      </c>
      <c r="K31" s="7" t="s">
        <v>50</v>
      </c>
      <c r="L31" s="15" t="s">
        <v>123</v>
      </c>
    </row>
    <row r="32" spans="1:12" x14ac:dyDescent="0.3">
      <c r="A32" s="4" t="s">
        <v>106</v>
      </c>
      <c r="B32" s="4" t="s">
        <v>51</v>
      </c>
      <c r="C32" s="5">
        <v>4.75</v>
      </c>
      <c r="D32" s="4">
        <v>1</v>
      </c>
      <c r="E32" s="4">
        <v>0.2</v>
      </c>
      <c r="F32" s="5">
        <f t="shared" si="5"/>
        <v>0.95000000000000007</v>
      </c>
      <c r="G32" s="6">
        <v>0.5</v>
      </c>
      <c r="H32" s="5">
        <f t="shared" si="1"/>
        <v>2.375</v>
      </c>
      <c r="I32" s="6">
        <v>1</v>
      </c>
      <c r="J32" s="5">
        <f t="shared" si="4"/>
        <v>4.75</v>
      </c>
      <c r="K32" s="7" t="s">
        <v>52</v>
      </c>
      <c r="L32" s="15" t="s">
        <v>123</v>
      </c>
    </row>
    <row r="33" spans="1:12" x14ac:dyDescent="0.3">
      <c r="A33" s="4" t="s">
        <v>95</v>
      </c>
      <c r="B33" s="4" t="s">
        <v>53</v>
      </c>
      <c r="C33" s="5">
        <v>27.99</v>
      </c>
      <c r="D33" s="4">
        <v>1</v>
      </c>
      <c r="E33" s="4">
        <v>2</v>
      </c>
      <c r="F33" s="5">
        <f t="shared" si="5"/>
        <v>55.98</v>
      </c>
      <c r="G33" s="6">
        <v>2</v>
      </c>
      <c r="H33" s="5">
        <f t="shared" si="1"/>
        <v>55.98</v>
      </c>
      <c r="I33" s="6">
        <v>2</v>
      </c>
      <c r="J33" s="5">
        <f t="shared" si="4"/>
        <v>55.98</v>
      </c>
      <c r="K33" s="7" t="s">
        <v>54</v>
      </c>
      <c r="L33" s="15" t="s">
        <v>123</v>
      </c>
    </row>
    <row r="34" spans="1:12" x14ac:dyDescent="0.3">
      <c r="A34" s="4" t="s">
        <v>107</v>
      </c>
      <c r="B34" s="4" t="s">
        <v>55</v>
      </c>
      <c r="C34" s="5">
        <v>0.39</v>
      </c>
      <c r="D34" s="4">
        <v>1</v>
      </c>
      <c r="E34" s="4">
        <v>1</v>
      </c>
      <c r="F34" s="5">
        <f t="shared" si="5"/>
        <v>0.39</v>
      </c>
      <c r="G34" s="6">
        <v>3</v>
      </c>
      <c r="H34" s="5">
        <f t="shared" si="1"/>
        <v>1.17</v>
      </c>
      <c r="I34" s="6">
        <v>6</v>
      </c>
      <c r="J34" s="5">
        <f t="shared" si="4"/>
        <v>2.34</v>
      </c>
      <c r="K34" s="7" t="s">
        <v>56</v>
      </c>
      <c r="L34" s="15" t="s">
        <v>123</v>
      </c>
    </row>
    <row r="35" spans="1:12" x14ac:dyDescent="0.3">
      <c r="A35" s="4" t="s">
        <v>108</v>
      </c>
      <c r="B35" s="4" t="s">
        <v>57</v>
      </c>
      <c r="C35" s="5">
        <v>2</v>
      </c>
      <c r="D35" s="4">
        <v>1</v>
      </c>
      <c r="E35" s="4">
        <v>2</v>
      </c>
      <c r="F35" s="5">
        <f t="shared" si="5"/>
        <v>4</v>
      </c>
      <c r="G35" s="6">
        <v>2</v>
      </c>
      <c r="H35" s="5">
        <f t="shared" si="1"/>
        <v>4</v>
      </c>
      <c r="I35" s="6">
        <v>2</v>
      </c>
      <c r="J35" s="5">
        <f t="shared" si="4"/>
        <v>4</v>
      </c>
      <c r="K35" s="7" t="s">
        <v>58</v>
      </c>
      <c r="L35" s="15" t="s">
        <v>123</v>
      </c>
    </row>
    <row r="36" spans="1:12" x14ac:dyDescent="0.3">
      <c r="A36" s="4" t="s">
        <v>59</v>
      </c>
      <c r="B36" s="4" t="s">
        <v>59</v>
      </c>
      <c r="C36" s="5">
        <v>0.25</v>
      </c>
      <c r="D36" s="4">
        <v>10</v>
      </c>
      <c r="E36" s="4">
        <v>2</v>
      </c>
      <c r="F36" s="5">
        <f t="shared" si="5"/>
        <v>0.05</v>
      </c>
      <c r="G36" s="6">
        <v>2</v>
      </c>
      <c r="H36" s="5">
        <f t="shared" si="1"/>
        <v>0.05</v>
      </c>
      <c r="I36" s="6">
        <v>2</v>
      </c>
      <c r="J36" s="5">
        <f t="shared" si="4"/>
        <v>0.05</v>
      </c>
      <c r="K36" s="7" t="s">
        <v>60</v>
      </c>
      <c r="L36" s="15" t="s">
        <v>123</v>
      </c>
    </row>
    <row r="37" spans="1:12" x14ac:dyDescent="0.3">
      <c r="A37" s="4" t="s">
        <v>109</v>
      </c>
      <c r="B37" s="4" t="s">
        <v>61</v>
      </c>
      <c r="C37" s="5">
        <v>1</v>
      </c>
      <c r="D37" s="4">
        <v>4</v>
      </c>
      <c r="E37" s="4">
        <v>2</v>
      </c>
      <c r="F37" s="5">
        <f t="shared" si="5"/>
        <v>0.5</v>
      </c>
      <c r="G37" s="6">
        <v>2</v>
      </c>
      <c r="H37" s="5">
        <f t="shared" si="1"/>
        <v>0.5</v>
      </c>
      <c r="I37" s="6">
        <v>2</v>
      </c>
      <c r="J37" s="5">
        <f t="shared" si="4"/>
        <v>0.5</v>
      </c>
      <c r="K37" s="7" t="s">
        <v>62</v>
      </c>
      <c r="L37" s="15" t="s">
        <v>123</v>
      </c>
    </row>
    <row r="38" spans="1:12" x14ac:dyDescent="0.3">
      <c r="A38" s="4" t="s">
        <v>110</v>
      </c>
      <c r="B38" s="4" t="s">
        <v>63</v>
      </c>
      <c r="C38" s="5">
        <v>0.45</v>
      </c>
      <c r="D38" s="4">
        <v>2</v>
      </c>
      <c r="E38" s="4">
        <v>1</v>
      </c>
      <c r="F38" s="5">
        <f t="shared" si="5"/>
        <v>0.22500000000000001</v>
      </c>
      <c r="G38" s="6">
        <v>4</v>
      </c>
      <c r="H38" s="5">
        <f t="shared" si="1"/>
        <v>0.9</v>
      </c>
      <c r="I38" s="6">
        <v>7</v>
      </c>
      <c r="J38" s="5">
        <f t="shared" si="4"/>
        <v>1.575</v>
      </c>
      <c r="K38" s="7" t="s">
        <v>64</v>
      </c>
      <c r="L38" s="15" t="s">
        <v>123</v>
      </c>
    </row>
    <row r="39" spans="1:12" x14ac:dyDescent="0.3">
      <c r="A39" s="4" t="s">
        <v>111</v>
      </c>
      <c r="B39" s="4" t="s">
        <v>65</v>
      </c>
      <c r="C39" s="5">
        <v>15</v>
      </c>
      <c r="D39" s="4">
        <v>10</v>
      </c>
      <c r="E39" s="4">
        <v>1</v>
      </c>
      <c r="F39" s="5">
        <f t="shared" si="5"/>
        <v>1.5</v>
      </c>
      <c r="G39" s="6">
        <v>4</v>
      </c>
      <c r="H39" s="5">
        <f t="shared" si="1"/>
        <v>6</v>
      </c>
      <c r="I39" s="6">
        <v>7</v>
      </c>
      <c r="J39" s="5">
        <f t="shared" si="4"/>
        <v>10.5</v>
      </c>
      <c r="K39" s="7" t="s">
        <v>71</v>
      </c>
      <c r="L39" s="15" t="s">
        <v>123</v>
      </c>
    </row>
    <row r="40" spans="1:12" x14ac:dyDescent="0.3">
      <c r="E40" s="16" t="s">
        <v>112</v>
      </c>
      <c r="F40" s="5">
        <f>SUM(F3,F6,F9:F39)</f>
        <v>165.28833333333333</v>
      </c>
      <c r="G40" s="16" t="s">
        <v>112</v>
      </c>
      <c r="H40" s="5">
        <f>SUM(H3,H6,H9:H39)</f>
        <v>252.54275000000001</v>
      </c>
      <c r="I40" s="16" t="s">
        <v>112</v>
      </c>
      <c r="J40" s="5">
        <f>SUM(J3,J6,J9:J39)</f>
        <v>319.88749999999993</v>
      </c>
    </row>
    <row r="41" spans="1:12" x14ac:dyDescent="0.3">
      <c r="A41" s="16"/>
      <c r="F41" s="4"/>
      <c r="G41" s="4"/>
      <c r="H41" s="4"/>
      <c r="I41" s="4"/>
      <c r="J41" s="4"/>
    </row>
    <row r="42" spans="1:12" x14ac:dyDescent="0.3">
      <c r="A42" s="20" t="s">
        <v>132</v>
      </c>
      <c r="G42" s="6"/>
      <c r="I42" s="6"/>
    </row>
    <row r="43" spans="1:12" x14ac:dyDescent="0.3">
      <c r="G43" s="6"/>
      <c r="I43" s="6"/>
    </row>
    <row r="47" spans="1:12" x14ac:dyDescent="0.3">
      <c r="G47" s="6"/>
      <c r="I47" s="6"/>
    </row>
    <row r="48" spans="1:12" x14ac:dyDescent="0.3">
      <c r="G48" s="6"/>
      <c r="I48" s="6"/>
    </row>
    <row r="49" spans="1:12" x14ac:dyDescent="0.3">
      <c r="G49" s="6"/>
      <c r="I49" s="6"/>
    </row>
    <row r="50" spans="1:12" x14ac:dyDescent="0.3">
      <c r="A50" s="4" t="s">
        <v>121</v>
      </c>
      <c r="G50" s="6"/>
      <c r="I50" s="6"/>
    </row>
    <row r="51" spans="1:12" x14ac:dyDescent="0.3">
      <c r="A51" s="4" t="s">
        <v>28</v>
      </c>
      <c r="B51" s="4" t="s">
        <v>113</v>
      </c>
      <c r="C51" s="5">
        <v>128</v>
      </c>
      <c r="D51" s="4">
        <v>2</v>
      </c>
      <c r="E51" s="4">
        <v>1</v>
      </c>
      <c r="F51" s="5">
        <f>E51*C51/D51</f>
        <v>64</v>
      </c>
      <c r="G51" s="6">
        <v>3</v>
      </c>
      <c r="H51" s="5">
        <f>G51*C51/D51</f>
        <v>192</v>
      </c>
      <c r="I51" s="6">
        <v>6</v>
      </c>
      <c r="J51" s="5">
        <f>I51*C51/D51</f>
        <v>384</v>
      </c>
      <c r="K51" s="7" t="s">
        <v>29</v>
      </c>
      <c r="L51" s="8" t="s">
        <v>114</v>
      </c>
    </row>
    <row r="52" spans="1:12" x14ac:dyDescent="0.3">
      <c r="A52" s="4" t="s">
        <v>122</v>
      </c>
      <c r="G52" s="6"/>
      <c r="I52" s="6"/>
    </row>
    <row r="53" spans="1:12" x14ac:dyDescent="0.3">
      <c r="G53" s="6"/>
      <c r="I53" s="6"/>
    </row>
    <row r="54" spans="1:12" x14ac:dyDescent="0.3">
      <c r="G54" s="6"/>
      <c r="I54" s="6"/>
    </row>
    <row r="55" spans="1:12" x14ac:dyDescent="0.3">
      <c r="G55" s="6"/>
      <c r="I55" s="6"/>
    </row>
    <row r="56" spans="1:12" x14ac:dyDescent="0.3">
      <c r="F56" s="5" t="s">
        <v>66</v>
      </c>
      <c r="G56" s="6" t="s">
        <v>124</v>
      </c>
      <c r="H56" s="5" t="s">
        <v>125</v>
      </c>
      <c r="I56" s="6"/>
    </row>
    <row r="57" spans="1:12" x14ac:dyDescent="0.3">
      <c r="E57" s="4" t="s">
        <v>126</v>
      </c>
      <c r="F57" s="18">
        <v>40.49</v>
      </c>
      <c r="G57" s="18">
        <v>88.11</v>
      </c>
      <c r="H57" s="18">
        <v>112.5</v>
      </c>
      <c r="I57" s="6"/>
    </row>
    <row r="58" spans="1:12" x14ac:dyDescent="0.3">
      <c r="E58" s="4" t="s">
        <v>127</v>
      </c>
      <c r="F58" s="18">
        <v>124.8</v>
      </c>
      <c r="G58" s="18">
        <v>159.06</v>
      </c>
      <c r="H58" s="18">
        <v>198.86</v>
      </c>
      <c r="I58" s="6"/>
    </row>
    <row r="59" spans="1:12" x14ac:dyDescent="0.3">
      <c r="G59" s="6"/>
      <c r="I59" s="6"/>
    </row>
    <row r="60" spans="1:12" x14ac:dyDescent="0.3">
      <c r="G60" s="6"/>
      <c r="I60" s="6"/>
    </row>
    <row r="61" spans="1:12" x14ac:dyDescent="0.3">
      <c r="G61" s="6"/>
      <c r="I61" s="6"/>
    </row>
    <row r="62" spans="1:12" x14ac:dyDescent="0.3">
      <c r="G62" s="6"/>
      <c r="I62" s="6"/>
    </row>
    <row r="63" spans="1:12" x14ac:dyDescent="0.3">
      <c r="G63" s="6"/>
      <c r="I63" s="6"/>
    </row>
  </sheetData>
  <mergeCells count="3">
    <mergeCell ref="A2:L2"/>
    <mergeCell ref="A8:L8"/>
    <mergeCell ref="A20:L20"/>
  </mergeCells>
  <hyperlinks>
    <hyperlink ref="K21" r:id="rId1" xr:uid="{82E41D8F-2812-4548-A095-09B4383E4643}"/>
    <hyperlink ref="K33" r:id="rId2" xr:uid="{336412AD-5FF8-41BA-8C21-B059E156202A}"/>
    <hyperlink ref="K24" r:id="rId3" xr:uid="{CA568662-0477-4055-9234-978E4672365C}"/>
    <hyperlink ref="K25" r:id="rId4" xr:uid="{3E4B00D2-4F93-4EDA-9E92-640A472F1498}"/>
    <hyperlink ref="K3" r:id="rId5" xr:uid="{807495C6-0186-4C16-964D-72BBCA335A53}"/>
    <hyperlink ref="K4" r:id="rId6" xr:uid="{1B8EBF03-1251-48C4-A4F8-D6920AD39DFA}"/>
    <hyperlink ref="K22" r:id="rId7" xr:uid="{3D4C6D52-78E0-4130-8616-7130154A841A}"/>
    <hyperlink ref="K5" r:id="rId8" xr:uid="{E18FD75B-A2FA-4F13-8228-DCE61E09E7EB}"/>
    <hyperlink ref="K6" r:id="rId9" xr:uid="{E3CA8B88-F405-4D56-B7A4-B91D213CA836}"/>
    <hyperlink ref="K7" r:id="rId10" xr:uid="{C1926B0F-FBB5-40DD-B7F1-46F1BEDD14F2}"/>
    <hyperlink ref="K34" r:id="rId11" xr:uid="{4FEB9BF5-8A52-48B5-8013-61BE2F37A881}"/>
    <hyperlink ref="K35" r:id="rId12" xr:uid="{A21285C2-E7B8-4D0F-B0A3-358FC8808226}"/>
    <hyperlink ref="K36" r:id="rId13" xr:uid="{074E6206-2D4C-4FD5-A5A7-B1AB0F73B5D0}"/>
    <hyperlink ref="K37" r:id="rId14" xr:uid="{7E2F056B-2E67-46D8-9182-04543DF8BC12}"/>
    <hyperlink ref="K9" r:id="rId15" xr:uid="{330F3E6F-B892-4E21-AF8F-04198D50C2C5}"/>
    <hyperlink ref="K12" r:id="rId16" xr:uid="{FE94E271-7410-4EA5-8CA3-10B45FD8B3DD}"/>
    <hyperlink ref="K11" r:id="rId17" xr:uid="{32190E7D-1593-48CE-8F62-B93503FCA6CB}"/>
    <hyperlink ref="K13" r:id="rId18" xr:uid="{55316AF1-034F-454D-B3F6-46489B98EA26}"/>
    <hyperlink ref="K26" r:id="rId19" xr:uid="{5DC639EA-B4C2-4CF0-8350-22067B1FB389}"/>
    <hyperlink ref="K38" r:id="rId20" xr:uid="{3A3888CF-1D19-4DC9-89B4-1087E90EDB75}"/>
    <hyperlink ref="K27" r:id="rId21" xr:uid="{67FB24E9-6BAC-4E53-8A73-148B74BDFDC5}"/>
    <hyperlink ref="K30" r:id="rId22" xr:uid="{DFB02559-15DF-4490-A485-D71974C3E4FF}"/>
    <hyperlink ref="K28" r:id="rId23" xr:uid="{28077017-9A69-4495-A030-1C82E46C01C9}"/>
    <hyperlink ref="K29" r:id="rId24" xr:uid="{743AF84B-2785-4422-9962-0F16E87DEF13}"/>
    <hyperlink ref="K32" r:id="rId25" xr:uid="{B389EF7A-A0C8-43C1-B46A-D824BDCF1BC2}"/>
    <hyperlink ref="K31" r:id="rId26" xr:uid="{CEB9677E-E4F3-409E-A537-938637CAAFCC}"/>
    <hyperlink ref="K23" r:id="rId27" xr:uid="{2C1E0A4B-71CE-4792-A27F-DEE717A8F093}"/>
    <hyperlink ref="K14" r:id="rId28" xr:uid="{2CEFBD54-6336-4202-8853-151D02CA5152}"/>
    <hyperlink ref="K15" r:id="rId29" xr:uid="{E07A50A3-5BAC-4A0C-AC73-7C169D217186}"/>
    <hyperlink ref="K18" r:id="rId30" location="similar" xr:uid="{B22D5F17-579D-4C59-B4D0-4494ED0098CE}"/>
    <hyperlink ref="K17" r:id="rId31" xr:uid="{2215F48B-FA79-4FC7-8B44-9844B3E115CB}"/>
    <hyperlink ref="K39" r:id="rId32" xr:uid="{B929E4EC-5F10-43E8-BB48-F32C85210646}"/>
    <hyperlink ref="K51" r:id="rId33" xr:uid="{5311B7F8-2DED-40B8-9670-723D289C6AD4}"/>
  </hyperlinks>
  <pageMargins left="0.7" right="0.7" top="0.75" bottom="0.75" header="0.3" footer="0.3"/>
  <pageSetup orientation="portrait" horizontalDpi="300" verticalDpi="300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Luis</dc:creator>
  <cp:keywords/>
  <dc:description/>
  <cp:lastModifiedBy>Jose Luis</cp:lastModifiedBy>
  <cp:revision/>
  <dcterms:created xsi:type="dcterms:W3CDTF">2021-05-10T18:56:05Z</dcterms:created>
  <dcterms:modified xsi:type="dcterms:W3CDTF">2021-11-23T16:01:42Z</dcterms:modified>
  <cp:category/>
  <cp:contentStatus/>
</cp:coreProperties>
</file>