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anagement Files/Pricing/"/>
    </mc:Choice>
  </mc:AlternateContent>
  <xr:revisionPtr revIDLastSave="0" documentId="13_ncr:1_{0240EA0D-7B65-DB4D-9710-C83C8EA9F41F}" xr6:coauthVersionLast="47" xr6:coauthVersionMax="47" xr10:uidLastSave="{00000000-0000-0000-0000-000000000000}"/>
  <bookViews>
    <workbookView xWindow="19080" yWindow="500" windowWidth="25000" windowHeight="26040" activeTab="1" xr2:uid="{051F8355-AFC5-164E-B8C5-40F26FBDC4D4}"/>
  </bookViews>
  <sheets>
    <sheet name="INSTRUCTIONS" sheetId="28" r:id="rId1"/>
    <sheet name="THIS WEEK PRICES" sheetId="26" r:id="rId2"/>
    <sheet name="LAST WEEK PRICES" sheetId="27" r:id="rId3"/>
    <sheet name="Sheet2" sheetId="29" state="hidden" r:id="rId4"/>
  </sheets>
  <definedNames>
    <definedName name="_xlnm._FilterDatabase" localSheetId="3" hidden="1">Sheet2!$F$1:$F$105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6" i="29" l="1"/>
  <c r="F105" i="29"/>
  <c r="F103" i="29"/>
  <c r="F101" i="29"/>
  <c r="F100" i="29"/>
  <c r="F98" i="29"/>
  <c r="F96" i="29"/>
  <c r="F94" i="29"/>
  <c r="F92" i="29"/>
  <c r="F89" i="29"/>
  <c r="F88" i="29"/>
  <c r="F85" i="29"/>
  <c r="F81" i="29"/>
  <c r="F80" i="29"/>
  <c r="F76" i="29"/>
  <c r="F71" i="29"/>
  <c r="F68" i="29"/>
  <c r="F63" i="29"/>
  <c r="F60" i="29"/>
  <c r="F58" i="29"/>
  <c r="F57" i="29"/>
  <c r="F55" i="29"/>
  <c r="F53" i="29"/>
  <c r="F49" i="29"/>
  <c r="F46" i="29"/>
  <c r="F43" i="29"/>
  <c r="F41" i="29"/>
  <c r="F38" i="29"/>
  <c r="F37" i="29"/>
  <c r="F32" i="29"/>
  <c r="F25" i="29"/>
  <c r="F24" i="29"/>
  <c r="F23" i="29"/>
  <c r="F22" i="29"/>
  <c r="F21" i="29"/>
  <c r="F20" i="29"/>
  <c r="F18" i="29"/>
  <c r="F16" i="29"/>
  <c r="F12" i="29"/>
  <c r="F10" i="29"/>
  <c r="F9" i="29"/>
  <c r="F8" i="29"/>
  <c r="F6" i="29"/>
  <c r="F4" i="29"/>
  <c r="F3" i="29"/>
  <c r="F5" i="29"/>
  <c r="F7" i="29"/>
  <c r="F11" i="29"/>
  <c r="F13" i="29"/>
  <c r="F14" i="29"/>
  <c r="F15" i="29"/>
  <c r="F17" i="29"/>
  <c r="F19" i="29"/>
  <c r="F26" i="29"/>
  <c r="F27" i="29"/>
  <c r="F28" i="29"/>
  <c r="F29" i="29"/>
  <c r="F30" i="29"/>
  <c r="F31" i="29"/>
  <c r="F33" i="29"/>
  <c r="F34" i="29"/>
  <c r="F35" i="29"/>
  <c r="F36" i="29"/>
  <c r="F39" i="29"/>
  <c r="F40" i="29"/>
  <c r="F42" i="29"/>
  <c r="F44" i="29"/>
  <c r="F45" i="29"/>
  <c r="F47" i="29"/>
  <c r="F48" i="29"/>
  <c r="F50" i="29"/>
  <c r="F51" i="29"/>
  <c r="F52" i="29"/>
  <c r="F54" i="29"/>
  <c r="F56" i="29"/>
  <c r="F59" i="29"/>
  <c r="F61" i="29"/>
  <c r="F62" i="29"/>
  <c r="F64" i="29"/>
  <c r="F65" i="29"/>
  <c r="F66" i="29"/>
  <c r="F67" i="29"/>
  <c r="F69" i="29"/>
  <c r="F70" i="29"/>
  <c r="F72" i="29"/>
  <c r="F73" i="29"/>
  <c r="F74" i="29"/>
  <c r="F75" i="29"/>
  <c r="F77" i="29"/>
  <c r="F78" i="29"/>
  <c r="F79" i="29"/>
  <c r="F82" i="29"/>
  <c r="F83" i="29"/>
  <c r="F84" i="29"/>
  <c r="F86" i="29"/>
  <c r="F87" i="29"/>
  <c r="F90" i="29"/>
  <c r="F91" i="29"/>
  <c r="F93" i="29"/>
  <c r="F95" i="29"/>
  <c r="F97" i="29"/>
  <c r="F99" i="29"/>
  <c r="F102" i="29"/>
  <c r="F104" i="29"/>
  <c r="F2" i="29"/>
  <c r="B54" i="29" a="1"/>
  <c r="B54" i="29" s="1"/>
  <c r="B2" i="29" a="1"/>
  <c r="B2" i="29" s="1"/>
  <c r="F10" i="26"/>
  <c r="F11" i="26"/>
  <c r="F4" i="26"/>
  <c r="F5" i="26"/>
  <c r="F6" i="26"/>
  <c r="F7" i="26"/>
  <c r="F8" i="26"/>
  <c r="F9" i="26"/>
  <c r="F12" i="26"/>
  <c r="F13" i="26"/>
  <c r="F14" i="26"/>
  <c r="F15" i="26"/>
  <c r="F16" i="26"/>
  <c r="F17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1" i="26"/>
  <c r="F42" i="26"/>
  <c r="F43" i="26"/>
  <c r="F45" i="26"/>
  <c r="F46" i="26"/>
  <c r="F48" i="26"/>
  <c r="F49" i="26"/>
  <c r="F51" i="26"/>
  <c r="F52" i="26"/>
  <c r="F54" i="26"/>
  <c r="F3" i="26"/>
  <c r="C4" i="26"/>
  <c r="C5" i="26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25" i="26"/>
  <c r="C26" i="26"/>
  <c r="C27" i="26"/>
  <c r="C28" i="26"/>
  <c r="C29" i="26"/>
  <c r="C30" i="26"/>
  <c r="C31" i="26"/>
  <c r="C32" i="26"/>
  <c r="C33" i="26"/>
  <c r="C34" i="26"/>
  <c r="C35" i="26"/>
  <c r="C37" i="26"/>
  <c r="C38" i="26"/>
  <c r="C39" i="26"/>
  <c r="C40" i="26"/>
  <c r="C42" i="26"/>
  <c r="C43" i="26"/>
  <c r="C44" i="26"/>
  <c r="C45" i="26"/>
  <c r="C46" i="26"/>
  <c r="C47" i="26"/>
  <c r="C48" i="26"/>
  <c r="C50" i="26"/>
  <c r="C52" i="26"/>
  <c r="C53" i="26"/>
  <c r="C54" i="26"/>
  <c r="F47" i="26"/>
  <c r="I94" i="29" l="1"/>
  <c r="I76" i="29"/>
  <c r="I88" i="29"/>
  <c r="I96" i="29"/>
  <c r="I103" i="29"/>
  <c r="G85" i="29"/>
  <c r="I58" i="29"/>
  <c r="I71" i="29"/>
  <c r="I85" i="29"/>
  <c r="I101" i="29"/>
  <c r="I60" i="29"/>
  <c r="G57" i="29"/>
  <c r="G68" i="29"/>
  <c r="G81" i="29"/>
  <c r="G92" i="29"/>
  <c r="G100" i="29"/>
  <c r="I55" i="29"/>
  <c r="I63" i="29"/>
  <c r="I80" i="29"/>
  <c r="I89" i="29"/>
  <c r="I98" i="29"/>
  <c r="I105" i="29"/>
  <c r="G58" i="29"/>
  <c r="G71" i="29"/>
  <c r="G94" i="29"/>
  <c r="G101" i="29"/>
  <c r="I57" i="29"/>
  <c r="I68" i="29"/>
  <c r="I81" i="29"/>
  <c r="I92" i="29"/>
  <c r="I100" i="29"/>
  <c r="G4" i="29"/>
  <c r="I6" i="29"/>
  <c r="I12" i="29"/>
  <c r="I21" i="29"/>
  <c r="I25" i="29"/>
  <c r="I41" i="29"/>
  <c r="I53" i="29"/>
  <c r="G10" i="29"/>
  <c r="I8" i="29"/>
  <c r="I16" i="29"/>
  <c r="I22" i="29"/>
  <c r="I32" i="29"/>
  <c r="I43" i="29"/>
  <c r="I3" i="29"/>
  <c r="I9" i="29"/>
  <c r="I18" i="29"/>
  <c r="I23" i="29"/>
  <c r="I37" i="29"/>
  <c r="I46" i="29"/>
  <c r="I4" i="29"/>
  <c r="I10" i="29"/>
  <c r="I20" i="29"/>
  <c r="I24" i="29"/>
  <c r="I38" i="29"/>
  <c r="I49" i="29"/>
  <c r="G23" i="29"/>
  <c r="G37" i="29"/>
  <c r="G46" i="29"/>
  <c r="G20" i="29"/>
  <c r="G16" i="29"/>
  <c r="G6" i="29"/>
  <c r="G12" i="29"/>
  <c r="G24" i="29"/>
  <c r="G38" i="29"/>
  <c r="G49" i="29"/>
  <c r="G8" i="29"/>
  <c r="G21" i="29"/>
  <c r="G25" i="29"/>
  <c r="G41" i="29"/>
  <c r="G53" i="29"/>
  <c r="G60" i="29"/>
  <c r="G76" i="29"/>
  <c r="G88" i="29"/>
  <c r="G96" i="29"/>
  <c r="G103" i="29"/>
  <c r="G18" i="29"/>
  <c r="G3" i="29"/>
  <c r="G9" i="29"/>
  <c r="G22" i="29"/>
  <c r="G32" i="29"/>
  <c r="G43" i="29"/>
  <c r="G55" i="29"/>
  <c r="G63" i="29"/>
  <c r="G80" i="29"/>
  <c r="G89" i="29"/>
  <c r="G98" i="29"/>
  <c r="G105" i="29"/>
  <c r="F50" i="26"/>
  <c r="I106" i="29" l="1"/>
  <c r="F44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<sst xmlns="http://schemas.openxmlformats.org/spreadsheetml/2006/main" count="348" uniqueCount="123">
  <si>
    <t>Apples, Granny</t>
  </si>
  <si>
    <t>Beets, Cut 25#</t>
  </si>
  <si>
    <t>Broccoli Crowns</t>
  </si>
  <si>
    <t>Brussel Sprouts</t>
  </si>
  <si>
    <t>Cabbage, Red</t>
  </si>
  <si>
    <t>Carrots,50#</t>
  </si>
  <si>
    <t>Carrots, Baby 30/1#</t>
  </si>
  <si>
    <t>Carrots, Rainbow</t>
  </si>
  <si>
    <t>Cauliflower</t>
  </si>
  <si>
    <t>Corn, Yellow</t>
  </si>
  <si>
    <t>Grapes, Red SL</t>
  </si>
  <si>
    <t>Grapes, White SL</t>
  </si>
  <si>
    <t>Honeydews</t>
  </si>
  <si>
    <t>Jicama</t>
  </si>
  <si>
    <t>Kale</t>
  </si>
  <si>
    <t>Kiwi, Bulk</t>
  </si>
  <si>
    <t>Lemons, 140</t>
  </si>
  <si>
    <t>Mangoes</t>
  </si>
  <si>
    <t>Onions, Red 25#</t>
  </si>
  <si>
    <t>Onions, Yellow 50#</t>
  </si>
  <si>
    <t>Pears, Green</t>
  </si>
  <si>
    <t>Peppers, Green</t>
  </si>
  <si>
    <t>Peppers, Red</t>
  </si>
  <si>
    <t>Peppers, Yellow</t>
  </si>
  <si>
    <t>Pineapples</t>
  </si>
  <si>
    <t>Potatoes, Red A</t>
  </si>
  <si>
    <t>Potatoes, Sweet JBO</t>
  </si>
  <si>
    <t>Tomatoes, Roma</t>
  </si>
  <si>
    <t>Tomatoes, Grape</t>
  </si>
  <si>
    <t>Tomatoes, Cherry</t>
  </si>
  <si>
    <t>Tomatoes, 5x6</t>
  </si>
  <si>
    <t>Squash, Acorn</t>
  </si>
  <si>
    <t>Squash, Butternut</t>
  </si>
  <si>
    <t>Squash, Yellow 1/2</t>
  </si>
  <si>
    <t>Squash, Yellow Full</t>
  </si>
  <si>
    <t>Squash, Zuke 1/2</t>
  </si>
  <si>
    <t>Squash, Zuke Full</t>
  </si>
  <si>
    <t>Sugar Snaps</t>
  </si>
  <si>
    <t>Watermelon, (IND)</t>
  </si>
  <si>
    <t>Papaya, 9ct</t>
  </si>
  <si>
    <t>Guava</t>
  </si>
  <si>
    <t>Cucumber, Select</t>
  </si>
  <si>
    <t>Bok Choy</t>
  </si>
  <si>
    <t>Strawberries, White</t>
  </si>
  <si>
    <t>Kumquats</t>
  </si>
  <si>
    <t>PRODUCT</t>
  </si>
  <si>
    <t>PRICE</t>
  </si>
  <si>
    <t>TALLY</t>
  </si>
  <si>
    <t>Apples, Gala 125's</t>
  </si>
  <si>
    <t>Asparagus, 11#</t>
  </si>
  <si>
    <t>Oranges, 113ct</t>
  </si>
  <si>
    <t>Oranges, 125ct</t>
  </si>
  <si>
    <t>Beets, Candy Stripe</t>
  </si>
  <si>
    <t>Parsnips, 20#</t>
  </si>
  <si>
    <t>Beets, Gold</t>
  </si>
  <si>
    <t>Blueberries</t>
  </si>
  <si>
    <t>Broccoli Crowns SC</t>
  </si>
  <si>
    <t>Broccoli Florets 6/3#</t>
  </si>
  <si>
    <t>Potatoes, 80ct</t>
  </si>
  <si>
    <t>Potatoes, 90ct</t>
  </si>
  <si>
    <t>Cabbage, bag</t>
  </si>
  <si>
    <t>Potatoes, Chef</t>
  </si>
  <si>
    <t>Cantaloupes</t>
  </si>
  <si>
    <t>Carrot Slims 4/5#</t>
  </si>
  <si>
    <t>Potatoes, Yukon A</t>
  </si>
  <si>
    <t>Rutabagas</t>
  </si>
  <si>
    <t>Snow Peas 10#</t>
  </si>
  <si>
    <t>Squash, Chayote</t>
  </si>
  <si>
    <t xml:space="preserve">Strawberries  </t>
  </si>
  <si>
    <t xml:space="preserve">PRODUCT </t>
  </si>
  <si>
    <t xml:space="preserve">Apples, Pink Lady </t>
  </si>
  <si>
    <t>Jalapeno, 1/2</t>
  </si>
  <si>
    <t>Tangerines, 140ct</t>
  </si>
  <si>
    <t>Cilantro, 60ct</t>
  </si>
  <si>
    <t xml:space="preserve">PRICE </t>
  </si>
  <si>
    <t>Apples, Fiji</t>
  </si>
  <si>
    <t>Okra</t>
  </si>
  <si>
    <t xml:space="preserve">Onions, Sweet </t>
  </si>
  <si>
    <t xml:space="preserve">Oranges, Blood </t>
  </si>
  <si>
    <t xml:space="preserve">Peppers, Sun Tan </t>
  </si>
  <si>
    <t>Pineapples, Pink</t>
  </si>
  <si>
    <t>Potatoes, Idaho 90ct</t>
  </si>
  <si>
    <t>Potatoes, Russet 90ct</t>
  </si>
  <si>
    <t xml:space="preserve">Cauliflower, Multicolor </t>
  </si>
  <si>
    <t>Celery, 30ct</t>
  </si>
  <si>
    <t xml:space="preserve">Potatoes, White Sweet </t>
  </si>
  <si>
    <t xml:space="preserve">Celery, Root </t>
  </si>
  <si>
    <t>Radish 14/1lbs</t>
  </si>
  <si>
    <t>Collards,6ct</t>
  </si>
  <si>
    <t>Radish 40lbs</t>
  </si>
  <si>
    <t>Corn, Bicolor</t>
  </si>
  <si>
    <t>Corn, White</t>
  </si>
  <si>
    <t>Savoy, Cabbage</t>
  </si>
  <si>
    <t>Daikon, 10#</t>
  </si>
  <si>
    <t xml:space="preserve">Dragon Fruit </t>
  </si>
  <si>
    <t xml:space="preserve">Golden Kiwi </t>
  </si>
  <si>
    <t xml:space="preserve">Grapefruit </t>
  </si>
  <si>
    <t xml:space="preserve">Grapes, Cotton Candy </t>
  </si>
  <si>
    <t xml:space="preserve">Star Fruit </t>
  </si>
  <si>
    <t xml:space="preserve">Tomatoes, Green </t>
  </si>
  <si>
    <t>Tomatoes, Heirloom Grape</t>
  </si>
  <si>
    <t>Mini Pumpkins</t>
  </si>
  <si>
    <t xml:space="preserve">Turnips, Green </t>
  </si>
  <si>
    <t>Mini Sweet Peppers</t>
  </si>
  <si>
    <t>Turnips, Root Cut 25#</t>
  </si>
  <si>
    <t xml:space="preserve">Mustard Green </t>
  </si>
  <si>
    <t xml:space="preserve">Ugli Fruit </t>
  </si>
  <si>
    <t>Napa, Cabbage</t>
  </si>
  <si>
    <t>Limes</t>
  </si>
  <si>
    <t>n/a</t>
  </si>
  <si>
    <t>STEP #1</t>
  </si>
  <si>
    <t xml:space="preserve">COPY EACH PRICE COLUMN FROM "THIS WEEK PRICES" AND PASTE INTO" LAST WEEK PRICES" </t>
  </si>
  <si>
    <t>STEP #2</t>
  </si>
  <si>
    <t xml:space="preserve">INPUT NEW PRICE INTO PRICE SHEET </t>
  </si>
  <si>
    <t xml:space="preserve"> </t>
  </si>
  <si>
    <t xml:space="preserve">RAW PRODUCT </t>
  </si>
  <si>
    <t xml:space="preserve">LBS SOLD </t>
  </si>
  <si>
    <t>YIELD LBS</t>
  </si>
  <si>
    <t>COST PER LBS</t>
  </si>
  <si>
    <t>CASES BOUGHT</t>
  </si>
  <si>
    <t>INVENTORY ON HAND</t>
  </si>
  <si>
    <t>COST OF PRODUCE</t>
  </si>
  <si>
    <t>SENN PRICES FOR MARCH 24,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</si>
</sst>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\+#,##0.00;\-#,##0.00"/>
    <numFmt numFmtId="165" formatCode="&quot;$&quot;#,##0.0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20"/>
      <color theme="1"/>
      <name val="Calibri (Body)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6" xfId="0" applyFont="1" applyBorder="1"/>
    <xf numFmtId="164" fontId="3" fillId="0" borderId="7" xfId="0" applyNumberFormat="1" applyFont="1" applyBorder="1" applyAlignment="1">
      <alignment horizontal="center" vertical="center"/>
    </xf>
    <xf numFmtId="0" fontId="2" fillId="0" borderId="7" xfId="0" applyFont="1" applyBorder="1"/>
    <xf numFmtId="164" fontId="3" fillId="2" borderId="7" xfId="0" applyNumberFormat="1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164" fontId="3" fillId="0" borderId="10" xfId="0" applyNumberFormat="1" applyFont="1" applyBorder="1" applyAlignment="1">
      <alignment horizontal="center" vertical="center"/>
    </xf>
    <xf numFmtId="0" fontId="2" fillId="0" borderId="10" xfId="0" applyFont="1" applyBorder="1"/>
    <xf numFmtId="44" fontId="6" fillId="0" borderId="1" xfId="1" applyFont="1" applyBorder="1"/>
    <xf numFmtId="44" fontId="7" fillId="0" borderId="1" xfId="1" applyFont="1" applyBorder="1"/>
    <xf numFmtId="44" fontId="7" fillId="0" borderId="1" xfId="1" applyFont="1" applyBorder="1" applyAlignment="1">
      <alignment wrapText="1"/>
    </xf>
    <xf numFmtId="44" fontId="7" fillId="0" borderId="9" xfId="1" applyFont="1" applyBorder="1"/>
    <xf numFmtId="44" fontId="8" fillId="0" borderId="1" xfId="1" applyFont="1" applyBorder="1"/>
    <xf numFmtId="0" fontId="9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6" xfId="0" applyBorder="1"/>
    <xf numFmtId="164" fontId="0" fillId="0" borderId="7" xfId="0" applyNumberFormat="1" applyBorder="1" applyAlignment="1">
      <alignment horizontal="center" vertical="center"/>
    </xf>
    <xf numFmtId="0" fontId="0" fillId="0" borderId="8" xfId="0" applyBorder="1"/>
    <xf numFmtId="16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/>
    </xf>
    <xf numFmtId="165" fontId="11" fillId="0" borderId="0" xfId="0" applyNumberFormat="1" applyFont="1" applyAlignment="1">
      <alignment horizontal="center"/>
    </xf>
    <xf numFmtId="0" fontId="11" fillId="0" borderId="0" xfId="0" applyFont="1"/>
    <xf numFmtId="4" fontId="11" fillId="0" borderId="0" xfId="0" applyNumberFormat="1" applyFont="1"/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top"/>
    </xf>
    <xf numFmtId="165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4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5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0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</dxf>
    <dxf>
      <font>
        <color theme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F3200A"/>
      <color rgb="FFFFEE7D"/>
      <color rgb="FFFFE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45BA-3789-6C4E-9578-153873357C74}">
  <dimension ref="A2:B3"/>
  <sheetViews>
    <sheetView zoomScale="80" zoomScaleNormal="80" workbookViewId="0">
      <selection activeCell="B5" sqref="B5"/>
    </sheetView>
  </sheetViews>
  <sheetFormatPr baseColWidth="10" defaultColWidth="11.1640625" defaultRowHeight="53" customHeight="1" x14ac:dyDescent="0.2"/>
  <cols>
    <col min="1" max="1" width="18.1640625" style="25" customWidth="1"/>
    <col min="2" max="2" width="182.83203125" style="25" customWidth="1"/>
    <col min="3" max="16384" width="11.1640625" style="25"/>
  </cols>
  <sheetData>
    <row r="2" spans="1:2" ht="53" customHeight="1" x14ac:dyDescent="0.2">
      <c r="A2" s="25" t="s">
        <v>110</v>
      </c>
      <c r="B2" s="26" t="s">
        <v>111</v>
      </c>
    </row>
    <row r="3" spans="1:2" ht="53" customHeight="1" x14ac:dyDescent="0.2">
      <c r="A3" s="25" t="s">
        <v>112</v>
      </c>
      <c r="B3" s="26" t="s">
        <v>113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69D6-8980-E94B-A44F-D0454D4C09E2}">
  <sheetPr>
    <pageSetUpPr fitToPage="1"/>
  </sheetPr>
  <dimension ref="A1:F54"/>
  <sheetViews>
    <sheetView tabSelected="1" zoomScale="120" zoomScaleNormal="120" workbookViewId="0">
      <selection activeCell="D5" sqref="D5"/>
    </sheetView>
  </sheetViews>
  <sheetFormatPr baseColWidth="10" defaultRowHeight="22" customHeight="1" x14ac:dyDescent="0.25"/>
  <cols>
    <col min="1" max="1" width="25.6640625" style="1" customWidth="1"/>
    <col min="2" max="2" width="15.6640625" style="1" customWidth="1"/>
    <col min="3" max="3" width="14" style="1" customWidth="1"/>
    <col min="4" max="4" width="24.6640625" style="1" customWidth="1"/>
    <col min="5" max="5" width="16.33203125" style="1" customWidth="1"/>
    <col min="6" max="6" width="17.6640625" style="1" customWidth="1"/>
    <col min="7" max="16384" width="10.83203125" style="1"/>
  </cols>
  <sheetData>
    <row r="1" spans="1:6" ht="47" customHeight="1" x14ac:dyDescent="0.25">
      <c r="A1" s="45" t="s">
        <v>122</v>
      </c>
      <c r="B1" s="46"/>
      <c r="C1" s="46"/>
      <c r="D1" s="46"/>
      <c r="E1" s="46"/>
      <c r="F1" s="47"/>
    </row>
    <row r="2" spans="1:6" customFormat="1" ht="22" customHeight="1" x14ac:dyDescent="0.2">
      <c r="A2" s="18" t="s">
        <v>69</v>
      </c>
      <c r="B2" s="19" t="s">
        <v>46</v>
      </c>
      <c r="C2" s="20" t="s">
        <v>47</v>
      </c>
      <c r="D2" s="18" t="s">
        <v>45</v>
      </c>
      <c r="E2" s="19" t="s">
        <v>74</v>
      </c>
      <c r="F2" s="20" t="s">
        <v>47</v>
      </c>
    </row>
    <row r="3" spans="1:6" customFormat="1" ht="22" customHeight="1" x14ac:dyDescent="0.2">
      <c r="A3" s="21" t="s">
        <v>75</v>
      </c>
      <c r="B3" s="13">
        <v>33</v>
      </c>
      <c r="C3" s="22"/>
      <c r="D3" s="21" t="s">
        <v>76</v>
      </c>
      <c r="E3" s="14">
        <v>40</v>
      </c>
      <c r="F3" s="22">
        <f>E3-'LAST WEEK PRICES'!E2</f>
        <v>0</v>
      </c>
    </row>
    <row r="4" spans="1:6" customFormat="1" ht="22" customHeight="1" x14ac:dyDescent="0.2">
      <c r="A4" s="21" t="s">
        <v>48</v>
      </c>
      <c r="B4" s="13">
        <v>33</v>
      </c>
      <c r="C4" s="22">
        <f>B4-'LAST WEEK PRICES'!B3</f>
        <v>0</v>
      </c>
      <c r="D4" s="21" t="s">
        <v>18</v>
      </c>
      <c r="E4" s="14">
        <v>15</v>
      </c>
      <c r="F4" s="22">
        <f>E4-'LAST WEEK PRICES'!E3</f>
        <v>0</v>
      </c>
    </row>
    <row r="5" spans="1:6" customFormat="1" ht="22" customHeight="1" x14ac:dyDescent="0.2">
      <c r="A5" s="21" t="s">
        <v>0</v>
      </c>
      <c r="B5" s="14">
        <v>31</v>
      </c>
      <c r="C5" s="22">
        <f>B5-'LAST WEEK PRICES'!B4</f>
        <v>0</v>
      </c>
      <c r="D5" s="21" t="s">
        <v>77</v>
      </c>
      <c r="E5" s="14">
        <v>32</v>
      </c>
      <c r="F5" s="22">
        <f>E5-'LAST WEEK PRICES'!E4</f>
        <v>0</v>
      </c>
    </row>
    <row r="6" spans="1:6" customFormat="1" ht="22" customHeight="1" x14ac:dyDescent="0.2">
      <c r="A6" s="21" t="s">
        <v>70</v>
      </c>
      <c r="B6" s="13">
        <v>34</v>
      </c>
      <c r="C6" s="22"/>
      <c r="D6" s="21" t="s">
        <v>19</v>
      </c>
      <c r="E6" s="14">
        <v>15</v>
      </c>
      <c r="F6" s="22">
        <f>E6-'LAST WEEK PRICES'!E5</f>
        <v>0</v>
      </c>
    </row>
    <row r="7" spans="1:6" customFormat="1" ht="22" customHeight="1" x14ac:dyDescent="0.2">
      <c r="A7" s="21" t="s">
        <v>49</v>
      </c>
      <c r="B7" s="14">
        <v>38</v>
      </c>
      <c r="C7" s="22">
        <f>B7-'LAST WEEK PRICES'!B6</f>
        <v>0</v>
      </c>
      <c r="D7" s="21" t="s">
        <v>50</v>
      </c>
      <c r="E7" s="14">
        <v>27</v>
      </c>
      <c r="F7" s="22">
        <f>E7-'LAST WEEK PRICES'!E6</f>
        <v>0</v>
      </c>
    </row>
    <row r="8" spans="1:6" customFormat="1" ht="22" customHeight="1" x14ac:dyDescent="0.2">
      <c r="A8" s="21" t="s">
        <v>52</v>
      </c>
      <c r="B8" s="13">
        <v>38</v>
      </c>
      <c r="C8" s="22">
        <f>B8-'LAST WEEK PRICES'!B7</f>
        <v>0</v>
      </c>
      <c r="D8" s="21" t="s">
        <v>51</v>
      </c>
      <c r="E8" s="14">
        <v>30</v>
      </c>
      <c r="F8" s="22">
        <f>E8-'LAST WEEK PRICES'!E7</f>
        <v>0</v>
      </c>
    </row>
    <row r="9" spans="1:6" customFormat="1" ht="22" customHeight="1" x14ac:dyDescent="0.2">
      <c r="A9" s="21" t="s">
        <v>1</v>
      </c>
      <c r="B9" s="14">
        <v>14</v>
      </c>
      <c r="C9" s="22">
        <f>B9-'LAST WEEK PRICES'!B8</f>
        <v>0</v>
      </c>
      <c r="D9" s="21" t="s">
        <v>78</v>
      </c>
      <c r="E9" s="13">
        <v>65</v>
      </c>
      <c r="F9" s="22">
        <f>E9-'LAST WEEK PRICES'!E8</f>
        <v>0</v>
      </c>
    </row>
    <row r="10" spans="1:6" customFormat="1" ht="22" customHeight="1" x14ac:dyDescent="0.2">
      <c r="A10" s="21" t="s">
        <v>54</v>
      </c>
      <c r="B10" s="13">
        <v>38</v>
      </c>
      <c r="C10" s="22">
        <f>B10-'LAST WEEK PRICES'!B9</f>
        <v>0</v>
      </c>
      <c r="D10" s="21" t="s">
        <v>39</v>
      </c>
      <c r="E10" s="17">
        <v>30.25</v>
      </c>
      <c r="F10" s="22">
        <f>E10-'LAST WEEK PRICES'!E9</f>
        <v>0</v>
      </c>
    </row>
    <row r="11" spans="1:6" customFormat="1" ht="22" customHeight="1" x14ac:dyDescent="0.2">
      <c r="A11" s="21" t="s">
        <v>55</v>
      </c>
      <c r="B11" s="14">
        <v>48</v>
      </c>
      <c r="C11" s="22">
        <f>B11-'LAST WEEK PRICES'!B10</f>
        <v>0</v>
      </c>
      <c r="D11" s="21" t="s">
        <v>53</v>
      </c>
      <c r="E11" s="14">
        <v>38</v>
      </c>
      <c r="F11" s="22">
        <f>E11-'LAST WEEK PRICES'!E10</f>
        <v>0</v>
      </c>
    </row>
    <row r="12" spans="1:6" customFormat="1" ht="22" customHeight="1" x14ac:dyDescent="0.2">
      <c r="A12" s="21" t="s">
        <v>42</v>
      </c>
      <c r="B12" s="14">
        <v>33</v>
      </c>
      <c r="C12" s="22">
        <f>B12-'LAST WEEK PRICES'!B11</f>
        <v>0</v>
      </c>
      <c r="D12" s="21" t="s">
        <v>20</v>
      </c>
      <c r="E12" s="14">
        <v>53</v>
      </c>
      <c r="F12" s="22">
        <f>E12-'LAST WEEK PRICES'!E11</f>
        <v>0</v>
      </c>
    </row>
    <row r="13" spans="1:6" customFormat="1" ht="22" customHeight="1" x14ac:dyDescent="0.2">
      <c r="A13" s="21" t="s">
        <v>2</v>
      </c>
      <c r="B13" s="14">
        <v>20</v>
      </c>
      <c r="C13" s="22">
        <f>B13-'LAST WEEK PRICES'!B12</f>
        <v>0</v>
      </c>
      <c r="D13" s="21" t="s">
        <v>21</v>
      </c>
      <c r="E13" s="14">
        <v>16</v>
      </c>
      <c r="F13" s="22">
        <f>E13-'LAST WEEK PRICES'!E12</f>
        <v>0</v>
      </c>
    </row>
    <row r="14" spans="1:6" customFormat="1" ht="22" customHeight="1" x14ac:dyDescent="0.2">
      <c r="A14" s="21" t="s">
        <v>56</v>
      </c>
      <c r="B14" s="14">
        <v>20</v>
      </c>
      <c r="C14" s="22">
        <f>B14-'LAST WEEK PRICES'!B13</f>
        <v>0</v>
      </c>
      <c r="D14" s="21" t="s">
        <v>22</v>
      </c>
      <c r="E14" s="14">
        <v>36</v>
      </c>
      <c r="F14" s="22">
        <f>E14-'LAST WEEK PRICES'!E13</f>
        <v>0</v>
      </c>
    </row>
    <row r="15" spans="1:6" customFormat="1" ht="22" customHeight="1" x14ac:dyDescent="0.2">
      <c r="A15" s="21" t="s">
        <v>57</v>
      </c>
      <c r="B15" s="14">
        <v>34</v>
      </c>
      <c r="C15" s="22">
        <f>B15-'LAST WEEK PRICES'!B14</f>
        <v>-3</v>
      </c>
      <c r="D15" s="21" t="s">
        <v>79</v>
      </c>
      <c r="E15" s="14">
        <v>16</v>
      </c>
      <c r="F15" s="22">
        <f>E15-'LAST WEEK PRICES'!E14</f>
        <v>0</v>
      </c>
    </row>
    <row r="16" spans="1:6" customFormat="1" ht="22" customHeight="1" x14ac:dyDescent="0.2">
      <c r="A16" s="21" t="s">
        <v>3</v>
      </c>
      <c r="B16" s="14">
        <v>35</v>
      </c>
      <c r="C16" s="22">
        <f>B16-'LAST WEEK PRICES'!B15</f>
        <v>0</v>
      </c>
      <c r="D16" s="21" t="s">
        <v>23</v>
      </c>
      <c r="E16" s="14">
        <v>36</v>
      </c>
      <c r="F16" s="22">
        <f>E16-'LAST WEEK PRICES'!E15</f>
        <v>0</v>
      </c>
    </row>
    <row r="17" spans="1:6" customFormat="1" ht="22" customHeight="1" x14ac:dyDescent="0.2">
      <c r="A17" s="21" t="s">
        <v>60</v>
      </c>
      <c r="B17" s="14">
        <v>12</v>
      </c>
      <c r="C17" s="22">
        <f>B17-'LAST WEEK PRICES'!B16</f>
        <v>0</v>
      </c>
      <c r="D17" s="21" t="s">
        <v>24</v>
      </c>
      <c r="E17" s="14">
        <v>18</v>
      </c>
      <c r="F17" s="22">
        <f>E17-'LAST WEEK PRICES'!E16</f>
        <v>0</v>
      </c>
    </row>
    <row r="18" spans="1:6" customFormat="1" ht="22" customHeight="1" x14ac:dyDescent="0.2">
      <c r="A18" s="21" t="s">
        <v>4</v>
      </c>
      <c r="B18" s="14">
        <v>24</v>
      </c>
      <c r="C18" s="22">
        <f>B18-'LAST WEEK PRICES'!B17</f>
        <v>0</v>
      </c>
      <c r="D18" s="21" t="s">
        <v>80</v>
      </c>
      <c r="E18" s="13" t="s">
        <v>109</v>
      </c>
      <c r="F18" s="22"/>
    </row>
    <row r="19" spans="1:6" customFormat="1" ht="22" customHeight="1" x14ac:dyDescent="0.2">
      <c r="A19" s="21" t="s">
        <v>62</v>
      </c>
      <c r="B19" s="15">
        <v>27</v>
      </c>
      <c r="C19" s="22">
        <f>B19-'LAST WEEK PRICES'!B18</f>
        <v>0</v>
      </c>
      <c r="D19" s="21" t="s">
        <v>58</v>
      </c>
      <c r="E19" s="14">
        <v>22</v>
      </c>
      <c r="F19" s="22">
        <f>E19-'LAST WEEK PRICES'!E18</f>
        <v>0</v>
      </c>
    </row>
    <row r="20" spans="1:6" customFormat="1" ht="22" customHeight="1" x14ac:dyDescent="0.2">
      <c r="A20" s="21" t="s">
        <v>63</v>
      </c>
      <c r="B20" s="14">
        <v>25</v>
      </c>
      <c r="C20" s="22">
        <f>B20-'LAST WEEK PRICES'!B19</f>
        <v>0</v>
      </c>
      <c r="D20" s="21" t="s">
        <v>59</v>
      </c>
      <c r="E20" s="14">
        <v>20</v>
      </c>
      <c r="F20" s="22">
        <f>E20-'LAST WEEK PRICES'!E19</f>
        <v>0</v>
      </c>
    </row>
    <row r="21" spans="1:6" customFormat="1" ht="22" customHeight="1" x14ac:dyDescent="0.2">
      <c r="A21" s="21" t="s">
        <v>6</v>
      </c>
      <c r="B21" s="14">
        <v>31</v>
      </c>
      <c r="C21" s="22">
        <f>B21-'LAST WEEK PRICES'!B20</f>
        <v>0</v>
      </c>
      <c r="D21" s="21" t="s">
        <v>61</v>
      </c>
      <c r="E21" s="14">
        <v>24</v>
      </c>
      <c r="F21" s="22">
        <f>E21-'LAST WEEK PRICES'!E20</f>
        <v>0</v>
      </c>
    </row>
    <row r="22" spans="1:6" customFormat="1" ht="22" customHeight="1" x14ac:dyDescent="0.2">
      <c r="A22" s="21" t="s">
        <v>7</v>
      </c>
      <c r="B22" s="13">
        <v>28</v>
      </c>
      <c r="C22" s="22">
        <f>B22-'LAST WEEK PRICES'!B21</f>
        <v>0</v>
      </c>
      <c r="D22" s="21" t="s">
        <v>81</v>
      </c>
      <c r="E22" s="14">
        <v>24</v>
      </c>
      <c r="F22" s="22">
        <f>E22-'LAST WEEK PRICES'!E21</f>
        <v>0</v>
      </c>
    </row>
    <row r="23" spans="1:6" customFormat="1" ht="22" customHeight="1" x14ac:dyDescent="0.2">
      <c r="A23" s="21" t="s">
        <v>5</v>
      </c>
      <c r="B23" s="14">
        <v>19</v>
      </c>
      <c r="C23" s="22">
        <f>B23-'LAST WEEK PRICES'!B22</f>
        <v>1</v>
      </c>
      <c r="D23" s="21" t="s">
        <v>25</v>
      </c>
      <c r="E23" s="14">
        <v>23</v>
      </c>
      <c r="F23" s="22">
        <f>E23-'LAST WEEK PRICES'!E22</f>
        <v>0</v>
      </c>
    </row>
    <row r="24" spans="1:6" customFormat="1" ht="22" customHeight="1" x14ac:dyDescent="0.2">
      <c r="A24" s="21" t="s">
        <v>8</v>
      </c>
      <c r="B24" s="14">
        <v>24</v>
      </c>
      <c r="C24" s="22">
        <f>B24-'LAST WEEK PRICES'!B23</f>
        <v>-3</v>
      </c>
      <c r="D24" s="21" t="s">
        <v>82</v>
      </c>
      <c r="E24" s="14">
        <v>20</v>
      </c>
      <c r="F24" s="22">
        <f>E24-'LAST WEEK PRICES'!E23</f>
        <v>0</v>
      </c>
    </row>
    <row r="25" spans="1:6" customFormat="1" ht="22" customHeight="1" x14ac:dyDescent="0.2">
      <c r="A25" s="21" t="s">
        <v>83</v>
      </c>
      <c r="B25" s="13">
        <v>42</v>
      </c>
      <c r="C25" s="22">
        <f>B25-'LAST WEEK PRICES'!B24</f>
        <v>0</v>
      </c>
      <c r="D25" s="21" t="s">
        <v>26</v>
      </c>
      <c r="E25" s="14">
        <v>18</v>
      </c>
      <c r="F25" s="22">
        <f>E25-'LAST WEEK PRICES'!E24</f>
        <v>0</v>
      </c>
    </row>
    <row r="26" spans="1:6" customFormat="1" ht="22" customHeight="1" x14ac:dyDescent="0.2">
      <c r="A26" s="21" t="s">
        <v>84</v>
      </c>
      <c r="B26" s="14">
        <v>31</v>
      </c>
      <c r="C26" s="22">
        <f>B26-'LAST WEEK PRICES'!B25</f>
        <v>7</v>
      </c>
      <c r="D26" s="21" t="s">
        <v>85</v>
      </c>
      <c r="E26" s="13">
        <v>29</v>
      </c>
      <c r="F26" s="22">
        <f>E26-'LAST WEEK PRICES'!E25</f>
        <v>0</v>
      </c>
    </row>
    <row r="27" spans="1:6" customFormat="1" ht="22" customHeight="1" x14ac:dyDescent="0.2">
      <c r="A27" s="21" t="s">
        <v>86</v>
      </c>
      <c r="B27" s="14">
        <v>31</v>
      </c>
      <c r="C27" s="22">
        <f>B27-'LAST WEEK PRICES'!B26</f>
        <v>0</v>
      </c>
      <c r="D27" s="21" t="s">
        <v>64</v>
      </c>
      <c r="E27" s="14">
        <v>20</v>
      </c>
      <c r="F27" s="22">
        <f>E27-'LAST WEEK PRICES'!E26</f>
        <v>0</v>
      </c>
    </row>
    <row r="28" spans="1:6" customFormat="1" ht="22" customHeight="1" x14ac:dyDescent="0.2">
      <c r="A28" s="21" t="s">
        <v>73</v>
      </c>
      <c r="B28" s="14">
        <v>17</v>
      </c>
      <c r="C28" s="22">
        <f>B28-'LAST WEEK PRICES'!B27</f>
        <v>0</v>
      </c>
      <c r="D28" s="21" t="s">
        <v>87</v>
      </c>
      <c r="E28" s="14">
        <v>15</v>
      </c>
      <c r="F28" s="22">
        <f>E28-'LAST WEEK PRICES'!E27</f>
        <v>0</v>
      </c>
    </row>
    <row r="29" spans="1:6" customFormat="1" ht="22" customHeight="1" x14ac:dyDescent="0.2">
      <c r="A29" s="21" t="s">
        <v>88</v>
      </c>
      <c r="B29" s="14">
        <v>15</v>
      </c>
      <c r="C29" s="22">
        <f>B29-'LAST WEEK PRICES'!B28</f>
        <v>0</v>
      </c>
      <c r="D29" s="21" t="s">
        <v>89</v>
      </c>
      <c r="E29" s="14">
        <v>22</v>
      </c>
      <c r="F29" s="22">
        <f>E29-'LAST WEEK PRICES'!E28</f>
        <v>0</v>
      </c>
    </row>
    <row r="30" spans="1:6" customFormat="1" ht="22" customHeight="1" x14ac:dyDescent="0.2">
      <c r="A30" s="21" t="s">
        <v>90</v>
      </c>
      <c r="B30" s="14">
        <v>20</v>
      </c>
      <c r="C30" s="22">
        <f>B30-'LAST WEEK PRICES'!B29</f>
        <v>0</v>
      </c>
      <c r="D30" s="21" t="s">
        <v>65</v>
      </c>
      <c r="E30" s="14">
        <v>28</v>
      </c>
      <c r="F30" s="22">
        <f>E30-'LAST WEEK PRICES'!E29</f>
        <v>0</v>
      </c>
    </row>
    <row r="31" spans="1:6" customFormat="1" ht="22" customHeight="1" x14ac:dyDescent="0.2">
      <c r="A31" s="21" t="s">
        <v>91</v>
      </c>
      <c r="B31" s="14">
        <v>20</v>
      </c>
      <c r="C31" s="22">
        <f>B31-'LAST WEEK PRICES'!B30</f>
        <v>0</v>
      </c>
      <c r="D31" s="21" t="s">
        <v>66</v>
      </c>
      <c r="E31" s="14">
        <v>30</v>
      </c>
      <c r="F31" s="22">
        <f>E31-'LAST WEEK PRICES'!E30</f>
        <v>0</v>
      </c>
    </row>
    <row r="32" spans="1:6" customFormat="1" ht="22" customHeight="1" x14ac:dyDescent="0.2">
      <c r="A32" s="21" t="s">
        <v>9</v>
      </c>
      <c r="B32" s="14">
        <v>20</v>
      </c>
      <c r="C32" s="22">
        <f>B32-'LAST WEEK PRICES'!B31</f>
        <v>0</v>
      </c>
      <c r="D32" s="21" t="s">
        <v>92</v>
      </c>
      <c r="E32" s="17">
        <v>19</v>
      </c>
      <c r="F32" s="22">
        <f>E32-'LAST WEEK PRICES'!E31</f>
        <v>0</v>
      </c>
    </row>
    <row r="33" spans="1:6" customFormat="1" ht="22" customHeight="1" x14ac:dyDescent="0.2">
      <c r="A33" s="21" t="s">
        <v>41</v>
      </c>
      <c r="B33" s="14">
        <v>24</v>
      </c>
      <c r="C33" s="22">
        <f>B33-'LAST WEEK PRICES'!B32</f>
        <v>0</v>
      </c>
      <c r="D33" s="21" t="s">
        <v>31</v>
      </c>
      <c r="E33" s="14">
        <v>25</v>
      </c>
      <c r="F33" s="22">
        <f>E33-'LAST WEEK PRICES'!E32</f>
        <v>0</v>
      </c>
    </row>
    <row r="34" spans="1:6" customFormat="1" ht="22" customHeight="1" x14ac:dyDescent="0.2">
      <c r="A34" s="21" t="s">
        <v>93</v>
      </c>
      <c r="B34" s="14">
        <v>24</v>
      </c>
      <c r="C34" s="22">
        <f>B34-'LAST WEEK PRICES'!B33</f>
        <v>0</v>
      </c>
      <c r="D34" s="21" t="s">
        <v>32</v>
      </c>
      <c r="E34" s="14">
        <v>25</v>
      </c>
      <c r="F34" s="22">
        <f>E34-'LAST WEEK PRICES'!E33</f>
        <v>0</v>
      </c>
    </row>
    <row r="35" spans="1:6" customFormat="1" ht="22" customHeight="1" x14ac:dyDescent="0.2">
      <c r="A35" s="21" t="s">
        <v>94</v>
      </c>
      <c r="B35" s="13">
        <v>70</v>
      </c>
      <c r="C35" s="22">
        <f>B35-'LAST WEEK PRICES'!B34</f>
        <v>0</v>
      </c>
      <c r="D35" s="21" t="s">
        <v>67</v>
      </c>
      <c r="E35" s="14">
        <v>32</v>
      </c>
      <c r="F35" s="22">
        <f>E35-'LAST WEEK PRICES'!E34</f>
        <v>0</v>
      </c>
    </row>
    <row r="36" spans="1:6" customFormat="1" ht="22" customHeight="1" x14ac:dyDescent="0.2">
      <c r="A36" s="21" t="s">
        <v>95</v>
      </c>
      <c r="B36" s="13" t="s">
        <v>109</v>
      </c>
      <c r="C36" s="22"/>
      <c r="D36" s="21" t="s">
        <v>33</v>
      </c>
      <c r="E36" s="14">
        <v>10</v>
      </c>
      <c r="F36" s="22">
        <f>E36-'LAST WEEK PRICES'!E35</f>
        <v>0</v>
      </c>
    </row>
    <row r="37" spans="1:6" customFormat="1" ht="22" customHeight="1" x14ac:dyDescent="0.2">
      <c r="A37" s="21" t="s">
        <v>96</v>
      </c>
      <c r="B37" s="14">
        <v>32</v>
      </c>
      <c r="C37" s="22">
        <f>B37-'LAST WEEK PRICES'!B36</f>
        <v>0</v>
      </c>
      <c r="D37" s="21" t="s">
        <v>34</v>
      </c>
      <c r="E37" s="14">
        <v>16</v>
      </c>
      <c r="F37" s="22">
        <f>E37-'LAST WEEK PRICES'!E36</f>
        <v>0</v>
      </c>
    </row>
    <row r="38" spans="1:6" customFormat="1" ht="22" customHeight="1" x14ac:dyDescent="0.2">
      <c r="A38" s="21" t="s">
        <v>97</v>
      </c>
      <c r="B38" s="13">
        <v>40</v>
      </c>
      <c r="C38" s="22">
        <f>B38-'LAST WEEK PRICES'!B37</f>
        <v>0</v>
      </c>
      <c r="D38" s="21" t="s">
        <v>35</v>
      </c>
      <c r="E38" s="14">
        <v>10</v>
      </c>
      <c r="F38" s="22">
        <f>E38-'LAST WEEK PRICES'!E37</f>
        <v>0</v>
      </c>
    </row>
    <row r="39" spans="1:6" customFormat="1" ht="22" customHeight="1" x14ac:dyDescent="0.2">
      <c r="A39" s="21" t="s">
        <v>10</v>
      </c>
      <c r="B39" s="14">
        <v>22</v>
      </c>
      <c r="C39" s="22">
        <f>B39-'LAST WEEK PRICES'!B38</f>
        <v>0</v>
      </c>
      <c r="D39" s="21" t="s">
        <v>36</v>
      </c>
      <c r="E39" s="14">
        <v>16</v>
      </c>
      <c r="F39" s="22">
        <f>E39-'LAST WEEK PRICES'!E38</f>
        <v>0</v>
      </c>
    </row>
    <row r="40" spans="1:6" customFormat="1" ht="22" customHeight="1" x14ac:dyDescent="0.2">
      <c r="A40" s="21" t="s">
        <v>11</v>
      </c>
      <c r="B40" s="14">
        <v>22</v>
      </c>
      <c r="C40" s="22">
        <f>B40-'LAST WEEK PRICES'!B39</f>
        <v>0</v>
      </c>
      <c r="D40" s="21" t="s">
        <v>98</v>
      </c>
      <c r="E40" s="13" t="s">
        <v>109</v>
      </c>
      <c r="F40" s="22"/>
    </row>
    <row r="41" spans="1:6" customFormat="1" ht="22" customHeight="1" x14ac:dyDescent="0.2">
      <c r="A41" s="21" t="s">
        <v>40</v>
      </c>
      <c r="B41" s="13">
        <v>50</v>
      </c>
      <c r="C41" s="22"/>
      <c r="D41" s="21" t="s">
        <v>68</v>
      </c>
      <c r="E41" s="14">
        <v>18</v>
      </c>
      <c r="F41" s="22">
        <f>E41-'LAST WEEK PRICES'!E40</f>
        <v>0</v>
      </c>
    </row>
    <row r="42" spans="1:6" customFormat="1" ht="22" customHeight="1" x14ac:dyDescent="0.2">
      <c r="A42" s="21" t="s">
        <v>12</v>
      </c>
      <c r="B42" s="14">
        <v>18</v>
      </c>
      <c r="C42" s="22">
        <f>B42-'LAST WEEK PRICES'!B41</f>
        <v>0</v>
      </c>
      <c r="D42" s="21" t="s">
        <v>43</v>
      </c>
      <c r="E42" s="13">
        <v>24</v>
      </c>
      <c r="F42" s="22">
        <f>E42-'LAST WEEK PRICES'!E41</f>
        <v>0</v>
      </c>
    </row>
    <row r="43" spans="1:6" customFormat="1" ht="22" customHeight="1" x14ac:dyDescent="0.2">
      <c r="A43" s="21" t="s">
        <v>71</v>
      </c>
      <c r="B43" s="14">
        <v>18</v>
      </c>
      <c r="C43" s="22">
        <f>B43-'LAST WEEK PRICES'!B42</f>
        <v>0</v>
      </c>
      <c r="D43" s="21" t="s">
        <v>37</v>
      </c>
      <c r="E43" s="14">
        <v>25</v>
      </c>
      <c r="F43" s="22">
        <f>E43-'LAST WEEK PRICES'!E42</f>
        <v>0</v>
      </c>
    </row>
    <row r="44" spans="1:6" customFormat="1" ht="22" customHeight="1" x14ac:dyDescent="0.2">
      <c r="A44" s="21" t="s">
        <v>13</v>
      </c>
      <c r="B44" s="14">
        <v>24</v>
      </c>
      <c r="C44" s="22">
        <f>B44-'LAST WEEK PRICES'!B43</f>
        <v>-1</v>
      </c>
      <c r="D44" s="21" t="s">
        <v>72</v>
      </c>
      <c r="E44" s="14">
        <v>28</v>
      </c>
      <c r="F44" s="22">
        <f>E44-'LAST WEEK PRICES'!E43</f>
        <v>0</v>
      </c>
    </row>
    <row r="45" spans="1:6" customFormat="1" ht="22" customHeight="1" x14ac:dyDescent="0.2">
      <c r="A45" s="21" t="s">
        <v>14</v>
      </c>
      <c r="B45" s="14">
        <v>15</v>
      </c>
      <c r="C45" s="22">
        <f>B45-'LAST WEEK PRICES'!B44</f>
        <v>0</v>
      </c>
      <c r="D45" s="21" t="s">
        <v>30</v>
      </c>
      <c r="E45" s="14">
        <v>26</v>
      </c>
      <c r="F45" s="22">
        <f>E45-'LAST WEEK PRICES'!E44</f>
        <v>10</v>
      </c>
    </row>
    <row r="46" spans="1:6" customFormat="1" ht="22" customHeight="1" x14ac:dyDescent="0.2">
      <c r="A46" s="21" t="s">
        <v>15</v>
      </c>
      <c r="B46" s="14">
        <v>35</v>
      </c>
      <c r="C46" s="22">
        <f>B46-'LAST WEEK PRICES'!B45</f>
        <v>0</v>
      </c>
      <c r="D46" s="21" t="s">
        <v>29</v>
      </c>
      <c r="E46" s="14">
        <v>16</v>
      </c>
      <c r="F46" s="22">
        <f>E46-'LAST WEEK PRICES'!E45</f>
        <v>0</v>
      </c>
    </row>
    <row r="47" spans="1:6" customFormat="1" ht="22" customHeight="1" x14ac:dyDescent="0.2">
      <c r="A47" s="21" t="s">
        <v>44</v>
      </c>
      <c r="B47" s="13">
        <v>85</v>
      </c>
      <c r="C47" s="22">
        <f>B47-'LAST WEEK PRICES'!B46</f>
        <v>0</v>
      </c>
      <c r="D47" s="21" t="s">
        <v>28</v>
      </c>
      <c r="E47" s="14">
        <v>14</v>
      </c>
      <c r="F47" s="22">
        <f>E47-'LAST WEEK PRICES'!E46</f>
        <v>0</v>
      </c>
    </row>
    <row r="48" spans="1:6" customFormat="1" ht="22" customHeight="1" x14ac:dyDescent="0.2">
      <c r="A48" s="21" t="s">
        <v>16</v>
      </c>
      <c r="B48" s="14">
        <v>28</v>
      </c>
      <c r="C48" s="22">
        <f>B48-'LAST WEEK PRICES'!B47</f>
        <v>0</v>
      </c>
      <c r="D48" s="21" t="s">
        <v>99</v>
      </c>
      <c r="E48" s="14">
        <v>25</v>
      </c>
      <c r="F48" s="22">
        <f>E48-'LAST WEEK PRICES'!E47</f>
        <v>0</v>
      </c>
    </row>
    <row r="49" spans="1:6" customFormat="1" ht="22" customHeight="1" x14ac:dyDescent="0.2">
      <c r="A49" s="21" t="s">
        <v>108</v>
      </c>
      <c r="B49" s="14"/>
      <c r="C49" s="22"/>
      <c r="D49" s="21" t="s">
        <v>100</v>
      </c>
      <c r="E49" s="13">
        <v>25</v>
      </c>
      <c r="F49" s="22">
        <f>E49-'LAST WEEK PRICES'!E48</f>
        <v>0</v>
      </c>
    </row>
    <row r="50" spans="1:6" customFormat="1" ht="22" customHeight="1" x14ac:dyDescent="0.2">
      <c r="A50" s="21" t="s">
        <v>17</v>
      </c>
      <c r="B50" s="14">
        <v>14</v>
      </c>
      <c r="C50" s="22">
        <f>B50-'LAST WEEK PRICES'!B49</f>
        <v>-1</v>
      </c>
      <c r="D50" s="21" t="s">
        <v>27</v>
      </c>
      <c r="E50" s="14">
        <v>20</v>
      </c>
      <c r="F50" s="22">
        <f>E50-'LAST WEEK PRICES'!E49</f>
        <v>4</v>
      </c>
    </row>
    <row r="51" spans="1:6" customFormat="1" ht="22" customHeight="1" x14ac:dyDescent="0.2">
      <c r="A51" s="21" t="s">
        <v>101</v>
      </c>
      <c r="B51" s="13" t="s">
        <v>109</v>
      </c>
      <c r="C51" s="22"/>
      <c r="D51" s="21" t="s">
        <v>102</v>
      </c>
      <c r="E51" s="14">
        <v>30</v>
      </c>
      <c r="F51" s="22">
        <f>E51-'LAST WEEK PRICES'!E50</f>
        <v>0</v>
      </c>
    </row>
    <row r="52" spans="1:6" customFormat="1" ht="22" customHeight="1" x14ac:dyDescent="0.2">
      <c r="A52" s="21" t="s">
        <v>103</v>
      </c>
      <c r="B52" s="13">
        <v>50</v>
      </c>
      <c r="C52" s="22">
        <f>B52-'LAST WEEK PRICES'!B51</f>
        <v>0</v>
      </c>
      <c r="D52" s="21" t="s">
        <v>104</v>
      </c>
      <c r="E52" s="14">
        <v>18</v>
      </c>
      <c r="F52" s="22">
        <f>E52-'LAST WEEK PRICES'!E51</f>
        <v>0</v>
      </c>
    </row>
    <row r="53" spans="1:6" customFormat="1" ht="22" customHeight="1" x14ac:dyDescent="0.2">
      <c r="A53" s="21" t="s">
        <v>105</v>
      </c>
      <c r="B53" s="14">
        <v>15</v>
      </c>
      <c r="C53" s="22">
        <f>B53-'LAST WEEK PRICES'!B52</f>
        <v>0</v>
      </c>
      <c r="D53" s="21" t="s">
        <v>106</v>
      </c>
      <c r="E53" s="13" t="s">
        <v>109</v>
      </c>
      <c r="F53" s="22"/>
    </row>
    <row r="54" spans="1:6" customFormat="1" ht="22" customHeight="1" thickBot="1" x14ac:dyDescent="0.25">
      <c r="A54" s="23" t="s">
        <v>107</v>
      </c>
      <c r="B54" s="16">
        <v>42</v>
      </c>
      <c r="C54" s="24">
        <f>B54-'LAST WEEK PRICES'!B53</f>
        <v>8</v>
      </c>
      <c r="D54" s="23" t="s">
        <v>38</v>
      </c>
      <c r="E54" s="16">
        <v>10</v>
      </c>
      <c r="F54" s="24">
        <f>E54-'LAST WEEK PRICES'!E53</f>
        <v>0</v>
      </c>
    </row>
  </sheetData>
  <mergeCells count="1">
    <mergeCell ref="A1:F1"/>
  </mergeCells>
  <conditionalFormatting sqref="A3:A39">
    <cfRule type="cellIs" dxfId="19" priority="15" operator="equal">
      <formula>0</formula>
    </cfRule>
  </conditionalFormatting>
  <conditionalFormatting sqref="B3:C54">
    <cfRule type="cellIs" dxfId="18" priority="2" operator="equal">
      <formula>0</formula>
    </cfRule>
  </conditionalFormatting>
  <conditionalFormatting sqref="C3:C54">
    <cfRule type="cellIs" dxfId="17" priority="11" operator="lessThan">
      <formula>0</formula>
    </cfRule>
    <cfRule type="cellIs" dxfId="16" priority="12" operator="greaterThan">
      <formula>0</formula>
    </cfRule>
  </conditionalFormatting>
  <conditionalFormatting sqref="D13:D54">
    <cfRule type="cellIs" dxfId="15" priority="10" operator="equal">
      <formula>0</formula>
    </cfRule>
  </conditionalFormatting>
  <conditionalFormatting sqref="E3:F54">
    <cfRule type="cellIs" dxfId="14" priority="1" operator="equal">
      <formula>0</formula>
    </cfRule>
  </conditionalFormatting>
  <conditionalFormatting sqref="F3:F54">
    <cfRule type="cellIs" dxfId="13" priority="7" operator="lessThan">
      <formula>0</formula>
    </cfRule>
    <cfRule type="cellIs" dxfId="12" priority="8" operator="greaterThan">
      <formula>0</formula>
    </cfRule>
  </conditionalFormatting>
  <pageMargins left="0.25" right="0.25" top="0.75" bottom="0.75" header="0.3" footer="0.3"/>
  <pageSetup scale="84" fitToHeight="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5CEE4-91F9-6A4B-908D-733A995AF5A5}">
  <dimension ref="A1:F53"/>
  <sheetViews>
    <sheetView zoomScaleNormal="100" workbookViewId="0">
      <selection activeCell="E2" sqref="E2:E53"/>
    </sheetView>
  </sheetViews>
  <sheetFormatPr baseColWidth="10" defaultRowHeight="19" x14ac:dyDescent="0.25"/>
  <cols>
    <col min="1" max="1" width="25.6640625" style="1" customWidth="1"/>
    <col min="2" max="2" width="15.6640625" style="1" customWidth="1"/>
    <col min="3" max="3" width="10.83203125" style="1"/>
    <col min="4" max="4" width="24.6640625" style="1" customWidth="1"/>
    <col min="5" max="5" width="16.33203125" style="1" customWidth="1"/>
    <col min="6" max="16384" width="10.83203125" style="1"/>
  </cols>
  <sheetData>
    <row r="1" spans="1:6" ht="22" customHeight="1" x14ac:dyDescent="0.25">
      <c r="A1" s="2" t="s">
        <v>69</v>
      </c>
      <c r="B1" s="3" t="s">
        <v>46</v>
      </c>
      <c r="C1" s="4" t="s">
        <v>47</v>
      </c>
      <c r="D1" s="2" t="s">
        <v>45</v>
      </c>
      <c r="E1" s="3" t="s">
        <v>74</v>
      </c>
      <c r="F1" s="4" t="s">
        <v>47</v>
      </c>
    </row>
    <row r="2" spans="1:6" ht="22" customHeight="1" x14ac:dyDescent="0.25">
      <c r="A2" s="5" t="s">
        <v>75</v>
      </c>
      <c r="B2" s="13">
        <v>33</v>
      </c>
      <c r="C2" s="6"/>
      <c r="D2" s="5" t="s">
        <v>76</v>
      </c>
      <c r="E2" s="14">
        <v>40</v>
      </c>
      <c r="F2" s="7"/>
    </row>
    <row r="3" spans="1:6" ht="22" customHeight="1" x14ac:dyDescent="0.25">
      <c r="A3" s="5" t="s">
        <v>48</v>
      </c>
      <c r="B3" s="13">
        <v>33</v>
      </c>
      <c r="C3" s="6"/>
      <c r="D3" s="5" t="s">
        <v>18</v>
      </c>
      <c r="E3" s="14">
        <v>15</v>
      </c>
      <c r="F3" s="7"/>
    </row>
    <row r="4" spans="1:6" ht="22" customHeight="1" x14ac:dyDescent="0.25">
      <c r="A4" s="5" t="s">
        <v>0</v>
      </c>
      <c r="B4" s="14">
        <v>31</v>
      </c>
      <c r="C4" s="6"/>
      <c r="D4" s="5" t="s">
        <v>77</v>
      </c>
      <c r="E4" s="14">
        <v>32</v>
      </c>
      <c r="F4" s="7"/>
    </row>
    <row r="5" spans="1:6" ht="22" customHeight="1" x14ac:dyDescent="0.25">
      <c r="A5" s="5" t="s">
        <v>70</v>
      </c>
      <c r="B5" s="13">
        <v>34</v>
      </c>
      <c r="C5" s="6"/>
      <c r="D5" s="5" t="s">
        <v>19</v>
      </c>
      <c r="E5" s="14">
        <v>15</v>
      </c>
      <c r="F5" s="7"/>
    </row>
    <row r="6" spans="1:6" ht="22" customHeight="1" x14ac:dyDescent="0.25">
      <c r="A6" s="5" t="s">
        <v>49</v>
      </c>
      <c r="B6" s="14">
        <v>38</v>
      </c>
      <c r="C6" s="6"/>
      <c r="D6" s="5" t="s">
        <v>50</v>
      </c>
      <c r="E6" s="14">
        <v>27</v>
      </c>
      <c r="F6" s="7"/>
    </row>
    <row r="7" spans="1:6" ht="22" customHeight="1" x14ac:dyDescent="0.25">
      <c r="A7" s="5" t="s">
        <v>52</v>
      </c>
      <c r="B7" s="13">
        <v>38</v>
      </c>
      <c r="C7" s="6"/>
      <c r="D7" s="5" t="s">
        <v>51</v>
      </c>
      <c r="E7" s="14">
        <v>30</v>
      </c>
      <c r="F7" s="7"/>
    </row>
    <row r="8" spans="1:6" ht="22" customHeight="1" x14ac:dyDescent="0.25">
      <c r="A8" s="5" t="s">
        <v>1</v>
      </c>
      <c r="B8" s="14">
        <v>14</v>
      </c>
      <c r="C8" s="6"/>
      <c r="D8" s="5" t="s">
        <v>78</v>
      </c>
      <c r="E8" s="13">
        <v>65</v>
      </c>
      <c r="F8" s="7"/>
    </row>
    <row r="9" spans="1:6" ht="22" customHeight="1" x14ac:dyDescent="0.25">
      <c r="A9" s="5" t="s">
        <v>54</v>
      </c>
      <c r="B9" s="13">
        <v>38</v>
      </c>
      <c r="C9" s="6"/>
      <c r="D9" s="5" t="s">
        <v>39</v>
      </c>
      <c r="E9" s="17">
        <v>30.25</v>
      </c>
      <c r="F9" s="7"/>
    </row>
    <row r="10" spans="1:6" ht="22" customHeight="1" x14ac:dyDescent="0.25">
      <c r="A10" s="5" t="s">
        <v>55</v>
      </c>
      <c r="B10" s="14">
        <v>48</v>
      </c>
      <c r="C10" s="6"/>
      <c r="D10" s="5" t="s">
        <v>53</v>
      </c>
      <c r="E10" s="14">
        <v>38</v>
      </c>
      <c r="F10" s="7"/>
    </row>
    <row r="11" spans="1:6" ht="22" customHeight="1" x14ac:dyDescent="0.25">
      <c r="A11" s="5" t="s">
        <v>42</v>
      </c>
      <c r="B11" s="14">
        <v>33</v>
      </c>
      <c r="C11" s="6"/>
      <c r="D11" s="5" t="s">
        <v>20</v>
      </c>
      <c r="E11" s="14">
        <v>53</v>
      </c>
      <c r="F11" s="7"/>
    </row>
    <row r="12" spans="1:6" ht="22" customHeight="1" x14ac:dyDescent="0.25">
      <c r="A12" s="5" t="s">
        <v>2</v>
      </c>
      <c r="B12" s="14">
        <v>20</v>
      </c>
      <c r="C12" s="6"/>
      <c r="D12" s="5" t="s">
        <v>21</v>
      </c>
      <c r="E12" s="14">
        <v>16</v>
      </c>
      <c r="F12" s="7"/>
    </row>
    <row r="13" spans="1:6" ht="22" customHeight="1" x14ac:dyDescent="0.25">
      <c r="A13" s="5" t="s">
        <v>56</v>
      </c>
      <c r="B13" s="14">
        <v>20</v>
      </c>
      <c r="C13" s="6"/>
      <c r="D13" s="5" t="s">
        <v>22</v>
      </c>
      <c r="E13" s="14">
        <v>36</v>
      </c>
      <c r="F13" s="7"/>
    </row>
    <row r="14" spans="1:6" ht="22" customHeight="1" x14ac:dyDescent="0.25">
      <c r="A14" s="5" t="s">
        <v>57</v>
      </c>
      <c r="B14" s="14">
        <v>37</v>
      </c>
      <c r="C14" s="6"/>
      <c r="D14" s="5" t="s">
        <v>79</v>
      </c>
      <c r="E14" s="14">
        <v>16</v>
      </c>
      <c r="F14" s="7"/>
    </row>
    <row r="15" spans="1:6" ht="22" customHeight="1" x14ac:dyDescent="0.25">
      <c r="A15" s="5" t="s">
        <v>3</v>
      </c>
      <c r="B15" s="14">
        <v>35</v>
      </c>
      <c r="C15" s="6"/>
      <c r="D15" s="5" t="s">
        <v>23</v>
      </c>
      <c r="E15" s="14">
        <v>36</v>
      </c>
      <c r="F15" s="6"/>
    </row>
    <row r="16" spans="1:6" ht="22" customHeight="1" x14ac:dyDescent="0.25">
      <c r="A16" s="5" t="s">
        <v>60</v>
      </c>
      <c r="B16" s="14">
        <v>12</v>
      </c>
      <c r="C16" s="6"/>
      <c r="D16" s="5" t="s">
        <v>24</v>
      </c>
      <c r="E16" s="14">
        <v>18</v>
      </c>
      <c r="F16" s="6"/>
    </row>
    <row r="17" spans="1:6" ht="22" customHeight="1" x14ac:dyDescent="0.25">
      <c r="A17" s="5" t="s">
        <v>4</v>
      </c>
      <c r="B17" s="14">
        <v>24</v>
      </c>
      <c r="C17" s="6"/>
      <c r="D17" s="5" t="s">
        <v>80</v>
      </c>
      <c r="E17" s="13" t="s">
        <v>109</v>
      </c>
      <c r="F17" s="6"/>
    </row>
    <row r="18" spans="1:6" ht="22" customHeight="1" x14ac:dyDescent="0.25">
      <c r="A18" s="5" t="s">
        <v>62</v>
      </c>
      <c r="B18" s="15">
        <v>27</v>
      </c>
      <c r="C18" s="6"/>
      <c r="D18" s="5" t="s">
        <v>58</v>
      </c>
      <c r="E18" s="14">
        <v>22</v>
      </c>
      <c r="F18" s="6"/>
    </row>
    <row r="19" spans="1:6" ht="22" customHeight="1" x14ac:dyDescent="0.25">
      <c r="A19" s="5" t="s">
        <v>63</v>
      </c>
      <c r="B19" s="14">
        <v>25</v>
      </c>
      <c r="C19" s="6"/>
      <c r="D19" s="5" t="s">
        <v>59</v>
      </c>
      <c r="E19" s="14">
        <v>20</v>
      </c>
      <c r="F19" s="6"/>
    </row>
    <row r="20" spans="1:6" ht="22" customHeight="1" x14ac:dyDescent="0.25">
      <c r="A20" s="5" t="s">
        <v>6</v>
      </c>
      <c r="B20" s="14">
        <v>31</v>
      </c>
      <c r="C20" s="6"/>
      <c r="D20" s="5" t="s">
        <v>61</v>
      </c>
      <c r="E20" s="14">
        <v>24</v>
      </c>
      <c r="F20" s="6"/>
    </row>
    <row r="21" spans="1:6" ht="22" customHeight="1" x14ac:dyDescent="0.25">
      <c r="A21" s="5" t="s">
        <v>7</v>
      </c>
      <c r="B21" s="13">
        <v>28</v>
      </c>
      <c r="C21" s="6"/>
      <c r="D21" s="5" t="s">
        <v>81</v>
      </c>
      <c r="E21" s="14">
        <v>24</v>
      </c>
      <c r="F21" s="6"/>
    </row>
    <row r="22" spans="1:6" ht="22" customHeight="1" x14ac:dyDescent="0.25">
      <c r="A22" s="5" t="s">
        <v>5</v>
      </c>
      <c r="B22" s="14">
        <v>18</v>
      </c>
      <c r="C22" s="6"/>
      <c r="D22" s="5" t="s">
        <v>25</v>
      </c>
      <c r="E22" s="14">
        <v>23</v>
      </c>
      <c r="F22" s="6"/>
    </row>
    <row r="23" spans="1:6" ht="22" customHeight="1" x14ac:dyDescent="0.25">
      <c r="A23" s="5" t="s">
        <v>8</v>
      </c>
      <c r="B23" s="14">
        <v>27</v>
      </c>
      <c r="C23" s="6"/>
      <c r="D23" s="5" t="s">
        <v>82</v>
      </c>
      <c r="E23" s="14">
        <v>20</v>
      </c>
      <c r="F23" s="6"/>
    </row>
    <row r="24" spans="1:6" ht="22" customHeight="1" x14ac:dyDescent="0.25">
      <c r="A24" s="5" t="s">
        <v>83</v>
      </c>
      <c r="B24" s="13">
        <v>42</v>
      </c>
      <c r="C24" s="6"/>
      <c r="D24" s="5" t="s">
        <v>26</v>
      </c>
      <c r="E24" s="14">
        <v>18</v>
      </c>
      <c r="F24" s="6"/>
    </row>
    <row r="25" spans="1:6" ht="22" customHeight="1" x14ac:dyDescent="0.25">
      <c r="A25" s="5" t="s">
        <v>84</v>
      </c>
      <c r="B25" s="14">
        <v>24</v>
      </c>
      <c r="C25" s="6"/>
      <c r="D25" s="5" t="s">
        <v>85</v>
      </c>
      <c r="E25" s="13">
        <v>29</v>
      </c>
      <c r="F25" s="6"/>
    </row>
    <row r="26" spans="1:6" ht="22" customHeight="1" x14ac:dyDescent="0.25">
      <c r="A26" s="5" t="s">
        <v>86</v>
      </c>
      <c r="B26" s="14">
        <v>31</v>
      </c>
      <c r="C26" s="6"/>
      <c r="D26" s="5" t="s">
        <v>64</v>
      </c>
      <c r="E26" s="14">
        <v>20</v>
      </c>
      <c r="F26" s="6"/>
    </row>
    <row r="27" spans="1:6" ht="22" customHeight="1" x14ac:dyDescent="0.25">
      <c r="A27" s="5" t="s">
        <v>73</v>
      </c>
      <c r="B27" s="14">
        <v>17</v>
      </c>
      <c r="C27" s="6"/>
      <c r="D27" s="5" t="s">
        <v>87</v>
      </c>
      <c r="E27" s="14">
        <v>15</v>
      </c>
      <c r="F27" s="6"/>
    </row>
    <row r="28" spans="1:6" ht="22" customHeight="1" x14ac:dyDescent="0.25">
      <c r="A28" s="5" t="s">
        <v>88</v>
      </c>
      <c r="B28" s="14">
        <v>15</v>
      </c>
      <c r="C28" s="6"/>
      <c r="D28" s="5" t="s">
        <v>89</v>
      </c>
      <c r="E28" s="14">
        <v>22</v>
      </c>
      <c r="F28" s="6"/>
    </row>
    <row r="29" spans="1:6" ht="22" customHeight="1" x14ac:dyDescent="0.25">
      <c r="A29" s="5" t="s">
        <v>90</v>
      </c>
      <c r="B29" s="14">
        <v>20</v>
      </c>
      <c r="C29" s="6"/>
      <c r="D29" s="5" t="s">
        <v>65</v>
      </c>
      <c r="E29" s="14">
        <v>28</v>
      </c>
      <c r="F29" s="6"/>
    </row>
    <row r="30" spans="1:6" ht="22" customHeight="1" x14ac:dyDescent="0.25">
      <c r="A30" s="5" t="s">
        <v>91</v>
      </c>
      <c r="B30" s="14">
        <v>20</v>
      </c>
      <c r="C30" s="6"/>
      <c r="D30" s="5" t="s">
        <v>66</v>
      </c>
      <c r="E30" s="14">
        <v>30</v>
      </c>
      <c r="F30" s="6"/>
    </row>
    <row r="31" spans="1:6" ht="22" customHeight="1" x14ac:dyDescent="0.25">
      <c r="A31" s="5" t="s">
        <v>9</v>
      </c>
      <c r="B31" s="14">
        <v>20</v>
      </c>
      <c r="C31" s="6"/>
      <c r="D31" s="5" t="s">
        <v>92</v>
      </c>
      <c r="E31" s="17">
        <v>19</v>
      </c>
      <c r="F31" s="6"/>
    </row>
    <row r="32" spans="1:6" ht="22" customHeight="1" x14ac:dyDescent="0.25">
      <c r="A32" s="5" t="s">
        <v>41</v>
      </c>
      <c r="B32" s="14">
        <v>24</v>
      </c>
      <c r="C32" s="6"/>
      <c r="D32" s="5" t="s">
        <v>31</v>
      </c>
      <c r="E32" s="14">
        <v>25</v>
      </c>
      <c r="F32" s="6"/>
    </row>
    <row r="33" spans="1:6" ht="22" customHeight="1" x14ac:dyDescent="0.25">
      <c r="A33" s="5" t="s">
        <v>93</v>
      </c>
      <c r="B33" s="14">
        <v>24</v>
      </c>
      <c r="C33" s="6"/>
      <c r="D33" s="5" t="s">
        <v>32</v>
      </c>
      <c r="E33" s="14">
        <v>25</v>
      </c>
      <c r="F33" s="8"/>
    </row>
    <row r="34" spans="1:6" ht="22" customHeight="1" x14ac:dyDescent="0.25">
      <c r="A34" s="5" t="s">
        <v>94</v>
      </c>
      <c r="B34" s="13">
        <v>70</v>
      </c>
      <c r="C34" s="6"/>
      <c r="D34" s="5" t="s">
        <v>67</v>
      </c>
      <c r="E34" s="14">
        <v>32</v>
      </c>
      <c r="F34" s="6"/>
    </row>
    <row r="35" spans="1:6" ht="22" customHeight="1" x14ac:dyDescent="0.25">
      <c r="A35" s="5" t="s">
        <v>95</v>
      </c>
      <c r="B35" s="13" t="s">
        <v>109</v>
      </c>
      <c r="C35" s="6"/>
      <c r="D35" s="5" t="s">
        <v>33</v>
      </c>
      <c r="E35" s="14">
        <v>10</v>
      </c>
      <c r="F35" s="6"/>
    </row>
    <row r="36" spans="1:6" ht="22" customHeight="1" x14ac:dyDescent="0.25">
      <c r="A36" s="5" t="s">
        <v>96</v>
      </c>
      <c r="B36" s="14">
        <v>32</v>
      </c>
      <c r="C36" s="6"/>
      <c r="D36" s="5" t="s">
        <v>34</v>
      </c>
      <c r="E36" s="14">
        <v>16</v>
      </c>
      <c r="F36" s="9"/>
    </row>
    <row r="37" spans="1:6" ht="22" customHeight="1" x14ac:dyDescent="0.25">
      <c r="A37" s="5" t="s">
        <v>97</v>
      </c>
      <c r="B37" s="13">
        <v>40</v>
      </c>
      <c r="C37" s="6"/>
      <c r="D37" s="5" t="s">
        <v>35</v>
      </c>
      <c r="E37" s="14">
        <v>10</v>
      </c>
      <c r="F37" s="6"/>
    </row>
    <row r="38" spans="1:6" ht="22" customHeight="1" x14ac:dyDescent="0.25">
      <c r="A38" s="5" t="s">
        <v>10</v>
      </c>
      <c r="B38" s="14">
        <v>22</v>
      </c>
      <c r="C38" s="6"/>
      <c r="D38" s="5" t="s">
        <v>36</v>
      </c>
      <c r="E38" s="14">
        <v>16</v>
      </c>
      <c r="F38" s="6"/>
    </row>
    <row r="39" spans="1:6" ht="22" customHeight="1" x14ac:dyDescent="0.25">
      <c r="A39" s="5" t="s">
        <v>11</v>
      </c>
      <c r="B39" s="14">
        <v>22</v>
      </c>
      <c r="C39" s="6"/>
      <c r="D39" s="5" t="s">
        <v>98</v>
      </c>
      <c r="E39" s="13" t="s">
        <v>109</v>
      </c>
      <c r="F39" s="6"/>
    </row>
    <row r="40" spans="1:6" ht="22" customHeight="1" x14ac:dyDescent="0.25">
      <c r="A40" s="5" t="s">
        <v>40</v>
      </c>
      <c r="B40" s="13">
        <v>50</v>
      </c>
      <c r="C40" s="6"/>
      <c r="D40" s="5" t="s">
        <v>68</v>
      </c>
      <c r="E40" s="14">
        <v>18</v>
      </c>
      <c r="F40" s="6"/>
    </row>
    <row r="41" spans="1:6" ht="22" customHeight="1" x14ac:dyDescent="0.25">
      <c r="A41" s="5" t="s">
        <v>12</v>
      </c>
      <c r="B41" s="14">
        <v>18</v>
      </c>
      <c r="C41" s="6"/>
      <c r="D41" s="5" t="s">
        <v>43</v>
      </c>
      <c r="E41" s="13">
        <v>24</v>
      </c>
      <c r="F41" s="7"/>
    </row>
    <row r="42" spans="1:6" ht="22" customHeight="1" x14ac:dyDescent="0.25">
      <c r="A42" s="5" t="s">
        <v>71</v>
      </c>
      <c r="B42" s="14">
        <v>18</v>
      </c>
      <c r="C42" s="6"/>
      <c r="D42" s="5" t="s">
        <v>37</v>
      </c>
      <c r="E42" s="14">
        <v>25</v>
      </c>
      <c r="F42" s="7"/>
    </row>
    <row r="43" spans="1:6" ht="22" customHeight="1" x14ac:dyDescent="0.25">
      <c r="A43" s="5" t="s">
        <v>13</v>
      </c>
      <c r="B43" s="14">
        <v>25</v>
      </c>
      <c r="C43" s="6"/>
      <c r="D43" s="5" t="s">
        <v>72</v>
      </c>
      <c r="E43" s="14">
        <v>28</v>
      </c>
      <c r="F43" s="7"/>
    </row>
    <row r="44" spans="1:6" ht="22" customHeight="1" x14ac:dyDescent="0.25">
      <c r="A44" s="5" t="s">
        <v>14</v>
      </c>
      <c r="B44" s="14">
        <v>15</v>
      </c>
      <c r="C44" s="6"/>
      <c r="D44" s="5" t="s">
        <v>30</v>
      </c>
      <c r="E44" s="14">
        <v>16</v>
      </c>
      <c r="F44" s="7"/>
    </row>
    <row r="45" spans="1:6" ht="22" customHeight="1" x14ac:dyDescent="0.25">
      <c r="A45" s="5" t="s">
        <v>15</v>
      </c>
      <c r="B45" s="14">
        <v>35</v>
      </c>
      <c r="C45" s="6"/>
      <c r="D45" s="5" t="s">
        <v>29</v>
      </c>
      <c r="E45" s="14">
        <v>16</v>
      </c>
      <c r="F45" s="7"/>
    </row>
    <row r="46" spans="1:6" ht="22" customHeight="1" x14ac:dyDescent="0.25">
      <c r="A46" s="5" t="s">
        <v>44</v>
      </c>
      <c r="B46" s="13">
        <v>85</v>
      </c>
      <c r="C46" s="6"/>
      <c r="D46" s="5" t="s">
        <v>28</v>
      </c>
      <c r="E46" s="14">
        <v>14</v>
      </c>
      <c r="F46" s="7"/>
    </row>
    <row r="47" spans="1:6" ht="22" customHeight="1" x14ac:dyDescent="0.25">
      <c r="A47" s="5" t="s">
        <v>16</v>
      </c>
      <c r="B47" s="14">
        <v>28</v>
      </c>
      <c r="C47" s="6"/>
      <c r="D47" s="5" t="s">
        <v>99</v>
      </c>
      <c r="E47" s="14">
        <v>25</v>
      </c>
      <c r="F47" s="7"/>
    </row>
    <row r="48" spans="1:6" ht="22" customHeight="1" x14ac:dyDescent="0.25">
      <c r="A48" s="5" t="s">
        <v>108</v>
      </c>
      <c r="B48" s="14"/>
      <c r="C48" s="6"/>
      <c r="D48" s="5" t="s">
        <v>100</v>
      </c>
      <c r="E48" s="13">
        <v>25</v>
      </c>
      <c r="F48" s="7"/>
    </row>
    <row r="49" spans="1:6" ht="22" customHeight="1" x14ac:dyDescent="0.25">
      <c r="A49" s="5" t="s">
        <v>17</v>
      </c>
      <c r="B49" s="14">
        <v>15</v>
      </c>
      <c r="C49" s="6"/>
      <c r="D49" s="5" t="s">
        <v>27</v>
      </c>
      <c r="E49" s="14">
        <v>16</v>
      </c>
      <c r="F49" s="7"/>
    </row>
    <row r="50" spans="1:6" ht="22" customHeight="1" x14ac:dyDescent="0.25">
      <c r="A50" s="5" t="s">
        <v>101</v>
      </c>
      <c r="B50" s="13" t="s">
        <v>109</v>
      </c>
      <c r="C50" s="6"/>
      <c r="D50" s="5" t="s">
        <v>102</v>
      </c>
      <c r="E50" s="14">
        <v>30</v>
      </c>
      <c r="F50" s="7"/>
    </row>
    <row r="51" spans="1:6" ht="22" customHeight="1" x14ac:dyDescent="0.25">
      <c r="A51" s="5" t="s">
        <v>103</v>
      </c>
      <c r="B51" s="13">
        <v>50</v>
      </c>
      <c r="C51" s="6"/>
      <c r="D51" s="5" t="s">
        <v>104</v>
      </c>
      <c r="E51" s="14">
        <v>18</v>
      </c>
      <c r="F51" s="7"/>
    </row>
    <row r="52" spans="1:6" ht="22" customHeight="1" x14ac:dyDescent="0.25">
      <c r="A52" s="5" t="s">
        <v>105</v>
      </c>
      <c r="B52" s="14">
        <v>15</v>
      </c>
      <c r="C52" s="6"/>
      <c r="D52" s="5" t="s">
        <v>106</v>
      </c>
      <c r="E52" s="13" t="s">
        <v>109</v>
      </c>
      <c r="F52" s="7"/>
    </row>
    <row r="53" spans="1:6" ht="22" customHeight="1" thickBot="1" x14ac:dyDescent="0.3">
      <c r="A53" s="10" t="s">
        <v>107</v>
      </c>
      <c r="B53" s="16">
        <v>34</v>
      </c>
      <c r="C53" s="11"/>
      <c r="D53" s="10" t="s">
        <v>38</v>
      </c>
      <c r="E53" s="16">
        <v>10</v>
      </c>
      <c r="F53" s="12"/>
    </row>
  </sheetData>
  <conditionalFormatting sqref="A2:A38 F15:F39">
    <cfRule type="cellIs" dxfId="11" priority="24" operator="equal">
      <formula>0</formula>
    </cfRule>
  </conditionalFormatting>
  <conditionalFormatting sqref="C2:C53">
    <cfRule type="cellIs" dxfId="10" priority="4" operator="equal">
      <formula>0</formula>
    </cfRule>
  </conditionalFormatting>
  <conditionalFormatting sqref="C2:C53">
    <cfRule type="cellIs" dxfId="9" priority="20" operator="lessThan">
      <formula>0</formula>
    </cfRule>
    <cfRule type="cellIs" dxfId="8" priority="21" operator="greaterThan">
      <formula>0</formula>
    </cfRule>
  </conditionalFormatting>
  <conditionalFormatting sqref="D12:D53">
    <cfRule type="cellIs" dxfId="7" priority="19" operator="equal">
      <formula>0</formula>
    </cfRule>
  </conditionalFormatting>
  <conditionalFormatting sqref="F15:F39">
    <cfRule type="cellIs" dxfId="5" priority="22" operator="greaterThan">
      <formula>0</formula>
    </cfRule>
    <cfRule type="cellIs" dxfId="4" priority="23" operator="lessThan">
      <formula>0</formula>
    </cfRule>
  </conditionalFormatting>
  <conditionalFormatting sqref="B2:B53">
    <cfRule type="cellIs" dxfId="1" priority="2" operator="equal">
      <formula>0</formula>
    </cfRule>
  </conditionalFormatting>
  <conditionalFormatting sqref="E2:E53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0" verticalDpi="0"/>
  <headerFooter>
    <oddHeader>&amp;CMARCH 10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5DCA-D702-3544-A8F0-90E3BFFB80DC}">
  <sheetPr filterMode="1">
    <pageSetUpPr fitToPage="1"/>
  </sheetPr>
  <dimension ref="A1:I106"/>
  <sheetViews>
    <sheetView workbookViewId="0">
      <selection activeCell="I106" sqref="A1:I106"/>
    </sheetView>
  </sheetViews>
  <sheetFormatPr baseColWidth="10" defaultRowHeight="30" customHeight="1" x14ac:dyDescent="0.25"/>
  <cols>
    <col min="1" max="1" width="32.6640625" style="29" customWidth="1"/>
    <col min="2" max="2" width="21.6640625" style="28" customWidth="1"/>
    <col min="3" max="3" width="21" style="32" customWidth="1"/>
    <col min="4" max="4" width="27.6640625" style="34" customWidth="1"/>
    <col min="5" max="5" width="32.33203125" style="32" customWidth="1"/>
    <col min="6" max="6" width="21.83203125" style="33" customWidth="1"/>
    <col min="7" max="7" width="22" style="32" customWidth="1"/>
    <col min="8" max="8" width="10.6640625" style="29" customWidth="1"/>
    <col min="9" max="9" width="24.83203125" style="28" customWidth="1"/>
    <col min="10" max="16384" width="10.83203125" style="29"/>
  </cols>
  <sheetData>
    <row r="1" spans="1:9" s="31" customFormat="1" ht="30" customHeight="1" x14ac:dyDescent="0.2">
      <c r="A1" s="35" t="s">
        <v>115</v>
      </c>
      <c r="B1" s="36" t="s">
        <v>46</v>
      </c>
      <c r="C1" s="35" t="s">
        <v>119</v>
      </c>
      <c r="D1" s="37" t="s">
        <v>120</v>
      </c>
      <c r="E1" s="35" t="s">
        <v>116</v>
      </c>
      <c r="F1" s="38" t="s">
        <v>117</v>
      </c>
      <c r="G1" s="35" t="s">
        <v>118</v>
      </c>
      <c r="H1" s="35"/>
      <c r="I1" s="36" t="s">
        <v>121</v>
      </c>
    </row>
    <row r="2" spans="1:9" ht="30" hidden="1" customHeight="1" x14ac:dyDescent="0.25">
      <c r="A2" s="27" t="s">
        <v>75</v>
      </c>
      <c r="B2" s="28" cm="1">
        <f t="array" ref="B2:B53">'THIS WEEK PRICES'!B3:B54</f>
        <v>33</v>
      </c>
      <c r="C2" s="29"/>
      <c r="D2" s="29"/>
      <c r="E2" s="29"/>
      <c r="F2" s="30" t="e">
        <f>E2/C2</f>
        <v>#DIV/0!</v>
      </c>
      <c r="G2" s="29"/>
      <c r="I2" s="29"/>
    </row>
    <row r="3" spans="1:9" ht="30" customHeight="1" x14ac:dyDescent="0.25">
      <c r="A3" s="39" t="s">
        <v>48</v>
      </c>
      <c r="B3" s="40">
        <v>33</v>
      </c>
      <c r="C3" s="41">
        <v>126</v>
      </c>
      <c r="D3" s="42">
        <v>12</v>
      </c>
      <c r="E3" s="41">
        <v>3278.5</v>
      </c>
      <c r="F3" s="43">
        <f>E3/(C3-D3)</f>
        <v>28.758771929824562</v>
      </c>
      <c r="G3" s="40">
        <f>B3/F3</f>
        <v>1.1474759798688425</v>
      </c>
      <c r="H3" s="44"/>
      <c r="I3" s="40">
        <f>B3*C3</f>
        <v>4158</v>
      </c>
    </row>
    <row r="4" spans="1:9" ht="30" customHeight="1" x14ac:dyDescent="0.25">
      <c r="A4" s="39" t="s">
        <v>0</v>
      </c>
      <c r="B4" s="40">
        <v>31</v>
      </c>
      <c r="C4" s="41">
        <v>6</v>
      </c>
      <c r="D4" s="42">
        <v>3</v>
      </c>
      <c r="E4" s="41">
        <v>78</v>
      </c>
      <c r="F4" s="43">
        <f>E4/(C4-D4)</f>
        <v>26</v>
      </c>
      <c r="G4" s="40">
        <f>B4/F4</f>
        <v>1.1923076923076923</v>
      </c>
      <c r="H4" s="44"/>
      <c r="I4" s="40">
        <f>B4*C4</f>
        <v>186</v>
      </c>
    </row>
    <row r="5" spans="1:9" ht="30" hidden="1" customHeight="1" x14ac:dyDescent="0.25">
      <c r="A5" s="27" t="s">
        <v>70</v>
      </c>
      <c r="B5" s="28">
        <v>34</v>
      </c>
      <c r="C5" s="29"/>
      <c r="D5" s="29"/>
      <c r="E5" s="29"/>
      <c r="F5" s="30" t="e">
        <f t="shared" ref="F5:F66" si="0">E5/C5</f>
        <v>#DIV/0!</v>
      </c>
      <c r="G5" s="29"/>
      <c r="I5" s="29"/>
    </row>
    <row r="6" spans="1:9" ht="30" customHeight="1" x14ac:dyDescent="0.25">
      <c r="A6" s="39" t="s">
        <v>49</v>
      </c>
      <c r="B6" s="40">
        <v>38</v>
      </c>
      <c r="C6" s="41">
        <v>16</v>
      </c>
      <c r="D6" s="42">
        <v>0</v>
      </c>
      <c r="E6" s="41">
        <v>156.25</v>
      </c>
      <c r="F6" s="43">
        <f>E6/(C6-D6)</f>
        <v>9.765625</v>
      </c>
      <c r="G6" s="40">
        <f>B6/F6</f>
        <v>3.8912</v>
      </c>
      <c r="H6" s="44"/>
      <c r="I6" s="40">
        <f>B6*C6</f>
        <v>608</v>
      </c>
    </row>
    <row r="7" spans="1:9" ht="30" hidden="1" customHeight="1" x14ac:dyDescent="0.25">
      <c r="A7" s="27" t="s">
        <v>52</v>
      </c>
      <c r="B7" s="28">
        <v>38</v>
      </c>
      <c r="C7" s="29"/>
      <c r="D7" s="29"/>
      <c r="E7" s="29"/>
      <c r="F7" s="30" t="e">
        <f t="shared" si="0"/>
        <v>#DIV/0!</v>
      </c>
      <c r="G7" s="29"/>
      <c r="I7" s="29"/>
    </row>
    <row r="8" spans="1:9" ht="30" customHeight="1" x14ac:dyDescent="0.25">
      <c r="A8" s="39" t="s">
        <v>1</v>
      </c>
      <c r="B8" s="40">
        <v>14</v>
      </c>
      <c r="C8" s="41">
        <v>1</v>
      </c>
      <c r="D8" s="42">
        <v>0</v>
      </c>
      <c r="E8" s="41">
        <v>10</v>
      </c>
      <c r="F8" s="43">
        <f t="shared" ref="F8:F10" si="1">E8/(C8-D8)</f>
        <v>10</v>
      </c>
      <c r="G8" s="40">
        <f t="shared" ref="G8:G10" si="2">B8/F8</f>
        <v>1.4</v>
      </c>
      <c r="H8" s="44"/>
      <c r="I8" s="40">
        <f t="shared" ref="I8:I10" si="3">B8*C8</f>
        <v>14</v>
      </c>
    </row>
    <row r="9" spans="1:9" ht="30" customHeight="1" x14ac:dyDescent="0.25">
      <c r="A9" s="39" t="s">
        <v>54</v>
      </c>
      <c r="B9" s="40">
        <v>38</v>
      </c>
      <c r="C9" s="41">
        <v>1</v>
      </c>
      <c r="D9" s="42">
        <v>0</v>
      </c>
      <c r="E9" s="41">
        <v>10</v>
      </c>
      <c r="F9" s="43">
        <f t="shared" si="1"/>
        <v>10</v>
      </c>
      <c r="G9" s="40">
        <f t="shared" si="2"/>
        <v>3.8</v>
      </c>
      <c r="H9" s="44"/>
      <c r="I9" s="40">
        <f t="shared" si="3"/>
        <v>38</v>
      </c>
    </row>
    <row r="10" spans="1:9" ht="30" customHeight="1" x14ac:dyDescent="0.25">
      <c r="A10" s="39" t="s">
        <v>55</v>
      </c>
      <c r="B10" s="40">
        <v>48</v>
      </c>
      <c r="C10" s="41">
        <v>26</v>
      </c>
      <c r="D10" s="42">
        <v>0</v>
      </c>
      <c r="E10" s="41">
        <v>193</v>
      </c>
      <c r="F10" s="43">
        <f t="shared" si="1"/>
        <v>7.4230769230769234</v>
      </c>
      <c r="G10" s="40">
        <f t="shared" si="2"/>
        <v>6.4663212435233159</v>
      </c>
      <c r="H10" s="44"/>
      <c r="I10" s="40">
        <f t="shared" si="3"/>
        <v>1248</v>
      </c>
    </row>
    <row r="11" spans="1:9" ht="30" hidden="1" customHeight="1" x14ac:dyDescent="0.25">
      <c r="A11" s="27" t="s">
        <v>42</v>
      </c>
      <c r="B11" s="28">
        <v>33</v>
      </c>
      <c r="C11" s="29"/>
      <c r="D11" s="29"/>
      <c r="E11" s="29"/>
      <c r="F11" s="30" t="e">
        <f t="shared" si="0"/>
        <v>#DIV/0!</v>
      </c>
      <c r="G11" s="29"/>
      <c r="I11" s="29"/>
    </row>
    <row r="12" spans="1:9" ht="30" customHeight="1" x14ac:dyDescent="0.25">
      <c r="A12" s="39" t="s">
        <v>2</v>
      </c>
      <c r="B12" s="40">
        <v>20</v>
      </c>
      <c r="C12" s="41">
        <v>56</v>
      </c>
      <c r="D12" s="42">
        <v>0</v>
      </c>
      <c r="E12" s="41">
        <v>899</v>
      </c>
      <c r="F12" s="43">
        <f>E12/(C12-D12)</f>
        <v>16.053571428571427</v>
      </c>
      <c r="G12" s="40">
        <f>B12/F12</f>
        <v>1.2458286985539488</v>
      </c>
      <c r="H12" s="44"/>
      <c r="I12" s="40">
        <f>B12*C12</f>
        <v>1120</v>
      </c>
    </row>
    <row r="13" spans="1:9" ht="30" hidden="1" customHeight="1" x14ac:dyDescent="0.25">
      <c r="A13" s="27" t="s">
        <v>56</v>
      </c>
      <c r="B13" s="28">
        <v>20</v>
      </c>
      <c r="C13" s="29"/>
      <c r="D13" s="29"/>
      <c r="E13" s="29"/>
      <c r="F13" s="30" t="e">
        <f t="shared" si="0"/>
        <v>#DIV/0!</v>
      </c>
      <c r="G13" s="29"/>
      <c r="I13" s="29"/>
    </row>
    <row r="14" spans="1:9" ht="30" hidden="1" customHeight="1" x14ac:dyDescent="0.25">
      <c r="A14" s="27" t="s">
        <v>57</v>
      </c>
      <c r="B14" s="28">
        <v>34</v>
      </c>
      <c r="C14" s="29"/>
      <c r="D14" s="29"/>
      <c r="E14" s="29"/>
      <c r="F14" s="30" t="e">
        <f t="shared" si="0"/>
        <v>#DIV/0!</v>
      </c>
      <c r="G14" s="29"/>
      <c r="I14" s="29"/>
    </row>
    <row r="15" spans="1:9" ht="30" hidden="1" customHeight="1" x14ac:dyDescent="0.25">
      <c r="A15" s="27" t="s">
        <v>3</v>
      </c>
      <c r="B15" s="28">
        <v>35</v>
      </c>
      <c r="C15" s="29"/>
      <c r="D15" s="29"/>
      <c r="E15" s="29"/>
      <c r="F15" s="30" t="e">
        <f t="shared" si="0"/>
        <v>#DIV/0!</v>
      </c>
      <c r="G15" s="29"/>
      <c r="I15" s="29"/>
    </row>
    <row r="16" spans="1:9" ht="30" customHeight="1" x14ac:dyDescent="0.25">
      <c r="A16" s="39" t="s">
        <v>60</v>
      </c>
      <c r="B16" s="40">
        <v>12</v>
      </c>
      <c r="C16" s="41">
        <v>60</v>
      </c>
      <c r="D16" s="42">
        <v>14</v>
      </c>
      <c r="E16" s="41">
        <v>1400</v>
      </c>
      <c r="F16" s="43">
        <f>E16/(C16-D16)</f>
        <v>30.434782608695652</v>
      </c>
      <c r="G16" s="40">
        <f>B16/F16</f>
        <v>0.39428571428571429</v>
      </c>
      <c r="H16" s="44"/>
      <c r="I16" s="40">
        <f>B16*C16</f>
        <v>720</v>
      </c>
    </row>
    <row r="17" spans="1:9" ht="30" hidden="1" customHeight="1" x14ac:dyDescent="0.25">
      <c r="A17" s="27" t="s">
        <v>4</v>
      </c>
      <c r="B17" s="28">
        <v>24</v>
      </c>
      <c r="C17" s="29"/>
      <c r="D17" s="29"/>
      <c r="E17" s="29"/>
      <c r="F17" s="30" t="e">
        <f t="shared" si="0"/>
        <v>#DIV/0!</v>
      </c>
      <c r="G17" s="29"/>
      <c r="I17" s="29"/>
    </row>
    <row r="18" spans="1:9" ht="30" customHeight="1" x14ac:dyDescent="0.25">
      <c r="A18" s="39" t="s">
        <v>62</v>
      </c>
      <c r="B18" s="40">
        <v>27</v>
      </c>
      <c r="C18" s="41">
        <v>47</v>
      </c>
      <c r="D18" s="42">
        <v>1</v>
      </c>
      <c r="E18" s="41">
        <v>893</v>
      </c>
      <c r="F18" s="43">
        <f>E18/(C18-D18)</f>
        <v>19.413043478260871</v>
      </c>
      <c r="G18" s="40">
        <f>B18/F18</f>
        <v>1.3908174692049271</v>
      </c>
      <c r="H18" s="44"/>
      <c r="I18" s="40">
        <f>B18*C18</f>
        <v>1269</v>
      </c>
    </row>
    <row r="19" spans="1:9" ht="30" hidden="1" customHeight="1" x14ac:dyDescent="0.25">
      <c r="A19" s="27" t="s">
        <v>63</v>
      </c>
      <c r="B19" s="28">
        <v>25</v>
      </c>
      <c r="C19" s="29"/>
      <c r="D19" s="29"/>
      <c r="E19" s="29"/>
      <c r="F19" s="30" t="e">
        <f t="shared" si="0"/>
        <v>#DIV/0!</v>
      </c>
      <c r="G19" s="29"/>
      <c r="I19" s="29"/>
    </row>
    <row r="20" spans="1:9" ht="30" customHeight="1" x14ac:dyDescent="0.25">
      <c r="A20" s="39" t="s">
        <v>6</v>
      </c>
      <c r="B20" s="40">
        <v>31</v>
      </c>
      <c r="C20" s="41">
        <v>9</v>
      </c>
      <c r="D20" s="42">
        <v>0</v>
      </c>
      <c r="E20" s="41">
        <v>260</v>
      </c>
      <c r="F20" s="43">
        <f t="shared" ref="F20:F25" si="4">E20/(C20-D20)</f>
        <v>28.888888888888889</v>
      </c>
      <c r="G20" s="40">
        <f t="shared" ref="G20:G25" si="5">B20/F20</f>
        <v>1.073076923076923</v>
      </c>
      <c r="H20" s="44"/>
      <c r="I20" s="40">
        <f t="shared" ref="I20:I25" si="6">B20*C20</f>
        <v>279</v>
      </c>
    </row>
    <row r="21" spans="1:9" ht="30" customHeight="1" x14ac:dyDescent="0.25">
      <c r="A21" s="39" t="s">
        <v>7</v>
      </c>
      <c r="B21" s="40">
        <v>28</v>
      </c>
      <c r="C21" s="41">
        <v>30</v>
      </c>
      <c r="D21" s="42">
        <v>0</v>
      </c>
      <c r="E21" s="41">
        <v>743</v>
      </c>
      <c r="F21" s="43">
        <f t="shared" si="4"/>
        <v>24.766666666666666</v>
      </c>
      <c r="G21" s="40">
        <f t="shared" si="5"/>
        <v>1.1305518169582773</v>
      </c>
      <c r="H21" s="44"/>
      <c r="I21" s="40">
        <f t="shared" si="6"/>
        <v>840</v>
      </c>
    </row>
    <row r="22" spans="1:9" ht="30" customHeight="1" x14ac:dyDescent="0.25">
      <c r="A22" s="39" t="s">
        <v>5</v>
      </c>
      <c r="B22" s="40">
        <v>19</v>
      </c>
      <c r="C22" s="41">
        <v>50</v>
      </c>
      <c r="D22" s="42">
        <v>17</v>
      </c>
      <c r="E22" s="41">
        <v>1080</v>
      </c>
      <c r="F22" s="43">
        <f t="shared" si="4"/>
        <v>32.727272727272727</v>
      </c>
      <c r="G22" s="40">
        <f t="shared" si="5"/>
        <v>0.5805555555555556</v>
      </c>
      <c r="H22" s="44"/>
      <c r="I22" s="40">
        <f t="shared" si="6"/>
        <v>950</v>
      </c>
    </row>
    <row r="23" spans="1:9" ht="30" customHeight="1" x14ac:dyDescent="0.25">
      <c r="A23" s="39" t="s">
        <v>8</v>
      </c>
      <c r="B23" s="40">
        <v>24</v>
      </c>
      <c r="C23" s="41">
        <v>65</v>
      </c>
      <c r="D23" s="42">
        <v>2</v>
      </c>
      <c r="E23" s="41">
        <v>958</v>
      </c>
      <c r="F23" s="43">
        <f t="shared" si="4"/>
        <v>15.206349206349206</v>
      </c>
      <c r="G23" s="40">
        <f t="shared" si="5"/>
        <v>1.5782881002087683</v>
      </c>
      <c r="H23" s="44"/>
      <c r="I23" s="40">
        <f t="shared" si="6"/>
        <v>1560</v>
      </c>
    </row>
    <row r="24" spans="1:9" ht="30" customHeight="1" x14ac:dyDescent="0.25">
      <c r="A24" s="39" t="s">
        <v>83</v>
      </c>
      <c r="B24" s="40">
        <v>42</v>
      </c>
      <c r="C24" s="41">
        <v>2</v>
      </c>
      <c r="D24" s="42">
        <v>0</v>
      </c>
      <c r="E24" s="41">
        <v>6.25</v>
      </c>
      <c r="F24" s="43">
        <f t="shared" si="4"/>
        <v>3.125</v>
      </c>
      <c r="G24" s="40">
        <f t="shared" si="5"/>
        <v>13.44</v>
      </c>
      <c r="H24" s="44"/>
      <c r="I24" s="40">
        <f t="shared" si="6"/>
        <v>84</v>
      </c>
    </row>
    <row r="25" spans="1:9" ht="30" customHeight="1" x14ac:dyDescent="0.25">
      <c r="A25" s="39" t="s">
        <v>84</v>
      </c>
      <c r="B25" s="40">
        <v>31</v>
      </c>
      <c r="C25" s="41">
        <v>100</v>
      </c>
      <c r="D25" s="42">
        <v>0</v>
      </c>
      <c r="E25" s="41">
        <v>3348</v>
      </c>
      <c r="F25" s="43">
        <f t="shared" si="4"/>
        <v>33.479999999999997</v>
      </c>
      <c r="G25" s="40">
        <f t="shared" si="5"/>
        <v>0.92592592592592604</v>
      </c>
      <c r="H25" s="44"/>
      <c r="I25" s="40">
        <f t="shared" si="6"/>
        <v>3100</v>
      </c>
    </row>
    <row r="26" spans="1:9" ht="30" hidden="1" customHeight="1" x14ac:dyDescent="0.25">
      <c r="A26" s="27" t="s">
        <v>86</v>
      </c>
      <c r="B26" s="28">
        <v>31</v>
      </c>
      <c r="C26" s="29"/>
      <c r="D26" s="29"/>
      <c r="E26" s="29"/>
      <c r="F26" s="30" t="e">
        <f t="shared" si="0"/>
        <v>#DIV/0!</v>
      </c>
      <c r="G26" s="29"/>
      <c r="I26" s="29"/>
    </row>
    <row r="27" spans="1:9" ht="30" hidden="1" customHeight="1" x14ac:dyDescent="0.25">
      <c r="A27" s="27" t="s">
        <v>73</v>
      </c>
      <c r="B27" s="28">
        <v>17</v>
      </c>
      <c r="C27" s="29"/>
      <c r="D27" s="29"/>
      <c r="E27" s="29"/>
      <c r="F27" s="30" t="e">
        <f t="shared" si="0"/>
        <v>#DIV/0!</v>
      </c>
      <c r="G27" s="29"/>
      <c r="I27" s="29"/>
    </row>
    <row r="28" spans="1:9" ht="30" hidden="1" customHeight="1" x14ac:dyDescent="0.25">
      <c r="A28" s="27" t="s">
        <v>88</v>
      </c>
      <c r="B28" s="28">
        <v>15</v>
      </c>
      <c r="C28" s="29"/>
      <c r="D28" s="29"/>
      <c r="E28" s="29"/>
      <c r="F28" s="30" t="e">
        <f t="shared" si="0"/>
        <v>#DIV/0!</v>
      </c>
      <c r="G28" s="29"/>
      <c r="I28" s="29"/>
    </row>
    <row r="29" spans="1:9" ht="30" hidden="1" customHeight="1" x14ac:dyDescent="0.25">
      <c r="A29" s="27" t="s">
        <v>90</v>
      </c>
      <c r="B29" s="28">
        <v>20</v>
      </c>
      <c r="C29" s="29"/>
      <c r="D29" s="29"/>
      <c r="E29" s="29"/>
      <c r="F29" s="30" t="e">
        <f t="shared" si="0"/>
        <v>#DIV/0!</v>
      </c>
      <c r="G29" s="29"/>
      <c r="I29" s="29"/>
    </row>
    <row r="30" spans="1:9" ht="30" hidden="1" customHeight="1" x14ac:dyDescent="0.25">
      <c r="A30" s="27" t="s">
        <v>91</v>
      </c>
      <c r="B30" s="28">
        <v>20</v>
      </c>
      <c r="C30" s="29"/>
      <c r="D30" s="29"/>
      <c r="E30" s="29"/>
      <c r="F30" s="30" t="e">
        <f t="shared" si="0"/>
        <v>#DIV/0!</v>
      </c>
      <c r="G30" s="29"/>
      <c r="I30" s="29"/>
    </row>
    <row r="31" spans="1:9" ht="30" hidden="1" customHeight="1" x14ac:dyDescent="0.25">
      <c r="A31" s="27" t="s">
        <v>9</v>
      </c>
      <c r="B31" s="28">
        <v>20</v>
      </c>
      <c r="C31" s="29"/>
      <c r="D31" s="29"/>
      <c r="E31" s="29"/>
      <c r="F31" s="30" t="e">
        <f t="shared" si="0"/>
        <v>#DIV/0!</v>
      </c>
      <c r="G31" s="29"/>
      <c r="I31" s="29"/>
    </row>
    <row r="32" spans="1:9" ht="30" customHeight="1" x14ac:dyDescent="0.25">
      <c r="A32" s="39" t="s">
        <v>41</v>
      </c>
      <c r="B32" s="40">
        <v>24</v>
      </c>
      <c r="C32" s="41">
        <v>9</v>
      </c>
      <c r="D32" s="42">
        <v>0</v>
      </c>
      <c r="E32" s="41">
        <v>460</v>
      </c>
      <c r="F32" s="43">
        <f>E32/(C32-D32)</f>
        <v>51.111111111111114</v>
      </c>
      <c r="G32" s="40">
        <f>B32/F32</f>
        <v>0.4695652173913043</v>
      </c>
      <c r="H32" s="44"/>
      <c r="I32" s="40">
        <f>B32*C32</f>
        <v>216</v>
      </c>
    </row>
    <row r="33" spans="1:9" ht="30" hidden="1" customHeight="1" x14ac:dyDescent="0.25">
      <c r="A33" s="27" t="s">
        <v>93</v>
      </c>
      <c r="B33" s="28">
        <v>24</v>
      </c>
      <c r="C33" s="29"/>
      <c r="D33" s="29"/>
      <c r="E33" s="29"/>
      <c r="F33" s="30" t="e">
        <f t="shared" si="0"/>
        <v>#DIV/0!</v>
      </c>
      <c r="G33" s="29"/>
      <c r="I33" s="29"/>
    </row>
    <row r="34" spans="1:9" ht="30" hidden="1" customHeight="1" x14ac:dyDescent="0.25">
      <c r="A34" s="27" t="s">
        <v>94</v>
      </c>
      <c r="B34" s="28">
        <v>70</v>
      </c>
      <c r="C34" s="29"/>
      <c r="D34" s="29"/>
      <c r="E34" s="29"/>
      <c r="F34" s="30" t="e">
        <f t="shared" si="0"/>
        <v>#DIV/0!</v>
      </c>
      <c r="G34" s="29"/>
      <c r="I34" s="29"/>
    </row>
    <row r="35" spans="1:9" ht="30" hidden="1" customHeight="1" x14ac:dyDescent="0.25">
      <c r="A35" s="27" t="s">
        <v>95</v>
      </c>
      <c r="B35" s="28" t="str">
        <v>n/a</v>
      </c>
      <c r="C35" s="29"/>
      <c r="D35" s="29"/>
      <c r="E35" s="29"/>
      <c r="F35" s="30" t="e">
        <f t="shared" si="0"/>
        <v>#DIV/0!</v>
      </c>
      <c r="G35" s="29"/>
      <c r="I35" s="29"/>
    </row>
    <row r="36" spans="1:9" ht="30" hidden="1" customHeight="1" x14ac:dyDescent="0.25">
      <c r="A36" s="27" t="s">
        <v>96</v>
      </c>
      <c r="B36" s="28">
        <v>32</v>
      </c>
      <c r="C36" s="29"/>
      <c r="D36" s="29"/>
      <c r="E36" s="29"/>
      <c r="F36" s="30" t="e">
        <f t="shared" si="0"/>
        <v>#DIV/0!</v>
      </c>
      <c r="G36" s="29"/>
      <c r="I36" s="29"/>
    </row>
    <row r="37" spans="1:9" ht="30" customHeight="1" x14ac:dyDescent="0.25">
      <c r="A37" s="39" t="s">
        <v>97</v>
      </c>
      <c r="B37" s="40">
        <v>40</v>
      </c>
      <c r="C37" s="41">
        <v>4</v>
      </c>
      <c r="D37" s="42">
        <v>0</v>
      </c>
      <c r="E37" s="41">
        <v>36</v>
      </c>
      <c r="F37" s="43">
        <f t="shared" ref="F37:F38" si="7">E37/(C37-D37)</f>
        <v>9</v>
      </c>
      <c r="G37" s="40">
        <f t="shared" ref="G37:G38" si="8">B37/F37</f>
        <v>4.4444444444444446</v>
      </c>
      <c r="H37" s="44"/>
      <c r="I37" s="40">
        <f t="shared" ref="I37:I38" si="9">B37*C37</f>
        <v>160</v>
      </c>
    </row>
    <row r="38" spans="1:9" ht="30" customHeight="1" x14ac:dyDescent="0.25">
      <c r="A38" s="39" t="s">
        <v>10</v>
      </c>
      <c r="B38" s="40">
        <v>22</v>
      </c>
      <c r="C38" s="41">
        <v>40</v>
      </c>
      <c r="D38" s="42">
        <v>0</v>
      </c>
      <c r="E38" s="41">
        <v>649</v>
      </c>
      <c r="F38" s="43">
        <f t="shared" si="7"/>
        <v>16.225000000000001</v>
      </c>
      <c r="G38" s="40">
        <f t="shared" si="8"/>
        <v>1.3559322033898304</v>
      </c>
      <c r="H38" s="44"/>
      <c r="I38" s="40">
        <f t="shared" si="9"/>
        <v>880</v>
      </c>
    </row>
    <row r="39" spans="1:9" ht="30" hidden="1" customHeight="1" x14ac:dyDescent="0.25">
      <c r="A39" s="27" t="s">
        <v>11</v>
      </c>
      <c r="B39" s="28">
        <v>22</v>
      </c>
      <c r="C39" s="29"/>
      <c r="D39" s="29"/>
      <c r="E39" s="29"/>
      <c r="F39" s="30" t="e">
        <f t="shared" si="0"/>
        <v>#DIV/0!</v>
      </c>
      <c r="G39" s="29"/>
      <c r="I39" s="29"/>
    </row>
    <row r="40" spans="1:9" ht="30" hidden="1" customHeight="1" x14ac:dyDescent="0.25">
      <c r="A40" s="27" t="s">
        <v>40</v>
      </c>
      <c r="B40" s="28">
        <v>50</v>
      </c>
      <c r="C40" s="29"/>
      <c r="D40" s="29"/>
      <c r="E40" s="29"/>
      <c r="F40" s="30" t="e">
        <f t="shared" si="0"/>
        <v>#DIV/0!</v>
      </c>
      <c r="G40" s="29"/>
      <c r="I40" s="29"/>
    </row>
    <row r="41" spans="1:9" ht="30" customHeight="1" x14ac:dyDescent="0.25">
      <c r="A41" s="39" t="s">
        <v>12</v>
      </c>
      <c r="B41" s="40">
        <v>18</v>
      </c>
      <c r="C41" s="41">
        <v>18</v>
      </c>
      <c r="D41" s="42">
        <v>0</v>
      </c>
      <c r="E41" s="41">
        <v>286</v>
      </c>
      <c r="F41" s="43">
        <f>E41/(C41-D41)</f>
        <v>15.888888888888889</v>
      </c>
      <c r="G41" s="40">
        <f>B41/F41</f>
        <v>1.1328671328671329</v>
      </c>
      <c r="H41" s="44"/>
      <c r="I41" s="40">
        <f>B41*C41</f>
        <v>324</v>
      </c>
    </row>
    <row r="42" spans="1:9" ht="30" hidden="1" customHeight="1" x14ac:dyDescent="0.25">
      <c r="A42" s="27" t="s">
        <v>71</v>
      </c>
      <c r="B42" s="28">
        <v>18</v>
      </c>
      <c r="C42" s="29"/>
      <c r="D42" s="29"/>
      <c r="E42" s="29"/>
      <c r="F42" s="30" t="e">
        <f t="shared" si="0"/>
        <v>#DIV/0!</v>
      </c>
      <c r="G42" s="29"/>
      <c r="I42" s="29"/>
    </row>
    <row r="43" spans="1:9" ht="30" customHeight="1" x14ac:dyDescent="0.25">
      <c r="A43" s="39" t="s">
        <v>13</v>
      </c>
      <c r="B43" s="40">
        <v>24</v>
      </c>
      <c r="C43" s="41">
        <v>4</v>
      </c>
      <c r="D43" s="42">
        <v>1</v>
      </c>
      <c r="E43" s="41">
        <v>56.25</v>
      </c>
      <c r="F43" s="43">
        <f>E43/(C43-D43)</f>
        <v>18.75</v>
      </c>
      <c r="G43" s="40">
        <f>B43/F43</f>
        <v>1.28</v>
      </c>
      <c r="H43" s="44"/>
      <c r="I43" s="40">
        <f>B43*C43</f>
        <v>96</v>
      </c>
    </row>
    <row r="44" spans="1:9" ht="30" hidden="1" customHeight="1" x14ac:dyDescent="0.25">
      <c r="A44" s="27" t="s">
        <v>14</v>
      </c>
      <c r="B44" s="28">
        <v>15</v>
      </c>
      <c r="C44" s="29"/>
      <c r="D44" s="29"/>
      <c r="E44" s="29"/>
      <c r="F44" s="30" t="e">
        <f t="shared" si="0"/>
        <v>#DIV/0!</v>
      </c>
      <c r="G44" s="29"/>
      <c r="I44" s="29"/>
    </row>
    <row r="45" spans="1:9" ht="30" hidden="1" customHeight="1" x14ac:dyDescent="0.25">
      <c r="A45" s="27" t="s">
        <v>15</v>
      </c>
      <c r="B45" s="28">
        <v>35</v>
      </c>
      <c r="C45" s="29"/>
      <c r="D45" s="29"/>
      <c r="E45" s="29">
        <v>688</v>
      </c>
      <c r="F45" s="30" t="e">
        <f t="shared" si="0"/>
        <v>#DIV/0!</v>
      </c>
      <c r="G45" s="29"/>
      <c r="I45" s="29"/>
    </row>
    <row r="46" spans="1:9" ht="30" customHeight="1" x14ac:dyDescent="0.25">
      <c r="A46" s="39" t="s">
        <v>44</v>
      </c>
      <c r="B46" s="40">
        <v>85</v>
      </c>
      <c r="C46" s="41">
        <v>10</v>
      </c>
      <c r="D46" s="42">
        <v>0</v>
      </c>
      <c r="E46" s="41">
        <v>100</v>
      </c>
      <c r="F46" s="43">
        <f>E46/(C46-D46)</f>
        <v>10</v>
      </c>
      <c r="G46" s="40">
        <f>B46/F46</f>
        <v>8.5</v>
      </c>
      <c r="H46" s="44"/>
      <c r="I46" s="40">
        <f>B46*C46</f>
        <v>850</v>
      </c>
    </row>
    <row r="47" spans="1:9" ht="30" hidden="1" customHeight="1" x14ac:dyDescent="0.25">
      <c r="A47" s="27" t="s">
        <v>16</v>
      </c>
      <c r="B47" s="28">
        <v>28</v>
      </c>
      <c r="C47" s="29"/>
      <c r="D47" s="29"/>
      <c r="E47" s="29"/>
      <c r="F47" s="30" t="e">
        <f t="shared" si="0"/>
        <v>#DIV/0!</v>
      </c>
      <c r="G47" s="29"/>
      <c r="I47" s="29"/>
    </row>
    <row r="48" spans="1:9" ht="30" hidden="1" customHeight="1" x14ac:dyDescent="0.25">
      <c r="A48" s="27" t="s">
        <v>108</v>
      </c>
      <c r="B48" s="28">
        <v>0</v>
      </c>
      <c r="C48" s="29"/>
      <c r="D48" s="29"/>
      <c r="E48" s="29"/>
      <c r="F48" s="30" t="e">
        <f t="shared" si="0"/>
        <v>#DIV/0!</v>
      </c>
      <c r="G48" s="29"/>
      <c r="I48" s="29"/>
    </row>
    <row r="49" spans="1:9" ht="30" customHeight="1" x14ac:dyDescent="0.25">
      <c r="A49" s="39" t="s">
        <v>17</v>
      </c>
      <c r="B49" s="40">
        <v>14</v>
      </c>
      <c r="C49" s="41">
        <v>125</v>
      </c>
      <c r="D49" s="42">
        <v>0</v>
      </c>
      <c r="E49" s="41">
        <v>585</v>
      </c>
      <c r="F49" s="43">
        <f>E49/(C49-D49)</f>
        <v>4.68</v>
      </c>
      <c r="G49" s="40">
        <f>B49/F49</f>
        <v>2.9914529914529915</v>
      </c>
      <c r="H49" s="44"/>
      <c r="I49" s="40">
        <f>B49*C49</f>
        <v>1750</v>
      </c>
    </row>
    <row r="50" spans="1:9" ht="30" hidden="1" customHeight="1" x14ac:dyDescent="0.25">
      <c r="A50" s="27" t="s">
        <v>101</v>
      </c>
      <c r="B50" s="28" t="str">
        <v>n/a</v>
      </c>
      <c r="C50" s="29"/>
      <c r="D50" s="29"/>
      <c r="E50" s="29"/>
      <c r="F50" s="30" t="e">
        <f t="shared" si="0"/>
        <v>#DIV/0!</v>
      </c>
      <c r="G50" s="29"/>
      <c r="I50" s="29"/>
    </row>
    <row r="51" spans="1:9" ht="30" hidden="1" customHeight="1" x14ac:dyDescent="0.25">
      <c r="A51" s="27" t="s">
        <v>103</v>
      </c>
      <c r="B51" s="28">
        <v>50</v>
      </c>
      <c r="C51" s="29"/>
      <c r="D51" s="29"/>
      <c r="E51" s="29"/>
      <c r="F51" s="30" t="e">
        <f t="shared" si="0"/>
        <v>#DIV/0!</v>
      </c>
      <c r="G51" s="29"/>
      <c r="I51" s="29"/>
    </row>
    <row r="52" spans="1:9" ht="30" hidden="1" customHeight="1" x14ac:dyDescent="0.25">
      <c r="A52" s="27" t="s">
        <v>105</v>
      </c>
      <c r="B52" s="28">
        <v>15</v>
      </c>
      <c r="C52" s="29"/>
      <c r="D52" s="29"/>
      <c r="E52" s="29"/>
      <c r="F52" s="30" t="e">
        <f t="shared" si="0"/>
        <v>#DIV/0!</v>
      </c>
      <c r="G52" s="29"/>
      <c r="I52" s="29"/>
    </row>
    <row r="53" spans="1:9" ht="30" customHeight="1" x14ac:dyDescent="0.25">
      <c r="A53" s="39" t="s">
        <v>107</v>
      </c>
      <c r="B53" s="40">
        <v>42</v>
      </c>
      <c r="C53" s="41">
        <v>5</v>
      </c>
      <c r="D53" s="42">
        <v>0</v>
      </c>
      <c r="E53" s="41">
        <v>120</v>
      </c>
      <c r="F53" s="43">
        <f>E53/(C53-D53)</f>
        <v>24</v>
      </c>
      <c r="G53" s="40">
        <f>B53/F53</f>
        <v>1.75</v>
      </c>
      <c r="H53" s="44"/>
      <c r="I53" s="40">
        <f>B53*C53</f>
        <v>210</v>
      </c>
    </row>
    <row r="54" spans="1:9" ht="30" hidden="1" customHeight="1" x14ac:dyDescent="0.25">
      <c r="A54" s="27" t="s">
        <v>76</v>
      </c>
      <c r="B54" s="28" cm="1">
        <f t="array" ref="B54:B105">'THIS WEEK PRICES'!E3:E54</f>
        <v>40</v>
      </c>
      <c r="C54" s="29"/>
      <c r="D54" s="29"/>
      <c r="E54" s="29"/>
      <c r="F54" s="30" t="e">
        <f t="shared" si="0"/>
        <v>#DIV/0!</v>
      </c>
      <c r="G54" s="29"/>
      <c r="I54" s="29"/>
    </row>
    <row r="55" spans="1:9" ht="30" customHeight="1" x14ac:dyDescent="0.25">
      <c r="A55" s="39" t="s">
        <v>18</v>
      </c>
      <c r="B55" s="40">
        <v>15</v>
      </c>
      <c r="C55" s="41">
        <v>25</v>
      </c>
      <c r="D55" s="42">
        <v>0</v>
      </c>
      <c r="E55" s="41">
        <v>350</v>
      </c>
      <c r="F55" s="43">
        <f>E55/(C55-D55)</f>
        <v>14</v>
      </c>
      <c r="G55" s="40">
        <f>B55/F55</f>
        <v>1.0714285714285714</v>
      </c>
      <c r="H55" s="44"/>
      <c r="I55" s="40">
        <f>B55*C55</f>
        <v>375</v>
      </c>
    </row>
    <row r="56" spans="1:9" ht="30" hidden="1" customHeight="1" x14ac:dyDescent="0.25">
      <c r="A56" s="27" t="s">
        <v>77</v>
      </c>
      <c r="B56" s="28">
        <v>32</v>
      </c>
      <c r="C56" s="29"/>
      <c r="D56" s="29"/>
      <c r="E56" s="29"/>
      <c r="F56" s="30" t="e">
        <f t="shared" si="0"/>
        <v>#DIV/0!</v>
      </c>
      <c r="G56" s="29"/>
      <c r="I56" s="29"/>
    </row>
    <row r="57" spans="1:9" ht="30" customHeight="1" x14ac:dyDescent="0.25">
      <c r="A57" s="39" t="s">
        <v>19</v>
      </c>
      <c r="B57" s="40">
        <v>15</v>
      </c>
      <c r="C57" s="41">
        <v>145</v>
      </c>
      <c r="D57" s="42">
        <v>0</v>
      </c>
      <c r="E57" s="41">
        <v>4560</v>
      </c>
      <c r="F57" s="43">
        <f t="shared" ref="F57:F58" si="10">E57/(C57-D57)</f>
        <v>31.448275862068964</v>
      </c>
      <c r="G57" s="40">
        <f t="shared" ref="G57:G58" si="11">B57/F57</f>
        <v>0.47697368421052633</v>
      </c>
      <c r="H57" s="44"/>
      <c r="I57" s="40">
        <f t="shared" ref="I57:I58" si="12">B57*C57</f>
        <v>2175</v>
      </c>
    </row>
    <row r="58" spans="1:9" ht="30" customHeight="1" x14ac:dyDescent="0.25">
      <c r="A58" s="39" t="s">
        <v>50</v>
      </c>
      <c r="B58" s="40">
        <v>27</v>
      </c>
      <c r="C58" s="41">
        <v>60</v>
      </c>
      <c r="D58" s="42">
        <v>26</v>
      </c>
      <c r="E58" s="41">
        <v>1292.5</v>
      </c>
      <c r="F58" s="43">
        <f t="shared" si="10"/>
        <v>38.014705882352942</v>
      </c>
      <c r="G58" s="40">
        <f t="shared" si="11"/>
        <v>0.71025145067698259</v>
      </c>
      <c r="H58" s="44"/>
      <c r="I58" s="40">
        <f t="shared" si="12"/>
        <v>1620</v>
      </c>
    </row>
    <row r="59" spans="1:9" ht="30" hidden="1" customHeight="1" x14ac:dyDescent="0.25">
      <c r="A59" s="27" t="s">
        <v>51</v>
      </c>
      <c r="B59" s="28">
        <v>30</v>
      </c>
      <c r="C59" s="29"/>
      <c r="D59" s="29"/>
      <c r="E59" s="29"/>
      <c r="F59" s="30" t="e">
        <f t="shared" si="0"/>
        <v>#DIV/0!</v>
      </c>
      <c r="G59" s="29"/>
      <c r="I59" s="29"/>
    </row>
    <row r="60" spans="1:9" ht="30" customHeight="1" x14ac:dyDescent="0.25">
      <c r="A60" s="39" t="s">
        <v>78</v>
      </c>
      <c r="B60" s="40">
        <v>65</v>
      </c>
      <c r="C60" s="41">
        <v>13</v>
      </c>
      <c r="D60" s="42">
        <v>0</v>
      </c>
      <c r="E60" s="41">
        <v>416</v>
      </c>
      <c r="F60" s="43">
        <f>E60/(C60-D60)</f>
        <v>32</v>
      </c>
      <c r="G60" s="40">
        <f>B60/F60</f>
        <v>2.03125</v>
      </c>
      <c r="H60" s="44"/>
      <c r="I60" s="40">
        <f>B60*C60</f>
        <v>845</v>
      </c>
    </row>
    <row r="61" spans="1:9" ht="30" hidden="1" customHeight="1" x14ac:dyDescent="0.25">
      <c r="A61" s="27" t="s">
        <v>39</v>
      </c>
      <c r="B61" s="28">
        <v>30.25</v>
      </c>
      <c r="C61" s="29"/>
      <c r="D61" s="29"/>
      <c r="E61" s="29"/>
      <c r="F61" s="30" t="e">
        <f t="shared" si="0"/>
        <v>#DIV/0!</v>
      </c>
      <c r="G61" s="29"/>
      <c r="I61" s="29"/>
    </row>
    <row r="62" spans="1:9" ht="30" hidden="1" customHeight="1" x14ac:dyDescent="0.25">
      <c r="A62" s="27" t="s">
        <v>53</v>
      </c>
      <c r="B62" s="28">
        <v>38</v>
      </c>
      <c r="C62" s="29"/>
      <c r="D62" s="29"/>
      <c r="E62" s="29"/>
      <c r="F62" s="30" t="e">
        <f t="shared" si="0"/>
        <v>#DIV/0!</v>
      </c>
      <c r="G62" s="29"/>
      <c r="I62" s="29"/>
    </row>
    <row r="63" spans="1:9" ht="30" customHeight="1" x14ac:dyDescent="0.25">
      <c r="A63" s="39" t="s">
        <v>20</v>
      </c>
      <c r="B63" s="40">
        <v>53</v>
      </c>
      <c r="C63" s="41">
        <v>37</v>
      </c>
      <c r="D63" s="42">
        <v>10</v>
      </c>
      <c r="E63" s="41">
        <v>830</v>
      </c>
      <c r="F63" s="43">
        <f>E63/(C63-D63)</f>
        <v>30.74074074074074</v>
      </c>
      <c r="G63" s="40">
        <f>B63/F63</f>
        <v>1.7240963855421687</v>
      </c>
      <c r="H63" s="44"/>
      <c r="I63" s="40">
        <f>B63*C63</f>
        <v>1961</v>
      </c>
    </row>
    <row r="64" spans="1:9" ht="30" hidden="1" customHeight="1" x14ac:dyDescent="0.25">
      <c r="A64" s="27" t="s">
        <v>21</v>
      </c>
      <c r="B64" s="28">
        <v>16</v>
      </c>
      <c r="C64" s="29"/>
      <c r="D64" s="29"/>
      <c r="E64" s="29">
        <v>350</v>
      </c>
      <c r="F64" s="30" t="e">
        <f t="shared" si="0"/>
        <v>#DIV/0!</v>
      </c>
      <c r="G64" s="29"/>
      <c r="I64" s="29"/>
    </row>
    <row r="65" spans="1:9" ht="30" hidden="1" customHeight="1" x14ac:dyDescent="0.25">
      <c r="A65" s="27" t="s">
        <v>22</v>
      </c>
      <c r="B65" s="28">
        <v>36</v>
      </c>
      <c r="C65" s="29">
        <v>5</v>
      </c>
      <c r="D65" s="29"/>
      <c r="E65" s="29"/>
      <c r="F65" s="30">
        <f t="shared" si="0"/>
        <v>0</v>
      </c>
      <c r="G65" s="29"/>
      <c r="I65" s="29"/>
    </row>
    <row r="66" spans="1:9" ht="30" hidden="1" customHeight="1" x14ac:dyDescent="0.25">
      <c r="A66" s="27" t="s">
        <v>79</v>
      </c>
      <c r="B66" s="28">
        <v>16</v>
      </c>
      <c r="C66" s="29"/>
      <c r="D66" s="29"/>
      <c r="E66" s="29"/>
      <c r="F66" s="30" t="e">
        <f t="shared" si="0"/>
        <v>#DIV/0!</v>
      </c>
      <c r="G66" s="29"/>
      <c r="I66" s="29"/>
    </row>
    <row r="67" spans="1:9" ht="30" hidden="1" customHeight="1" x14ac:dyDescent="0.25">
      <c r="A67" s="27" t="s">
        <v>23</v>
      </c>
      <c r="B67" s="28">
        <v>36</v>
      </c>
      <c r="C67" s="29"/>
      <c r="D67" s="29"/>
      <c r="E67" s="29"/>
      <c r="F67" s="30" t="e">
        <f t="shared" ref="F67:F104" si="13">E67/C67</f>
        <v>#DIV/0!</v>
      </c>
      <c r="G67" s="29"/>
      <c r="I67" s="29"/>
    </row>
    <row r="68" spans="1:9" ht="30" customHeight="1" x14ac:dyDescent="0.25">
      <c r="A68" s="39" t="s">
        <v>24</v>
      </c>
      <c r="B68" s="40">
        <v>18</v>
      </c>
      <c r="C68" s="41">
        <v>113</v>
      </c>
      <c r="D68" s="42">
        <v>0</v>
      </c>
      <c r="E68" s="41">
        <v>1207</v>
      </c>
      <c r="F68" s="43">
        <f>E68/(C68-D68)</f>
        <v>10.68141592920354</v>
      </c>
      <c r="G68" s="40">
        <f>B68/F68</f>
        <v>1.6851698425849213</v>
      </c>
      <c r="H68" s="44"/>
      <c r="I68" s="40">
        <f>B68*C68</f>
        <v>2034</v>
      </c>
    </row>
    <row r="69" spans="1:9" ht="30" hidden="1" customHeight="1" x14ac:dyDescent="0.25">
      <c r="A69" s="27" t="s">
        <v>80</v>
      </c>
      <c r="B69" s="28" t="str">
        <v>n/a</v>
      </c>
      <c r="C69" s="29"/>
      <c r="D69" s="29"/>
      <c r="E69" s="29"/>
      <c r="F69" s="30" t="e">
        <f t="shared" si="13"/>
        <v>#DIV/0!</v>
      </c>
      <c r="G69" s="29"/>
      <c r="I69" s="29"/>
    </row>
    <row r="70" spans="1:9" ht="30" hidden="1" customHeight="1" x14ac:dyDescent="0.25">
      <c r="A70" s="27" t="s">
        <v>58</v>
      </c>
      <c r="B70" s="28">
        <v>22</v>
      </c>
      <c r="C70" s="29"/>
      <c r="D70" s="29"/>
      <c r="E70" s="29"/>
      <c r="F70" s="30" t="e">
        <f t="shared" si="13"/>
        <v>#DIV/0!</v>
      </c>
      <c r="G70" s="29"/>
      <c r="I70" s="29"/>
    </row>
    <row r="71" spans="1:9" ht="30" customHeight="1" x14ac:dyDescent="0.25">
      <c r="A71" s="39" t="s">
        <v>59</v>
      </c>
      <c r="B71" s="40">
        <v>20</v>
      </c>
      <c r="C71" s="41">
        <v>19</v>
      </c>
      <c r="D71" s="42">
        <v>0</v>
      </c>
      <c r="E71" s="41">
        <v>740</v>
      </c>
      <c r="F71" s="43">
        <f>E71/(C71-D71)</f>
        <v>38.94736842105263</v>
      </c>
      <c r="G71" s="40">
        <f>B71/F71</f>
        <v>0.51351351351351349</v>
      </c>
      <c r="H71" s="44"/>
      <c r="I71" s="40">
        <f>B71*C71</f>
        <v>380</v>
      </c>
    </row>
    <row r="72" spans="1:9" ht="30" hidden="1" customHeight="1" x14ac:dyDescent="0.25">
      <c r="A72" s="27" t="s">
        <v>61</v>
      </c>
      <c r="B72" s="28">
        <v>24</v>
      </c>
      <c r="C72" s="29"/>
      <c r="D72" s="29"/>
      <c r="E72" s="29"/>
      <c r="F72" s="30" t="e">
        <f t="shared" si="13"/>
        <v>#DIV/0!</v>
      </c>
      <c r="G72" s="29"/>
      <c r="I72" s="29"/>
    </row>
    <row r="73" spans="1:9" ht="30" hidden="1" customHeight="1" x14ac:dyDescent="0.25">
      <c r="A73" s="27" t="s">
        <v>81</v>
      </c>
      <c r="B73" s="28">
        <v>24</v>
      </c>
      <c r="C73" s="29"/>
      <c r="D73" s="29"/>
      <c r="E73" s="29"/>
      <c r="F73" s="30" t="e">
        <f t="shared" si="13"/>
        <v>#DIV/0!</v>
      </c>
      <c r="G73" s="29"/>
      <c r="I73" s="29"/>
    </row>
    <row r="74" spans="1:9" ht="30" hidden="1" customHeight="1" x14ac:dyDescent="0.25">
      <c r="A74" s="27" t="s">
        <v>25</v>
      </c>
      <c r="B74" s="28">
        <v>23</v>
      </c>
      <c r="C74" s="29"/>
      <c r="D74" s="29"/>
      <c r="E74" s="29"/>
      <c r="F74" s="30" t="e">
        <f t="shared" si="13"/>
        <v>#DIV/0!</v>
      </c>
      <c r="G74" s="29"/>
      <c r="I74" s="29"/>
    </row>
    <row r="75" spans="1:9" ht="30" hidden="1" customHeight="1" x14ac:dyDescent="0.25">
      <c r="A75" s="27" t="s">
        <v>82</v>
      </c>
      <c r="B75" s="28">
        <v>20</v>
      </c>
      <c r="C75" s="29"/>
      <c r="D75" s="29"/>
      <c r="E75" s="29"/>
      <c r="F75" s="30" t="e">
        <f t="shared" si="13"/>
        <v>#DIV/0!</v>
      </c>
      <c r="G75" s="29"/>
      <c r="I75" s="29"/>
    </row>
    <row r="76" spans="1:9" ht="30" customHeight="1" x14ac:dyDescent="0.25">
      <c r="A76" s="39" t="s">
        <v>26</v>
      </c>
      <c r="B76" s="40">
        <v>18</v>
      </c>
      <c r="C76" s="41">
        <v>8</v>
      </c>
      <c r="D76" s="42">
        <v>0</v>
      </c>
      <c r="E76" s="41">
        <v>265</v>
      </c>
      <c r="F76" s="43">
        <f>E76/(C76-D76)</f>
        <v>33.125</v>
      </c>
      <c r="G76" s="40">
        <f>B76/F76</f>
        <v>0.54339622641509433</v>
      </c>
      <c r="H76" s="44"/>
      <c r="I76" s="40">
        <f>B76*C76</f>
        <v>144</v>
      </c>
    </row>
    <row r="77" spans="1:9" ht="30" hidden="1" customHeight="1" x14ac:dyDescent="0.25">
      <c r="A77" s="27" t="s">
        <v>85</v>
      </c>
      <c r="B77" s="28">
        <v>29</v>
      </c>
      <c r="C77" s="29"/>
      <c r="D77" s="29"/>
      <c r="E77" s="29"/>
      <c r="F77" s="30" t="e">
        <f t="shared" si="13"/>
        <v>#DIV/0!</v>
      </c>
      <c r="G77" s="29"/>
      <c r="I77" s="29"/>
    </row>
    <row r="78" spans="1:9" ht="30" hidden="1" customHeight="1" x14ac:dyDescent="0.25">
      <c r="A78" s="27" t="s">
        <v>64</v>
      </c>
      <c r="B78" s="28">
        <v>20</v>
      </c>
      <c r="C78" s="29"/>
      <c r="D78" s="29"/>
      <c r="E78" s="29"/>
      <c r="F78" s="30" t="e">
        <f t="shared" si="13"/>
        <v>#DIV/0!</v>
      </c>
      <c r="G78" s="29"/>
      <c r="I78" s="29"/>
    </row>
    <row r="79" spans="1:9" ht="30" hidden="1" customHeight="1" x14ac:dyDescent="0.25">
      <c r="A79" s="27" t="s">
        <v>87</v>
      </c>
      <c r="B79" s="28">
        <v>15</v>
      </c>
      <c r="C79" s="29"/>
      <c r="D79" s="29"/>
      <c r="E79" s="29"/>
      <c r="F79" s="30" t="e">
        <f t="shared" si="13"/>
        <v>#DIV/0!</v>
      </c>
      <c r="G79" s="29"/>
      <c r="I79" s="29"/>
    </row>
    <row r="80" spans="1:9" ht="30" customHeight="1" x14ac:dyDescent="0.25">
      <c r="A80" s="39" t="s">
        <v>89</v>
      </c>
      <c r="B80" s="40">
        <v>22</v>
      </c>
      <c r="C80" s="41">
        <v>2</v>
      </c>
      <c r="D80" s="42">
        <v>0</v>
      </c>
      <c r="E80" s="41">
        <v>50</v>
      </c>
      <c r="F80" s="43">
        <f t="shared" ref="F80:F81" si="14">E80/(C80-D80)</f>
        <v>25</v>
      </c>
      <c r="G80" s="40">
        <f t="shared" ref="G80:G81" si="15">B80/F80</f>
        <v>0.88</v>
      </c>
      <c r="H80" s="44"/>
      <c r="I80" s="40">
        <f t="shared" ref="I80:I81" si="16">B80*C80</f>
        <v>44</v>
      </c>
    </row>
    <row r="81" spans="1:9" ht="30" customHeight="1" x14ac:dyDescent="0.25">
      <c r="A81" s="39" t="s">
        <v>65</v>
      </c>
      <c r="B81" s="40">
        <v>28</v>
      </c>
      <c r="C81" s="41">
        <v>4</v>
      </c>
      <c r="D81" s="42">
        <v>0</v>
      </c>
      <c r="E81" s="41">
        <v>120</v>
      </c>
      <c r="F81" s="43">
        <f t="shared" si="14"/>
        <v>30</v>
      </c>
      <c r="G81" s="40">
        <f t="shared" si="15"/>
        <v>0.93333333333333335</v>
      </c>
      <c r="H81" s="44"/>
      <c r="I81" s="40">
        <f t="shared" si="16"/>
        <v>112</v>
      </c>
    </row>
    <row r="82" spans="1:9" ht="30" hidden="1" customHeight="1" x14ac:dyDescent="0.25">
      <c r="A82" s="27" t="s">
        <v>92</v>
      </c>
      <c r="B82" s="28">
        <v>30</v>
      </c>
      <c r="C82" s="29"/>
      <c r="D82" s="29"/>
      <c r="E82" s="29"/>
      <c r="F82" s="30" t="e">
        <f t="shared" si="13"/>
        <v>#DIV/0!</v>
      </c>
      <c r="G82" s="29"/>
      <c r="I82" s="29"/>
    </row>
    <row r="83" spans="1:9" ht="30" hidden="1" customHeight="1" x14ac:dyDescent="0.25">
      <c r="A83" s="27" t="s">
        <v>66</v>
      </c>
      <c r="B83" s="28">
        <v>19</v>
      </c>
      <c r="C83" s="29"/>
      <c r="D83" s="29"/>
      <c r="E83" s="29"/>
      <c r="F83" s="30" t="e">
        <f t="shared" si="13"/>
        <v>#DIV/0!</v>
      </c>
      <c r="G83" s="29"/>
      <c r="I83" s="29"/>
    </row>
    <row r="84" spans="1:9" ht="30" hidden="1" customHeight="1" x14ac:dyDescent="0.25">
      <c r="A84" s="27" t="s">
        <v>31</v>
      </c>
      <c r="B84" s="28">
        <v>25</v>
      </c>
      <c r="C84" s="29"/>
      <c r="D84" s="29"/>
      <c r="E84" s="29"/>
      <c r="F84" s="30" t="e">
        <f t="shared" si="13"/>
        <v>#DIV/0!</v>
      </c>
      <c r="G84" s="29"/>
      <c r="I84" s="29"/>
    </row>
    <row r="85" spans="1:9" ht="30" customHeight="1" x14ac:dyDescent="0.25">
      <c r="A85" s="39" t="s">
        <v>32</v>
      </c>
      <c r="B85" s="40">
        <v>25</v>
      </c>
      <c r="C85" s="41">
        <v>14</v>
      </c>
      <c r="D85" s="42">
        <v>0</v>
      </c>
      <c r="E85" s="41">
        <v>620</v>
      </c>
      <c r="F85" s="43">
        <f>E85/(C85-D85)</f>
        <v>44.285714285714285</v>
      </c>
      <c r="G85" s="40">
        <f>B85/F85</f>
        <v>0.56451612903225812</v>
      </c>
      <c r="H85" s="44"/>
      <c r="I85" s="40">
        <f>B85*C85</f>
        <v>350</v>
      </c>
    </row>
    <row r="86" spans="1:9" ht="30" hidden="1" customHeight="1" x14ac:dyDescent="0.25">
      <c r="A86" s="27" t="s">
        <v>67</v>
      </c>
      <c r="B86" s="28">
        <v>32</v>
      </c>
      <c r="C86" s="29"/>
      <c r="D86" s="29"/>
      <c r="E86" s="29"/>
      <c r="F86" s="30" t="e">
        <f t="shared" si="13"/>
        <v>#DIV/0!</v>
      </c>
      <c r="G86" s="29"/>
      <c r="I86" s="29"/>
    </row>
    <row r="87" spans="1:9" ht="30" hidden="1" customHeight="1" x14ac:dyDescent="0.25">
      <c r="A87" s="27" t="s">
        <v>33</v>
      </c>
      <c r="B87" s="28">
        <v>10</v>
      </c>
      <c r="C87" s="29">
        <v>1</v>
      </c>
      <c r="D87" s="29"/>
      <c r="E87" s="29"/>
      <c r="F87" s="30">
        <f t="shared" si="13"/>
        <v>0</v>
      </c>
      <c r="G87" s="29"/>
      <c r="I87" s="29"/>
    </row>
    <row r="88" spans="1:9" ht="30" customHeight="1" x14ac:dyDescent="0.25">
      <c r="A88" s="39" t="s">
        <v>34</v>
      </c>
      <c r="B88" s="40">
        <v>16</v>
      </c>
      <c r="C88" s="41">
        <v>50</v>
      </c>
      <c r="D88" s="42">
        <v>0</v>
      </c>
      <c r="E88" s="41">
        <v>1830</v>
      </c>
      <c r="F88" s="43">
        <f t="shared" ref="F88:F89" si="17">E88/(C88-D88)</f>
        <v>36.6</v>
      </c>
      <c r="G88" s="40">
        <f t="shared" ref="G88:G89" si="18">B88/F88</f>
        <v>0.43715846994535518</v>
      </c>
      <c r="H88" s="44"/>
      <c r="I88" s="40">
        <f t="shared" ref="I88:I89" si="19">B88*C88</f>
        <v>800</v>
      </c>
    </row>
    <row r="89" spans="1:9" ht="30" customHeight="1" x14ac:dyDescent="0.25">
      <c r="A89" s="39" t="s">
        <v>35</v>
      </c>
      <c r="B89" s="40">
        <v>10</v>
      </c>
      <c r="C89" s="41">
        <v>8</v>
      </c>
      <c r="D89" s="42">
        <v>0</v>
      </c>
      <c r="E89" s="41">
        <v>135</v>
      </c>
      <c r="F89" s="43">
        <f t="shared" si="17"/>
        <v>16.875</v>
      </c>
      <c r="G89" s="40">
        <f t="shared" si="18"/>
        <v>0.59259259259259256</v>
      </c>
      <c r="H89" s="44"/>
      <c r="I89" s="40">
        <f t="shared" si="19"/>
        <v>80</v>
      </c>
    </row>
    <row r="90" spans="1:9" ht="30" hidden="1" customHeight="1" x14ac:dyDescent="0.25">
      <c r="A90" s="27" t="s">
        <v>36</v>
      </c>
      <c r="B90" s="28">
        <v>16</v>
      </c>
      <c r="C90" s="29"/>
      <c r="D90" s="29"/>
      <c r="E90" s="29"/>
      <c r="F90" s="30" t="e">
        <f t="shared" si="13"/>
        <v>#DIV/0!</v>
      </c>
      <c r="G90" s="29"/>
      <c r="I90" s="29"/>
    </row>
    <row r="91" spans="1:9" ht="30" hidden="1" customHeight="1" x14ac:dyDescent="0.25">
      <c r="A91" s="27" t="s">
        <v>98</v>
      </c>
      <c r="B91" s="28" t="str">
        <v>n/a</v>
      </c>
      <c r="C91" s="29"/>
      <c r="D91" s="29"/>
      <c r="E91" s="29"/>
      <c r="F91" s="30" t="e">
        <f t="shared" si="13"/>
        <v>#DIV/0!</v>
      </c>
      <c r="G91" s="29"/>
      <c r="I91" s="29"/>
    </row>
    <row r="92" spans="1:9" ht="30" customHeight="1" x14ac:dyDescent="0.25">
      <c r="A92" s="39" t="s">
        <v>68</v>
      </c>
      <c r="B92" s="40">
        <v>18</v>
      </c>
      <c r="C92" s="41">
        <v>28</v>
      </c>
      <c r="D92" s="42">
        <v>0</v>
      </c>
      <c r="E92" s="41">
        <v>219</v>
      </c>
      <c r="F92" s="43">
        <f>E92/(C92-D92)</f>
        <v>7.8214285714285712</v>
      </c>
      <c r="G92" s="40">
        <f>B92/F92</f>
        <v>2.3013698630136985</v>
      </c>
      <c r="H92" s="44"/>
      <c r="I92" s="40">
        <f>B92*C92</f>
        <v>504</v>
      </c>
    </row>
    <row r="93" spans="1:9" ht="30" hidden="1" customHeight="1" x14ac:dyDescent="0.25">
      <c r="A93" s="27" t="s">
        <v>43</v>
      </c>
      <c r="B93" s="28">
        <v>24</v>
      </c>
      <c r="C93" s="29"/>
      <c r="D93" s="29"/>
      <c r="E93" s="29"/>
      <c r="F93" s="30" t="e">
        <f t="shared" si="13"/>
        <v>#DIV/0!</v>
      </c>
      <c r="G93" s="29"/>
      <c r="I93" s="29"/>
    </row>
    <row r="94" spans="1:9" ht="30" customHeight="1" x14ac:dyDescent="0.25">
      <c r="A94" s="39" t="s">
        <v>37</v>
      </c>
      <c r="B94" s="40">
        <v>25</v>
      </c>
      <c r="C94" s="41">
        <v>18</v>
      </c>
      <c r="D94" s="42">
        <v>10</v>
      </c>
      <c r="E94" s="41">
        <v>76</v>
      </c>
      <c r="F94" s="43">
        <f>E94/(C94-D94)</f>
        <v>9.5</v>
      </c>
      <c r="G94" s="40">
        <f>B94/F94</f>
        <v>2.6315789473684212</v>
      </c>
      <c r="H94" s="44"/>
      <c r="I94" s="40">
        <f>B94*C94</f>
        <v>450</v>
      </c>
    </row>
    <row r="95" spans="1:9" ht="30" hidden="1" customHeight="1" x14ac:dyDescent="0.25">
      <c r="A95" s="27" t="s">
        <v>72</v>
      </c>
      <c r="B95" s="28">
        <v>28</v>
      </c>
      <c r="C95" s="29"/>
      <c r="D95" s="29"/>
      <c r="E95" s="29"/>
      <c r="F95" s="30" t="e">
        <f t="shared" si="13"/>
        <v>#DIV/0!</v>
      </c>
      <c r="G95" s="29"/>
      <c r="I95" s="29"/>
    </row>
    <row r="96" spans="1:9" ht="30" customHeight="1" x14ac:dyDescent="0.25">
      <c r="A96" s="39" t="s">
        <v>30</v>
      </c>
      <c r="B96" s="40">
        <v>26</v>
      </c>
      <c r="C96" s="41">
        <v>45</v>
      </c>
      <c r="D96" s="42">
        <v>0</v>
      </c>
      <c r="E96" s="41">
        <v>1160</v>
      </c>
      <c r="F96" s="43">
        <f>E96/(C96-D96)</f>
        <v>25.777777777777779</v>
      </c>
      <c r="G96" s="40">
        <f>B96/F96</f>
        <v>1.0086206896551724</v>
      </c>
      <c r="H96" s="44"/>
      <c r="I96" s="40">
        <f>B96*C96</f>
        <v>1170</v>
      </c>
    </row>
    <row r="97" spans="1:9" ht="30" hidden="1" customHeight="1" x14ac:dyDescent="0.25">
      <c r="A97" s="27" t="s">
        <v>29</v>
      </c>
      <c r="B97" s="28">
        <v>16</v>
      </c>
      <c r="C97" s="29"/>
      <c r="D97" s="29"/>
      <c r="E97" s="29"/>
      <c r="F97" s="30" t="e">
        <f t="shared" si="13"/>
        <v>#DIV/0!</v>
      </c>
      <c r="G97" s="29"/>
      <c r="I97" s="29"/>
    </row>
    <row r="98" spans="1:9" ht="30" customHeight="1" x14ac:dyDescent="0.25">
      <c r="A98" s="39" t="s">
        <v>28</v>
      </c>
      <c r="B98" s="40">
        <v>14</v>
      </c>
      <c r="C98" s="41">
        <v>27</v>
      </c>
      <c r="D98" s="42">
        <v>0</v>
      </c>
      <c r="E98" s="41">
        <v>267</v>
      </c>
      <c r="F98" s="43">
        <f>E98/(C98-D98)</f>
        <v>9.8888888888888893</v>
      </c>
      <c r="G98" s="40">
        <f>B98/F98</f>
        <v>1.4157303370786516</v>
      </c>
      <c r="H98" s="44"/>
      <c r="I98" s="40">
        <f>B98*C98</f>
        <v>378</v>
      </c>
    </row>
    <row r="99" spans="1:9" ht="30" hidden="1" customHeight="1" x14ac:dyDescent="0.25">
      <c r="A99" s="27" t="s">
        <v>99</v>
      </c>
      <c r="B99" s="28">
        <v>25</v>
      </c>
      <c r="C99" s="29" t="s">
        <v>114</v>
      </c>
      <c r="D99" s="29"/>
      <c r="E99" s="29"/>
      <c r="F99" s="30" t="e">
        <f t="shared" si="13"/>
        <v>#VALUE!</v>
      </c>
      <c r="G99" s="29"/>
      <c r="I99" s="29"/>
    </row>
    <row r="100" spans="1:9" ht="30" customHeight="1" x14ac:dyDescent="0.25">
      <c r="A100" s="39" t="s">
        <v>100</v>
      </c>
      <c r="B100" s="40">
        <v>25</v>
      </c>
      <c r="C100" s="41">
        <v>73</v>
      </c>
      <c r="D100" s="42">
        <v>0</v>
      </c>
      <c r="E100" s="41">
        <v>975</v>
      </c>
      <c r="F100" s="43">
        <f t="shared" ref="F100:F101" si="20">E100/(C100-D100)</f>
        <v>13.356164383561644</v>
      </c>
      <c r="G100" s="40">
        <f t="shared" ref="G100:G101" si="21">B100/F100</f>
        <v>1.8717948717948718</v>
      </c>
      <c r="H100" s="44"/>
      <c r="I100" s="40">
        <f t="shared" ref="I100:I101" si="22">B100*C100</f>
        <v>1825</v>
      </c>
    </row>
    <row r="101" spans="1:9" ht="30" customHeight="1" x14ac:dyDescent="0.25">
      <c r="A101" s="39" t="s">
        <v>27</v>
      </c>
      <c r="B101" s="40">
        <v>20</v>
      </c>
      <c r="C101" s="41">
        <v>35</v>
      </c>
      <c r="D101" s="42">
        <v>0</v>
      </c>
      <c r="E101" s="41">
        <v>760</v>
      </c>
      <c r="F101" s="43">
        <f t="shared" si="20"/>
        <v>21.714285714285715</v>
      </c>
      <c r="G101" s="40">
        <f t="shared" si="21"/>
        <v>0.92105263157894735</v>
      </c>
      <c r="H101" s="44"/>
      <c r="I101" s="40">
        <f t="shared" si="22"/>
        <v>700</v>
      </c>
    </row>
    <row r="102" spans="1:9" ht="30" hidden="1" customHeight="1" x14ac:dyDescent="0.25">
      <c r="A102" s="27" t="s">
        <v>102</v>
      </c>
      <c r="B102" s="28">
        <v>30</v>
      </c>
      <c r="C102" s="29"/>
      <c r="D102" s="29"/>
      <c r="E102" s="29"/>
      <c r="F102" s="30" t="e">
        <f t="shared" si="13"/>
        <v>#DIV/0!</v>
      </c>
      <c r="G102" s="29"/>
      <c r="I102" s="29"/>
    </row>
    <row r="103" spans="1:9" ht="30" customHeight="1" x14ac:dyDescent="0.25">
      <c r="A103" s="39" t="s">
        <v>104</v>
      </c>
      <c r="B103" s="40">
        <v>18</v>
      </c>
      <c r="C103" s="41">
        <v>21</v>
      </c>
      <c r="D103" s="42">
        <v>0</v>
      </c>
      <c r="E103" s="41">
        <v>399</v>
      </c>
      <c r="F103" s="43">
        <f>E103/(C103-D103)</f>
        <v>19</v>
      </c>
      <c r="G103" s="40">
        <f>B103/F103</f>
        <v>0.94736842105263153</v>
      </c>
      <c r="H103" s="44"/>
      <c r="I103" s="40">
        <f>B103*C103</f>
        <v>378</v>
      </c>
    </row>
    <row r="104" spans="1:9" ht="30" hidden="1" customHeight="1" x14ac:dyDescent="0.25">
      <c r="A104" s="27" t="s">
        <v>106</v>
      </c>
      <c r="B104" s="28" t="str">
        <v>n/a</v>
      </c>
      <c r="C104" s="29"/>
      <c r="D104" s="29"/>
      <c r="E104" s="29"/>
      <c r="F104" s="30" t="e">
        <f t="shared" si="13"/>
        <v>#DIV/0!</v>
      </c>
      <c r="G104" s="29"/>
      <c r="I104" s="29"/>
    </row>
    <row r="105" spans="1:9" ht="30" customHeight="1" x14ac:dyDescent="0.25">
      <c r="A105" s="39" t="s">
        <v>38</v>
      </c>
      <c r="B105" s="40">
        <v>10</v>
      </c>
      <c r="C105" s="41">
        <v>58</v>
      </c>
      <c r="D105" s="42">
        <v>0</v>
      </c>
      <c r="E105" s="41">
        <v>369</v>
      </c>
      <c r="F105" s="43">
        <f>E105/(C105-D105)</f>
        <v>6.3620689655172411</v>
      </c>
      <c r="G105" s="40">
        <f>B105/F105</f>
        <v>1.5718157181571817</v>
      </c>
      <c r="H105" s="44"/>
      <c r="I105" s="40">
        <f>B105*C105</f>
        <v>580</v>
      </c>
    </row>
    <row r="106" spans="1:9" ht="30" customHeight="1" x14ac:dyDescent="0.25">
      <c r="A106" s="44"/>
      <c r="B106" s="40"/>
      <c r="C106" s="41"/>
      <c r="D106" s="42"/>
      <c r="E106" s="41">
        <f>SUBTOTAL(9,E3:E105)</f>
        <v>32245.75</v>
      </c>
      <c r="F106" s="43"/>
      <c r="G106" s="40"/>
      <c r="H106" s="44"/>
      <c r="I106" s="40">
        <f>SUBTOTAL(9,I3:I105)</f>
        <v>37565</v>
      </c>
    </row>
  </sheetData>
  <autoFilter ref="F1:F105" xr:uid="{71835DCA-D702-3544-A8F0-90E3BFFB80DC}">
    <filterColumn colId="0">
      <customFilters>
        <customFilter operator="greaterThan" val="0"/>
      </customFilters>
    </filterColumn>
  </autoFilter>
  <sortState xmlns:xlrd2="http://schemas.microsoft.com/office/spreadsheetml/2017/richdata2" ref="A2:A105">
    <sortCondition ref="A2:A105"/>
  </sortState>
  <conditionalFormatting sqref="A2:A38">
    <cfRule type="cellIs" dxfId="3" priority="2" operator="equal">
      <formula>0</formula>
    </cfRule>
  </conditionalFormatting>
  <conditionalFormatting sqref="A64:A105">
    <cfRule type="cellIs" dxfId="2" priority="1" operator="equal">
      <formula>0</formula>
    </cfRule>
  </conditionalFormatting>
  <pageMargins left="0.25" right="0.25" top="0.75" bottom="0.75" header="0.3" footer="0.3"/>
  <pageSetup scale="44" orientation="portrait" horizontalDpi="0" verticalDpi="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THIS WEEK PRICES</vt:lpstr>
      <vt:lpstr>LAST WEEK PRICES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Southern Produce Inc.</dc:creator>
  <cp:lastModifiedBy>Luis Hernandez</cp:lastModifiedBy>
  <cp:lastPrinted>2025-03-20T14:52:23Z</cp:lastPrinted>
  <dcterms:created xsi:type="dcterms:W3CDTF">2020-07-21T14:42:18Z</dcterms:created>
  <dcterms:modified xsi:type="dcterms:W3CDTF">2025-03-20T14:54:11Z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2020-07-21T15:43:05Z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96e129c6-eb4f-485b-8358-022ee047ea19</vt:lpwstr>
  </property>
  <property fmtid="{D5CDD505-2E9C-101B-9397-08002B2CF9AE}" pid="8" name="MSIP_Label_f42aa342-8706-4288-bd11-ebb85995028c_ContentBits">
    <vt:lpwstr>0</vt:lpwstr>
  </property>
</Properties>
</file>