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wsl.localhost\Ubuntu\home\carlos\projects\playground\mtg-tag-count\"/>
    </mc:Choice>
  </mc:AlternateContent>
  <xr:revisionPtr revIDLastSave="0" documentId="13_ncr:1_{ABE45F04-1CAE-4012-A4EE-999C106843B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M3" i="1"/>
  <c r="AN3" i="1"/>
  <c r="AO3" i="1"/>
  <c r="AG4" i="1"/>
  <c r="AH4" i="1"/>
  <c r="AI4" i="1"/>
  <c r="AJ4" i="1"/>
  <c r="AK4" i="1"/>
  <c r="AL4" i="1"/>
  <c r="AM4" i="1"/>
  <c r="AN4" i="1"/>
  <c r="AO4" i="1"/>
  <c r="AG5" i="1"/>
  <c r="AH5" i="1"/>
  <c r="AI5" i="1"/>
  <c r="AJ5" i="1"/>
  <c r="AK5" i="1"/>
  <c r="AL5" i="1"/>
  <c r="AM5" i="1"/>
  <c r="AN5" i="1"/>
  <c r="AO5" i="1"/>
  <c r="AG6" i="1"/>
  <c r="AH6" i="1"/>
  <c r="AI6" i="1"/>
  <c r="AJ6" i="1"/>
  <c r="AK6" i="1"/>
  <c r="AL6" i="1"/>
  <c r="AM6" i="1"/>
  <c r="AN6" i="1"/>
  <c r="AO6" i="1"/>
  <c r="AG7" i="1"/>
  <c r="AH7" i="1"/>
  <c r="AI7" i="1"/>
  <c r="AJ7" i="1"/>
  <c r="AK7" i="1"/>
  <c r="AL7" i="1"/>
  <c r="AM7" i="1"/>
  <c r="AN7" i="1"/>
  <c r="AO7" i="1"/>
  <c r="AG8" i="1"/>
  <c r="AH8" i="1"/>
  <c r="AI8" i="1"/>
  <c r="AJ8" i="1"/>
  <c r="AK8" i="1"/>
  <c r="AL8" i="1"/>
  <c r="AM8" i="1"/>
  <c r="AN8" i="1"/>
  <c r="AO8" i="1"/>
  <c r="AG9" i="1"/>
  <c r="AH9" i="1"/>
  <c r="AI9" i="1"/>
  <c r="AJ9" i="1"/>
  <c r="AK9" i="1"/>
  <c r="AL9" i="1"/>
  <c r="AM9" i="1"/>
  <c r="AN9" i="1"/>
  <c r="AO9" i="1"/>
  <c r="AG10" i="1"/>
  <c r="AH10" i="1"/>
  <c r="AI10" i="1"/>
  <c r="AJ10" i="1"/>
  <c r="AK10" i="1"/>
  <c r="AL10" i="1"/>
  <c r="AM10" i="1"/>
  <c r="AN10" i="1"/>
  <c r="AO10" i="1"/>
  <c r="AG11" i="1"/>
  <c r="AH11" i="1"/>
  <c r="AI11" i="1"/>
  <c r="AJ11" i="1"/>
  <c r="AK11" i="1"/>
  <c r="AL11" i="1"/>
  <c r="AM11" i="1"/>
  <c r="AN11" i="1"/>
  <c r="AO11" i="1"/>
  <c r="AG12" i="1"/>
  <c r="AH12" i="1"/>
  <c r="AI12" i="1"/>
  <c r="AJ12" i="1"/>
  <c r="AK12" i="1"/>
  <c r="AL12" i="1"/>
  <c r="AM12" i="1"/>
  <c r="AN12" i="1"/>
  <c r="AO12" i="1"/>
  <c r="AG13" i="1"/>
  <c r="AH13" i="1"/>
  <c r="AI13" i="1"/>
  <c r="AJ13" i="1"/>
  <c r="AK13" i="1"/>
  <c r="AL13" i="1"/>
  <c r="AM13" i="1"/>
  <c r="AN13" i="1"/>
  <c r="AO13" i="1"/>
  <c r="AG14" i="1"/>
  <c r="AH14" i="1"/>
  <c r="AI14" i="1"/>
  <c r="AJ14" i="1"/>
  <c r="AK14" i="1"/>
  <c r="AL14" i="1"/>
  <c r="AM14" i="1"/>
  <c r="AN14" i="1"/>
  <c r="AO14" i="1"/>
  <c r="AG15" i="1"/>
  <c r="AH15" i="1"/>
  <c r="AI15" i="1"/>
  <c r="AJ15" i="1"/>
  <c r="AK15" i="1"/>
  <c r="AL15" i="1"/>
  <c r="AM15" i="1"/>
  <c r="AN15" i="1"/>
  <c r="AO15" i="1"/>
  <c r="AG16" i="1"/>
  <c r="AH16" i="1"/>
  <c r="AI16" i="1"/>
  <c r="AJ16" i="1"/>
  <c r="AK16" i="1"/>
  <c r="AL16" i="1"/>
  <c r="AM16" i="1"/>
  <c r="AN16" i="1"/>
  <c r="AO16" i="1"/>
  <c r="AG17" i="1"/>
  <c r="AH17" i="1"/>
  <c r="AI17" i="1"/>
  <c r="AJ17" i="1"/>
  <c r="AK17" i="1"/>
  <c r="AL17" i="1"/>
  <c r="AM17" i="1"/>
  <c r="AN17" i="1"/>
  <c r="AO17" i="1"/>
  <c r="AG18" i="1"/>
  <c r="AH18" i="1"/>
  <c r="AI18" i="1"/>
  <c r="AJ18" i="1"/>
  <c r="AK18" i="1"/>
  <c r="AL18" i="1"/>
  <c r="AM18" i="1"/>
  <c r="AN18" i="1"/>
  <c r="AO18" i="1"/>
  <c r="AG19" i="1"/>
  <c r="AH19" i="1"/>
  <c r="AI19" i="1"/>
  <c r="AJ19" i="1"/>
  <c r="AK19" i="1"/>
  <c r="AL19" i="1"/>
  <c r="AM19" i="1"/>
  <c r="AN19" i="1"/>
  <c r="AO19" i="1"/>
  <c r="AG20" i="1"/>
  <c r="AH20" i="1"/>
  <c r="AI20" i="1"/>
  <c r="AJ20" i="1"/>
  <c r="AK20" i="1"/>
  <c r="AL20" i="1"/>
  <c r="AM20" i="1"/>
  <c r="AN20" i="1"/>
  <c r="AO20" i="1"/>
  <c r="AG21" i="1"/>
  <c r="AH21" i="1"/>
  <c r="AI21" i="1"/>
  <c r="AJ21" i="1"/>
  <c r="AK21" i="1"/>
  <c r="AL21" i="1"/>
  <c r="AM21" i="1"/>
  <c r="AN21" i="1"/>
  <c r="AO21" i="1"/>
  <c r="AG22" i="1"/>
  <c r="AH22" i="1"/>
  <c r="AI22" i="1"/>
  <c r="AJ22" i="1"/>
  <c r="AK22" i="1"/>
  <c r="AL22" i="1"/>
  <c r="AM22" i="1"/>
  <c r="AN22" i="1"/>
  <c r="AO22" i="1"/>
  <c r="AG23" i="1"/>
  <c r="AH23" i="1"/>
  <c r="AI23" i="1"/>
  <c r="AJ23" i="1"/>
  <c r="AK23" i="1"/>
  <c r="AL23" i="1"/>
  <c r="AM23" i="1"/>
  <c r="AN23" i="1"/>
  <c r="AO23" i="1"/>
  <c r="AG24" i="1"/>
  <c r="AH24" i="1"/>
  <c r="AI24" i="1"/>
  <c r="AJ24" i="1"/>
  <c r="AK24" i="1"/>
  <c r="AL24" i="1"/>
  <c r="AM24" i="1"/>
  <c r="AN24" i="1"/>
  <c r="AO24" i="1"/>
  <c r="AG25" i="1"/>
  <c r="AH25" i="1"/>
  <c r="AI25" i="1"/>
  <c r="AJ25" i="1"/>
  <c r="AK25" i="1"/>
  <c r="AL25" i="1"/>
  <c r="AM25" i="1"/>
  <c r="AN25" i="1"/>
  <c r="AO25" i="1"/>
  <c r="AG26" i="1"/>
  <c r="AH26" i="1"/>
  <c r="AI26" i="1"/>
  <c r="AJ26" i="1"/>
  <c r="AK26" i="1"/>
  <c r="AL26" i="1"/>
  <c r="AM26" i="1"/>
  <c r="AN26" i="1"/>
  <c r="AO26" i="1"/>
  <c r="AG27" i="1"/>
  <c r="AH27" i="1"/>
  <c r="AI27" i="1"/>
  <c r="AJ27" i="1"/>
  <c r="AK27" i="1"/>
  <c r="AL27" i="1"/>
  <c r="AM27" i="1"/>
  <c r="AN27" i="1"/>
  <c r="AO27" i="1"/>
  <c r="AG28" i="1"/>
  <c r="AH28" i="1"/>
  <c r="AI28" i="1"/>
  <c r="AJ28" i="1"/>
  <c r="AK28" i="1"/>
  <c r="AL28" i="1"/>
  <c r="AM28" i="1"/>
  <c r="AN28" i="1"/>
  <c r="AO28" i="1"/>
  <c r="AG29" i="1"/>
  <c r="AH29" i="1"/>
  <c r="AI29" i="1"/>
  <c r="AJ29" i="1"/>
  <c r="AK29" i="1"/>
  <c r="AL29" i="1"/>
  <c r="AM29" i="1"/>
  <c r="AN29" i="1"/>
  <c r="AO29" i="1"/>
  <c r="AG30" i="1"/>
  <c r="AH30" i="1"/>
  <c r="AI30" i="1"/>
  <c r="AJ30" i="1"/>
  <c r="AK30" i="1"/>
  <c r="AL30" i="1"/>
  <c r="AM30" i="1"/>
  <c r="AN30" i="1"/>
  <c r="AO30" i="1"/>
  <c r="AG31" i="1"/>
  <c r="AH31" i="1"/>
  <c r="AI31" i="1"/>
  <c r="AJ31" i="1"/>
  <c r="AK31" i="1"/>
  <c r="AL31" i="1"/>
  <c r="AM31" i="1"/>
  <c r="AN31" i="1"/>
  <c r="AO31" i="1"/>
  <c r="AG32" i="1"/>
  <c r="AH32" i="1"/>
  <c r="AI32" i="1"/>
  <c r="AJ32" i="1"/>
  <c r="AK32" i="1"/>
  <c r="AL32" i="1"/>
  <c r="AM32" i="1"/>
  <c r="AN32" i="1"/>
  <c r="AO32" i="1"/>
  <c r="AG33" i="1"/>
  <c r="AH33" i="1"/>
  <c r="AI33" i="1"/>
  <c r="AJ33" i="1"/>
  <c r="AK33" i="1"/>
  <c r="AL33" i="1"/>
  <c r="AM33" i="1"/>
  <c r="AN33" i="1"/>
  <c r="AO33" i="1"/>
  <c r="AG34" i="1"/>
  <c r="AH34" i="1"/>
  <c r="AI34" i="1"/>
  <c r="AJ34" i="1"/>
  <c r="AK34" i="1"/>
  <c r="AL34" i="1"/>
  <c r="AM34" i="1"/>
  <c r="AN34" i="1"/>
  <c r="AO34" i="1"/>
  <c r="AG35" i="1"/>
  <c r="AH35" i="1"/>
  <c r="AI35" i="1"/>
  <c r="AJ35" i="1"/>
  <c r="AK35" i="1"/>
  <c r="AL35" i="1"/>
  <c r="AM35" i="1"/>
  <c r="AN35" i="1"/>
  <c r="AO35" i="1"/>
  <c r="AG36" i="1"/>
  <c r="AH36" i="1"/>
  <c r="AI36" i="1"/>
  <c r="AJ36" i="1"/>
  <c r="AK36" i="1"/>
  <c r="AL36" i="1"/>
  <c r="AM36" i="1"/>
  <c r="AN36" i="1"/>
  <c r="AO36" i="1"/>
  <c r="AG37" i="1"/>
  <c r="AH37" i="1"/>
  <c r="AI37" i="1"/>
  <c r="AJ37" i="1"/>
  <c r="AK37" i="1"/>
  <c r="AL37" i="1"/>
  <c r="AM37" i="1"/>
  <c r="AN37" i="1"/>
  <c r="AO37" i="1"/>
  <c r="AG38" i="1"/>
  <c r="AH38" i="1"/>
  <c r="AI38" i="1"/>
  <c r="AJ38" i="1"/>
  <c r="AK38" i="1"/>
  <c r="AL38" i="1"/>
  <c r="AM38" i="1"/>
  <c r="AN38" i="1"/>
  <c r="AO38" i="1"/>
  <c r="AG39" i="1"/>
  <c r="AH39" i="1"/>
  <c r="AI39" i="1"/>
  <c r="AJ39" i="1"/>
  <c r="AK39" i="1"/>
  <c r="AL39" i="1"/>
  <c r="AM39" i="1"/>
  <c r="AN39" i="1"/>
  <c r="AO39" i="1"/>
  <c r="AG40" i="1"/>
  <c r="AH40" i="1"/>
  <c r="AI40" i="1"/>
  <c r="AJ40" i="1"/>
  <c r="AK40" i="1"/>
  <c r="AL40" i="1"/>
  <c r="AM40" i="1"/>
  <c r="AN40" i="1"/>
  <c r="AO40" i="1"/>
  <c r="AG41" i="1"/>
  <c r="AH41" i="1"/>
  <c r="AI41" i="1"/>
  <c r="AJ41" i="1"/>
  <c r="AK41" i="1"/>
  <c r="AL41" i="1"/>
  <c r="AM41" i="1"/>
  <c r="AN41" i="1"/>
  <c r="AO41" i="1"/>
  <c r="AG42" i="1"/>
  <c r="AH42" i="1"/>
  <c r="AI42" i="1"/>
  <c r="AJ42" i="1"/>
  <c r="AK42" i="1"/>
  <c r="AL42" i="1"/>
  <c r="AM42" i="1"/>
  <c r="AN42" i="1"/>
  <c r="AO42" i="1"/>
  <c r="AG43" i="1"/>
  <c r="AH43" i="1"/>
  <c r="AI43" i="1"/>
  <c r="AJ43" i="1"/>
  <c r="AK43" i="1"/>
  <c r="AL43" i="1"/>
  <c r="AM43" i="1"/>
  <c r="AN43" i="1"/>
  <c r="AO43" i="1"/>
  <c r="AG44" i="1"/>
  <c r="AH44" i="1"/>
  <c r="AI44" i="1"/>
  <c r="AJ44" i="1"/>
  <c r="AK44" i="1"/>
  <c r="AL44" i="1"/>
  <c r="AM44" i="1"/>
  <c r="AN44" i="1"/>
  <c r="AO44" i="1"/>
  <c r="AG45" i="1"/>
  <c r="AH45" i="1"/>
  <c r="AI45" i="1"/>
  <c r="AJ45" i="1"/>
  <c r="AK45" i="1"/>
  <c r="AL45" i="1"/>
  <c r="AM45" i="1"/>
  <c r="AN45" i="1"/>
  <c r="AO45" i="1"/>
  <c r="AG46" i="1"/>
  <c r="AH46" i="1"/>
  <c r="AI46" i="1"/>
  <c r="AJ46" i="1"/>
  <c r="AK46" i="1"/>
  <c r="AL46" i="1"/>
  <c r="AM46" i="1"/>
  <c r="AN46" i="1"/>
  <c r="AO46" i="1"/>
  <c r="AG47" i="1"/>
  <c r="AH47" i="1"/>
  <c r="AI47" i="1"/>
  <c r="AJ47" i="1"/>
  <c r="AK47" i="1"/>
  <c r="AL47" i="1"/>
  <c r="AM47" i="1"/>
  <c r="AN47" i="1"/>
  <c r="AO47" i="1"/>
  <c r="AG48" i="1"/>
  <c r="AH48" i="1"/>
  <c r="AI48" i="1"/>
  <c r="AJ48" i="1"/>
  <c r="AK48" i="1"/>
  <c r="AL48" i="1"/>
  <c r="AM48" i="1"/>
  <c r="AN48" i="1"/>
  <c r="AO48" i="1"/>
  <c r="AG49" i="1"/>
  <c r="AH49" i="1"/>
  <c r="AI49" i="1"/>
  <c r="AJ49" i="1"/>
  <c r="AK49" i="1"/>
  <c r="AL49" i="1"/>
  <c r="AM49" i="1"/>
  <c r="AN49" i="1"/>
  <c r="AO49" i="1"/>
  <c r="AG50" i="1"/>
  <c r="AH50" i="1"/>
  <c r="AI50" i="1"/>
  <c r="AJ50" i="1"/>
  <c r="AK50" i="1"/>
  <c r="AL50" i="1"/>
  <c r="AM50" i="1"/>
  <c r="AN50" i="1"/>
  <c r="AO50" i="1"/>
  <c r="AG51" i="1"/>
  <c r="AH51" i="1"/>
  <c r="AI51" i="1"/>
  <c r="AJ51" i="1"/>
  <c r="AK51" i="1"/>
  <c r="AL51" i="1"/>
  <c r="AM51" i="1"/>
  <c r="AN51" i="1"/>
  <c r="AO51" i="1"/>
  <c r="AG52" i="1"/>
  <c r="AH52" i="1"/>
  <c r="AI52" i="1"/>
  <c r="AJ52" i="1"/>
  <c r="AK52" i="1"/>
  <c r="AL52" i="1"/>
  <c r="AM52" i="1"/>
  <c r="AN52" i="1"/>
  <c r="AO52" i="1"/>
  <c r="AG53" i="1"/>
  <c r="AH53" i="1"/>
  <c r="AI53" i="1"/>
  <c r="AJ53" i="1"/>
  <c r="AK53" i="1"/>
  <c r="AL53" i="1"/>
  <c r="AM53" i="1"/>
  <c r="AN53" i="1"/>
  <c r="AO53" i="1"/>
  <c r="AG54" i="1"/>
  <c r="AH54" i="1"/>
  <c r="AI54" i="1"/>
  <c r="AJ54" i="1"/>
  <c r="AK54" i="1"/>
  <c r="AL54" i="1"/>
  <c r="AM54" i="1"/>
  <c r="AN54" i="1"/>
  <c r="AO54" i="1"/>
  <c r="AG55" i="1"/>
  <c r="AH55" i="1"/>
  <c r="AI55" i="1"/>
  <c r="AJ55" i="1"/>
  <c r="AK55" i="1"/>
  <c r="AL55" i="1"/>
  <c r="AM55" i="1"/>
  <c r="AN55" i="1"/>
  <c r="AO55" i="1"/>
  <c r="AG56" i="1"/>
  <c r="AH56" i="1"/>
  <c r="AI56" i="1"/>
  <c r="AJ56" i="1"/>
  <c r="AK56" i="1"/>
  <c r="AL56" i="1"/>
  <c r="AM56" i="1"/>
  <c r="AN56" i="1"/>
  <c r="AO56" i="1"/>
  <c r="AG57" i="1"/>
  <c r="AH57" i="1"/>
  <c r="AI57" i="1"/>
  <c r="AJ57" i="1"/>
  <c r="AK57" i="1"/>
  <c r="AL57" i="1"/>
  <c r="AM57" i="1"/>
  <c r="AN57" i="1"/>
  <c r="AO57" i="1"/>
  <c r="AG58" i="1"/>
  <c r="AH58" i="1"/>
  <c r="AI58" i="1"/>
  <c r="AJ58" i="1"/>
  <c r="AK58" i="1"/>
  <c r="AL58" i="1"/>
  <c r="AM58" i="1"/>
  <c r="AN58" i="1"/>
  <c r="AO58" i="1"/>
  <c r="AG59" i="1"/>
  <c r="AH59" i="1"/>
  <c r="AI59" i="1"/>
  <c r="AJ59" i="1"/>
  <c r="AK59" i="1"/>
  <c r="AL59" i="1"/>
  <c r="AM59" i="1"/>
  <c r="AN59" i="1"/>
  <c r="AO59" i="1"/>
  <c r="AG60" i="1"/>
  <c r="AH60" i="1"/>
  <c r="AI60" i="1"/>
  <c r="AJ60" i="1"/>
  <c r="AK60" i="1"/>
  <c r="AL60" i="1"/>
  <c r="AM60" i="1"/>
  <c r="AN60" i="1"/>
  <c r="AO60" i="1"/>
  <c r="AG61" i="1"/>
  <c r="AH61" i="1"/>
  <c r="AI61" i="1"/>
  <c r="AJ61" i="1"/>
  <c r="AK61" i="1"/>
  <c r="AL61" i="1"/>
  <c r="AM61" i="1"/>
  <c r="AN61" i="1"/>
  <c r="AO61" i="1"/>
  <c r="AG62" i="1"/>
  <c r="AH62" i="1"/>
  <c r="AI62" i="1"/>
  <c r="AJ62" i="1"/>
  <c r="AK62" i="1"/>
  <c r="AL62" i="1"/>
  <c r="AM62" i="1"/>
  <c r="AN62" i="1"/>
  <c r="AO62" i="1"/>
  <c r="AG63" i="1"/>
  <c r="AH63" i="1"/>
  <c r="AI63" i="1"/>
  <c r="AJ63" i="1"/>
  <c r="AK63" i="1"/>
  <c r="AL63" i="1"/>
  <c r="AM63" i="1"/>
  <c r="AN63" i="1"/>
  <c r="AO63" i="1"/>
  <c r="AG64" i="1"/>
  <c r="AH64" i="1"/>
  <c r="AI64" i="1"/>
  <c r="AJ64" i="1"/>
  <c r="AK64" i="1"/>
  <c r="AL64" i="1"/>
  <c r="AM64" i="1"/>
  <c r="AN64" i="1"/>
  <c r="AO64" i="1"/>
  <c r="AG65" i="1"/>
  <c r="AH65" i="1"/>
  <c r="AI65" i="1"/>
  <c r="AJ65" i="1"/>
  <c r="AK65" i="1"/>
  <c r="AL65" i="1"/>
  <c r="AM65" i="1"/>
  <c r="AN65" i="1"/>
  <c r="AO65" i="1"/>
  <c r="AG66" i="1"/>
  <c r="AH66" i="1"/>
  <c r="AI66" i="1"/>
  <c r="AJ66" i="1"/>
  <c r="AK66" i="1"/>
  <c r="AL66" i="1"/>
  <c r="AM66" i="1"/>
  <c r="AN66" i="1"/>
  <c r="AO66" i="1"/>
  <c r="AG67" i="1"/>
  <c r="AH67" i="1"/>
  <c r="AI67" i="1"/>
  <c r="AJ67" i="1"/>
  <c r="AK67" i="1"/>
  <c r="AL67" i="1"/>
  <c r="AM67" i="1"/>
  <c r="AN67" i="1"/>
  <c r="AO67" i="1"/>
  <c r="AG68" i="1"/>
  <c r="AH68" i="1"/>
  <c r="AI68" i="1"/>
  <c r="AJ68" i="1"/>
  <c r="AK68" i="1"/>
  <c r="AL68" i="1"/>
  <c r="AM68" i="1"/>
  <c r="AN68" i="1"/>
  <c r="AO68" i="1"/>
  <c r="AG69" i="1"/>
  <c r="AH69" i="1"/>
  <c r="AI69" i="1"/>
  <c r="AJ69" i="1"/>
  <c r="AK69" i="1"/>
  <c r="AL69" i="1"/>
  <c r="AM69" i="1"/>
  <c r="AN69" i="1"/>
  <c r="AO69" i="1"/>
  <c r="AG70" i="1"/>
  <c r="AH70" i="1"/>
  <c r="AI70" i="1"/>
  <c r="AJ70" i="1"/>
  <c r="AK70" i="1"/>
  <c r="AL70" i="1"/>
  <c r="AM70" i="1"/>
  <c r="AN70" i="1"/>
  <c r="AO70" i="1"/>
  <c r="AG71" i="1"/>
  <c r="AH71" i="1"/>
  <c r="AI71" i="1"/>
  <c r="AJ71" i="1"/>
  <c r="AK71" i="1"/>
  <c r="AL71" i="1"/>
  <c r="AM71" i="1"/>
  <c r="AN71" i="1"/>
  <c r="AO71" i="1"/>
  <c r="AG72" i="1"/>
  <c r="AH72" i="1"/>
  <c r="AI72" i="1"/>
  <c r="AJ72" i="1"/>
  <c r="AK72" i="1"/>
  <c r="AL72" i="1"/>
  <c r="AM72" i="1"/>
  <c r="AN72" i="1"/>
  <c r="AO72" i="1"/>
  <c r="AG73" i="1"/>
  <c r="AH73" i="1"/>
  <c r="AI73" i="1"/>
  <c r="AJ73" i="1"/>
  <c r="AK73" i="1"/>
  <c r="AL73" i="1"/>
  <c r="AM73" i="1"/>
  <c r="AN73" i="1"/>
  <c r="AO73" i="1"/>
  <c r="AG74" i="1"/>
  <c r="AH74" i="1"/>
  <c r="AI74" i="1"/>
  <c r="AJ74" i="1"/>
  <c r="AK74" i="1"/>
  <c r="AL74" i="1"/>
  <c r="AM74" i="1"/>
  <c r="AN74" i="1"/>
  <c r="AO74" i="1"/>
  <c r="AG75" i="1"/>
  <c r="AH75" i="1"/>
  <c r="AI75" i="1"/>
  <c r="AJ75" i="1"/>
  <c r="AK75" i="1"/>
  <c r="AL75" i="1"/>
  <c r="AM75" i="1"/>
  <c r="AN75" i="1"/>
  <c r="AO75" i="1"/>
  <c r="AG76" i="1"/>
  <c r="AH76" i="1"/>
  <c r="AI76" i="1"/>
  <c r="AJ76" i="1"/>
  <c r="AK76" i="1"/>
  <c r="AL76" i="1"/>
  <c r="AM76" i="1"/>
  <c r="AN76" i="1"/>
  <c r="AO76" i="1"/>
  <c r="AG77" i="1"/>
  <c r="AH77" i="1"/>
  <c r="AI77" i="1"/>
  <c r="AJ77" i="1"/>
  <c r="AK77" i="1"/>
  <c r="AL77" i="1"/>
  <c r="AM77" i="1"/>
  <c r="AN77" i="1"/>
  <c r="AO77" i="1"/>
  <c r="AG78" i="1"/>
  <c r="AH78" i="1"/>
  <c r="AI78" i="1"/>
  <c r="AJ78" i="1"/>
  <c r="AK78" i="1"/>
  <c r="AL78" i="1"/>
  <c r="AM78" i="1"/>
  <c r="AN78" i="1"/>
  <c r="AO78" i="1"/>
  <c r="AG79" i="1"/>
  <c r="AH79" i="1"/>
  <c r="AI79" i="1"/>
  <c r="AJ79" i="1"/>
  <c r="AK79" i="1"/>
  <c r="AL79" i="1"/>
  <c r="AM79" i="1"/>
  <c r="AN79" i="1"/>
  <c r="AO79" i="1"/>
  <c r="AG80" i="1"/>
  <c r="AH80" i="1"/>
  <c r="AI80" i="1"/>
  <c r="AJ80" i="1"/>
  <c r="AK80" i="1"/>
  <c r="AL80" i="1"/>
  <c r="AM80" i="1"/>
  <c r="AN80" i="1"/>
  <c r="AO80" i="1"/>
  <c r="AG81" i="1"/>
  <c r="AH81" i="1"/>
  <c r="AI81" i="1"/>
  <c r="AJ81" i="1"/>
  <c r="AK81" i="1"/>
  <c r="AL81" i="1"/>
  <c r="AM81" i="1"/>
  <c r="AN81" i="1"/>
  <c r="AO81" i="1"/>
  <c r="AG82" i="1"/>
  <c r="AH82" i="1"/>
  <c r="AI82" i="1"/>
  <c r="AJ82" i="1"/>
  <c r="AK82" i="1"/>
  <c r="AL82" i="1"/>
  <c r="AM82" i="1"/>
  <c r="AN82" i="1"/>
  <c r="AO82" i="1"/>
  <c r="AG83" i="1"/>
  <c r="AH83" i="1"/>
  <c r="AI83" i="1"/>
  <c r="AJ83" i="1"/>
  <c r="AK83" i="1"/>
  <c r="AL83" i="1"/>
  <c r="AM83" i="1"/>
  <c r="AN83" i="1"/>
  <c r="AO83" i="1"/>
  <c r="AG84" i="1"/>
  <c r="AH84" i="1"/>
  <c r="AI84" i="1"/>
  <c r="AJ84" i="1"/>
  <c r="AK84" i="1"/>
  <c r="AL84" i="1"/>
  <c r="AM84" i="1"/>
  <c r="AN84" i="1"/>
  <c r="AO84" i="1"/>
  <c r="AG85" i="1"/>
  <c r="AH85" i="1"/>
  <c r="AI85" i="1"/>
  <c r="AJ85" i="1"/>
  <c r="AK85" i="1"/>
  <c r="AL85" i="1"/>
  <c r="AM85" i="1"/>
  <c r="AN85" i="1"/>
  <c r="AO85" i="1"/>
  <c r="AG86" i="1"/>
  <c r="AH86" i="1"/>
  <c r="AI86" i="1"/>
  <c r="AJ86" i="1"/>
  <c r="AK86" i="1"/>
  <c r="AL86" i="1"/>
  <c r="AM86" i="1"/>
  <c r="AN86" i="1"/>
  <c r="AO86" i="1"/>
  <c r="AG87" i="1"/>
  <c r="AH87" i="1"/>
  <c r="AI87" i="1"/>
  <c r="AJ87" i="1"/>
  <c r="AK87" i="1"/>
  <c r="AL87" i="1"/>
  <c r="AM87" i="1"/>
  <c r="AN87" i="1"/>
  <c r="AO87" i="1"/>
  <c r="AG88" i="1"/>
  <c r="AH88" i="1"/>
  <c r="AI88" i="1"/>
  <c r="AJ88" i="1"/>
  <c r="AK88" i="1"/>
  <c r="AL88" i="1"/>
  <c r="AM88" i="1"/>
  <c r="AN88" i="1"/>
  <c r="AO88" i="1"/>
  <c r="AG89" i="1"/>
  <c r="AH89" i="1"/>
  <c r="AI89" i="1"/>
  <c r="AJ89" i="1"/>
  <c r="AK89" i="1"/>
  <c r="AL89" i="1"/>
  <c r="AM89" i="1"/>
  <c r="AN89" i="1"/>
  <c r="AO89" i="1"/>
  <c r="AG90" i="1"/>
  <c r="AH90" i="1"/>
  <c r="AI90" i="1"/>
  <c r="AJ90" i="1"/>
  <c r="AK90" i="1"/>
  <c r="AL90" i="1"/>
  <c r="AM90" i="1"/>
  <c r="AN90" i="1"/>
  <c r="AO90" i="1"/>
  <c r="AG91" i="1"/>
  <c r="AH91" i="1"/>
  <c r="AI91" i="1"/>
  <c r="AJ91" i="1"/>
  <c r="AK91" i="1"/>
  <c r="AL91" i="1"/>
  <c r="AM91" i="1"/>
  <c r="AN91" i="1"/>
  <c r="AO91" i="1"/>
  <c r="AG92" i="1"/>
  <c r="AH92" i="1"/>
  <c r="AI92" i="1"/>
  <c r="AJ92" i="1"/>
  <c r="AK92" i="1"/>
  <c r="AL92" i="1"/>
  <c r="AM92" i="1"/>
  <c r="AN92" i="1"/>
  <c r="AO92" i="1"/>
  <c r="AG93" i="1"/>
  <c r="AH93" i="1"/>
  <c r="AI93" i="1"/>
  <c r="AJ93" i="1"/>
  <c r="AK93" i="1"/>
  <c r="AL93" i="1"/>
  <c r="AM93" i="1"/>
  <c r="AN93" i="1"/>
  <c r="AO93" i="1"/>
  <c r="AG94" i="1"/>
  <c r="AH94" i="1"/>
  <c r="AI94" i="1"/>
  <c r="AJ94" i="1"/>
  <c r="AK94" i="1"/>
  <c r="AL94" i="1"/>
  <c r="AM94" i="1"/>
  <c r="AN94" i="1"/>
  <c r="AO94" i="1"/>
  <c r="AG95" i="1"/>
  <c r="AH95" i="1"/>
  <c r="AI95" i="1"/>
  <c r="AJ95" i="1"/>
  <c r="AK95" i="1"/>
  <c r="AL95" i="1"/>
  <c r="AM95" i="1"/>
  <c r="AN95" i="1"/>
  <c r="AO95" i="1"/>
  <c r="AG96" i="1"/>
  <c r="AH96" i="1"/>
  <c r="AI96" i="1"/>
  <c r="AJ96" i="1"/>
  <c r="AK96" i="1"/>
  <c r="AL96" i="1"/>
  <c r="AM96" i="1"/>
  <c r="AN96" i="1"/>
  <c r="AO96" i="1"/>
  <c r="AG97" i="1"/>
  <c r="AH97" i="1"/>
  <c r="AI97" i="1"/>
  <c r="AJ97" i="1"/>
  <c r="AK97" i="1"/>
  <c r="AL97" i="1"/>
  <c r="AM97" i="1"/>
  <c r="AN97" i="1"/>
  <c r="AO97" i="1"/>
  <c r="AG98" i="1"/>
  <c r="AH98" i="1"/>
  <c r="AI98" i="1"/>
  <c r="AJ98" i="1"/>
  <c r="AK98" i="1"/>
  <c r="AL98" i="1"/>
  <c r="AM98" i="1"/>
  <c r="AN98" i="1"/>
  <c r="AO98" i="1"/>
  <c r="AG99" i="1"/>
  <c r="AH99" i="1"/>
  <c r="AI99" i="1"/>
  <c r="AJ99" i="1"/>
  <c r="AK99" i="1"/>
  <c r="AL99" i="1"/>
  <c r="AM99" i="1"/>
  <c r="AN99" i="1"/>
  <c r="AO99" i="1"/>
  <c r="AG100" i="1"/>
  <c r="AH100" i="1"/>
  <c r="AI100" i="1"/>
  <c r="AJ100" i="1"/>
  <c r="AK100" i="1"/>
  <c r="AL100" i="1"/>
  <c r="AM100" i="1"/>
  <c r="AN100" i="1"/>
  <c r="AO100" i="1"/>
  <c r="AG101" i="1"/>
  <c r="AH101" i="1"/>
  <c r="AI101" i="1"/>
  <c r="AJ101" i="1"/>
  <c r="AK101" i="1"/>
  <c r="AL101" i="1"/>
  <c r="AM101" i="1"/>
  <c r="AN101" i="1"/>
  <c r="AO101" i="1"/>
  <c r="AG102" i="1"/>
  <c r="AH102" i="1"/>
  <c r="AI102" i="1"/>
  <c r="AJ102" i="1"/>
  <c r="AK102" i="1"/>
  <c r="AL102" i="1"/>
  <c r="AM102" i="1"/>
  <c r="AN102" i="1"/>
  <c r="AO102" i="1"/>
  <c r="AG103" i="1"/>
  <c r="AH103" i="1"/>
  <c r="AI103" i="1"/>
  <c r="AJ103" i="1"/>
  <c r="AK103" i="1"/>
  <c r="AL103" i="1"/>
  <c r="AM103" i="1"/>
  <c r="AN103" i="1"/>
  <c r="AO103" i="1"/>
  <c r="AG104" i="1"/>
  <c r="AH104" i="1"/>
  <c r="AI104" i="1"/>
  <c r="AJ104" i="1"/>
  <c r="AK104" i="1"/>
  <c r="AL104" i="1"/>
  <c r="AM104" i="1"/>
  <c r="AN104" i="1"/>
  <c r="AO104" i="1"/>
  <c r="AG105" i="1"/>
  <c r="AH105" i="1"/>
  <c r="AI105" i="1"/>
  <c r="AJ105" i="1"/>
  <c r="AK105" i="1"/>
  <c r="AL105" i="1"/>
  <c r="AM105" i="1"/>
  <c r="AN105" i="1"/>
  <c r="AO105" i="1"/>
  <c r="AG106" i="1"/>
  <c r="AH106" i="1"/>
  <c r="AI106" i="1"/>
  <c r="AJ106" i="1"/>
  <c r="AK106" i="1"/>
  <c r="AL106" i="1"/>
  <c r="AM106" i="1"/>
  <c r="AN106" i="1"/>
  <c r="AO106" i="1"/>
  <c r="AG107" i="1"/>
  <c r="AH107" i="1"/>
  <c r="AI107" i="1"/>
  <c r="AJ107" i="1"/>
  <c r="AK107" i="1"/>
  <c r="AL107" i="1"/>
  <c r="AM107" i="1"/>
  <c r="AN107" i="1"/>
  <c r="AO107" i="1"/>
  <c r="AG108" i="1"/>
  <c r="AH108" i="1"/>
  <c r="AI108" i="1"/>
  <c r="AJ108" i="1"/>
  <c r="AK108" i="1"/>
  <c r="AL108" i="1"/>
  <c r="AM108" i="1"/>
  <c r="AN108" i="1"/>
  <c r="AO108" i="1"/>
  <c r="AG109" i="1"/>
  <c r="AH109" i="1"/>
  <c r="AI109" i="1"/>
  <c r="AJ109" i="1"/>
  <c r="AK109" i="1"/>
  <c r="AL109" i="1"/>
  <c r="AM109" i="1"/>
  <c r="AN109" i="1"/>
  <c r="AO109" i="1"/>
  <c r="AG110" i="1"/>
  <c r="AH110" i="1"/>
  <c r="AI110" i="1"/>
  <c r="AJ110" i="1"/>
  <c r="AK110" i="1"/>
  <c r="AL110" i="1"/>
  <c r="AM110" i="1"/>
  <c r="AN110" i="1"/>
  <c r="AO110" i="1"/>
  <c r="AG111" i="1"/>
  <c r="AH111" i="1"/>
  <c r="AI111" i="1"/>
  <c r="AJ111" i="1"/>
  <c r="AK111" i="1"/>
  <c r="AL111" i="1"/>
  <c r="AM111" i="1"/>
  <c r="AN111" i="1"/>
  <c r="AO111" i="1"/>
  <c r="AG112" i="1"/>
  <c r="AH112" i="1"/>
  <c r="AI112" i="1"/>
  <c r="AJ112" i="1"/>
  <c r="AK112" i="1"/>
  <c r="AL112" i="1"/>
  <c r="AM112" i="1"/>
  <c r="AN112" i="1"/>
  <c r="AO112" i="1"/>
  <c r="AG113" i="1"/>
  <c r="AH113" i="1"/>
  <c r="AI113" i="1"/>
  <c r="AJ113" i="1"/>
  <c r="AK113" i="1"/>
  <c r="AL113" i="1"/>
  <c r="AM113" i="1"/>
  <c r="AN113" i="1"/>
  <c r="AO113" i="1"/>
  <c r="AG114" i="1"/>
  <c r="AH114" i="1"/>
  <c r="AI114" i="1"/>
  <c r="AJ114" i="1"/>
  <c r="AK114" i="1"/>
  <c r="AL114" i="1"/>
  <c r="AM114" i="1"/>
  <c r="AN114" i="1"/>
  <c r="AO114" i="1"/>
  <c r="AG115" i="1"/>
  <c r="AH115" i="1"/>
  <c r="AI115" i="1"/>
  <c r="AJ115" i="1"/>
  <c r="AK115" i="1"/>
  <c r="AL115" i="1"/>
  <c r="AM115" i="1"/>
  <c r="AN115" i="1"/>
  <c r="AO115" i="1"/>
  <c r="AG116" i="1"/>
  <c r="AH116" i="1"/>
  <c r="AI116" i="1"/>
  <c r="AJ116" i="1"/>
  <c r="AK116" i="1"/>
  <c r="AL116" i="1"/>
  <c r="AM116" i="1"/>
  <c r="AN116" i="1"/>
  <c r="AO116" i="1"/>
  <c r="AG117" i="1"/>
  <c r="AH117" i="1"/>
  <c r="AI117" i="1"/>
  <c r="AJ117" i="1"/>
  <c r="AK117" i="1"/>
  <c r="AL117" i="1"/>
  <c r="AM117" i="1"/>
  <c r="AN117" i="1"/>
  <c r="AO117" i="1"/>
  <c r="AG118" i="1"/>
  <c r="AH118" i="1"/>
  <c r="AI118" i="1"/>
  <c r="AJ118" i="1"/>
  <c r="AK118" i="1"/>
  <c r="AL118" i="1"/>
  <c r="AM118" i="1"/>
  <c r="AN118" i="1"/>
  <c r="AO118" i="1"/>
  <c r="AG119" i="1"/>
  <c r="AH119" i="1"/>
  <c r="AI119" i="1"/>
  <c r="AJ119" i="1"/>
  <c r="AK119" i="1"/>
  <c r="AL119" i="1"/>
  <c r="AM119" i="1"/>
  <c r="AN119" i="1"/>
  <c r="AO119" i="1"/>
  <c r="AG120" i="1"/>
  <c r="AH120" i="1"/>
  <c r="AI120" i="1"/>
  <c r="AJ120" i="1"/>
  <c r="AK120" i="1"/>
  <c r="AL120" i="1"/>
  <c r="AM120" i="1"/>
  <c r="AN120" i="1"/>
  <c r="AO120" i="1"/>
  <c r="AG121" i="1"/>
  <c r="AH121" i="1"/>
  <c r="AI121" i="1"/>
  <c r="AJ121" i="1"/>
  <c r="AK121" i="1"/>
  <c r="AL121" i="1"/>
  <c r="AM121" i="1"/>
  <c r="AN121" i="1"/>
  <c r="AO121" i="1"/>
  <c r="AG122" i="1"/>
  <c r="AH122" i="1"/>
  <c r="AI122" i="1"/>
  <c r="AJ122" i="1"/>
  <c r="AK122" i="1"/>
  <c r="AL122" i="1"/>
  <c r="AM122" i="1"/>
  <c r="AN122" i="1"/>
  <c r="AO122" i="1"/>
  <c r="AG123" i="1"/>
  <c r="AH123" i="1"/>
  <c r="AI123" i="1"/>
  <c r="AJ123" i="1"/>
  <c r="AK123" i="1"/>
  <c r="AL123" i="1"/>
  <c r="AM123" i="1"/>
  <c r="AN123" i="1"/>
  <c r="AO123" i="1"/>
  <c r="AG124" i="1"/>
  <c r="AH124" i="1"/>
  <c r="AI124" i="1"/>
  <c r="AJ124" i="1"/>
  <c r="AK124" i="1"/>
  <c r="AL124" i="1"/>
  <c r="AM124" i="1"/>
  <c r="AN124" i="1"/>
  <c r="AO124" i="1"/>
  <c r="AG125" i="1"/>
  <c r="AH125" i="1"/>
  <c r="AI125" i="1"/>
  <c r="AJ125" i="1"/>
  <c r="AK125" i="1"/>
  <c r="AL125" i="1"/>
  <c r="AM125" i="1"/>
  <c r="AN125" i="1"/>
  <c r="AO125" i="1"/>
  <c r="AG126" i="1"/>
  <c r="AH126" i="1"/>
  <c r="AI126" i="1"/>
  <c r="AJ126" i="1"/>
  <c r="AK126" i="1"/>
  <c r="AL126" i="1"/>
  <c r="AM126" i="1"/>
  <c r="AN126" i="1"/>
  <c r="AO126" i="1"/>
  <c r="AG127" i="1"/>
  <c r="AH127" i="1"/>
  <c r="AI127" i="1"/>
  <c r="AJ127" i="1"/>
  <c r="AK127" i="1"/>
  <c r="AL127" i="1"/>
  <c r="AM127" i="1"/>
  <c r="AN127" i="1"/>
  <c r="AO127" i="1"/>
  <c r="AG128" i="1"/>
  <c r="AH128" i="1"/>
  <c r="AI128" i="1"/>
  <c r="AJ128" i="1"/>
  <c r="AK128" i="1"/>
  <c r="AL128" i="1"/>
  <c r="AM128" i="1"/>
  <c r="AN128" i="1"/>
  <c r="AO128" i="1"/>
  <c r="AG129" i="1"/>
  <c r="AH129" i="1"/>
  <c r="AI129" i="1"/>
  <c r="AJ129" i="1"/>
  <c r="AK129" i="1"/>
  <c r="AL129" i="1"/>
  <c r="AM129" i="1"/>
  <c r="AN129" i="1"/>
  <c r="AO129" i="1"/>
  <c r="AG130" i="1"/>
  <c r="AH130" i="1"/>
  <c r="AI130" i="1"/>
  <c r="AJ130" i="1"/>
  <c r="AK130" i="1"/>
  <c r="AL130" i="1"/>
  <c r="AM130" i="1"/>
  <c r="AN130" i="1"/>
  <c r="AO130" i="1"/>
  <c r="AG131" i="1"/>
  <c r="AH131" i="1"/>
  <c r="AI131" i="1"/>
  <c r="AJ131" i="1"/>
  <c r="AK131" i="1"/>
  <c r="AL131" i="1"/>
  <c r="AM131" i="1"/>
  <c r="AN131" i="1"/>
  <c r="AO131" i="1"/>
  <c r="AG132" i="1"/>
  <c r="AH132" i="1"/>
  <c r="AI132" i="1"/>
  <c r="AJ132" i="1"/>
  <c r="AK132" i="1"/>
  <c r="AL132" i="1"/>
  <c r="AM132" i="1"/>
  <c r="AN132" i="1"/>
  <c r="AO132" i="1"/>
  <c r="AG133" i="1"/>
  <c r="AH133" i="1"/>
  <c r="AI133" i="1"/>
  <c r="AJ133" i="1"/>
  <c r="AK133" i="1"/>
  <c r="AL133" i="1"/>
  <c r="AM133" i="1"/>
  <c r="AN133" i="1"/>
  <c r="AO133" i="1"/>
  <c r="AG134" i="1"/>
  <c r="AH134" i="1"/>
  <c r="AI134" i="1"/>
  <c r="AJ134" i="1"/>
  <c r="AK134" i="1"/>
  <c r="AL134" i="1"/>
  <c r="AM134" i="1"/>
  <c r="AN134" i="1"/>
  <c r="AO134" i="1"/>
  <c r="AG135" i="1"/>
  <c r="AH135" i="1"/>
  <c r="AI135" i="1"/>
  <c r="AJ135" i="1"/>
  <c r="AK135" i="1"/>
  <c r="AL135" i="1"/>
  <c r="AM135" i="1"/>
  <c r="AN135" i="1"/>
  <c r="AO135" i="1"/>
  <c r="AG136" i="1"/>
  <c r="AH136" i="1"/>
  <c r="AI136" i="1"/>
  <c r="AJ136" i="1"/>
  <c r="AK136" i="1"/>
  <c r="AL136" i="1"/>
  <c r="AM136" i="1"/>
  <c r="AN136" i="1"/>
  <c r="AO136" i="1"/>
  <c r="AG137" i="1"/>
  <c r="AH137" i="1"/>
  <c r="AI137" i="1"/>
  <c r="AJ137" i="1"/>
  <c r="AK137" i="1"/>
  <c r="AL137" i="1"/>
  <c r="AM137" i="1"/>
  <c r="AN137" i="1"/>
  <c r="AO137" i="1"/>
  <c r="AG138" i="1"/>
  <c r="AH138" i="1"/>
  <c r="AI138" i="1"/>
  <c r="AJ138" i="1"/>
  <c r="AK138" i="1"/>
  <c r="AL138" i="1"/>
  <c r="AM138" i="1"/>
  <c r="AN138" i="1"/>
  <c r="AO138" i="1"/>
  <c r="AG139" i="1"/>
  <c r="AH139" i="1"/>
  <c r="AI139" i="1"/>
  <c r="AJ139" i="1"/>
  <c r="AK139" i="1"/>
  <c r="AL139" i="1"/>
  <c r="AM139" i="1"/>
  <c r="AN139" i="1"/>
  <c r="AO139" i="1"/>
  <c r="AG140" i="1"/>
  <c r="AH140" i="1"/>
  <c r="AI140" i="1"/>
  <c r="AJ140" i="1"/>
  <c r="AK140" i="1"/>
  <c r="AL140" i="1"/>
  <c r="AM140" i="1"/>
  <c r="AN140" i="1"/>
  <c r="AO140" i="1"/>
  <c r="AG141" i="1"/>
  <c r="AH141" i="1"/>
  <c r="AI141" i="1"/>
  <c r="AJ141" i="1"/>
  <c r="AK141" i="1"/>
  <c r="AL141" i="1"/>
  <c r="AM141" i="1"/>
  <c r="AN141" i="1"/>
  <c r="AO141" i="1"/>
  <c r="AG142" i="1"/>
  <c r="AH142" i="1"/>
  <c r="AI142" i="1"/>
  <c r="AJ142" i="1"/>
  <c r="AK142" i="1"/>
  <c r="AL142" i="1"/>
  <c r="AM142" i="1"/>
  <c r="AN142" i="1"/>
  <c r="AO142" i="1"/>
  <c r="AG143" i="1"/>
  <c r="AH143" i="1"/>
  <c r="AI143" i="1"/>
  <c r="AJ143" i="1"/>
  <c r="AK143" i="1"/>
  <c r="AL143" i="1"/>
  <c r="AM143" i="1"/>
  <c r="AN143" i="1"/>
  <c r="AO143" i="1"/>
  <c r="AG144" i="1"/>
  <c r="AH144" i="1"/>
  <c r="AI144" i="1"/>
  <c r="AJ144" i="1"/>
  <c r="AK144" i="1"/>
  <c r="AL144" i="1"/>
  <c r="AM144" i="1"/>
  <c r="AN144" i="1"/>
  <c r="AO144" i="1"/>
  <c r="AG145" i="1"/>
  <c r="AH145" i="1"/>
  <c r="AI145" i="1"/>
  <c r="AJ145" i="1"/>
  <c r="AK145" i="1"/>
  <c r="AL145" i="1"/>
  <c r="AM145" i="1"/>
  <c r="AN145" i="1"/>
  <c r="AO145" i="1"/>
  <c r="AG146" i="1"/>
  <c r="AH146" i="1"/>
  <c r="AI146" i="1"/>
  <c r="AJ146" i="1"/>
  <c r="AK146" i="1"/>
  <c r="AL146" i="1"/>
  <c r="AM146" i="1"/>
  <c r="AN146" i="1"/>
  <c r="AO146" i="1"/>
  <c r="AG147" i="1"/>
  <c r="AH147" i="1"/>
  <c r="AI147" i="1"/>
  <c r="AJ147" i="1"/>
  <c r="AK147" i="1"/>
  <c r="AL147" i="1"/>
  <c r="AM147" i="1"/>
  <c r="AN147" i="1"/>
  <c r="AO147" i="1"/>
  <c r="AG148" i="1"/>
  <c r="AH148" i="1"/>
  <c r="AI148" i="1"/>
  <c r="AJ148" i="1"/>
  <c r="AK148" i="1"/>
  <c r="AL148" i="1"/>
  <c r="AM148" i="1"/>
  <c r="AN148" i="1"/>
  <c r="AO148" i="1"/>
  <c r="AG149" i="1"/>
  <c r="AH149" i="1"/>
  <c r="AI149" i="1"/>
  <c r="AJ149" i="1"/>
  <c r="AK149" i="1"/>
  <c r="AL149" i="1"/>
  <c r="AM149" i="1"/>
  <c r="AN149" i="1"/>
  <c r="AO149" i="1"/>
  <c r="AG150" i="1"/>
  <c r="AH150" i="1"/>
  <c r="AI150" i="1"/>
  <c r="AJ150" i="1"/>
  <c r="AK150" i="1"/>
  <c r="AL150" i="1"/>
  <c r="AM150" i="1"/>
  <c r="AN150" i="1"/>
  <c r="AO150" i="1"/>
  <c r="AG151" i="1"/>
  <c r="AH151" i="1"/>
  <c r="AI151" i="1"/>
  <c r="AJ151" i="1"/>
  <c r="AK151" i="1"/>
  <c r="AL151" i="1"/>
  <c r="AM151" i="1"/>
  <c r="AN151" i="1"/>
  <c r="AO151" i="1"/>
  <c r="AG152" i="1"/>
  <c r="AH152" i="1"/>
  <c r="AI152" i="1"/>
  <c r="AJ152" i="1"/>
  <c r="AK152" i="1"/>
  <c r="AL152" i="1"/>
  <c r="AM152" i="1"/>
  <c r="AN152" i="1"/>
  <c r="AO152" i="1"/>
  <c r="AG153" i="1"/>
  <c r="AH153" i="1"/>
  <c r="AI153" i="1"/>
  <c r="AJ153" i="1"/>
  <c r="AK153" i="1"/>
  <c r="AL153" i="1"/>
  <c r="AM153" i="1"/>
  <c r="AN153" i="1"/>
  <c r="AO153" i="1"/>
  <c r="AG154" i="1"/>
  <c r="AH154" i="1"/>
  <c r="AI154" i="1"/>
  <c r="AJ154" i="1"/>
  <c r="AK154" i="1"/>
  <c r="AL154" i="1"/>
  <c r="AM154" i="1"/>
  <c r="AN154" i="1"/>
  <c r="AO154" i="1"/>
  <c r="AG155" i="1"/>
  <c r="AH155" i="1"/>
  <c r="AI155" i="1"/>
  <c r="AJ155" i="1"/>
  <c r="AK155" i="1"/>
  <c r="AL155" i="1"/>
  <c r="AM155" i="1"/>
  <c r="AN155" i="1"/>
  <c r="AO155" i="1"/>
  <c r="AG156" i="1"/>
  <c r="AH156" i="1"/>
  <c r="AI156" i="1"/>
  <c r="AJ156" i="1"/>
  <c r="AK156" i="1"/>
  <c r="AL156" i="1"/>
  <c r="AM156" i="1"/>
  <c r="AN156" i="1"/>
  <c r="AO156" i="1"/>
  <c r="AG157" i="1"/>
  <c r="AH157" i="1"/>
  <c r="AI157" i="1"/>
  <c r="AJ157" i="1"/>
  <c r="AK157" i="1"/>
  <c r="AL157" i="1"/>
  <c r="AM157" i="1"/>
  <c r="AN157" i="1"/>
  <c r="AO157" i="1"/>
  <c r="AG158" i="1"/>
  <c r="AH158" i="1"/>
  <c r="AI158" i="1"/>
  <c r="AJ158" i="1"/>
  <c r="AK158" i="1"/>
  <c r="AL158" i="1"/>
  <c r="AM158" i="1"/>
  <c r="AN158" i="1"/>
  <c r="AO158" i="1"/>
  <c r="AG159" i="1"/>
  <c r="AH159" i="1"/>
  <c r="AI159" i="1"/>
  <c r="AJ159" i="1"/>
  <c r="AK159" i="1"/>
  <c r="AL159" i="1"/>
  <c r="AM159" i="1"/>
  <c r="AN159" i="1"/>
  <c r="AO159" i="1"/>
  <c r="AG160" i="1"/>
  <c r="AH160" i="1"/>
  <c r="AI160" i="1"/>
  <c r="AJ160" i="1"/>
  <c r="AK160" i="1"/>
  <c r="AL160" i="1"/>
  <c r="AM160" i="1"/>
  <c r="AN160" i="1"/>
  <c r="AO160" i="1"/>
  <c r="AG161" i="1"/>
  <c r="AH161" i="1"/>
  <c r="AI161" i="1"/>
  <c r="AJ161" i="1"/>
  <c r="AK161" i="1"/>
  <c r="AL161" i="1"/>
  <c r="AM161" i="1"/>
  <c r="AN161" i="1"/>
  <c r="AO161" i="1"/>
  <c r="AG162" i="1"/>
  <c r="AH162" i="1"/>
  <c r="AI162" i="1"/>
  <c r="AJ162" i="1"/>
  <c r="AK162" i="1"/>
  <c r="AL162" i="1"/>
  <c r="AM162" i="1"/>
  <c r="AN162" i="1"/>
  <c r="AO162" i="1"/>
  <c r="AG163" i="1"/>
  <c r="AH163" i="1"/>
  <c r="AI163" i="1"/>
  <c r="AJ163" i="1"/>
  <c r="AK163" i="1"/>
  <c r="AL163" i="1"/>
  <c r="AM163" i="1"/>
  <c r="AN163" i="1"/>
  <c r="AO163" i="1"/>
  <c r="AG164" i="1"/>
  <c r="AH164" i="1"/>
  <c r="AI164" i="1"/>
  <c r="AJ164" i="1"/>
  <c r="AK164" i="1"/>
  <c r="AL164" i="1"/>
  <c r="AM164" i="1"/>
  <c r="AN164" i="1"/>
  <c r="AO164" i="1"/>
  <c r="AG165" i="1"/>
  <c r="AH165" i="1"/>
  <c r="AI165" i="1"/>
  <c r="AJ165" i="1"/>
  <c r="AK165" i="1"/>
  <c r="AL165" i="1"/>
  <c r="AM165" i="1"/>
  <c r="AN165" i="1"/>
  <c r="AO165" i="1"/>
  <c r="AG166" i="1"/>
  <c r="AH166" i="1"/>
  <c r="AI166" i="1"/>
  <c r="AJ166" i="1"/>
  <c r="AK166" i="1"/>
  <c r="AL166" i="1"/>
  <c r="AM166" i="1"/>
  <c r="AN166" i="1"/>
  <c r="AO166" i="1"/>
  <c r="AG167" i="1"/>
  <c r="AH167" i="1"/>
  <c r="AI167" i="1"/>
  <c r="AJ167" i="1"/>
  <c r="AK167" i="1"/>
  <c r="AL167" i="1"/>
  <c r="AM167" i="1"/>
  <c r="AN167" i="1"/>
  <c r="AO167" i="1"/>
  <c r="AG168" i="1"/>
  <c r="AH168" i="1"/>
  <c r="AI168" i="1"/>
  <c r="AJ168" i="1"/>
  <c r="AK168" i="1"/>
  <c r="AL168" i="1"/>
  <c r="AM168" i="1"/>
  <c r="AN168" i="1"/>
  <c r="AO168" i="1"/>
  <c r="AG169" i="1"/>
  <c r="AH169" i="1"/>
  <c r="AI169" i="1"/>
  <c r="AJ169" i="1"/>
  <c r="AK169" i="1"/>
  <c r="AL169" i="1"/>
  <c r="AM169" i="1"/>
  <c r="AN169" i="1"/>
  <c r="AO169" i="1"/>
  <c r="AG170" i="1"/>
  <c r="AH170" i="1"/>
  <c r="AI170" i="1"/>
  <c r="AJ170" i="1"/>
  <c r="AK170" i="1"/>
  <c r="AL170" i="1"/>
  <c r="AM170" i="1"/>
  <c r="AN170" i="1"/>
  <c r="AO170" i="1"/>
  <c r="AG171" i="1"/>
  <c r="AH171" i="1"/>
  <c r="AI171" i="1"/>
  <c r="AJ171" i="1"/>
  <c r="AK171" i="1"/>
  <c r="AL171" i="1"/>
  <c r="AM171" i="1"/>
  <c r="AN171" i="1"/>
  <c r="AO171" i="1"/>
  <c r="AG172" i="1"/>
  <c r="AH172" i="1"/>
  <c r="AI172" i="1"/>
  <c r="AJ172" i="1"/>
  <c r="AK172" i="1"/>
  <c r="AL172" i="1"/>
  <c r="AM172" i="1"/>
  <c r="AN172" i="1"/>
  <c r="AO172" i="1"/>
  <c r="AG173" i="1"/>
  <c r="AH173" i="1"/>
  <c r="AI173" i="1"/>
  <c r="AJ173" i="1"/>
  <c r="AK173" i="1"/>
  <c r="AL173" i="1"/>
  <c r="AM173" i="1"/>
  <c r="AN173" i="1"/>
  <c r="AO173" i="1"/>
  <c r="AG174" i="1"/>
  <c r="AH174" i="1"/>
  <c r="AI174" i="1"/>
  <c r="AJ174" i="1"/>
  <c r="AK174" i="1"/>
  <c r="AL174" i="1"/>
  <c r="AM174" i="1"/>
  <c r="AN174" i="1"/>
  <c r="AO174" i="1"/>
  <c r="AG175" i="1"/>
  <c r="AH175" i="1"/>
  <c r="AI175" i="1"/>
  <c r="AJ175" i="1"/>
  <c r="AK175" i="1"/>
  <c r="AL175" i="1"/>
  <c r="AM175" i="1"/>
  <c r="AN175" i="1"/>
  <c r="AO175" i="1"/>
  <c r="AG176" i="1"/>
  <c r="AH176" i="1"/>
  <c r="AI176" i="1"/>
  <c r="AJ176" i="1"/>
  <c r="AK176" i="1"/>
  <c r="AL176" i="1"/>
  <c r="AM176" i="1"/>
  <c r="AN176" i="1"/>
  <c r="AO176" i="1"/>
  <c r="AK2" i="1"/>
  <c r="AL2" i="1"/>
  <c r="AM2" i="1"/>
  <c r="AN2" i="1"/>
  <c r="AO2" i="1"/>
  <c r="AJ2" i="1"/>
  <c r="AI2" i="1"/>
  <c r="AH2" i="1"/>
  <c r="AG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N176" i="1"/>
  <c r="O176" i="1"/>
  <c r="P176" i="1"/>
  <c r="Q176" i="1"/>
  <c r="R176" i="1"/>
  <c r="U176" i="1"/>
  <c r="V176" i="1"/>
  <c r="W176" i="1"/>
  <c r="N3" i="1"/>
  <c r="O3" i="1"/>
  <c r="P3" i="1"/>
  <c r="Q3" i="1"/>
  <c r="R3" i="1"/>
  <c r="U3" i="1"/>
  <c r="V3" i="1"/>
  <c r="W3" i="1"/>
  <c r="N4" i="1"/>
  <c r="O4" i="1"/>
  <c r="P4" i="1"/>
  <c r="Q4" i="1"/>
  <c r="R4" i="1"/>
  <c r="U4" i="1"/>
  <c r="V4" i="1"/>
  <c r="W4" i="1"/>
  <c r="N5" i="1"/>
  <c r="O5" i="1"/>
  <c r="P5" i="1"/>
  <c r="Q5" i="1"/>
  <c r="R5" i="1"/>
  <c r="U5" i="1"/>
  <c r="V5" i="1"/>
  <c r="W5" i="1"/>
  <c r="N6" i="1"/>
  <c r="O6" i="1"/>
  <c r="P6" i="1"/>
  <c r="Q6" i="1"/>
  <c r="R6" i="1"/>
  <c r="U6" i="1"/>
  <c r="V6" i="1"/>
  <c r="W6" i="1"/>
  <c r="N7" i="1"/>
  <c r="O7" i="1"/>
  <c r="P7" i="1"/>
  <c r="Q7" i="1"/>
  <c r="R7" i="1"/>
  <c r="U7" i="1"/>
  <c r="V7" i="1"/>
  <c r="W7" i="1"/>
  <c r="N8" i="1"/>
  <c r="O8" i="1"/>
  <c r="P8" i="1"/>
  <c r="Q8" i="1"/>
  <c r="R8" i="1"/>
  <c r="U8" i="1"/>
  <c r="V8" i="1"/>
  <c r="W8" i="1"/>
  <c r="N9" i="1"/>
  <c r="O9" i="1"/>
  <c r="P9" i="1"/>
  <c r="Q9" i="1"/>
  <c r="R9" i="1"/>
  <c r="U9" i="1"/>
  <c r="V9" i="1"/>
  <c r="W9" i="1"/>
  <c r="N10" i="1"/>
  <c r="O10" i="1"/>
  <c r="P10" i="1"/>
  <c r="Q10" i="1"/>
  <c r="R10" i="1"/>
  <c r="U10" i="1"/>
  <c r="V10" i="1"/>
  <c r="W10" i="1"/>
  <c r="N11" i="1"/>
  <c r="O11" i="1"/>
  <c r="P11" i="1"/>
  <c r="Q11" i="1"/>
  <c r="R11" i="1"/>
  <c r="U11" i="1"/>
  <c r="V11" i="1"/>
  <c r="W11" i="1"/>
  <c r="N12" i="1"/>
  <c r="O12" i="1"/>
  <c r="P12" i="1"/>
  <c r="Q12" i="1"/>
  <c r="R12" i="1"/>
  <c r="U12" i="1"/>
  <c r="V12" i="1"/>
  <c r="W12" i="1"/>
  <c r="N13" i="1"/>
  <c r="O13" i="1"/>
  <c r="P13" i="1"/>
  <c r="Q13" i="1"/>
  <c r="R13" i="1"/>
  <c r="U13" i="1"/>
  <c r="V13" i="1"/>
  <c r="W13" i="1"/>
  <c r="N14" i="1"/>
  <c r="O14" i="1"/>
  <c r="P14" i="1"/>
  <c r="Q14" i="1"/>
  <c r="R14" i="1"/>
  <c r="U14" i="1"/>
  <c r="V14" i="1"/>
  <c r="W14" i="1"/>
  <c r="N15" i="1"/>
  <c r="O15" i="1"/>
  <c r="P15" i="1"/>
  <c r="Q15" i="1"/>
  <c r="R15" i="1"/>
  <c r="U15" i="1"/>
  <c r="V15" i="1"/>
  <c r="W15" i="1"/>
  <c r="N16" i="1"/>
  <c r="O16" i="1"/>
  <c r="P16" i="1"/>
  <c r="Q16" i="1"/>
  <c r="R16" i="1"/>
  <c r="U16" i="1"/>
  <c r="V16" i="1"/>
  <c r="W16" i="1"/>
  <c r="N17" i="1"/>
  <c r="O17" i="1"/>
  <c r="P17" i="1"/>
  <c r="Q17" i="1"/>
  <c r="R17" i="1"/>
  <c r="U17" i="1"/>
  <c r="V17" i="1"/>
  <c r="W17" i="1"/>
  <c r="N18" i="1"/>
  <c r="O18" i="1"/>
  <c r="P18" i="1"/>
  <c r="Q18" i="1"/>
  <c r="R18" i="1"/>
  <c r="U18" i="1"/>
  <c r="V18" i="1"/>
  <c r="W18" i="1"/>
  <c r="N19" i="1"/>
  <c r="O19" i="1"/>
  <c r="P19" i="1"/>
  <c r="Q19" i="1"/>
  <c r="R19" i="1"/>
  <c r="U19" i="1"/>
  <c r="V19" i="1"/>
  <c r="W19" i="1"/>
  <c r="N20" i="1"/>
  <c r="O20" i="1"/>
  <c r="P20" i="1"/>
  <c r="Q20" i="1"/>
  <c r="R20" i="1"/>
  <c r="U20" i="1"/>
  <c r="V20" i="1"/>
  <c r="W20" i="1"/>
  <c r="N21" i="1"/>
  <c r="O21" i="1"/>
  <c r="P21" i="1"/>
  <c r="Q21" i="1"/>
  <c r="R21" i="1"/>
  <c r="U21" i="1"/>
  <c r="V21" i="1"/>
  <c r="W21" i="1"/>
  <c r="N22" i="1"/>
  <c r="O22" i="1"/>
  <c r="P22" i="1"/>
  <c r="Q22" i="1"/>
  <c r="R22" i="1"/>
  <c r="U22" i="1"/>
  <c r="V22" i="1"/>
  <c r="W22" i="1"/>
  <c r="N23" i="1"/>
  <c r="O23" i="1"/>
  <c r="P23" i="1"/>
  <c r="Q23" i="1"/>
  <c r="R23" i="1"/>
  <c r="U23" i="1"/>
  <c r="V23" i="1"/>
  <c r="W23" i="1"/>
  <c r="N24" i="1"/>
  <c r="O24" i="1"/>
  <c r="P24" i="1"/>
  <c r="Q24" i="1"/>
  <c r="R24" i="1"/>
  <c r="U24" i="1"/>
  <c r="V24" i="1"/>
  <c r="W24" i="1"/>
  <c r="N25" i="1"/>
  <c r="O25" i="1"/>
  <c r="P25" i="1"/>
  <c r="Q25" i="1"/>
  <c r="R25" i="1"/>
  <c r="U25" i="1"/>
  <c r="V25" i="1"/>
  <c r="W25" i="1"/>
  <c r="N26" i="1"/>
  <c r="O26" i="1"/>
  <c r="P26" i="1"/>
  <c r="Q26" i="1"/>
  <c r="R26" i="1"/>
  <c r="U26" i="1"/>
  <c r="V26" i="1"/>
  <c r="W26" i="1"/>
  <c r="N27" i="1"/>
  <c r="O27" i="1"/>
  <c r="P27" i="1"/>
  <c r="Q27" i="1"/>
  <c r="R27" i="1"/>
  <c r="U27" i="1"/>
  <c r="V27" i="1"/>
  <c r="W27" i="1"/>
  <c r="N28" i="1"/>
  <c r="O28" i="1"/>
  <c r="P28" i="1"/>
  <c r="Q28" i="1"/>
  <c r="R28" i="1"/>
  <c r="U28" i="1"/>
  <c r="V28" i="1"/>
  <c r="W28" i="1"/>
  <c r="N29" i="1"/>
  <c r="O29" i="1"/>
  <c r="P29" i="1"/>
  <c r="Q29" i="1"/>
  <c r="R29" i="1"/>
  <c r="U29" i="1"/>
  <c r="V29" i="1"/>
  <c r="W29" i="1"/>
  <c r="N30" i="1"/>
  <c r="O30" i="1"/>
  <c r="P30" i="1"/>
  <c r="Q30" i="1"/>
  <c r="R30" i="1"/>
  <c r="U30" i="1"/>
  <c r="V30" i="1"/>
  <c r="W30" i="1"/>
  <c r="N31" i="1"/>
  <c r="O31" i="1"/>
  <c r="P31" i="1"/>
  <c r="Q31" i="1"/>
  <c r="R31" i="1"/>
  <c r="U31" i="1"/>
  <c r="V31" i="1"/>
  <c r="W31" i="1"/>
  <c r="N32" i="1"/>
  <c r="O32" i="1"/>
  <c r="P32" i="1"/>
  <c r="Q32" i="1"/>
  <c r="R32" i="1"/>
  <c r="U32" i="1"/>
  <c r="V32" i="1"/>
  <c r="W32" i="1"/>
  <c r="N33" i="1"/>
  <c r="O33" i="1"/>
  <c r="P33" i="1"/>
  <c r="Q33" i="1"/>
  <c r="R33" i="1"/>
  <c r="U33" i="1"/>
  <c r="V33" i="1"/>
  <c r="W33" i="1"/>
  <c r="N34" i="1"/>
  <c r="O34" i="1"/>
  <c r="P34" i="1"/>
  <c r="Q34" i="1"/>
  <c r="R34" i="1"/>
  <c r="U34" i="1"/>
  <c r="V34" i="1"/>
  <c r="W34" i="1"/>
  <c r="N35" i="1"/>
  <c r="O35" i="1"/>
  <c r="P35" i="1"/>
  <c r="Q35" i="1"/>
  <c r="R35" i="1"/>
  <c r="U35" i="1"/>
  <c r="V35" i="1"/>
  <c r="W35" i="1"/>
  <c r="N36" i="1"/>
  <c r="O36" i="1"/>
  <c r="P36" i="1"/>
  <c r="Q36" i="1"/>
  <c r="R36" i="1"/>
  <c r="U36" i="1"/>
  <c r="V36" i="1"/>
  <c r="W36" i="1"/>
  <c r="N37" i="1"/>
  <c r="O37" i="1"/>
  <c r="P37" i="1"/>
  <c r="Q37" i="1"/>
  <c r="R37" i="1"/>
  <c r="U37" i="1"/>
  <c r="V37" i="1"/>
  <c r="W37" i="1"/>
  <c r="N38" i="1"/>
  <c r="O38" i="1"/>
  <c r="P38" i="1"/>
  <c r="Q38" i="1"/>
  <c r="R38" i="1"/>
  <c r="U38" i="1"/>
  <c r="V38" i="1"/>
  <c r="W38" i="1"/>
  <c r="N39" i="1"/>
  <c r="O39" i="1"/>
  <c r="P39" i="1"/>
  <c r="Q39" i="1"/>
  <c r="R39" i="1"/>
  <c r="U39" i="1"/>
  <c r="V39" i="1"/>
  <c r="W39" i="1"/>
  <c r="N40" i="1"/>
  <c r="O40" i="1"/>
  <c r="P40" i="1"/>
  <c r="Q40" i="1"/>
  <c r="R40" i="1"/>
  <c r="U40" i="1"/>
  <c r="V40" i="1"/>
  <c r="W40" i="1"/>
  <c r="N41" i="1"/>
  <c r="O41" i="1"/>
  <c r="P41" i="1"/>
  <c r="Q41" i="1"/>
  <c r="R41" i="1"/>
  <c r="U41" i="1"/>
  <c r="V41" i="1"/>
  <c r="W41" i="1"/>
  <c r="N42" i="1"/>
  <c r="O42" i="1"/>
  <c r="P42" i="1"/>
  <c r="Q42" i="1"/>
  <c r="R42" i="1"/>
  <c r="U42" i="1"/>
  <c r="V42" i="1"/>
  <c r="W42" i="1"/>
  <c r="N43" i="1"/>
  <c r="O43" i="1"/>
  <c r="P43" i="1"/>
  <c r="Q43" i="1"/>
  <c r="R43" i="1"/>
  <c r="U43" i="1"/>
  <c r="V43" i="1"/>
  <c r="W43" i="1"/>
  <c r="N44" i="1"/>
  <c r="O44" i="1"/>
  <c r="P44" i="1"/>
  <c r="Q44" i="1"/>
  <c r="R44" i="1"/>
  <c r="U44" i="1"/>
  <c r="V44" i="1"/>
  <c r="W44" i="1"/>
  <c r="N45" i="1"/>
  <c r="O45" i="1"/>
  <c r="P45" i="1"/>
  <c r="Q45" i="1"/>
  <c r="R45" i="1"/>
  <c r="U45" i="1"/>
  <c r="V45" i="1"/>
  <c r="W45" i="1"/>
  <c r="N46" i="1"/>
  <c r="O46" i="1"/>
  <c r="P46" i="1"/>
  <c r="Q46" i="1"/>
  <c r="R46" i="1"/>
  <c r="U46" i="1"/>
  <c r="V46" i="1"/>
  <c r="W46" i="1"/>
  <c r="N47" i="1"/>
  <c r="O47" i="1"/>
  <c r="P47" i="1"/>
  <c r="Q47" i="1"/>
  <c r="R47" i="1"/>
  <c r="U47" i="1"/>
  <c r="V47" i="1"/>
  <c r="W47" i="1"/>
  <c r="N48" i="1"/>
  <c r="O48" i="1"/>
  <c r="P48" i="1"/>
  <c r="Q48" i="1"/>
  <c r="R48" i="1"/>
  <c r="U48" i="1"/>
  <c r="V48" i="1"/>
  <c r="W48" i="1"/>
  <c r="N49" i="1"/>
  <c r="O49" i="1"/>
  <c r="P49" i="1"/>
  <c r="Q49" i="1"/>
  <c r="R49" i="1"/>
  <c r="U49" i="1"/>
  <c r="V49" i="1"/>
  <c r="W49" i="1"/>
  <c r="N50" i="1"/>
  <c r="O50" i="1"/>
  <c r="P50" i="1"/>
  <c r="Q50" i="1"/>
  <c r="R50" i="1"/>
  <c r="U50" i="1"/>
  <c r="V50" i="1"/>
  <c r="W50" i="1"/>
  <c r="N51" i="1"/>
  <c r="O51" i="1"/>
  <c r="P51" i="1"/>
  <c r="Q51" i="1"/>
  <c r="R51" i="1"/>
  <c r="U51" i="1"/>
  <c r="V51" i="1"/>
  <c r="W51" i="1"/>
  <c r="N52" i="1"/>
  <c r="O52" i="1"/>
  <c r="P52" i="1"/>
  <c r="Q52" i="1"/>
  <c r="R52" i="1"/>
  <c r="U52" i="1"/>
  <c r="V52" i="1"/>
  <c r="W52" i="1"/>
  <c r="N53" i="1"/>
  <c r="O53" i="1"/>
  <c r="P53" i="1"/>
  <c r="Q53" i="1"/>
  <c r="R53" i="1"/>
  <c r="U53" i="1"/>
  <c r="V53" i="1"/>
  <c r="W53" i="1"/>
  <c r="N54" i="1"/>
  <c r="O54" i="1"/>
  <c r="P54" i="1"/>
  <c r="Q54" i="1"/>
  <c r="R54" i="1"/>
  <c r="U54" i="1"/>
  <c r="V54" i="1"/>
  <c r="W54" i="1"/>
  <c r="N55" i="1"/>
  <c r="O55" i="1"/>
  <c r="P55" i="1"/>
  <c r="Q55" i="1"/>
  <c r="R55" i="1"/>
  <c r="U55" i="1"/>
  <c r="V55" i="1"/>
  <c r="W55" i="1"/>
  <c r="N56" i="1"/>
  <c r="O56" i="1"/>
  <c r="P56" i="1"/>
  <c r="Q56" i="1"/>
  <c r="R56" i="1"/>
  <c r="U56" i="1"/>
  <c r="V56" i="1"/>
  <c r="W56" i="1"/>
  <c r="N57" i="1"/>
  <c r="O57" i="1"/>
  <c r="P57" i="1"/>
  <c r="Q57" i="1"/>
  <c r="R57" i="1"/>
  <c r="U57" i="1"/>
  <c r="V57" i="1"/>
  <c r="W57" i="1"/>
  <c r="N58" i="1"/>
  <c r="O58" i="1"/>
  <c r="P58" i="1"/>
  <c r="Q58" i="1"/>
  <c r="R58" i="1"/>
  <c r="U58" i="1"/>
  <c r="V58" i="1"/>
  <c r="W58" i="1"/>
  <c r="N59" i="1"/>
  <c r="O59" i="1"/>
  <c r="P59" i="1"/>
  <c r="Q59" i="1"/>
  <c r="R59" i="1"/>
  <c r="U59" i="1"/>
  <c r="V59" i="1"/>
  <c r="W59" i="1"/>
  <c r="N60" i="1"/>
  <c r="O60" i="1"/>
  <c r="P60" i="1"/>
  <c r="Q60" i="1"/>
  <c r="R60" i="1"/>
  <c r="U60" i="1"/>
  <c r="V60" i="1"/>
  <c r="W60" i="1"/>
  <c r="N61" i="1"/>
  <c r="O61" i="1"/>
  <c r="P61" i="1"/>
  <c r="Q61" i="1"/>
  <c r="R61" i="1"/>
  <c r="U61" i="1"/>
  <c r="V61" i="1"/>
  <c r="W61" i="1"/>
  <c r="N62" i="1"/>
  <c r="O62" i="1"/>
  <c r="P62" i="1"/>
  <c r="Q62" i="1"/>
  <c r="R62" i="1"/>
  <c r="U62" i="1"/>
  <c r="V62" i="1"/>
  <c r="W62" i="1"/>
  <c r="N63" i="1"/>
  <c r="O63" i="1"/>
  <c r="P63" i="1"/>
  <c r="Q63" i="1"/>
  <c r="R63" i="1"/>
  <c r="U63" i="1"/>
  <c r="V63" i="1"/>
  <c r="W63" i="1"/>
  <c r="N64" i="1"/>
  <c r="O64" i="1"/>
  <c r="P64" i="1"/>
  <c r="Q64" i="1"/>
  <c r="R64" i="1"/>
  <c r="U64" i="1"/>
  <c r="V64" i="1"/>
  <c r="W64" i="1"/>
  <c r="N65" i="1"/>
  <c r="O65" i="1"/>
  <c r="P65" i="1"/>
  <c r="Q65" i="1"/>
  <c r="R65" i="1"/>
  <c r="U65" i="1"/>
  <c r="V65" i="1"/>
  <c r="W65" i="1"/>
  <c r="N66" i="1"/>
  <c r="O66" i="1"/>
  <c r="P66" i="1"/>
  <c r="Q66" i="1"/>
  <c r="R66" i="1"/>
  <c r="U66" i="1"/>
  <c r="V66" i="1"/>
  <c r="W66" i="1"/>
  <c r="N67" i="1"/>
  <c r="O67" i="1"/>
  <c r="P67" i="1"/>
  <c r="Q67" i="1"/>
  <c r="R67" i="1"/>
  <c r="U67" i="1"/>
  <c r="V67" i="1"/>
  <c r="W67" i="1"/>
  <c r="N68" i="1"/>
  <c r="O68" i="1"/>
  <c r="P68" i="1"/>
  <c r="Q68" i="1"/>
  <c r="R68" i="1"/>
  <c r="U68" i="1"/>
  <c r="V68" i="1"/>
  <c r="W68" i="1"/>
  <c r="N69" i="1"/>
  <c r="O69" i="1"/>
  <c r="P69" i="1"/>
  <c r="Q69" i="1"/>
  <c r="R69" i="1"/>
  <c r="U69" i="1"/>
  <c r="V69" i="1"/>
  <c r="W69" i="1"/>
  <c r="N70" i="1"/>
  <c r="O70" i="1"/>
  <c r="P70" i="1"/>
  <c r="Q70" i="1"/>
  <c r="R70" i="1"/>
  <c r="U70" i="1"/>
  <c r="V70" i="1"/>
  <c r="W70" i="1"/>
  <c r="N71" i="1"/>
  <c r="O71" i="1"/>
  <c r="P71" i="1"/>
  <c r="Q71" i="1"/>
  <c r="R71" i="1"/>
  <c r="U71" i="1"/>
  <c r="V71" i="1"/>
  <c r="W71" i="1"/>
  <c r="N72" i="1"/>
  <c r="O72" i="1"/>
  <c r="P72" i="1"/>
  <c r="Q72" i="1"/>
  <c r="R72" i="1"/>
  <c r="U72" i="1"/>
  <c r="V72" i="1"/>
  <c r="W72" i="1"/>
  <c r="N73" i="1"/>
  <c r="O73" i="1"/>
  <c r="P73" i="1"/>
  <c r="Q73" i="1"/>
  <c r="R73" i="1"/>
  <c r="U73" i="1"/>
  <c r="V73" i="1"/>
  <c r="W73" i="1"/>
  <c r="N74" i="1"/>
  <c r="O74" i="1"/>
  <c r="P74" i="1"/>
  <c r="Q74" i="1"/>
  <c r="R74" i="1"/>
  <c r="U74" i="1"/>
  <c r="V74" i="1"/>
  <c r="W74" i="1"/>
  <c r="N75" i="1"/>
  <c r="O75" i="1"/>
  <c r="P75" i="1"/>
  <c r="Q75" i="1"/>
  <c r="R75" i="1"/>
  <c r="U75" i="1"/>
  <c r="V75" i="1"/>
  <c r="W75" i="1"/>
  <c r="N76" i="1"/>
  <c r="O76" i="1"/>
  <c r="P76" i="1"/>
  <c r="Q76" i="1"/>
  <c r="R76" i="1"/>
  <c r="U76" i="1"/>
  <c r="V76" i="1"/>
  <c r="W76" i="1"/>
  <c r="N77" i="1"/>
  <c r="O77" i="1"/>
  <c r="P77" i="1"/>
  <c r="Q77" i="1"/>
  <c r="R77" i="1"/>
  <c r="U77" i="1"/>
  <c r="V77" i="1"/>
  <c r="W77" i="1"/>
  <c r="N78" i="1"/>
  <c r="O78" i="1"/>
  <c r="P78" i="1"/>
  <c r="Q78" i="1"/>
  <c r="R78" i="1"/>
  <c r="U78" i="1"/>
  <c r="V78" i="1"/>
  <c r="W78" i="1"/>
  <c r="N79" i="1"/>
  <c r="O79" i="1"/>
  <c r="P79" i="1"/>
  <c r="Q79" i="1"/>
  <c r="R79" i="1"/>
  <c r="U79" i="1"/>
  <c r="V79" i="1"/>
  <c r="W79" i="1"/>
  <c r="N80" i="1"/>
  <c r="O80" i="1"/>
  <c r="P80" i="1"/>
  <c r="Q80" i="1"/>
  <c r="R80" i="1"/>
  <c r="U80" i="1"/>
  <c r="V80" i="1"/>
  <c r="W80" i="1"/>
  <c r="N81" i="1"/>
  <c r="O81" i="1"/>
  <c r="P81" i="1"/>
  <c r="Q81" i="1"/>
  <c r="R81" i="1"/>
  <c r="U81" i="1"/>
  <c r="V81" i="1"/>
  <c r="W81" i="1"/>
  <c r="N82" i="1"/>
  <c r="O82" i="1"/>
  <c r="P82" i="1"/>
  <c r="Q82" i="1"/>
  <c r="R82" i="1"/>
  <c r="U82" i="1"/>
  <c r="V82" i="1"/>
  <c r="W82" i="1"/>
  <c r="N83" i="1"/>
  <c r="O83" i="1"/>
  <c r="P83" i="1"/>
  <c r="Q83" i="1"/>
  <c r="R83" i="1"/>
  <c r="U83" i="1"/>
  <c r="V83" i="1"/>
  <c r="W83" i="1"/>
  <c r="N84" i="1"/>
  <c r="O84" i="1"/>
  <c r="P84" i="1"/>
  <c r="Q84" i="1"/>
  <c r="R84" i="1"/>
  <c r="U84" i="1"/>
  <c r="V84" i="1"/>
  <c r="W84" i="1"/>
  <c r="N85" i="1"/>
  <c r="O85" i="1"/>
  <c r="P85" i="1"/>
  <c r="Q85" i="1"/>
  <c r="R85" i="1"/>
  <c r="U85" i="1"/>
  <c r="V85" i="1"/>
  <c r="W85" i="1"/>
  <c r="N86" i="1"/>
  <c r="O86" i="1"/>
  <c r="P86" i="1"/>
  <c r="Q86" i="1"/>
  <c r="R86" i="1"/>
  <c r="U86" i="1"/>
  <c r="V86" i="1"/>
  <c r="W86" i="1"/>
  <c r="N87" i="1"/>
  <c r="O87" i="1"/>
  <c r="P87" i="1"/>
  <c r="Q87" i="1"/>
  <c r="R87" i="1"/>
  <c r="U87" i="1"/>
  <c r="V87" i="1"/>
  <c r="W87" i="1"/>
  <c r="N88" i="1"/>
  <c r="O88" i="1"/>
  <c r="P88" i="1"/>
  <c r="Q88" i="1"/>
  <c r="R88" i="1"/>
  <c r="U88" i="1"/>
  <c r="V88" i="1"/>
  <c r="W88" i="1"/>
  <c r="N89" i="1"/>
  <c r="O89" i="1"/>
  <c r="P89" i="1"/>
  <c r="Q89" i="1"/>
  <c r="R89" i="1"/>
  <c r="U89" i="1"/>
  <c r="V89" i="1"/>
  <c r="W89" i="1"/>
  <c r="N90" i="1"/>
  <c r="O90" i="1"/>
  <c r="P90" i="1"/>
  <c r="Q90" i="1"/>
  <c r="R90" i="1"/>
  <c r="U90" i="1"/>
  <c r="V90" i="1"/>
  <c r="W90" i="1"/>
  <c r="N91" i="1"/>
  <c r="O91" i="1"/>
  <c r="P91" i="1"/>
  <c r="Q91" i="1"/>
  <c r="R91" i="1"/>
  <c r="U91" i="1"/>
  <c r="V91" i="1"/>
  <c r="W91" i="1"/>
  <c r="N92" i="1"/>
  <c r="O92" i="1"/>
  <c r="P92" i="1"/>
  <c r="Q92" i="1"/>
  <c r="R92" i="1"/>
  <c r="U92" i="1"/>
  <c r="V92" i="1"/>
  <c r="W92" i="1"/>
  <c r="N93" i="1"/>
  <c r="O93" i="1"/>
  <c r="P93" i="1"/>
  <c r="Q93" i="1"/>
  <c r="R93" i="1"/>
  <c r="U93" i="1"/>
  <c r="V93" i="1"/>
  <c r="W93" i="1"/>
  <c r="N94" i="1"/>
  <c r="O94" i="1"/>
  <c r="P94" i="1"/>
  <c r="Q94" i="1"/>
  <c r="R94" i="1"/>
  <c r="U94" i="1"/>
  <c r="V94" i="1"/>
  <c r="W94" i="1"/>
  <c r="N95" i="1"/>
  <c r="O95" i="1"/>
  <c r="P95" i="1"/>
  <c r="Q95" i="1"/>
  <c r="R95" i="1"/>
  <c r="U95" i="1"/>
  <c r="V95" i="1"/>
  <c r="W95" i="1"/>
  <c r="N96" i="1"/>
  <c r="O96" i="1"/>
  <c r="P96" i="1"/>
  <c r="Q96" i="1"/>
  <c r="R96" i="1"/>
  <c r="U96" i="1"/>
  <c r="V96" i="1"/>
  <c r="W96" i="1"/>
  <c r="N97" i="1"/>
  <c r="O97" i="1"/>
  <c r="P97" i="1"/>
  <c r="Q97" i="1"/>
  <c r="R97" i="1"/>
  <c r="U97" i="1"/>
  <c r="V97" i="1"/>
  <c r="W97" i="1"/>
  <c r="N98" i="1"/>
  <c r="O98" i="1"/>
  <c r="P98" i="1"/>
  <c r="Q98" i="1"/>
  <c r="R98" i="1"/>
  <c r="U98" i="1"/>
  <c r="V98" i="1"/>
  <c r="W98" i="1"/>
  <c r="N99" i="1"/>
  <c r="O99" i="1"/>
  <c r="P99" i="1"/>
  <c r="Q99" i="1"/>
  <c r="R99" i="1"/>
  <c r="U99" i="1"/>
  <c r="V99" i="1"/>
  <c r="W99" i="1"/>
  <c r="N100" i="1"/>
  <c r="O100" i="1"/>
  <c r="P100" i="1"/>
  <c r="Q100" i="1"/>
  <c r="R100" i="1"/>
  <c r="U100" i="1"/>
  <c r="V100" i="1"/>
  <c r="W100" i="1"/>
  <c r="N101" i="1"/>
  <c r="O101" i="1"/>
  <c r="P101" i="1"/>
  <c r="Q101" i="1"/>
  <c r="R101" i="1"/>
  <c r="U101" i="1"/>
  <c r="V101" i="1"/>
  <c r="W101" i="1"/>
  <c r="N102" i="1"/>
  <c r="O102" i="1"/>
  <c r="P102" i="1"/>
  <c r="Q102" i="1"/>
  <c r="R102" i="1"/>
  <c r="U102" i="1"/>
  <c r="V102" i="1"/>
  <c r="W102" i="1"/>
  <c r="N103" i="1"/>
  <c r="O103" i="1"/>
  <c r="P103" i="1"/>
  <c r="Q103" i="1"/>
  <c r="R103" i="1"/>
  <c r="U103" i="1"/>
  <c r="V103" i="1"/>
  <c r="W103" i="1"/>
  <c r="N104" i="1"/>
  <c r="O104" i="1"/>
  <c r="P104" i="1"/>
  <c r="Q104" i="1"/>
  <c r="R104" i="1"/>
  <c r="U104" i="1"/>
  <c r="V104" i="1"/>
  <c r="W104" i="1"/>
  <c r="N105" i="1"/>
  <c r="O105" i="1"/>
  <c r="P105" i="1"/>
  <c r="Q105" i="1"/>
  <c r="R105" i="1"/>
  <c r="U105" i="1"/>
  <c r="V105" i="1"/>
  <c r="W105" i="1"/>
  <c r="N106" i="1"/>
  <c r="O106" i="1"/>
  <c r="P106" i="1"/>
  <c r="Q106" i="1"/>
  <c r="R106" i="1"/>
  <c r="U106" i="1"/>
  <c r="V106" i="1"/>
  <c r="W106" i="1"/>
  <c r="N107" i="1"/>
  <c r="O107" i="1"/>
  <c r="P107" i="1"/>
  <c r="Q107" i="1"/>
  <c r="R107" i="1"/>
  <c r="U107" i="1"/>
  <c r="V107" i="1"/>
  <c r="W107" i="1"/>
  <c r="N108" i="1"/>
  <c r="O108" i="1"/>
  <c r="P108" i="1"/>
  <c r="Q108" i="1"/>
  <c r="R108" i="1"/>
  <c r="U108" i="1"/>
  <c r="V108" i="1"/>
  <c r="W108" i="1"/>
  <c r="N109" i="1"/>
  <c r="O109" i="1"/>
  <c r="P109" i="1"/>
  <c r="Q109" i="1"/>
  <c r="R109" i="1"/>
  <c r="U109" i="1"/>
  <c r="V109" i="1"/>
  <c r="W109" i="1"/>
  <c r="N110" i="1"/>
  <c r="O110" i="1"/>
  <c r="P110" i="1"/>
  <c r="Q110" i="1"/>
  <c r="R110" i="1"/>
  <c r="U110" i="1"/>
  <c r="V110" i="1"/>
  <c r="W110" i="1"/>
  <c r="N111" i="1"/>
  <c r="O111" i="1"/>
  <c r="P111" i="1"/>
  <c r="Q111" i="1"/>
  <c r="R111" i="1"/>
  <c r="U111" i="1"/>
  <c r="V111" i="1"/>
  <c r="W111" i="1"/>
  <c r="N112" i="1"/>
  <c r="O112" i="1"/>
  <c r="P112" i="1"/>
  <c r="Q112" i="1"/>
  <c r="R112" i="1"/>
  <c r="U112" i="1"/>
  <c r="V112" i="1"/>
  <c r="W112" i="1"/>
  <c r="N113" i="1"/>
  <c r="O113" i="1"/>
  <c r="P113" i="1"/>
  <c r="Q113" i="1"/>
  <c r="R113" i="1"/>
  <c r="U113" i="1"/>
  <c r="V113" i="1"/>
  <c r="W113" i="1"/>
  <c r="N114" i="1"/>
  <c r="O114" i="1"/>
  <c r="P114" i="1"/>
  <c r="Q114" i="1"/>
  <c r="R114" i="1"/>
  <c r="U114" i="1"/>
  <c r="V114" i="1"/>
  <c r="W114" i="1"/>
  <c r="N115" i="1"/>
  <c r="O115" i="1"/>
  <c r="P115" i="1"/>
  <c r="Q115" i="1"/>
  <c r="R115" i="1"/>
  <c r="U115" i="1"/>
  <c r="V115" i="1"/>
  <c r="W115" i="1"/>
  <c r="N116" i="1"/>
  <c r="O116" i="1"/>
  <c r="P116" i="1"/>
  <c r="Q116" i="1"/>
  <c r="R116" i="1"/>
  <c r="U116" i="1"/>
  <c r="V116" i="1"/>
  <c r="W116" i="1"/>
  <c r="N117" i="1"/>
  <c r="O117" i="1"/>
  <c r="P117" i="1"/>
  <c r="Q117" i="1"/>
  <c r="R117" i="1"/>
  <c r="U117" i="1"/>
  <c r="V117" i="1"/>
  <c r="W117" i="1"/>
  <c r="N118" i="1"/>
  <c r="O118" i="1"/>
  <c r="P118" i="1"/>
  <c r="Q118" i="1"/>
  <c r="R118" i="1"/>
  <c r="U118" i="1"/>
  <c r="V118" i="1"/>
  <c r="W118" i="1"/>
  <c r="N119" i="1"/>
  <c r="O119" i="1"/>
  <c r="P119" i="1"/>
  <c r="Q119" i="1"/>
  <c r="R119" i="1"/>
  <c r="U119" i="1"/>
  <c r="V119" i="1"/>
  <c r="W119" i="1"/>
  <c r="N120" i="1"/>
  <c r="O120" i="1"/>
  <c r="P120" i="1"/>
  <c r="Q120" i="1"/>
  <c r="R120" i="1"/>
  <c r="U120" i="1"/>
  <c r="V120" i="1"/>
  <c r="W120" i="1"/>
  <c r="N121" i="1"/>
  <c r="O121" i="1"/>
  <c r="P121" i="1"/>
  <c r="Q121" i="1"/>
  <c r="R121" i="1"/>
  <c r="U121" i="1"/>
  <c r="V121" i="1"/>
  <c r="W121" i="1"/>
  <c r="N122" i="1"/>
  <c r="O122" i="1"/>
  <c r="P122" i="1"/>
  <c r="Q122" i="1"/>
  <c r="R122" i="1"/>
  <c r="U122" i="1"/>
  <c r="V122" i="1"/>
  <c r="W122" i="1"/>
  <c r="N123" i="1"/>
  <c r="O123" i="1"/>
  <c r="P123" i="1"/>
  <c r="Q123" i="1"/>
  <c r="R123" i="1"/>
  <c r="U123" i="1"/>
  <c r="V123" i="1"/>
  <c r="W123" i="1"/>
  <c r="N124" i="1"/>
  <c r="O124" i="1"/>
  <c r="P124" i="1"/>
  <c r="Q124" i="1"/>
  <c r="R124" i="1"/>
  <c r="U124" i="1"/>
  <c r="V124" i="1"/>
  <c r="W124" i="1"/>
  <c r="N125" i="1"/>
  <c r="O125" i="1"/>
  <c r="P125" i="1"/>
  <c r="Q125" i="1"/>
  <c r="R125" i="1"/>
  <c r="U125" i="1"/>
  <c r="V125" i="1"/>
  <c r="W125" i="1"/>
  <c r="N126" i="1"/>
  <c r="O126" i="1"/>
  <c r="P126" i="1"/>
  <c r="Q126" i="1"/>
  <c r="R126" i="1"/>
  <c r="U126" i="1"/>
  <c r="V126" i="1"/>
  <c r="W126" i="1"/>
  <c r="N127" i="1"/>
  <c r="O127" i="1"/>
  <c r="P127" i="1"/>
  <c r="Q127" i="1"/>
  <c r="R127" i="1"/>
  <c r="U127" i="1"/>
  <c r="V127" i="1"/>
  <c r="W127" i="1"/>
  <c r="N128" i="1"/>
  <c r="O128" i="1"/>
  <c r="P128" i="1"/>
  <c r="Q128" i="1"/>
  <c r="R128" i="1"/>
  <c r="U128" i="1"/>
  <c r="V128" i="1"/>
  <c r="W128" i="1"/>
  <c r="N129" i="1"/>
  <c r="O129" i="1"/>
  <c r="P129" i="1"/>
  <c r="Q129" i="1"/>
  <c r="R129" i="1"/>
  <c r="U129" i="1"/>
  <c r="V129" i="1"/>
  <c r="W129" i="1"/>
  <c r="N130" i="1"/>
  <c r="O130" i="1"/>
  <c r="P130" i="1"/>
  <c r="Q130" i="1"/>
  <c r="R130" i="1"/>
  <c r="U130" i="1"/>
  <c r="V130" i="1"/>
  <c r="W130" i="1"/>
  <c r="N131" i="1"/>
  <c r="O131" i="1"/>
  <c r="P131" i="1"/>
  <c r="Q131" i="1"/>
  <c r="R131" i="1"/>
  <c r="U131" i="1"/>
  <c r="V131" i="1"/>
  <c r="W131" i="1"/>
  <c r="N132" i="1"/>
  <c r="O132" i="1"/>
  <c r="P132" i="1"/>
  <c r="Q132" i="1"/>
  <c r="R132" i="1"/>
  <c r="U132" i="1"/>
  <c r="V132" i="1"/>
  <c r="W132" i="1"/>
  <c r="N133" i="1"/>
  <c r="O133" i="1"/>
  <c r="P133" i="1"/>
  <c r="Q133" i="1"/>
  <c r="R133" i="1"/>
  <c r="U133" i="1"/>
  <c r="V133" i="1"/>
  <c r="W133" i="1"/>
  <c r="N134" i="1"/>
  <c r="O134" i="1"/>
  <c r="P134" i="1"/>
  <c r="Q134" i="1"/>
  <c r="R134" i="1"/>
  <c r="U134" i="1"/>
  <c r="V134" i="1"/>
  <c r="W134" i="1"/>
  <c r="N135" i="1"/>
  <c r="O135" i="1"/>
  <c r="P135" i="1"/>
  <c r="Q135" i="1"/>
  <c r="R135" i="1"/>
  <c r="U135" i="1"/>
  <c r="V135" i="1"/>
  <c r="W135" i="1"/>
  <c r="N136" i="1"/>
  <c r="O136" i="1"/>
  <c r="P136" i="1"/>
  <c r="Q136" i="1"/>
  <c r="R136" i="1"/>
  <c r="U136" i="1"/>
  <c r="V136" i="1"/>
  <c r="W136" i="1"/>
  <c r="N137" i="1"/>
  <c r="O137" i="1"/>
  <c r="P137" i="1"/>
  <c r="Q137" i="1"/>
  <c r="R137" i="1"/>
  <c r="U137" i="1"/>
  <c r="V137" i="1"/>
  <c r="W137" i="1"/>
  <c r="N138" i="1"/>
  <c r="O138" i="1"/>
  <c r="P138" i="1"/>
  <c r="Q138" i="1"/>
  <c r="R138" i="1"/>
  <c r="U138" i="1"/>
  <c r="V138" i="1"/>
  <c r="W138" i="1"/>
  <c r="N139" i="1"/>
  <c r="O139" i="1"/>
  <c r="P139" i="1"/>
  <c r="Q139" i="1"/>
  <c r="R139" i="1"/>
  <c r="U139" i="1"/>
  <c r="V139" i="1"/>
  <c r="W139" i="1"/>
  <c r="N140" i="1"/>
  <c r="O140" i="1"/>
  <c r="P140" i="1"/>
  <c r="Q140" i="1"/>
  <c r="R140" i="1"/>
  <c r="U140" i="1"/>
  <c r="V140" i="1"/>
  <c r="W140" i="1"/>
  <c r="N141" i="1"/>
  <c r="O141" i="1"/>
  <c r="P141" i="1"/>
  <c r="Q141" i="1"/>
  <c r="R141" i="1"/>
  <c r="U141" i="1"/>
  <c r="V141" i="1"/>
  <c r="W141" i="1"/>
  <c r="N142" i="1"/>
  <c r="O142" i="1"/>
  <c r="P142" i="1"/>
  <c r="Q142" i="1"/>
  <c r="R142" i="1"/>
  <c r="U142" i="1"/>
  <c r="V142" i="1"/>
  <c r="W142" i="1"/>
  <c r="N143" i="1"/>
  <c r="O143" i="1"/>
  <c r="P143" i="1"/>
  <c r="Q143" i="1"/>
  <c r="R143" i="1"/>
  <c r="U143" i="1"/>
  <c r="V143" i="1"/>
  <c r="W143" i="1"/>
  <c r="N144" i="1"/>
  <c r="O144" i="1"/>
  <c r="P144" i="1"/>
  <c r="Q144" i="1"/>
  <c r="R144" i="1"/>
  <c r="U144" i="1"/>
  <c r="V144" i="1"/>
  <c r="W144" i="1"/>
  <c r="N145" i="1"/>
  <c r="O145" i="1"/>
  <c r="P145" i="1"/>
  <c r="Q145" i="1"/>
  <c r="R145" i="1"/>
  <c r="U145" i="1"/>
  <c r="V145" i="1"/>
  <c r="W145" i="1"/>
  <c r="N146" i="1"/>
  <c r="O146" i="1"/>
  <c r="P146" i="1"/>
  <c r="Q146" i="1"/>
  <c r="R146" i="1"/>
  <c r="U146" i="1"/>
  <c r="V146" i="1"/>
  <c r="W146" i="1"/>
  <c r="N147" i="1"/>
  <c r="O147" i="1"/>
  <c r="P147" i="1"/>
  <c r="Q147" i="1"/>
  <c r="R147" i="1"/>
  <c r="U147" i="1"/>
  <c r="V147" i="1"/>
  <c r="W147" i="1"/>
  <c r="N148" i="1"/>
  <c r="O148" i="1"/>
  <c r="P148" i="1"/>
  <c r="Q148" i="1"/>
  <c r="R148" i="1"/>
  <c r="U148" i="1"/>
  <c r="V148" i="1"/>
  <c r="W148" i="1"/>
  <c r="N149" i="1"/>
  <c r="O149" i="1"/>
  <c r="P149" i="1"/>
  <c r="Q149" i="1"/>
  <c r="R149" i="1"/>
  <c r="U149" i="1"/>
  <c r="V149" i="1"/>
  <c r="W149" i="1"/>
  <c r="N150" i="1"/>
  <c r="O150" i="1"/>
  <c r="P150" i="1"/>
  <c r="Q150" i="1"/>
  <c r="R150" i="1"/>
  <c r="U150" i="1"/>
  <c r="V150" i="1"/>
  <c r="W150" i="1"/>
  <c r="N151" i="1"/>
  <c r="O151" i="1"/>
  <c r="P151" i="1"/>
  <c r="Q151" i="1"/>
  <c r="R151" i="1"/>
  <c r="U151" i="1"/>
  <c r="V151" i="1"/>
  <c r="W151" i="1"/>
  <c r="N152" i="1"/>
  <c r="O152" i="1"/>
  <c r="P152" i="1"/>
  <c r="Q152" i="1"/>
  <c r="R152" i="1"/>
  <c r="U152" i="1"/>
  <c r="V152" i="1"/>
  <c r="W152" i="1"/>
  <c r="N153" i="1"/>
  <c r="O153" i="1"/>
  <c r="P153" i="1"/>
  <c r="Q153" i="1"/>
  <c r="R153" i="1"/>
  <c r="U153" i="1"/>
  <c r="V153" i="1"/>
  <c r="W153" i="1"/>
  <c r="N154" i="1"/>
  <c r="O154" i="1"/>
  <c r="P154" i="1"/>
  <c r="Q154" i="1"/>
  <c r="R154" i="1"/>
  <c r="U154" i="1"/>
  <c r="V154" i="1"/>
  <c r="W154" i="1"/>
  <c r="N155" i="1"/>
  <c r="O155" i="1"/>
  <c r="P155" i="1"/>
  <c r="Q155" i="1"/>
  <c r="R155" i="1"/>
  <c r="U155" i="1"/>
  <c r="V155" i="1"/>
  <c r="W155" i="1"/>
  <c r="N156" i="1"/>
  <c r="O156" i="1"/>
  <c r="P156" i="1"/>
  <c r="Q156" i="1"/>
  <c r="R156" i="1"/>
  <c r="U156" i="1"/>
  <c r="V156" i="1"/>
  <c r="W156" i="1"/>
  <c r="N157" i="1"/>
  <c r="O157" i="1"/>
  <c r="P157" i="1"/>
  <c r="Q157" i="1"/>
  <c r="R157" i="1"/>
  <c r="U157" i="1"/>
  <c r="V157" i="1"/>
  <c r="W157" i="1"/>
  <c r="N158" i="1"/>
  <c r="O158" i="1"/>
  <c r="P158" i="1"/>
  <c r="Q158" i="1"/>
  <c r="R158" i="1"/>
  <c r="U158" i="1"/>
  <c r="V158" i="1"/>
  <c r="W158" i="1"/>
  <c r="N159" i="1"/>
  <c r="O159" i="1"/>
  <c r="P159" i="1"/>
  <c r="Q159" i="1"/>
  <c r="R159" i="1"/>
  <c r="U159" i="1"/>
  <c r="V159" i="1"/>
  <c r="W159" i="1"/>
  <c r="N160" i="1"/>
  <c r="O160" i="1"/>
  <c r="P160" i="1"/>
  <c r="Q160" i="1"/>
  <c r="R160" i="1"/>
  <c r="U160" i="1"/>
  <c r="V160" i="1"/>
  <c r="W160" i="1"/>
  <c r="N161" i="1"/>
  <c r="O161" i="1"/>
  <c r="P161" i="1"/>
  <c r="Q161" i="1"/>
  <c r="R161" i="1"/>
  <c r="U161" i="1"/>
  <c r="V161" i="1"/>
  <c r="W161" i="1"/>
  <c r="N162" i="1"/>
  <c r="O162" i="1"/>
  <c r="P162" i="1"/>
  <c r="Q162" i="1"/>
  <c r="R162" i="1"/>
  <c r="U162" i="1"/>
  <c r="V162" i="1"/>
  <c r="W162" i="1"/>
  <c r="N163" i="1"/>
  <c r="O163" i="1"/>
  <c r="P163" i="1"/>
  <c r="Q163" i="1"/>
  <c r="R163" i="1"/>
  <c r="U163" i="1"/>
  <c r="V163" i="1"/>
  <c r="W163" i="1"/>
  <c r="N164" i="1"/>
  <c r="O164" i="1"/>
  <c r="P164" i="1"/>
  <c r="Q164" i="1"/>
  <c r="R164" i="1"/>
  <c r="U164" i="1"/>
  <c r="V164" i="1"/>
  <c r="W164" i="1"/>
  <c r="N165" i="1"/>
  <c r="O165" i="1"/>
  <c r="P165" i="1"/>
  <c r="Q165" i="1"/>
  <c r="R165" i="1"/>
  <c r="U165" i="1"/>
  <c r="V165" i="1"/>
  <c r="W165" i="1"/>
  <c r="N166" i="1"/>
  <c r="O166" i="1"/>
  <c r="P166" i="1"/>
  <c r="Q166" i="1"/>
  <c r="R166" i="1"/>
  <c r="U166" i="1"/>
  <c r="V166" i="1"/>
  <c r="W166" i="1"/>
  <c r="N167" i="1"/>
  <c r="O167" i="1"/>
  <c r="P167" i="1"/>
  <c r="Q167" i="1"/>
  <c r="R167" i="1"/>
  <c r="U167" i="1"/>
  <c r="V167" i="1"/>
  <c r="W167" i="1"/>
  <c r="N168" i="1"/>
  <c r="O168" i="1"/>
  <c r="P168" i="1"/>
  <c r="Q168" i="1"/>
  <c r="R168" i="1"/>
  <c r="U168" i="1"/>
  <c r="V168" i="1"/>
  <c r="W168" i="1"/>
  <c r="N169" i="1"/>
  <c r="O169" i="1"/>
  <c r="P169" i="1"/>
  <c r="Q169" i="1"/>
  <c r="R169" i="1"/>
  <c r="U169" i="1"/>
  <c r="V169" i="1"/>
  <c r="W169" i="1"/>
  <c r="N170" i="1"/>
  <c r="O170" i="1"/>
  <c r="P170" i="1"/>
  <c r="Q170" i="1"/>
  <c r="R170" i="1"/>
  <c r="U170" i="1"/>
  <c r="V170" i="1"/>
  <c r="W170" i="1"/>
  <c r="N171" i="1"/>
  <c r="O171" i="1"/>
  <c r="P171" i="1"/>
  <c r="Q171" i="1"/>
  <c r="R171" i="1"/>
  <c r="U171" i="1"/>
  <c r="V171" i="1"/>
  <c r="W171" i="1"/>
  <c r="N172" i="1"/>
  <c r="O172" i="1"/>
  <c r="P172" i="1"/>
  <c r="Q172" i="1"/>
  <c r="R172" i="1"/>
  <c r="U172" i="1"/>
  <c r="V172" i="1"/>
  <c r="W172" i="1"/>
  <c r="N173" i="1"/>
  <c r="O173" i="1"/>
  <c r="P173" i="1"/>
  <c r="Q173" i="1"/>
  <c r="R173" i="1"/>
  <c r="U173" i="1"/>
  <c r="V173" i="1"/>
  <c r="W173" i="1"/>
  <c r="N174" i="1"/>
  <c r="O174" i="1"/>
  <c r="P174" i="1"/>
  <c r="Q174" i="1"/>
  <c r="R174" i="1"/>
  <c r="U174" i="1"/>
  <c r="V174" i="1"/>
  <c r="W174" i="1"/>
  <c r="N175" i="1"/>
  <c r="O175" i="1"/>
  <c r="P175" i="1"/>
  <c r="Q175" i="1"/>
  <c r="R175" i="1"/>
  <c r="U175" i="1"/>
  <c r="V175" i="1"/>
  <c r="W175" i="1"/>
  <c r="O2" i="1"/>
  <c r="P2" i="1"/>
  <c r="Q2" i="1"/>
  <c r="R2" i="1"/>
  <c r="U2" i="1"/>
  <c r="V2" i="1"/>
  <c r="W2" i="1"/>
  <c r="N2" i="1"/>
</calcChain>
</file>

<file path=xl/sharedStrings.xml><?xml version="1.0" encoding="utf-8"?>
<sst xmlns="http://schemas.openxmlformats.org/spreadsheetml/2006/main" count="225" uniqueCount="216">
  <si>
    <t>Index</t>
  </si>
  <si>
    <t>card</t>
  </si>
  <si>
    <t>ramp</t>
  </si>
  <si>
    <t>removal</t>
  </si>
  <si>
    <t>protects-permanent</t>
  </si>
  <si>
    <t>card advantage</t>
  </si>
  <si>
    <t>sweeper</t>
  </si>
  <si>
    <t>recursion</t>
  </si>
  <si>
    <t>tutor</t>
  </si>
  <si>
    <t>tutor-land</t>
  </si>
  <si>
    <t>land</t>
  </si>
  <si>
    <t>creature</t>
  </si>
  <si>
    <t>Sol Ring</t>
  </si>
  <si>
    <t>Command Tower</t>
  </si>
  <si>
    <t>Arcane Signet</t>
  </si>
  <si>
    <t>Exotic Orchard</t>
  </si>
  <si>
    <t>Reliquary Tower</t>
  </si>
  <si>
    <t>Swords to Plowshares</t>
  </si>
  <si>
    <t>Swiftfoot Boots</t>
  </si>
  <si>
    <t>Lightning Greaves</t>
  </si>
  <si>
    <t>Path of Ancestry</t>
  </si>
  <si>
    <t>Path to Exile</t>
  </si>
  <si>
    <t>Evolving Wilds</t>
  </si>
  <si>
    <t>Fellwar Stone</t>
  </si>
  <si>
    <t>Cultivate</t>
  </si>
  <si>
    <t>Rogue's Passage</t>
  </si>
  <si>
    <t>Myriad Landscape</t>
  </si>
  <si>
    <t>Beast Within</t>
  </si>
  <si>
    <t>Thought Vessel</t>
  </si>
  <si>
    <t>Mind Stone</t>
  </si>
  <si>
    <t>Blasphemous Act</t>
  </si>
  <si>
    <t>Farseek</t>
  </si>
  <si>
    <t>Rampant Growth</t>
  </si>
  <si>
    <t>Terramorphic Expanse</t>
  </si>
  <si>
    <t>Chaos Warp</t>
  </si>
  <si>
    <t>Nature's Lore</t>
  </si>
  <si>
    <t>Commander's Sphere</t>
  </si>
  <si>
    <t>Kodama's Reach</t>
  </si>
  <si>
    <t>Heroic Intervention</t>
  </si>
  <si>
    <t>Solemn Simulacrum</t>
  </si>
  <si>
    <t>Birds of Paradise</t>
  </si>
  <si>
    <t>Skullclamp</t>
  </si>
  <si>
    <t>Misty Rainforest</t>
  </si>
  <si>
    <t>Polluted Delta</t>
  </si>
  <si>
    <t>Three Visits</t>
  </si>
  <si>
    <t>Generous Gift</t>
  </si>
  <si>
    <t>Verdant Catacombs</t>
  </si>
  <si>
    <t>Marsh Flats</t>
  </si>
  <si>
    <t>Flooded Strand</t>
  </si>
  <si>
    <t>Scalding Tarn</t>
  </si>
  <si>
    <t>Bloodstained Mire</t>
  </si>
  <si>
    <t>Windswept Heath</t>
  </si>
  <si>
    <t>Wooded Foothills</t>
  </si>
  <si>
    <t>Arid Mesa</t>
  </si>
  <si>
    <t>Llanowar Elves</t>
  </si>
  <si>
    <t>Temple of the False God</t>
  </si>
  <si>
    <t>Urborg, Tomb of Yawgmoth</t>
  </si>
  <si>
    <t>Wayfarer's Bauble</t>
  </si>
  <si>
    <t>Chromatic Lantern</t>
  </si>
  <si>
    <t>Eternal Witness</t>
  </si>
  <si>
    <t>Yavimaya, Cradle of Growth</t>
  </si>
  <si>
    <t>Esper Sentinel</t>
  </si>
  <si>
    <t>Fabled Passage</t>
  </si>
  <si>
    <t>Boseiju, Who Endures</t>
  </si>
  <si>
    <t>Stomping Ground</t>
  </si>
  <si>
    <t>Sakura-Tribe Elder</t>
  </si>
  <si>
    <t>Cinder Glade</t>
  </si>
  <si>
    <t>Temple Garden</t>
  </si>
  <si>
    <t>Elvish Mystic</t>
  </si>
  <si>
    <t>Faithless Looting</t>
  </si>
  <si>
    <t>Sacred Foundry</t>
  </si>
  <si>
    <t>Canopy Vista</t>
  </si>
  <si>
    <t>City of Brass</t>
  </si>
  <si>
    <t>Garruk's Uprising</t>
  </si>
  <si>
    <t>Vandalblast</t>
  </si>
  <si>
    <t>Cavern of Souls</t>
  </si>
  <si>
    <t>Clifftop Retreat</t>
  </si>
  <si>
    <t>Mana Confluence</t>
  </si>
  <si>
    <t>Ashnod's Altar</t>
  </si>
  <si>
    <t>Urza's Saga</t>
  </si>
  <si>
    <t>Lotus Petal</t>
  </si>
  <si>
    <t>Herald's Horn</t>
  </si>
  <si>
    <t>War Room</t>
  </si>
  <si>
    <t>Battlefield Forge</t>
  </si>
  <si>
    <t>Roaming Throne</t>
  </si>
  <si>
    <t>Return of the Wildspeaker</t>
  </si>
  <si>
    <t>Farewell</t>
  </si>
  <si>
    <t>Austere Command</t>
  </si>
  <si>
    <t>Abrade</t>
  </si>
  <si>
    <t>Rootbound Crag</t>
  </si>
  <si>
    <t>Delighted Halfling</t>
  </si>
  <si>
    <t>Spectator Seating</t>
  </si>
  <si>
    <t>Talisman of Conviction</t>
  </si>
  <si>
    <t>Boros Charm</t>
  </si>
  <si>
    <t>Fyndhorn Elves</t>
  </si>
  <si>
    <t>Sunpetal Grove</t>
  </si>
  <si>
    <t>Nykthos, Shrine to Nyx</t>
  </si>
  <si>
    <t>Mana Crypt</t>
  </si>
  <si>
    <t>Beast Whisperer</t>
  </si>
  <si>
    <t>Reflecting Pool</t>
  </si>
  <si>
    <t>Lightning Bolt</t>
  </si>
  <si>
    <t>Ghostly Prison</t>
  </si>
  <si>
    <t>Ash Barrens</t>
  </si>
  <si>
    <t>Tireless Provisioner</t>
  </si>
  <si>
    <t>Rhythm of the Wild</t>
  </si>
  <si>
    <t>Prismatic Vista</t>
  </si>
  <si>
    <t>Wild Growth</t>
  </si>
  <si>
    <t>Bountiful Promenade</t>
  </si>
  <si>
    <t>Boros Signet</t>
  </si>
  <si>
    <t>Mosswort Bridge</t>
  </si>
  <si>
    <t>Impact Tremors</t>
  </si>
  <si>
    <t>Unclaimed Territory</t>
  </si>
  <si>
    <t>Gemstone Caverns</t>
  </si>
  <si>
    <t>Sensei's Divining Top</t>
  </si>
  <si>
    <t>Sylvan Library</t>
  </si>
  <si>
    <t>Thrill of Possibility</t>
  </si>
  <si>
    <t>Rockfall Vale</t>
  </si>
  <si>
    <t>Buried Ruin</t>
  </si>
  <si>
    <t>Thran Dynamo</t>
  </si>
  <si>
    <t>Idol of Oblivion</t>
  </si>
  <si>
    <t>Rishkar's Expertise</t>
  </si>
  <si>
    <t>Karn's Bastion</t>
  </si>
  <si>
    <t>Secluded Courtyard</t>
  </si>
  <si>
    <t>Flawless Maneuver</t>
  </si>
  <si>
    <t>Command Beacon</t>
  </si>
  <si>
    <t>Reclamation Sage</t>
  </si>
  <si>
    <t>The Great Henge</t>
  </si>
  <si>
    <t>Scute Swarm</t>
  </si>
  <si>
    <t>Doubling Season</t>
  </si>
  <si>
    <t>Big Score</t>
  </si>
  <si>
    <t>Ornithopter of Paradise</t>
  </si>
  <si>
    <t>Explore</t>
  </si>
  <si>
    <t>Everflowing Chalice</t>
  </si>
  <si>
    <t>Mithril Coat</t>
  </si>
  <si>
    <t>Mox Opal</t>
  </si>
  <si>
    <t>Akroma's Will</t>
  </si>
  <si>
    <t>Hardened Scales</t>
  </si>
  <si>
    <t>Decanter of Endless Water</t>
  </si>
  <si>
    <t>Etali, Primal Storm</t>
  </si>
  <si>
    <t>Harrow</t>
  </si>
  <si>
    <t>Sun Titan</t>
  </si>
  <si>
    <t>Storm-Kiln Artist</t>
  </si>
  <si>
    <t>Stroke of Midnight</t>
  </si>
  <si>
    <t>Mox Amber</t>
  </si>
  <si>
    <t>Sword of the Animist</t>
  </si>
  <si>
    <t>Avenger of Zendikar</t>
  </si>
  <si>
    <t>Grand Abolisher</t>
  </si>
  <si>
    <t>Professional Face-Breaker</t>
  </si>
  <si>
    <t>Skyshroud Claim</t>
  </si>
  <si>
    <t>Academy Manufactor</t>
  </si>
  <si>
    <t>Foundry Inspector</t>
  </si>
  <si>
    <t>Karplusan Forest</t>
  </si>
  <si>
    <t>Vanquisher's Banner</t>
  </si>
  <si>
    <t>Temple of Triumph</t>
  </si>
  <si>
    <t>Panharmonicon</t>
  </si>
  <si>
    <t>Harmonize</t>
  </si>
  <si>
    <t>Guardian Project</t>
  </si>
  <si>
    <t>Shamanic Revelation</t>
  </si>
  <si>
    <t>Bala Ged Recovery // Bala Ged Sanctuary</t>
  </si>
  <si>
    <t>Nature's Claim</t>
  </si>
  <si>
    <t>Burnished Hart</t>
  </si>
  <si>
    <t>Jungle Shrine</t>
  </si>
  <si>
    <t>Blackblade Reforged</t>
  </si>
  <si>
    <t>Exploration</t>
  </si>
  <si>
    <t>Phyrexian Altar</t>
  </si>
  <si>
    <t>Anointed Procession</t>
  </si>
  <si>
    <t>Finale of Devastation</t>
  </si>
  <si>
    <t>Whispersilk Cloak</t>
  </si>
  <si>
    <t>Ragavan, Nimble Pilferer</t>
  </si>
  <si>
    <t>Inspiring Call</t>
  </si>
  <si>
    <t>Brushland</t>
  </si>
  <si>
    <t>Jeweled Lotus</t>
  </si>
  <si>
    <t>Utopia Sprawl</t>
  </si>
  <si>
    <t>Basilisk Collar</t>
  </si>
  <si>
    <t>Dryad of the Ilysian Grove</t>
  </si>
  <si>
    <t>Dockside Extortionist</t>
  </si>
  <si>
    <t>Inventors' Fair</t>
  </si>
  <si>
    <t>Eiganjo, Seat of the Empire</t>
  </si>
  <si>
    <t>Darksteel Citadel</t>
  </si>
  <si>
    <t>Bloom Tender</t>
  </si>
  <si>
    <t>Jetmir's Garden</t>
  </si>
  <si>
    <t>Overgrown Farmland</t>
  </si>
  <si>
    <t>Azusa, Lost but Seeking</t>
  </si>
  <si>
    <t>Game Trail</t>
  </si>
  <si>
    <t>Kessig Wolf Run</t>
  </si>
  <si>
    <t>Mondrak, Glory Dominus</t>
  </si>
  <si>
    <t>Spire Garden</t>
  </si>
  <si>
    <t>ramp_count</t>
  </si>
  <si>
    <t>removal_count</t>
  </si>
  <si>
    <t>protects-permanent_count</t>
  </si>
  <si>
    <t>card advantage_count</t>
  </si>
  <si>
    <t>sweeper_count</t>
  </si>
  <si>
    <t>recursion_count</t>
  </si>
  <si>
    <t>tutor_count</t>
  </si>
  <si>
    <t>tutor-land_count</t>
  </si>
  <si>
    <t>land_count</t>
  </si>
  <si>
    <t>creature_count</t>
  </si>
  <si>
    <t>redundant</t>
  </si>
  <si>
    <t>ramp_max</t>
  </si>
  <si>
    <t>removal_max</t>
  </si>
  <si>
    <t>protects-permanent_max</t>
  </si>
  <si>
    <t>card advantage_max</t>
  </si>
  <si>
    <t>sweeper_max</t>
  </si>
  <si>
    <t>recursion_max</t>
  </si>
  <si>
    <t>tutor_max</t>
  </si>
  <si>
    <t>tutor-land_max</t>
  </si>
  <si>
    <t>land_max</t>
  </si>
  <si>
    <t>ramp_capped</t>
  </si>
  <si>
    <t>removal_capped</t>
  </si>
  <si>
    <t>protects-permanent_capped</t>
  </si>
  <si>
    <t>card advantage_capped</t>
  </si>
  <si>
    <t>sweeper_capped</t>
  </si>
  <si>
    <t>recursion_capped</t>
  </si>
  <si>
    <t>tutor_capped</t>
  </si>
  <si>
    <t>tutor-land_capped</t>
  </si>
  <si>
    <t>land_capped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</si>
</sst>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3" borderId="0" xfId="0" applyFill="1"/>
    <xf numFmtId="0" fontId="2" fillId="0" borderId="3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4F39F-A6B2-4DDC-8619-45FCD04894C8}" name="Table1" displayName="Table1" ref="A1:W176" totalsRowShown="0" headerRowDxfId="18" headerRowBorderDxfId="20" tableBorderDxfId="21">
  <autoFilter ref="A1:W176" xr:uid="{5F64F39F-A6B2-4DDC-8619-45FCD04894C8}"/>
  <tableColumns count="23">
    <tableColumn id="1" xr3:uid="{C256CCD0-469E-48DE-9C4B-1C95E50C47C8}" name="Index" dataDxfId="19"/>
    <tableColumn id="2" xr3:uid="{05123564-D2F8-422C-B345-A9602E8A883C}" name="card"/>
    <tableColumn id="3" xr3:uid="{B4F9B999-C8C7-4360-AE6B-C22009F2914E}" name="ramp"/>
    <tableColumn id="4" xr3:uid="{14E494F4-B790-4BD5-80FD-07309565BCE5}" name="removal"/>
    <tableColumn id="5" xr3:uid="{562BA700-A236-43EC-AACF-C0A68ECE0900}" name="protects-permanent"/>
    <tableColumn id="6" xr3:uid="{F178E476-83F6-4E92-9994-4FAB6A8DFC77}" name="card advantage"/>
    <tableColumn id="7" xr3:uid="{E83EA568-9555-464E-BB1D-AE30A20F46BE}" name="sweeper"/>
    <tableColumn id="8" xr3:uid="{CD849256-11D0-44DB-BEFA-9AA980013CB0}" name="recursion"/>
    <tableColumn id="9" xr3:uid="{156BB519-3A41-4F6E-9959-D71431D27251}" name="tutor"/>
    <tableColumn id="10" xr3:uid="{56F6CEC2-7384-4607-B900-9DFBF41D9DDE}" name="tutor-land"/>
    <tableColumn id="11" xr3:uid="{999AF660-D958-4C44-A589-B7C1376AA314}" name="land"/>
    <tableColumn id="12" xr3:uid="{043C00A1-D078-4087-B9EF-C24CD6C62109}" name="creature"/>
    <tableColumn id="23" xr3:uid="{9163C7E5-1D77-4B16-A769-07D408BDE770}" name="redundant"/>
    <tableColumn id="13" xr3:uid="{3CBFFA82-BA15-4563-AEA8-BFDC9836A4B5}" name="ramp_count">
      <calculatedColumnFormula>COUNTIF(C$2:C2,TRUE)</calculatedColumnFormula>
    </tableColumn>
    <tableColumn id="14" xr3:uid="{C616025D-B2DC-4AEE-B572-AACE0A12DC4B}" name="removal_count">
      <calculatedColumnFormula>COUNTIF(D$2:D2,TRUE)</calculatedColumnFormula>
    </tableColumn>
    <tableColumn id="15" xr3:uid="{BF609472-68AC-4CCD-94B9-14387CE50501}" name="protects-permanent_count">
      <calculatedColumnFormula>COUNTIF(E$2:E2,TRUE)</calculatedColumnFormula>
    </tableColumn>
    <tableColumn id="16" xr3:uid="{4688BCCD-2D14-4720-9BDE-CB1FFA311596}" name="card advantage_count">
      <calculatedColumnFormula>COUNTIF(F$2:F2,TRUE)</calculatedColumnFormula>
    </tableColumn>
    <tableColumn id="17" xr3:uid="{F0636B31-C60F-489F-906F-FBC8C4145D9C}" name="sweeper_count">
      <calculatedColumnFormula>COUNTIF(G$2:G2,TRUE)</calculatedColumnFormula>
    </tableColumn>
    <tableColumn id="18" xr3:uid="{7C926786-A7B9-4438-8CD8-B6B5D19BEC99}" name="recursion_count">
      <calculatedColumnFormula>COUNTIF(H$2:H2,TRUE)</calculatedColumnFormula>
    </tableColumn>
    <tableColumn id="19" xr3:uid="{A36FF376-AC7F-41B0-AA1A-16B4847B0259}" name="tutor_count" dataDxfId="4">
      <calculatedColumnFormula>COUNTIF(I$2:I2,TRUE)-Table1[[#This Row],[tutor-land_count]]</calculatedColumnFormula>
    </tableColumn>
    <tableColumn id="20" xr3:uid="{6E21673E-C56A-4FFA-9F6D-E2EC944C9F72}" name="tutor-land_count">
      <calculatedColumnFormula>COUNTIF(J$2:J2,TRUE)</calculatedColumnFormula>
    </tableColumn>
    <tableColumn id="21" xr3:uid="{599A03C2-25CD-4E60-AB1E-BFFF4BD8B57A}" name="land_count">
      <calculatedColumnFormula>COUNTIF(K$2:K2,TRUE)</calculatedColumnFormula>
    </tableColumn>
    <tableColumn id="22" xr3:uid="{12D71FFD-B6DE-4C9C-9B5A-B8605B449A84}" name="creature_count">
      <calculatedColumnFormula>COUNTIF(L$2:L2,TRUE)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EF1C29-6D0E-4378-8520-F646FC35D3A7}" name="Table24" displayName="Table24" ref="X1:AO176" totalsRowShown="0" headerRowDxfId="10" headerRowBorderDxfId="8" tableBorderDxfId="9">
  <autoFilter ref="X1:AO176" xr:uid="{A2EF1C29-6D0E-4378-8520-F646FC35D3A7}"/>
  <tableColumns count="18">
    <tableColumn id="1" xr3:uid="{007788D3-CD33-4D59-9093-9FCA8CB6DD5A}" name="ramp_max"/>
    <tableColumn id="2" xr3:uid="{98F04A13-681E-43B8-BE2D-470A8979C631}" name="removal_max"/>
    <tableColumn id="3" xr3:uid="{C3340376-AB9F-4F0F-A549-9EC00DDA2B56}" name="protects-permanent_max"/>
    <tableColumn id="4" xr3:uid="{5934185A-08C1-4F65-B007-DD736219B0D8}" name="card advantage_max"/>
    <tableColumn id="5" xr3:uid="{E5F7960D-A8C2-4FCE-8A29-96AB9B998E43}" name="sweeper_max"/>
    <tableColumn id="6" xr3:uid="{7589A3A7-0320-4820-AF9B-F1A0DB1314BE}" name="recursion_max"/>
    <tableColumn id="7" xr3:uid="{140A6583-6009-4799-ADE2-EBEEFCBF4929}" name="tutor_max"/>
    <tableColumn id="8" xr3:uid="{840FE5A0-342B-4FE5-9D0C-B9860A4E22DD}" name="tutor-land_max"/>
    <tableColumn id="9" xr3:uid="{DA8F199E-B42F-4C66-A2B2-AD35A0E54F80}" name="land_max"/>
    <tableColumn id="10" xr3:uid="{754DCB7B-D3A5-462F-A42F-99F62ED89B4B}" name="ramp_capped" dataDxfId="3">
      <calculatedColumnFormula>Table1[[#This Row],[ramp_count]]&gt;Table24[[#This Row],[ramp_max]]</calculatedColumnFormula>
    </tableColumn>
    <tableColumn id="11" xr3:uid="{DCE7E63B-BB14-487B-8E4C-34001266C5D2}" name="removal_capped" dataDxfId="2">
      <calculatedColumnFormula>Table1[[#This Row],[removal_count]]&gt;Table24[[#This Row],[removal_max]]</calculatedColumnFormula>
    </tableColumn>
    <tableColumn id="12" xr3:uid="{38797935-AE99-444A-9844-D9868F610477}" name="protects-permanent_capped" dataDxfId="1">
      <calculatedColumnFormula>Table1[[#This Row],[protects-permanent_count]]&gt;Table24[[#This Row],[protects-permanent_max]]</calculatedColumnFormula>
    </tableColumn>
    <tableColumn id="13" xr3:uid="{3DD69C56-B022-43A9-A35B-ACF377CCAB4E}" name="card advantage_capped" dataDxfId="0">
      <calculatedColumnFormula>Table1[[#This Row],[card advantage_count]]&gt;Table24[[#This Row],[card advantage_max]]</calculatedColumnFormula>
    </tableColumn>
    <tableColumn id="14" xr3:uid="{F60B61D6-CA0A-49B1-8A7D-65B28E80F05C}" name="sweeper_capped">
      <calculatedColumnFormula>Table1[[#This Row],[sweeper_count]]&gt;Table24[[#This Row],[sweeper_max]]</calculatedColumnFormula>
    </tableColumn>
    <tableColumn id="15" xr3:uid="{059286EC-7D00-46C6-9956-662F8216107D}" name="recursion_capped">
      <calculatedColumnFormula>Table1[[#This Row],[recursion_count]]&gt;Table24[[#This Row],[recursion_max]]</calculatedColumnFormula>
    </tableColumn>
    <tableColumn id="16" xr3:uid="{AD9842E3-1491-4887-A35E-99FB86603376}" name="tutor_capped">
      <calculatedColumnFormula>Table1[[#This Row],[tutor_count]]&gt;Table24[[#This Row],[tutor_max]]</calculatedColumnFormula>
    </tableColumn>
    <tableColumn id="17" xr3:uid="{F4624383-C7FB-4216-A0E5-2FCEE537304E}" name="tutor-land_capped">
      <calculatedColumnFormula>Table1[[#This Row],[tutor-land_count]]&gt;Table24[[#This Row],[tutor-land_max]]</calculatedColumnFormula>
    </tableColumn>
    <tableColumn id="18" xr3:uid="{FB13850D-A60B-4AE1-BC8D-867DFF781F40}" name="land_capped">
      <calculatedColumnFormula>Table1[[#This Row],[land_count]]&gt;Table24[[#This Row],[land_max]]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24162-292C-4D7B-9163-6EDB83519D68}" name="Table2" displayName="Table2" ref="A1:I2" totalsRowShown="0" headerRowDxfId="13" headerRowBorderDxfId="14" tableBorderDxfId="15">
  <autoFilter ref="A1:I2" xr:uid="{F8424162-292C-4D7B-9163-6EDB83519D68}"/>
  <tableColumns count="9">
    <tableColumn id="1" xr3:uid="{745F7DAA-FD11-4257-8A1C-5C224F030DB3}" name="ramp_max"/>
    <tableColumn id="2" xr3:uid="{F539D783-42BE-43C8-AAA5-3E8F801D76DD}" name="removal_max"/>
    <tableColumn id="3" xr3:uid="{D5CA4C5B-4062-40F9-BE75-22F96D3A0182}" name="protects-permanent_max"/>
    <tableColumn id="4" xr3:uid="{233143BF-A9C1-45E7-9040-78ECFC026FEC}" name="card advantage_max"/>
    <tableColumn id="5" xr3:uid="{38A7F4C5-D4B0-4FA4-89F5-0985B50E4960}" name="sweeper_max"/>
    <tableColumn id="6" xr3:uid="{ED5EDCAB-A37F-4A1E-BF24-2B3924F61C40}" name="recursion_max"/>
    <tableColumn id="7" xr3:uid="{50B0FDAB-0066-4512-B881-254CDF14076A}" name="tutor_max"/>
    <tableColumn id="8" xr3:uid="{CA8C206A-ED3B-4E45-9EDC-8094BC200994}" name="tutor-land_max"/>
    <tableColumn id="9" xr3:uid="{FFD6A250-94D3-4B78-808F-5177FA22DDD4}" name="land_max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6"/>
  <sheetViews>
    <sheetView tabSelected="1" topLeftCell="Z91" workbookViewId="0">
      <selection activeCell="AN11" sqref="AN11"/>
    </sheetView>
  </sheetViews>
  <sheetFormatPr defaultRowHeight="15" x14ac:dyDescent="0.25"/>
  <cols>
    <col min="1" max="1" width="8.140625" customWidth="1"/>
    <col min="2" max="2" width="37.42578125" bestFit="1" customWidth="1"/>
    <col min="3" max="3" width="7.7109375" customWidth="1"/>
    <col min="4" max="4" width="10.42578125" customWidth="1"/>
    <col min="5" max="5" width="21" customWidth="1"/>
    <col min="6" max="6" width="16.42578125" customWidth="1"/>
    <col min="7" max="7" width="10.85546875" customWidth="1"/>
    <col min="8" max="8" width="11.42578125" customWidth="1"/>
    <col min="9" max="9" width="7.5703125" customWidth="1"/>
    <col min="10" max="10" width="12.140625" customWidth="1"/>
    <col min="11" max="11" width="7" customWidth="1"/>
    <col min="13" max="13" width="13.7109375" customWidth="1"/>
    <col min="14" max="14" width="10.5703125" customWidth="1"/>
    <col min="15" max="15" width="16.42578125" customWidth="1"/>
    <col min="16" max="16" width="27" customWidth="1"/>
    <col min="17" max="17" width="22.42578125" customWidth="1"/>
    <col min="18" max="18" width="16.85546875" customWidth="1"/>
    <col min="19" max="19" width="17.42578125" customWidth="1"/>
    <col min="20" max="20" width="13.5703125" customWidth="1"/>
    <col min="21" max="21" width="18.140625" customWidth="1"/>
    <col min="22" max="22" width="13" customWidth="1"/>
    <col min="23" max="23" width="16.5703125" customWidth="1"/>
    <col min="24" max="24" width="14.85546875" bestFit="1" customWidth="1"/>
    <col min="25" max="25" width="17.7109375" bestFit="1" customWidth="1"/>
    <col min="26" max="26" width="28.5703125" bestFit="1" customWidth="1"/>
    <col min="27" max="27" width="23.85546875" bestFit="1" customWidth="1"/>
    <col min="28" max="28" width="18.140625" bestFit="1" customWidth="1"/>
    <col min="29" max="29" width="18.7109375" bestFit="1" customWidth="1"/>
    <col min="30" max="30" width="14.7109375" bestFit="1" customWidth="1"/>
    <col min="31" max="31" width="19.42578125" bestFit="1" customWidth="1"/>
    <col min="32" max="32" width="14.140625" bestFit="1" customWidth="1"/>
    <col min="33" max="33" width="17.7109375" bestFit="1" customWidth="1"/>
    <col min="34" max="34" width="20.42578125" bestFit="1" customWidth="1"/>
    <col min="35" max="35" width="31.42578125" bestFit="1" customWidth="1"/>
    <col min="36" max="36" width="26.7109375" bestFit="1" customWidth="1"/>
    <col min="37" max="37" width="20.85546875" bestFit="1" customWidth="1"/>
    <col min="38" max="38" width="21.42578125" bestFit="1" customWidth="1"/>
    <col min="39" max="39" width="17.42578125" bestFit="1" customWidth="1"/>
    <col min="40" max="40" width="22.28515625" bestFit="1" customWidth="1"/>
    <col min="41" max="41" width="16.85546875" bestFit="1" customWidth="1"/>
  </cols>
  <sheetData>
    <row r="1" spans="1:4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197</v>
      </c>
      <c r="N1" s="3" t="s">
        <v>187</v>
      </c>
      <c r="O1" s="3" t="s">
        <v>188</v>
      </c>
      <c r="P1" s="3" t="s">
        <v>189</v>
      </c>
      <c r="Q1" s="3" t="s">
        <v>190</v>
      </c>
      <c r="R1" s="3" t="s">
        <v>191</v>
      </c>
      <c r="S1" s="3" t="s">
        <v>192</v>
      </c>
      <c r="T1" s="3" t="s">
        <v>193</v>
      </c>
      <c r="U1" s="3" t="s">
        <v>194</v>
      </c>
      <c r="V1" s="3" t="s">
        <v>195</v>
      </c>
      <c r="W1" s="3" t="s">
        <v>196</v>
      </c>
      <c r="X1" s="6" t="s">
        <v>198</v>
      </c>
      <c r="Y1" s="6" t="s">
        <v>199</v>
      </c>
      <c r="Z1" s="6" t="s">
        <v>200</v>
      </c>
      <c r="AA1" s="6" t="s">
        <v>201</v>
      </c>
      <c r="AB1" s="6" t="s">
        <v>202</v>
      </c>
      <c r="AC1" s="6" t="s">
        <v>203</v>
      </c>
      <c r="AD1" s="6" t="s">
        <v>204</v>
      </c>
      <c r="AE1" s="6" t="s">
        <v>205</v>
      </c>
      <c r="AF1" s="6" t="s">
        <v>206</v>
      </c>
      <c r="AG1" s="6" t="s">
        <v>207</v>
      </c>
      <c r="AH1" s="6" t="s">
        <v>208</v>
      </c>
      <c r="AI1" s="6" t="s">
        <v>209</v>
      </c>
      <c r="AJ1" s="6" t="s">
        <v>210</v>
      </c>
      <c r="AK1" s="6" t="s">
        <v>211</v>
      </c>
      <c r="AL1" s="6" t="s">
        <v>212</v>
      </c>
      <c r="AM1" s="6" t="s">
        <v>213</v>
      </c>
      <c r="AN1" s="6" t="s">
        <v>214</v>
      </c>
      <c r="AO1" s="6" t="s">
        <v>215</v>
      </c>
    </row>
    <row r="2" spans="1:41" x14ac:dyDescent="0.25">
      <c r="A2" s="1">
        <v>1</v>
      </c>
      <c r="B2" t="s">
        <v>12</v>
      </c>
      <c r="C2" t="b">
        <v>1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>
        <f>COUNTIF(C$2:C2,TRUE)</f>
        <v>1</v>
      </c>
      <c r="O2">
        <f>COUNTIF(D$2:D2,TRUE)</f>
        <v>0</v>
      </c>
      <c r="P2">
        <f>COUNTIF(E$2:E2,TRUE)</f>
        <v>0</v>
      </c>
      <c r="Q2">
        <f>COUNTIF(F$2:F2,TRUE)</f>
        <v>0</v>
      </c>
      <c r="R2">
        <f>COUNTIF(G$2:G2,TRUE)</f>
        <v>0</v>
      </c>
      <c r="S2">
        <f>COUNTIF(H$2:H2,TRUE)-Table1[[#This Row],[tutor_count]]</f>
        <v>0</v>
      </c>
      <c r="T2">
        <f>COUNTIF(I$2:I2,TRUE)-Table1[[#This Row],[tutor-land_count]]</f>
        <v>0</v>
      </c>
      <c r="U2">
        <f>COUNTIF(J$2:J2,TRUE)</f>
        <v>0</v>
      </c>
      <c r="V2">
        <f>COUNTIF(K$2:K2,TRUE)</f>
        <v>0</v>
      </c>
      <c r="W2">
        <f>COUNTIF(L$2:L2,TRUE)</f>
        <v>0</v>
      </c>
      <c r="X2">
        <v>12</v>
      </c>
      <c r="Y2">
        <v>10</v>
      </c>
      <c r="Z2">
        <v>5</v>
      </c>
      <c r="AA2">
        <v>10</v>
      </c>
      <c r="AB2">
        <v>4</v>
      </c>
      <c r="AC2">
        <v>4</v>
      </c>
      <c r="AD2">
        <v>5</v>
      </c>
      <c r="AE2">
        <v>0</v>
      </c>
      <c r="AF2">
        <v>38</v>
      </c>
      <c r="AG2" t="b">
        <f>Table1[[#This Row],[ramp_count]]&gt;Table24[[#This Row],[ramp_max]]</f>
        <v>0</v>
      </c>
      <c r="AH2" t="b">
        <f>Table1[[#This Row],[removal_count]]&gt;Table24[[#This Row],[removal_max]]</f>
        <v>0</v>
      </c>
      <c r="AI2" t="b">
        <f>Table1[[#This Row],[protects-permanent_count]]&gt;Table24[[#This Row],[protects-permanent_max]]</f>
        <v>0</v>
      </c>
      <c r="AJ2" t="b">
        <f>Table1[[#This Row],[card advantage_count]]&gt;Table24[[#This Row],[card advantage_max]]</f>
        <v>0</v>
      </c>
      <c r="AK2" t="b">
        <f>Table1[[#This Row],[sweeper_count]]&gt;Table24[[#This Row],[sweeper_max]]</f>
        <v>0</v>
      </c>
      <c r="AL2" t="b">
        <f>Table1[[#This Row],[recursion_count]]&gt;Table24[[#This Row],[recursion_max]]</f>
        <v>0</v>
      </c>
      <c r="AM2" t="b">
        <f>Table1[[#This Row],[tutor_count]]&gt;Table24[[#This Row],[tutor_max]]</f>
        <v>0</v>
      </c>
      <c r="AN2" t="b">
        <f>Table1[[#This Row],[tutor-land_count]]&gt;Table24[[#This Row],[tutor-land_max]]</f>
        <v>0</v>
      </c>
      <c r="AO2" t="b">
        <f>Table1[[#This Row],[land_count]]&gt;Table24[[#This Row],[land_max]]</f>
        <v>0</v>
      </c>
    </row>
    <row r="3" spans="1:41" x14ac:dyDescent="0.25">
      <c r="A3" s="1">
        <v>2</v>
      </c>
      <c r="B3" t="s">
        <v>13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>
        <f>COUNTIF(C$2:C3,TRUE)</f>
        <v>1</v>
      </c>
      <c r="O3">
        <f>COUNTIF(D$2:D3,TRUE)</f>
        <v>0</v>
      </c>
      <c r="P3">
        <f>COUNTIF(E$2:E3,TRUE)</f>
        <v>0</v>
      </c>
      <c r="Q3">
        <f>COUNTIF(F$2:F3,TRUE)</f>
        <v>0</v>
      </c>
      <c r="R3">
        <f>COUNTIF(G$2:G3,TRUE)</f>
        <v>0</v>
      </c>
      <c r="S3">
        <f>COUNTIF(H$2:H3,TRUE)</f>
        <v>0</v>
      </c>
      <c r="T3">
        <f>COUNTIF(I$2:I3,TRUE)-Table1[[#This Row],[tutor-land_count]]</f>
        <v>0</v>
      </c>
      <c r="U3">
        <f>COUNTIF(J$2:J3,TRUE)</f>
        <v>0</v>
      </c>
      <c r="V3">
        <f>COUNTIF(K$2:K3,TRUE)</f>
        <v>1</v>
      </c>
      <c r="W3">
        <f>COUNTIF(L$2:L3,TRUE)</f>
        <v>0</v>
      </c>
      <c r="X3">
        <v>12</v>
      </c>
      <c r="Y3">
        <v>10</v>
      </c>
      <c r="Z3">
        <v>5</v>
      </c>
      <c r="AA3">
        <v>10</v>
      </c>
      <c r="AB3">
        <v>4</v>
      </c>
      <c r="AC3">
        <v>4</v>
      </c>
      <c r="AD3">
        <v>5</v>
      </c>
      <c r="AE3">
        <v>0</v>
      </c>
      <c r="AF3">
        <v>38</v>
      </c>
      <c r="AG3" t="b">
        <f>Table1[[#This Row],[ramp_count]]&gt;Table24[[#This Row],[ramp_max]]</f>
        <v>0</v>
      </c>
      <c r="AH3" t="b">
        <f>Table1[[#This Row],[removal_count]]&gt;Table24[[#This Row],[removal_max]]</f>
        <v>0</v>
      </c>
      <c r="AI3" t="b">
        <f>Table1[[#This Row],[protects-permanent_count]]&gt;Table24[[#This Row],[protects-permanent_max]]</f>
        <v>0</v>
      </c>
      <c r="AJ3" t="b">
        <f>Table1[[#This Row],[card advantage_count]]&gt;Table24[[#This Row],[card advantage_max]]</f>
        <v>0</v>
      </c>
      <c r="AK3" t="b">
        <f>Table1[[#This Row],[sweeper_count]]&gt;Table24[[#This Row],[sweeper_max]]</f>
        <v>0</v>
      </c>
      <c r="AL3" t="b">
        <f>Table1[[#This Row],[recursion_count]]&gt;Table24[[#This Row],[recursion_max]]</f>
        <v>0</v>
      </c>
      <c r="AM3" t="b">
        <f>Table1[[#This Row],[tutor_count]]&gt;Table24[[#This Row],[tutor_max]]</f>
        <v>0</v>
      </c>
      <c r="AN3" t="b">
        <f>Table1[[#This Row],[tutor-land_count]]&gt;Table24[[#This Row],[tutor-land_max]]</f>
        <v>0</v>
      </c>
      <c r="AO3" t="b">
        <f>Table1[[#This Row],[land_count]]&gt;Table24[[#This Row],[land_max]]</f>
        <v>0</v>
      </c>
    </row>
    <row r="4" spans="1:41" x14ac:dyDescent="0.25">
      <c r="A4" s="1">
        <v>3</v>
      </c>
      <c r="B4" t="s">
        <v>14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>
        <f>COUNTIF(C$2:C4,TRUE)</f>
        <v>2</v>
      </c>
      <c r="O4">
        <f>COUNTIF(D$2:D4,TRUE)</f>
        <v>0</v>
      </c>
      <c r="P4">
        <f>COUNTIF(E$2:E4,TRUE)</f>
        <v>0</v>
      </c>
      <c r="Q4">
        <f>COUNTIF(F$2:F4,TRUE)</f>
        <v>0</v>
      </c>
      <c r="R4">
        <f>COUNTIF(G$2:G4,TRUE)</f>
        <v>0</v>
      </c>
      <c r="S4">
        <f>COUNTIF(H$2:H4,TRUE)</f>
        <v>0</v>
      </c>
      <c r="T4">
        <f>COUNTIF(I$2:I4,TRUE)-Table1[[#This Row],[tutor-land_count]]</f>
        <v>0</v>
      </c>
      <c r="U4">
        <f>COUNTIF(J$2:J4,TRUE)</f>
        <v>0</v>
      </c>
      <c r="V4">
        <f>COUNTIF(K$2:K4,TRUE)</f>
        <v>1</v>
      </c>
      <c r="W4">
        <f>COUNTIF(L$2:L4,TRUE)</f>
        <v>0</v>
      </c>
      <c r="X4">
        <v>12</v>
      </c>
      <c r="Y4">
        <v>10</v>
      </c>
      <c r="Z4">
        <v>5</v>
      </c>
      <c r="AA4">
        <v>10</v>
      </c>
      <c r="AB4">
        <v>4</v>
      </c>
      <c r="AC4">
        <v>4</v>
      </c>
      <c r="AD4">
        <v>5</v>
      </c>
      <c r="AE4">
        <v>0</v>
      </c>
      <c r="AF4">
        <v>38</v>
      </c>
      <c r="AG4" t="b">
        <f>Table1[[#This Row],[ramp_count]]&gt;Table24[[#This Row],[ramp_max]]</f>
        <v>0</v>
      </c>
      <c r="AH4" t="b">
        <f>Table1[[#This Row],[removal_count]]&gt;Table24[[#This Row],[removal_max]]</f>
        <v>0</v>
      </c>
      <c r="AI4" t="b">
        <f>Table1[[#This Row],[protects-permanent_count]]&gt;Table24[[#This Row],[protects-permanent_max]]</f>
        <v>0</v>
      </c>
      <c r="AJ4" t="b">
        <f>Table1[[#This Row],[card advantage_count]]&gt;Table24[[#This Row],[card advantage_max]]</f>
        <v>0</v>
      </c>
      <c r="AK4" t="b">
        <f>Table1[[#This Row],[sweeper_count]]&gt;Table24[[#This Row],[sweeper_max]]</f>
        <v>0</v>
      </c>
      <c r="AL4" t="b">
        <f>Table1[[#This Row],[recursion_count]]&gt;Table24[[#This Row],[recursion_max]]</f>
        <v>0</v>
      </c>
      <c r="AM4" t="b">
        <f>Table1[[#This Row],[tutor_count]]&gt;Table24[[#This Row],[tutor_max]]</f>
        <v>0</v>
      </c>
      <c r="AN4" t="b">
        <f>Table1[[#This Row],[tutor-land_count]]&gt;Table24[[#This Row],[tutor-land_max]]</f>
        <v>0</v>
      </c>
      <c r="AO4" t="b">
        <f>Table1[[#This Row],[land_count]]&gt;Table24[[#This Row],[land_max]]</f>
        <v>0</v>
      </c>
    </row>
    <row r="5" spans="1:41" x14ac:dyDescent="0.25">
      <c r="A5" s="1">
        <v>4</v>
      </c>
      <c r="B5" t="s">
        <v>15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1</v>
      </c>
      <c r="L5" t="b">
        <v>0</v>
      </c>
      <c r="M5" t="b">
        <v>0</v>
      </c>
      <c r="N5">
        <f>COUNTIF(C$2:C5,TRUE)</f>
        <v>2</v>
      </c>
      <c r="O5">
        <f>COUNTIF(D$2:D5,TRUE)</f>
        <v>0</v>
      </c>
      <c r="P5">
        <f>COUNTIF(E$2:E5,TRUE)</f>
        <v>0</v>
      </c>
      <c r="Q5">
        <f>COUNTIF(F$2:F5,TRUE)</f>
        <v>0</v>
      </c>
      <c r="R5">
        <f>COUNTIF(G$2:G5,TRUE)</f>
        <v>0</v>
      </c>
      <c r="S5">
        <f>COUNTIF(H$2:H5,TRUE)</f>
        <v>0</v>
      </c>
      <c r="T5">
        <f>COUNTIF(I$2:I5,TRUE)-Table1[[#This Row],[tutor-land_count]]</f>
        <v>0</v>
      </c>
      <c r="U5">
        <f>COUNTIF(J$2:J5,TRUE)</f>
        <v>0</v>
      </c>
      <c r="V5">
        <f>COUNTIF(K$2:K5,TRUE)</f>
        <v>2</v>
      </c>
      <c r="W5">
        <f>COUNTIF(L$2:L5,TRUE)</f>
        <v>0</v>
      </c>
      <c r="X5">
        <v>12</v>
      </c>
      <c r="Y5">
        <v>10</v>
      </c>
      <c r="Z5">
        <v>5</v>
      </c>
      <c r="AA5">
        <v>10</v>
      </c>
      <c r="AB5">
        <v>4</v>
      </c>
      <c r="AC5">
        <v>4</v>
      </c>
      <c r="AD5">
        <v>5</v>
      </c>
      <c r="AE5">
        <v>0</v>
      </c>
      <c r="AF5">
        <v>38</v>
      </c>
      <c r="AG5" t="b">
        <f>Table1[[#This Row],[ramp_count]]&gt;Table24[[#This Row],[ramp_max]]</f>
        <v>0</v>
      </c>
      <c r="AH5" t="b">
        <f>Table1[[#This Row],[removal_count]]&gt;Table24[[#This Row],[removal_max]]</f>
        <v>0</v>
      </c>
      <c r="AI5" t="b">
        <f>Table1[[#This Row],[protects-permanent_count]]&gt;Table24[[#This Row],[protects-permanent_max]]</f>
        <v>0</v>
      </c>
      <c r="AJ5" t="b">
        <f>Table1[[#This Row],[card advantage_count]]&gt;Table24[[#This Row],[card advantage_max]]</f>
        <v>0</v>
      </c>
      <c r="AK5" t="b">
        <f>Table1[[#This Row],[sweeper_count]]&gt;Table24[[#This Row],[sweeper_max]]</f>
        <v>0</v>
      </c>
      <c r="AL5" t="b">
        <f>Table1[[#This Row],[recursion_count]]&gt;Table24[[#This Row],[recursion_max]]</f>
        <v>0</v>
      </c>
      <c r="AM5" t="b">
        <f>Table1[[#This Row],[tutor_count]]&gt;Table24[[#This Row],[tutor_max]]</f>
        <v>0</v>
      </c>
      <c r="AN5" t="b">
        <f>Table1[[#This Row],[tutor-land_count]]&gt;Table24[[#This Row],[tutor-land_max]]</f>
        <v>0</v>
      </c>
      <c r="AO5" t="b">
        <f>Table1[[#This Row],[land_count]]&gt;Table24[[#This Row],[land_max]]</f>
        <v>0</v>
      </c>
    </row>
    <row r="6" spans="1:41" x14ac:dyDescent="0.25">
      <c r="A6" s="1">
        <v>5</v>
      </c>
      <c r="B6" t="s">
        <v>16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1</v>
      </c>
      <c r="L6" t="b">
        <v>0</v>
      </c>
      <c r="M6" t="b">
        <v>0</v>
      </c>
      <c r="N6">
        <f>COUNTIF(C$2:C6,TRUE)</f>
        <v>2</v>
      </c>
      <c r="O6">
        <f>COUNTIF(D$2:D6,TRUE)</f>
        <v>0</v>
      </c>
      <c r="P6">
        <f>COUNTIF(E$2:E6,TRUE)</f>
        <v>0</v>
      </c>
      <c r="Q6">
        <f>COUNTIF(F$2:F6,TRUE)</f>
        <v>0</v>
      </c>
      <c r="R6">
        <f>COUNTIF(G$2:G6,TRUE)</f>
        <v>0</v>
      </c>
      <c r="S6">
        <f>COUNTIF(H$2:H6,TRUE)</f>
        <v>0</v>
      </c>
      <c r="T6">
        <f>COUNTIF(I$2:I6,TRUE)-Table1[[#This Row],[tutor-land_count]]</f>
        <v>0</v>
      </c>
      <c r="U6">
        <f>COUNTIF(J$2:J6,TRUE)</f>
        <v>0</v>
      </c>
      <c r="V6">
        <f>COUNTIF(K$2:K6,TRUE)</f>
        <v>3</v>
      </c>
      <c r="W6">
        <f>COUNTIF(L$2:L6,TRUE)</f>
        <v>0</v>
      </c>
      <c r="X6">
        <v>12</v>
      </c>
      <c r="Y6">
        <v>10</v>
      </c>
      <c r="Z6">
        <v>5</v>
      </c>
      <c r="AA6">
        <v>10</v>
      </c>
      <c r="AB6">
        <v>4</v>
      </c>
      <c r="AC6">
        <v>4</v>
      </c>
      <c r="AD6">
        <v>5</v>
      </c>
      <c r="AE6">
        <v>0</v>
      </c>
      <c r="AF6">
        <v>38</v>
      </c>
      <c r="AG6" t="b">
        <f>Table1[[#This Row],[ramp_count]]&gt;Table24[[#This Row],[ramp_max]]</f>
        <v>0</v>
      </c>
      <c r="AH6" t="b">
        <f>Table1[[#This Row],[removal_count]]&gt;Table24[[#This Row],[removal_max]]</f>
        <v>0</v>
      </c>
      <c r="AI6" t="b">
        <f>Table1[[#This Row],[protects-permanent_count]]&gt;Table24[[#This Row],[protects-permanent_max]]</f>
        <v>0</v>
      </c>
      <c r="AJ6" t="b">
        <f>Table1[[#This Row],[card advantage_count]]&gt;Table24[[#This Row],[card advantage_max]]</f>
        <v>0</v>
      </c>
      <c r="AK6" t="b">
        <f>Table1[[#This Row],[sweeper_count]]&gt;Table24[[#This Row],[sweeper_max]]</f>
        <v>0</v>
      </c>
      <c r="AL6" t="b">
        <f>Table1[[#This Row],[recursion_count]]&gt;Table24[[#This Row],[recursion_max]]</f>
        <v>0</v>
      </c>
      <c r="AM6" t="b">
        <f>Table1[[#This Row],[tutor_count]]&gt;Table24[[#This Row],[tutor_max]]</f>
        <v>0</v>
      </c>
      <c r="AN6" t="b">
        <f>Table1[[#This Row],[tutor-land_count]]&gt;Table24[[#This Row],[tutor-land_max]]</f>
        <v>0</v>
      </c>
      <c r="AO6" t="b">
        <f>Table1[[#This Row],[land_count]]&gt;Table24[[#This Row],[land_max]]</f>
        <v>0</v>
      </c>
    </row>
    <row r="7" spans="1:41" x14ac:dyDescent="0.25">
      <c r="A7" s="1">
        <v>6</v>
      </c>
      <c r="B7" t="s">
        <v>17</v>
      </c>
      <c r="C7" t="b">
        <v>0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>
        <f>COUNTIF(C$2:C7,TRUE)</f>
        <v>2</v>
      </c>
      <c r="O7">
        <f>COUNTIF(D$2:D7,TRUE)</f>
        <v>1</v>
      </c>
      <c r="P7">
        <f>COUNTIF(E$2:E7,TRUE)</f>
        <v>0</v>
      </c>
      <c r="Q7">
        <f>COUNTIF(F$2:F7,TRUE)</f>
        <v>0</v>
      </c>
      <c r="R7">
        <f>COUNTIF(G$2:G7,TRUE)</f>
        <v>0</v>
      </c>
      <c r="S7">
        <f>COUNTIF(H$2:H7,TRUE)</f>
        <v>0</v>
      </c>
      <c r="T7">
        <f>COUNTIF(I$2:I7,TRUE)-Table1[[#This Row],[tutor-land_count]]</f>
        <v>0</v>
      </c>
      <c r="U7">
        <f>COUNTIF(J$2:J7,TRUE)</f>
        <v>0</v>
      </c>
      <c r="V7">
        <f>COUNTIF(K$2:K7,TRUE)</f>
        <v>3</v>
      </c>
      <c r="W7">
        <f>COUNTIF(L$2:L7,TRUE)</f>
        <v>0</v>
      </c>
      <c r="X7">
        <v>12</v>
      </c>
      <c r="Y7">
        <v>10</v>
      </c>
      <c r="Z7">
        <v>5</v>
      </c>
      <c r="AA7">
        <v>10</v>
      </c>
      <c r="AB7">
        <v>4</v>
      </c>
      <c r="AC7">
        <v>4</v>
      </c>
      <c r="AD7">
        <v>5</v>
      </c>
      <c r="AE7">
        <v>0</v>
      </c>
      <c r="AF7">
        <v>38</v>
      </c>
      <c r="AG7" t="b">
        <f>Table1[[#This Row],[ramp_count]]&gt;Table24[[#This Row],[ramp_max]]</f>
        <v>0</v>
      </c>
      <c r="AH7" t="b">
        <f>Table1[[#This Row],[removal_count]]&gt;Table24[[#This Row],[removal_max]]</f>
        <v>0</v>
      </c>
      <c r="AI7" t="b">
        <f>Table1[[#This Row],[protects-permanent_count]]&gt;Table24[[#This Row],[protects-permanent_max]]</f>
        <v>0</v>
      </c>
      <c r="AJ7" t="b">
        <f>Table1[[#This Row],[card advantage_count]]&gt;Table24[[#This Row],[card advantage_max]]</f>
        <v>0</v>
      </c>
      <c r="AK7" t="b">
        <f>Table1[[#This Row],[sweeper_count]]&gt;Table24[[#This Row],[sweeper_max]]</f>
        <v>0</v>
      </c>
      <c r="AL7" t="b">
        <f>Table1[[#This Row],[recursion_count]]&gt;Table24[[#This Row],[recursion_max]]</f>
        <v>0</v>
      </c>
      <c r="AM7" t="b">
        <f>Table1[[#This Row],[tutor_count]]&gt;Table24[[#This Row],[tutor_max]]</f>
        <v>0</v>
      </c>
      <c r="AN7" t="b">
        <f>Table1[[#This Row],[tutor-land_count]]&gt;Table24[[#This Row],[tutor-land_max]]</f>
        <v>0</v>
      </c>
      <c r="AO7" t="b">
        <f>Table1[[#This Row],[land_count]]&gt;Table24[[#This Row],[land_max]]</f>
        <v>0</v>
      </c>
    </row>
    <row r="8" spans="1:41" x14ac:dyDescent="0.25">
      <c r="A8" s="1">
        <v>7</v>
      </c>
      <c r="B8" t="s">
        <v>18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>
        <f>COUNTIF(C$2:C8,TRUE)</f>
        <v>2</v>
      </c>
      <c r="O8">
        <f>COUNTIF(D$2:D8,TRUE)</f>
        <v>1</v>
      </c>
      <c r="P8">
        <f>COUNTIF(E$2:E8,TRUE)</f>
        <v>1</v>
      </c>
      <c r="Q8">
        <f>COUNTIF(F$2:F8,TRUE)</f>
        <v>0</v>
      </c>
      <c r="R8">
        <f>COUNTIF(G$2:G8,TRUE)</f>
        <v>0</v>
      </c>
      <c r="S8">
        <f>COUNTIF(H$2:H8,TRUE)</f>
        <v>0</v>
      </c>
      <c r="T8">
        <f>COUNTIF(I$2:I8,TRUE)-Table1[[#This Row],[tutor-land_count]]</f>
        <v>0</v>
      </c>
      <c r="U8">
        <f>COUNTIF(J$2:J8,TRUE)</f>
        <v>0</v>
      </c>
      <c r="V8">
        <f>COUNTIF(K$2:K8,TRUE)</f>
        <v>3</v>
      </c>
      <c r="W8">
        <f>COUNTIF(L$2:L8,TRUE)</f>
        <v>0</v>
      </c>
      <c r="X8">
        <v>12</v>
      </c>
      <c r="Y8">
        <v>10</v>
      </c>
      <c r="Z8">
        <v>5</v>
      </c>
      <c r="AA8">
        <v>10</v>
      </c>
      <c r="AB8">
        <v>4</v>
      </c>
      <c r="AC8">
        <v>4</v>
      </c>
      <c r="AD8">
        <v>5</v>
      </c>
      <c r="AE8">
        <v>0</v>
      </c>
      <c r="AF8">
        <v>38</v>
      </c>
      <c r="AG8" t="b">
        <f>Table1[[#This Row],[ramp_count]]&gt;Table24[[#This Row],[ramp_max]]</f>
        <v>0</v>
      </c>
      <c r="AH8" t="b">
        <f>Table1[[#This Row],[removal_count]]&gt;Table24[[#This Row],[removal_max]]</f>
        <v>0</v>
      </c>
      <c r="AI8" t="b">
        <f>Table1[[#This Row],[protects-permanent_count]]&gt;Table24[[#This Row],[protects-permanent_max]]</f>
        <v>0</v>
      </c>
      <c r="AJ8" t="b">
        <f>Table1[[#This Row],[card advantage_count]]&gt;Table24[[#This Row],[card advantage_max]]</f>
        <v>0</v>
      </c>
      <c r="AK8" t="b">
        <f>Table1[[#This Row],[sweeper_count]]&gt;Table24[[#This Row],[sweeper_max]]</f>
        <v>0</v>
      </c>
      <c r="AL8" t="b">
        <f>Table1[[#This Row],[recursion_count]]&gt;Table24[[#This Row],[recursion_max]]</f>
        <v>0</v>
      </c>
      <c r="AM8" t="b">
        <f>Table1[[#This Row],[tutor_count]]&gt;Table24[[#This Row],[tutor_max]]</f>
        <v>0</v>
      </c>
      <c r="AN8" t="b">
        <f>Table1[[#This Row],[tutor-land_count]]&gt;Table24[[#This Row],[tutor-land_max]]</f>
        <v>0</v>
      </c>
      <c r="AO8" t="b">
        <f>Table1[[#This Row],[land_count]]&gt;Table24[[#This Row],[land_max]]</f>
        <v>0</v>
      </c>
    </row>
    <row r="9" spans="1:41" x14ac:dyDescent="0.25">
      <c r="A9" s="1">
        <v>8</v>
      </c>
      <c r="B9" t="s">
        <v>19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>
        <f>COUNTIF(C$2:C9,TRUE)</f>
        <v>2</v>
      </c>
      <c r="O9">
        <f>COUNTIF(D$2:D9,TRUE)</f>
        <v>1</v>
      </c>
      <c r="P9">
        <f>COUNTIF(E$2:E9,TRUE)</f>
        <v>2</v>
      </c>
      <c r="Q9">
        <f>COUNTIF(F$2:F9,TRUE)</f>
        <v>0</v>
      </c>
      <c r="R9">
        <f>COUNTIF(G$2:G9,TRUE)</f>
        <v>0</v>
      </c>
      <c r="S9">
        <f>COUNTIF(H$2:H9,TRUE)</f>
        <v>0</v>
      </c>
      <c r="T9">
        <f>COUNTIF(I$2:I9,TRUE)-Table1[[#This Row],[tutor-land_count]]</f>
        <v>0</v>
      </c>
      <c r="U9">
        <f>COUNTIF(J$2:J9,TRUE)</f>
        <v>0</v>
      </c>
      <c r="V9">
        <f>COUNTIF(K$2:K9,TRUE)</f>
        <v>3</v>
      </c>
      <c r="W9">
        <f>COUNTIF(L$2:L9,TRUE)</f>
        <v>0</v>
      </c>
      <c r="X9">
        <v>12</v>
      </c>
      <c r="Y9">
        <v>10</v>
      </c>
      <c r="Z9">
        <v>5</v>
      </c>
      <c r="AA9">
        <v>10</v>
      </c>
      <c r="AB9">
        <v>4</v>
      </c>
      <c r="AC9">
        <v>4</v>
      </c>
      <c r="AD9">
        <v>5</v>
      </c>
      <c r="AE9">
        <v>0</v>
      </c>
      <c r="AF9">
        <v>38</v>
      </c>
      <c r="AG9" t="b">
        <f>Table1[[#This Row],[ramp_count]]&gt;Table24[[#This Row],[ramp_max]]</f>
        <v>0</v>
      </c>
      <c r="AH9" t="b">
        <f>Table1[[#This Row],[removal_count]]&gt;Table24[[#This Row],[removal_max]]</f>
        <v>0</v>
      </c>
      <c r="AI9" t="b">
        <f>Table1[[#This Row],[protects-permanent_count]]&gt;Table24[[#This Row],[protects-permanent_max]]</f>
        <v>0</v>
      </c>
      <c r="AJ9" t="b">
        <f>Table1[[#This Row],[card advantage_count]]&gt;Table24[[#This Row],[card advantage_max]]</f>
        <v>0</v>
      </c>
      <c r="AK9" t="b">
        <f>Table1[[#This Row],[sweeper_count]]&gt;Table24[[#This Row],[sweeper_max]]</f>
        <v>0</v>
      </c>
      <c r="AL9" t="b">
        <f>Table1[[#This Row],[recursion_count]]&gt;Table24[[#This Row],[recursion_max]]</f>
        <v>0</v>
      </c>
      <c r="AM9" t="b">
        <f>Table1[[#This Row],[tutor_count]]&gt;Table24[[#This Row],[tutor_max]]</f>
        <v>0</v>
      </c>
      <c r="AN9" t="b">
        <f>Table1[[#This Row],[tutor-land_count]]&gt;Table24[[#This Row],[tutor-land_max]]</f>
        <v>0</v>
      </c>
      <c r="AO9" t="b">
        <f>Table1[[#This Row],[land_count]]&gt;Table24[[#This Row],[land_max]]</f>
        <v>0</v>
      </c>
    </row>
    <row r="10" spans="1:41" x14ac:dyDescent="0.25">
      <c r="A10" s="1">
        <v>9</v>
      </c>
      <c r="B10" t="s">
        <v>20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 t="b">
        <v>0</v>
      </c>
      <c r="N10">
        <f>COUNTIF(C$2:C10,TRUE)</f>
        <v>2</v>
      </c>
      <c r="O10">
        <f>COUNTIF(D$2:D10,TRUE)</f>
        <v>1</v>
      </c>
      <c r="P10">
        <f>COUNTIF(E$2:E10,TRUE)</f>
        <v>2</v>
      </c>
      <c r="Q10">
        <f>COUNTIF(F$2:F10,TRUE)</f>
        <v>0</v>
      </c>
      <c r="R10">
        <f>COUNTIF(G$2:G10,TRUE)</f>
        <v>0</v>
      </c>
      <c r="S10">
        <f>COUNTIF(H$2:H10,TRUE)</f>
        <v>0</v>
      </c>
      <c r="T10">
        <f>COUNTIF(I$2:I10,TRUE)-Table1[[#This Row],[tutor-land_count]]</f>
        <v>0</v>
      </c>
      <c r="U10">
        <f>COUNTIF(J$2:J10,TRUE)</f>
        <v>0</v>
      </c>
      <c r="V10">
        <f>COUNTIF(K$2:K10,TRUE)</f>
        <v>4</v>
      </c>
      <c r="W10">
        <f>COUNTIF(L$2:L10,TRUE)</f>
        <v>0</v>
      </c>
      <c r="X10">
        <v>12</v>
      </c>
      <c r="Y10">
        <v>10</v>
      </c>
      <c r="Z10">
        <v>5</v>
      </c>
      <c r="AA10">
        <v>10</v>
      </c>
      <c r="AB10">
        <v>4</v>
      </c>
      <c r="AC10">
        <v>4</v>
      </c>
      <c r="AD10">
        <v>5</v>
      </c>
      <c r="AE10">
        <v>0</v>
      </c>
      <c r="AF10">
        <v>38</v>
      </c>
      <c r="AG10" t="b">
        <f>Table1[[#This Row],[ramp_count]]&gt;Table24[[#This Row],[ramp_max]]</f>
        <v>0</v>
      </c>
      <c r="AH10" t="b">
        <f>Table1[[#This Row],[removal_count]]&gt;Table24[[#This Row],[removal_max]]</f>
        <v>0</v>
      </c>
      <c r="AI10" t="b">
        <f>Table1[[#This Row],[protects-permanent_count]]&gt;Table24[[#This Row],[protects-permanent_max]]</f>
        <v>0</v>
      </c>
      <c r="AJ10" t="b">
        <f>Table1[[#This Row],[card advantage_count]]&gt;Table24[[#This Row],[card advantage_max]]</f>
        <v>0</v>
      </c>
      <c r="AK10" t="b">
        <f>Table1[[#This Row],[sweeper_count]]&gt;Table24[[#This Row],[sweeper_max]]</f>
        <v>0</v>
      </c>
      <c r="AL10" t="b">
        <f>Table1[[#This Row],[recursion_count]]&gt;Table24[[#This Row],[recursion_max]]</f>
        <v>0</v>
      </c>
      <c r="AM10" t="b">
        <f>Table1[[#This Row],[tutor_count]]&gt;Table24[[#This Row],[tutor_max]]</f>
        <v>0</v>
      </c>
      <c r="AN10" t="b">
        <f>Table1[[#This Row],[tutor-land_count]]&gt;Table24[[#This Row],[tutor-land_max]]</f>
        <v>0</v>
      </c>
      <c r="AO10" t="b">
        <f>Table1[[#This Row],[land_count]]&gt;Table24[[#This Row],[land_max]]</f>
        <v>0</v>
      </c>
    </row>
    <row r="11" spans="1:41" x14ac:dyDescent="0.25">
      <c r="A11" s="1">
        <v>10</v>
      </c>
      <c r="B11" t="s">
        <v>21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0</v>
      </c>
      <c r="L11" t="b">
        <v>0</v>
      </c>
      <c r="M11" t="b">
        <v>0</v>
      </c>
      <c r="N11">
        <f>COUNTIF(C$2:C11,TRUE)</f>
        <v>3</v>
      </c>
      <c r="O11">
        <f>COUNTIF(D$2:D11,TRUE)</f>
        <v>2</v>
      </c>
      <c r="P11">
        <f>COUNTIF(E$2:E11,TRUE)</f>
        <v>2</v>
      </c>
      <c r="Q11">
        <f>COUNTIF(F$2:F11,TRUE)</f>
        <v>0</v>
      </c>
      <c r="R11">
        <f>COUNTIF(G$2:G11,TRUE)</f>
        <v>0</v>
      </c>
      <c r="S11">
        <f>COUNTIF(H$2:H11,TRUE)</f>
        <v>0</v>
      </c>
      <c r="T11">
        <f>COUNTIF(I$2:I11,TRUE)-Table1[[#This Row],[tutor-land_count]]</f>
        <v>0</v>
      </c>
      <c r="U11">
        <f>COUNTIF(J$2:J11,TRUE)</f>
        <v>1</v>
      </c>
      <c r="V11">
        <f>COUNTIF(K$2:K11,TRUE)</f>
        <v>4</v>
      </c>
      <c r="W11">
        <f>COUNTIF(L$2:L11,TRUE)</f>
        <v>0</v>
      </c>
      <c r="X11">
        <v>12</v>
      </c>
      <c r="Y11">
        <v>10</v>
      </c>
      <c r="Z11">
        <v>5</v>
      </c>
      <c r="AA11">
        <v>10</v>
      </c>
      <c r="AB11">
        <v>4</v>
      </c>
      <c r="AC11">
        <v>4</v>
      </c>
      <c r="AD11">
        <v>5</v>
      </c>
      <c r="AE11">
        <v>0</v>
      </c>
      <c r="AF11">
        <v>38</v>
      </c>
      <c r="AG11" t="b">
        <f>Table1[[#This Row],[ramp_count]]&gt;Table24[[#This Row],[ramp_max]]</f>
        <v>0</v>
      </c>
      <c r="AH11" t="b">
        <f>Table1[[#This Row],[removal_count]]&gt;Table24[[#This Row],[removal_max]]</f>
        <v>0</v>
      </c>
      <c r="AI11" t="b">
        <f>Table1[[#This Row],[protects-permanent_count]]&gt;Table24[[#This Row],[protects-permanent_max]]</f>
        <v>0</v>
      </c>
      <c r="AJ11" t="b">
        <f>Table1[[#This Row],[card advantage_count]]&gt;Table24[[#This Row],[card advantage_max]]</f>
        <v>0</v>
      </c>
      <c r="AK11" t="b">
        <f>Table1[[#This Row],[sweeper_count]]&gt;Table24[[#This Row],[sweeper_max]]</f>
        <v>0</v>
      </c>
      <c r="AL11" t="b">
        <f>Table1[[#This Row],[recursion_count]]&gt;Table24[[#This Row],[recursion_max]]</f>
        <v>0</v>
      </c>
      <c r="AM11" t="b">
        <f>Table1[[#This Row],[tutor_count]]&gt;Table24[[#This Row],[tutor_max]]</f>
        <v>0</v>
      </c>
      <c r="AN11" t="b">
        <f>Table1[[#This Row],[tutor-land_count]]&gt;Table24[[#This Row],[tutor-land_max]]</f>
        <v>1</v>
      </c>
      <c r="AO11" t="b">
        <f>Table1[[#This Row],[land_count]]&gt;Table24[[#This Row],[land_max]]</f>
        <v>0</v>
      </c>
    </row>
    <row r="12" spans="1:41" x14ac:dyDescent="0.25">
      <c r="A12" s="1">
        <v>11</v>
      </c>
      <c r="B12" t="s">
        <v>22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0</v>
      </c>
      <c r="M12" t="b">
        <v>0</v>
      </c>
      <c r="N12">
        <f>COUNTIF(C$2:C12,TRUE)</f>
        <v>3</v>
      </c>
      <c r="O12">
        <f>COUNTIF(D$2:D12,TRUE)</f>
        <v>2</v>
      </c>
      <c r="P12">
        <f>COUNTIF(E$2:E12,TRUE)</f>
        <v>2</v>
      </c>
      <c r="Q12">
        <f>COUNTIF(F$2:F12,TRUE)</f>
        <v>0</v>
      </c>
      <c r="R12">
        <f>COUNTIF(G$2:G12,TRUE)</f>
        <v>0</v>
      </c>
      <c r="S12">
        <f>COUNTIF(H$2:H12,TRUE)</f>
        <v>0</v>
      </c>
      <c r="T12">
        <f>COUNTIF(I$2:I12,TRUE)-Table1[[#This Row],[tutor-land_count]]</f>
        <v>0</v>
      </c>
      <c r="U12">
        <f>COUNTIF(J$2:J12,TRUE)</f>
        <v>2</v>
      </c>
      <c r="V12">
        <f>COUNTIF(K$2:K12,TRUE)</f>
        <v>5</v>
      </c>
      <c r="W12">
        <f>COUNTIF(L$2:L12,TRUE)</f>
        <v>0</v>
      </c>
      <c r="X12">
        <v>12</v>
      </c>
      <c r="Y12">
        <v>10</v>
      </c>
      <c r="Z12">
        <v>5</v>
      </c>
      <c r="AA12">
        <v>10</v>
      </c>
      <c r="AB12">
        <v>4</v>
      </c>
      <c r="AC12">
        <v>4</v>
      </c>
      <c r="AD12">
        <v>5</v>
      </c>
      <c r="AE12">
        <v>0</v>
      </c>
      <c r="AF12">
        <v>38</v>
      </c>
      <c r="AG12" t="b">
        <f>Table1[[#This Row],[ramp_count]]&gt;Table24[[#This Row],[ramp_max]]</f>
        <v>0</v>
      </c>
      <c r="AH12" t="b">
        <f>Table1[[#This Row],[removal_count]]&gt;Table24[[#This Row],[removal_max]]</f>
        <v>0</v>
      </c>
      <c r="AI12" t="b">
        <f>Table1[[#This Row],[protects-permanent_count]]&gt;Table24[[#This Row],[protects-permanent_max]]</f>
        <v>0</v>
      </c>
      <c r="AJ12" t="b">
        <f>Table1[[#This Row],[card advantage_count]]&gt;Table24[[#This Row],[card advantage_max]]</f>
        <v>0</v>
      </c>
      <c r="AK12" t="b">
        <f>Table1[[#This Row],[sweeper_count]]&gt;Table24[[#This Row],[sweeper_max]]</f>
        <v>0</v>
      </c>
      <c r="AL12" t="b">
        <f>Table1[[#This Row],[recursion_count]]&gt;Table24[[#This Row],[recursion_max]]</f>
        <v>0</v>
      </c>
      <c r="AM12" t="b">
        <f>Table1[[#This Row],[tutor_count]]&gt;Table24[[#This Row],[tutor_max]]</f>
        <v>0</v>
      </c>
      <c r="AN12" t="b">
        <f>Table1[[#This Row],[tutor-land_count]]&gt;Table24[[#This Row],[tutor-land_max]]</f>
        <v>1</v>
      </c>
      <c r="AO12" t="b">
        <f>Table1[[#This Row],[land_count]]&gt;Table24[[#This Row],[land_max]]</f>
        <v>0</v>
      </c>
    </row>
    <row r="13" spans="1:41" x14ac:dyDescent="0.25">
      <c r="A13" s="1">
        <v>12</v>
      </c>
      <c r="B13" t="s">
        <v>23</v>
      </c>
      <c r="C13" t="b">
        <v>1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>
        <f>COUNTIF(C$2:C13,TRUE)</f>
        <v>4</v>
      </c>
      <c r="O13">
        <f>COUNTIF(D$2:D13,TRUE)</f>
        <v>2</v>
      </c>
      <c r="P13">
        <f>COUNTIF(E$2:E13,TRUE)</f>
        <v>2</v>
      </c>
      <c r="Q13">
        <f>COUNTIF(F$2:F13,TRUE)</f>
        <v>0</v>
      </c>
      <c r="R13">
        <f>COUNTIF(G$2:G13,TRUE)</f>
        <v>0</v>
      </c>
      <c r="S13">
        <f>COUNTIF(H$2:H13,TRUE)</f>
        <v>0</v>
      </c>
      <c r="T13">
        <f>COUNTIF(I$2:I13,TRUE)-Table1[[#This Row],[tutor-land_count]]</f>
        <v>0</v>
      </c>
      <c r="U13">
        <f>COUNTIF(J$2:J13,TRUE)</f>
        <v>2</v>
      </c>
      <c r="V13">
        <f>COUNTIF(K$2:K13,TRUE)</f>
        <v>5</v>
      </c>
      <c r="W13">
        <f>COUNTIF(L$2:L13,TRUE)</f>
        <v>0</v>
      </c>
      <c r="X13">
        <v>12</v>
      </c>
      <c r="Y13">
        <v>10</v>
      </c>
      <c r="Z13">
        <v>5</v>
      </c>
      <c r="AA13">
        <v>10</v>
      </c>
      <c r="AB13">
        <v>4</v>
      </c>
      <c r="AC13">
        <v>4</v>
      </c>
      <c r="AD13">
        <v>5</v>
      </c>
      <c r="AE13">
        <v>0</v>
      </c>
      <c r="AF13">
        <v>38</v>
      </c>
      <c r="AG13" t="b">
        <f>Table1[[#This Row],[ramp_count]]&gt;Table24[[#This Row],[ramp_max]]</f>
        <v>0</v>
      </c>
      <c r="AH13" t="b">
        <f>Table1[[#This Row],[removal_count]]&gt;Table24[[#This Row],[removal_max]]</f>
        <v>0</v>
      </c>
      <c r="AI13" t="b">
        <f>Table1[[#This Row],[protects-permanent_count]]&gt;Table24[[#This Row],[protects-permanent_max]]</f>
        <v>0</v>
      </c>
      <c r="AJ13" t="b">
        <f>Table1[[#This Row],[card advantage_count]]&gt;Table24[[#This Row],[card advantage_max]]</f>
        <v>0</v>
      </c>
      <c r="AK13" t="b">
        <f>Table1[[#This Row],[sweeper_count]]&gt;Table24[[#This Row],[sweeper_max]]</f>
        <v>0</v>
      </c>
      <c r="AL13" t="b">
        <f>Table1[[#This Row],[recursion_count]]&gt;Table24[[#This Row],[recursion_max]]</f>
        <v>0</v>
      </c>
      <c r="AM13" t="b">
        <f>Table1[[#This Row],[tutor_count]]&gt;Table24[[#This Row],[tutor_max]]</f>
        <v>0</v>
      </c>
      <c r="AN13" t="b">
        <f>Table1[[#This Row],[tutor-land_count]]&gt;Table24[[#This Row],[tutor-land_max]]</f>
        <v>1</v>
      </c>
      <c r="AO13" t="b">
        <f>Table1[[#This Row],[land_count]]&gt;Table24[[#This Row],[land_max]]</f>
        <v>0</v>
      </c>
    </row>
    <row r="14" spans="1:41" x14ac:dyDescent="0.25">
      <c r="A14" s="1">
        <v>13</v>
      </c>
      <c r="B14" t="s">
        <v>24</v>
      </c>
      <c r="C14" t="b">
        <v>1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1</v>
      </c>
      <c r="J14" t="b">
        <v>1</v>
      </c>
      <c r="K14" t="b">
        <v>0</v>
      </c>
      <c r="L14" t="b">
        <v>0</v>
      </c>
      <c r="M14" t="b">
        <v>0</v>
      </c>
      <c r="N14">
        <f>COUNTIF(C$2:C14,TRUE)</f>
        <v>5</v>
      </c>
      <c r="O14">
        <f>COUNTIF(D$2:D14,TRUE)</f>
        <v>2</v>
      </c>
      <c r="P14">
        <f>COUNTIF(E$2:E14,TRUE)</f>
        <v>2</v>
      </c>
      <c r="Q14">
        <f>COUNTIF(F$2:F14,TRUE)</f>
        <v>0</v>
      </c>
      <c r="R14">
        <f>COUNTIF(G$2:G14,TRUE)</f>
        <v>0</v>
      </c>
      <c r="S14">
        <f>COUNTIF(H$2:H14,TRUE)</f>
        <v>0</v>
      </c>
      <c r="T14">
        <f>COUNTIF(I$2:I14,TRUE)-Table1[[#This Row],[tutor-land_count]]</f>
        <v>0</v>
      </c>
      <c r="U14">
        <f>COUNTIF(J$2:J14,TRUE)</f>
        <v>3</v>
      </c>
      <c r="V14">
        <f>COUNTIF(K$2:K14,TRUE)</f>
        <v>5</v>
      </c>
      <c r="W14">
        <f>COUNTIF(L$2:L14,TRUE)</f>
        <v>0</v>
      </c>
      <c r="X14">
        <v>12</v>
      </c>
      <c r="Y14">
        <v>10</v>
      </c>
      <c r="Z14">
        <v>5</v>
      </c>
      <c r="AA14">
        <v>10</v>
      </c>
      <c r="AB14">
        <v>4</v>
      </c>
      <c r="AC14">
        <v>4</v>
      </c>
      <c r="AD14">
        <v>5</v>
      </c>
      <c r="AE14">
        <v>0</v>
      </c>
      <c r="AF14">
        <v>38</v>
      </c>
      <c r="AG14" t="b">
        <f>Table1[[#This Row],[ramp_count]]&gt;Table24[[#This Row],[ramp_max]]</f>
        <v>0</v>
      </c>
      <c r="AH14" t="b">
        <f>Table1[[#This Row],[removal_count]]&gt;Table24[[#This Row],[removal_max]]</f>
        <v>0</v>
      </c>
      <c r="AI14" t="b">
        <f>Table1[[#This Row],[protects-permanent_count]]&gt;Table24[[#This Row],[protects-permanent_max]]</f>
        <v>0</v>
      </c>
      <c r="AJ14" t="b">
        <f>Table1[[#This Row],[card advantage_count]]&gt;Table24[[#This Row],[card advantage_max]]</f>
        <v>0</v>
      </c>
      <c r="AK14" t="b">
        <f>Table1[[#This Row],[sweeper_count]]&gt;Table24[[#This Row],[sweeper_max]]</f>
        <v>0</v>
      </c>
      <c r="AL14" t="b">
        <f>Table1[[#This Row],[recursion_count]]&gt;Table24[[#This Row],[recursion_max]]</f>
        <v>0</v>
      </c>
      <c r="AM14" t="b">
        <f>Table1[[#This Row],[tutor_count]]&gt;Table24[[#This Row],[tutor_max]]</f>
        <v>0</v>
      </c>
      <c r="AN14" t="b">
        <f>Table1[[#This Row],[tutor-land_count]]&gt;Table24[[#This Row],[tutor-land_max]]</f>
        <v>1</v>
      </c>
      <c r="AO14" t="b">
        <f>Table1[[#This Row],[land_count]]&gt;Table24[[#This Row],[land_max]]</f>
        <v>0</v>
      </c>
    </row>
    <row r="15" spans="1:41" x14ac:dyDescent="0.25">
      <c r="A15" s="1">
        <v>14</v>
      </c>
      <c r="B15" t="s">
        <v>25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1</v>
      </c>
      <c r="L15" t="b">
        <v>0</v>
      </c>
      <c r="M15" t="b">
        <v>0</v>
      </c>
      <c r="N15">
        <f>COUNTIF(C$2:C15,TRUE)</f>
        <v>5</v>
      </c>
      <c r="O15">
        <f>COUNTIF(D$2:D15,TRUE)</f>
        <v>2</v>
      </c>
      <c r="P15">
        <f>COUNTIF(E$2:E15,TRUE)</f>
        <v>2</v>
      </c>
      <c r="Q15">
        <f>COUNTIF(F$2:F15,TRUE)</f>
        <v>0</v>
      </c>
      <c r="R15">
        <f>COUNTIF(G$2:G15,TRUE)</f>
        <v>0</v>
      </c>
      <c r="S15">
        <f>COUNTIF(H$2:H15,TRUE)</f>
        <v>0</v>
      </c>
      <c r="T15">
        <f>COUNTIF(I$2:I15,TRUE)-Table1[[#This Row],[tutor-land_count]]</f>
        <v>0</v>
      </c>
      <c r="U15">
        <f>COUNTIF(J$2:J15,TRUE)</f>
        <v>3</v>
      </c>
      <c r="V15">
        <f>COUNTIF(K$2:K15,TRUE)</f>
        <v>6</v>
      </c>
      <c r="W15">
        <f>COUNTIF(L$2:L15,TRUE)</f>
        <v>0</v>
      </c>
      <c r="X15">
        <v>12</v>
      </c>
      <c r="Y15">
        <v>10</v>
      </c>
      <c r="Z15">
        <v>5</v>
      </c>
      <c r="AA15">
        <v>10</v>
      </c>
      <c r="AB15">
        <v>4</v>
      </c>
      <c r="AC15">
        <v>4</v>
      </c>
      <c r="AD15">
        <v>5</v>
      </c>
      <c r="AE15">
        <v>0</v>
      </c>
      <c r="AF15">
        <v>38</v>
      </c>
      <c r="AG15" t="b">
        <f>Table1[[#This Row],[ramp_count]]&gt;Table24[[#This Row],[ramp_max]]</f>
        <v>0</v>
      </c>
      <c r="AH15" t="b">
        <f>Table1[[#This Row],[removal_count]]&gt;Table24[[#This Row],[removal_max]]</f>
        <v>0</v>
      </c>
      <c r="AI15" t="b">
        <f>Table1[[#This Row],[protects-permanent_count]]&gt;Table24[[#This Row],[protects-permanent_max]]</f>
        <v>0</v>
      </c>
      <c r="AJ15" t="b">
        <f>Table1[[#This Row],[card advantage_count]]&gt;Table24[[#This Row],[card advantage_max]]</f>
        <v>0</v>
      </c>
      <c r="AK15" t="b">
        <f>Table1[[#This Row],[sweeper_count]]&gt;Table24[[#This Row],[sweeper_max]]</f>
        <v>0</v>
      </c>
      <c r="AL15" t="b">
        <f>Table1[[#This Row],[recursion_count]]&gt;Table24[[#This Row],[recursion_max]]</f>
        <v>0</v>
      </c>
      <c r="AM15" t="b">
        <f>Table1[[#This Row],[tutor_count]]&gt;Table24[[#This Row],[tutor_max]]</f>
        <v>0</v>
      </c>
      <c r="AN15" t="b">
        <f>Table1[[#This Row],[tutor-land_count]]&gt;Table24[[#This Row],[tutor-land_max]]</f>
        <v>1</v>
      </c>
      <c r="AO15" t="b">
        <f>Table1[[#This Row],[land_count]]&gt;Table24[[#This Row],[land_max]]</f>
        <v>0</v>
      </c>
    </row>
    <row r="16" spans="1:41" x14ac:dyDescent="0.25">
      <c r="A16" s="1">
        <v>15</v>
      </c>
      <c r="B16" t="s">
        <v>26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t="b">
        <v>1</v>
      </c>
      <c r="K16" t="b">
        <v>1</v>
      </c>
      <c r="L16" t="b">
        <v>0</v>
      </c>
      <c r="M16" t="b">
        <v>0</v>
      </c>
      <c r="N16">
        <f>COUNTIF(C$2:C16,TRUE)</f>
        <v>6</v>
      </c>
      <c r="O16">
        <f>COUNTIF(D$2:D16,TRUE)</f>
        <v>2</v>
      </c>
      <c r="P16">
        <f>COUNTIF(E$2:E16,TRUE)</f>
        <v>2</v>
      </c>
      <c r="Q16">
        <f>COUNTIF(F$2:F16,TRUE)</f>
        <v>0</v>
      </c>
      <c r="R16">
        <f>COUNTIF(G$2:G16,TRUE)</f>
        <v>0</v>
      </c>
      <c r="S16">
        <f>COUNTIF(H$2:H16,TRUE)</f>
        <v>0</v>
      </c>
      <c r="T16">
        <f>COUNTIF(I$2:I16,TRUE)-Table1[[#This Row],[tutor-land_count]]</f>
        <v>0</v>
      </c>
      <c r="U16">
        <f>COUNTIF(J$2:J16,TRUE)</f>
        <v>4</v>
      </c>
      <c r="V16">
        <f>COUNTIF(K$2:K16,TRUE)</f>
        <v>7</v>
      </c>
      <c r="W16">
        <f>COUNTIF(L$2:L16,TRUE)</f>
        <v>0</v>
      </c>
      <c r="X16">
        <v>12</v>
      </c>
      <c r="Y16">
        <v>10</v>
      </c>
      <c r="Z16">
        <v>5</v>
      </c>
      <c r="AA16">
        <v>10</v>
      </c>
      <c r="AB16">
        <v>4</v>
      </c>
      <c r="AC16">
        <v>4</v>
      </c>
      <c r="AD16">
        <v>5</v>
      </c>
      <c r="AE16">
        <v>0</v>
      </c>
      <c r="AF16">
        <v>38</v>
      </c>
      <c r="AG16" t="b">
        <f>Table1[[#This Row],[ramp_count]]&gt;Table24[[#This Row],[ramp_max]]</f>
        <v>0</v>
      </c>
      <c r="AH16" t="b">
        <f>Table1[[#This Row],[removal_count]]&gt;Table24[[#This Row],[removal_max]]</f>
        <v>0</v>
      </c>
      <c r="AI16" t="b">
        <f>Table1[[#This Row],[protects-permanent_count]]&gt;Table24[[#This Row],[protects-permanent_max]]</f>
        <v>0</v>
      </c>
      <c r="AJ16" t="b">
        <f>Table1[[#This Row],[card advantage_count]]&gt;Table24[[#This Row],[card advantage_max]]</f>
        <v>0</v>
      </c>
      <c r="AK16" t="b">
        <f>Table1[[#This Row],[sweeper_count]]&gt;Table24[[#This Row],[sweeper_max]]</f>
        <v>0</v>
      </c>
      <c r="AL16" t="b">
        <f>Table1[[#This Row],[recursion_count]]&gt;Table24[[#This Row],[recursion_max]]</f>
        <v>0</v>
      </c>
      <c r="AM16" t="b">
        <f>Table1[[#This Row],[tutor_count]]&gt;Table24[[#This Row],[tutor_max]]</f>
        <v>0</v>
      </c>
      <c r="AN16" t="b">
        <f>Table1[[#This Row],[tutor-land_count]]&gt;Table24[[#This Row],[tutor-land_max]]</f>
        <v>1</v>
      </c>
      <c r="AO16" t="b">
        <f>Table1[[#This Row],[land_count]]&gt;Table24[[#This Row],[land_max]]</f>
        <v>0</v>
      </c>
    </row>
    <row r="17" spans="1:41" x14ac:dyDescent="0.25">
      <c r="A17" s="1">
        <v>16</v>
      </c>
      <c r="B17" t="s">
        <v>27</v>
      </c>
      <c r="C17" t="b">
        <v>0</v>
      </c>
      <c r="D17" t="b">
        <v>1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>
        <f>COUNTIF(C$2:C17,TRUE)</f>
        <v>6</v>
      </c>
      <c r="O17">
        <f>COUNTIF(D$2:D17,TRUE)</f>
        <v>3</v>
      </c>
      <c r="P17">
        <f>COUNTIF(E$2:E17,TRUE)</f>
        <v>2</v>
      </c>
      <c r="Q17">
        <f>COUNTIF(F$2:F17,TRUE)</f>
        <v>0</v>
      </c>
      <c r="R17">
        <f>COUNTIF(G$2:G17,TRUE)</f>
        <v>0</v>
      </c>
      <c r="S17">
        <f>COUNTIF(H$2:H17,TRUE)</f>
        <v>0</v>
      </c>
      <c r="T17">
        <f>COUNTIF(I$2:I17,TRUE)-Table1[[#This Row],[tutor-land_count]]</f>
        <v>0</v>
      </c>
      <c r="U17">
        <f>COUNTIF(J$2:J17,TRUE)</f>
        <v>4</v>
      </c>
      <c r="V17">
        <f>COUNTIF(K$2:K17,TRUE)</f>
        <v>7</v>
      </c>
      <c r="W17">
        <f>COUNTIF(L$2:L17,TRUE)</f>
        <v>0</v>
      </c>
      <c r="X17">
        <v>12</v>
      </c>
      <c r="Y17">
        <v>10</v>
      </c>
      <c r="Z17">
        <v>5</v>
      </c>
      <c r="AA17">
        <v>10</v>
      </c>
      <c r="AB17">
        <v>4</v>
      </c>
      <c r="AC17">
        <v>4</v>
      </c>
      <c r="AD17">
        <v>5</v>
      </c>
      <c r="AE17">
        <v>0</v>
      </c>
      <c r="AF17">
        <v>38</v>
      </c>
      <c r="AG17" t="b">
        <f>Table1[[#This Row],[ramp_count]]&gt;Table24[[#This Row],[ramp_max]]</f>
        <v>0</v>
      </c>
      <c r="AH17" t="b">
        <f>Table1[[#This Row],[removal_count]]&gt;Table24[[#This Row],[removal_max]]</f>
        <v>0</v>
      </c>
      <c r="AI17" t="b">
        <f>Table1[[#This Row],[protects-permanent_count]]&gt;Table24[[#This Row],[protects-permanent_max]]</f>
        <v>0</v>
      </c>
      <c r="AJ17" t="b">
        <f>Table1[[#This Row],[card advantage_count]]&gt;Table24[[#This Row],[card advantage_max]]</f>
        <v>0</v>
      </c>
      <c r="AK17" t="b">
        <f>Table1[[#This Row],[sweeper_count]]&gt;Table24[[#This Row],[sweeper_max]]</f>
        <v>0</v>
      </c>
      <c r="AL17" t="b">
        <f>Table1[[#This Row],[recursion_count]]&gt;Table24[[#This Row],[recursion_max]]</f>
        <v>0</v>
      </c>
      <c r="AM17" t="b">
        <f>Table1[[#This Row],[tutor_count]]&gt;Table24[[#This Row],[tutor_max]]</f>
        <v>0</v>
      </c>
      <c r="AN17" t="b">
        <f>Table1[[#This Row],[tutor-land_count]]&gt;Table24[[#This Row],[tutor-land_max]]</f>
        <v>1</v>
      </c>
      <c r="AO17" t="b">
        <f>Table1[[#This Row],[land_count]]&gt;Table24[[#This Row],[land_max]]</f>
        <v>0</v>
      </c>
    </row>
    <row r="18" spans="1:41" x14ac:dyDescent="0.25">
      <c r="A18" s="1">
        <v>17</v>
      </c>
      <c r="B18" t="s">
        <v>28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>
        <f>COUNTIF(C$2:C18,TRUE)</f>
        <v>7</v>
      </c>
      <c r="O18">
        <f>COUNTIF(D$2:D18,TRUE)</f>
        <v>3</v>
      </c>
      <c r="P18">
        <f>COUNTIF(E$2:E18,TRUE)</f>
        <v>2</v>
      </c>
      <c r="Q18">
        <f>COUNTIF(F$2:F18,TRUE)</f>
        <v>0</v>
      </c>
      <c r="R18">
        <f>COUNTIF(G$2:G18,TRUE)</f>
        <v>0</v>
      </c>
      <c r="S18">
        <f>COUNTIF(H$2:H18,TRUE)</f>
        <v>0</v>
      </c>
      <c r="T18">
        <f>COUNTIF(I$2:I18,TRUE)-Table1[[#This Row],[tutor-land_count]]</f>
        <v>0</v>
      </c>
      <c r="U18">
        <f>COUNTIF(J$2:J18,TRUE)</f>
        <v>4</v>
      </c>
      <c r="V18">
        <f>COUNTIF(K$2:K18,TRUE)</f>
        <v>7</v>
      </c>
      <c r="W18">
        <f>COUNTIF(L$2:L18,TRUE)</f>
        <v>0</v>
      </c>
      <c r="X18">
        <v>12</v>
      </c>
      <c r="Y18">
        <v>10</v>
      </c>
      <c r="Z18">
        <v>5</v>
      </c>
      <c r="AA18">
        <v>10</v>
      </c>
      <c r="AB18">
        <v>4</v>
      </c>
      <c r="AC18">
        <v>4</v>
      </c>
      <c r="AD18">
        <v>5</v>
      </c>
      <c r="AE18">
        <v>0</v>
      </c>
      <c r="AF18">
        <v>38</v>
      </c>
      <c r="AG18" t="b">
        <f>Table1[[#This Row],[ramp_count]]&gt;Table24[[#This Row],[ramp_max]]</f>
        <v>0</v>
      </c>
      <c r="AH18" t="b">
        <f>Table1[[#This Row],[removal_count]]&gt;Table24[[#This Row],[removal_max]]</f>
        <v>0</v>
      </c>
      <c r="AI18" t="b">
        <f>Table1[[#This Row],[protects-permanent_count]]&gt;Table24[[#This Row],[protects-permanent_max]]</f>
        <v>0</v>
      </c>
      <c r="AJ18" t="b">
        <f>Table1[[#This Row],[card advantage_count]]&gt;Table24[[#This Row],[card advantage_max]]</f>
        <v>0</v>
      </c>
      <c r="AK18" t="b">
        <f>Table1[[#This Row],[sweeper_count]]&gt;Table24[[#This Row],[sweeper_max]]</f>
        <v>0</v>
      </c>
      <c r="AL18" t="b">
        <f>Table1[[#This Row],[recursion_count]]&gt;Table24[[#This Row],[recursion_max]]</f>
        <v>0</v>
      </c>
      <c r="AM18" t="b">
        <f>Table1[[#This Row],[tutor_count]]&gt;Table24[[#This Row],[tutor_max]]</f>
        <v>0</v>
      </c>
      <c r="AN18" t="b">
        <f>Table1[[#This Row],[tutor-land_count]]&gt;Table24[[#This Row],[tutor-land_max]]</f>
        <v>1</v>
      </c>
      <c r="AO18" t="b">
        <f>Table1[[#This Row],[land_count]]&gt;Table24[[#This Row],[land_max]]</f>
        <v>0</v>
      </c>
    </row>
    <row r="19" spans="1:41" x14ac:dyDescent="0.25">
      <c r="A19" s="1">
        <v>18</v>
      </c>
      <c r="B19" t="s">
        <v>29</v>
      </c>
      <c r="C19" t="b">
        <v>1</v>
      </c>
      <c r="D19" t="b">
        <v>0</v>
      </c>
      <c r="E19" t="b">
        <v>0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>
        <f>COUNTIF(C$2:C19,TRUE)</f>
        <v>8</v>
      </c>
      <c r="O19">
        <f>COUNTIF(D$2:D19,TRUE)</f>
        <v>3</v>
      </c>
      <c r="P19">
        <f>COUNTIF(E$2:E19,TRUE)</f>
        <v>2</v>
      </c>
      <c r="Q19">
        <f>COUNTIF(F$2:F19,TRUE)</f>
        <v>1</v>
      </c>
      <c r="R19">
        <f>COUNTIF(G$2:G19,TRUE)</f>
        <v>0</v>
      </c>
      <c r="S19">
        <f>COUNTIF(H$2:H19,TRUE)</f>
        <v>0</v>
      </c>
      <c r="T19">
        <f>COUNTIF(I$2:I19,TRUE)-Table1[[#This Row],[tutor-land_count]]</f>
        <v>0</v>
      </c>
      <c r="U19">
        <f>COUNTIF(J$2:J19,TRUE)</f>
        <v>4</v>
      </c>
      <c r="V19">
        <f>COUNTIF(K$2:K19,TRUE)</f>
        <v>7</v>
      </c>
      <c r="W19">
        <f>COUNTIF(L$2:L19,TRUE)</f>
        <v>0</v>
      </c>
      <c r="X19">
        <v>12</v>
      </c>
      <c r="Y19">
        <v>10</v>
      </c>
      <c r="Z19">
        <v>5</v>
      </c>
      <c r="AA19">
        <v>10</v>
      </c>
      <c r="AB19">
        <v>4</v>
      </c>
      <c r="AC19">
        <v>4</v>
      </c>
      <c r="AD19">
        <v>5</v>
      </c>
      <c r="AE19">
        <v>0</v>
      </c>
      <c r="AF19">
        <v>38</v>
      </c>
      <c r="AG19" t="b">
        <f>Table1[[#This Row],[ramp_count]]&gt;Table24[[#This Row],[ramp_max]]</f>
        <v>0</v>
      </c>
      <c r="AH19" t="b">
        <f>Table1[[#This Row],[removal_count]]&gt;Table24[[#This Row],[removal_max]]</f>
        <v>0</v>
      </c>
      <c r="AI19" t="b">
        <f>Table1[[#This Row],[protects-permanent_count]]&gt;Table24[[#This Row],[protects-permanent_max]]</f>
        <v>0</v>
      </c>
      <c r="AJ19" t="b">
        <f>Table1[[#This Row],[card advantage_count]]&gt;Table24[[#This Row],[card advantage_max]]</f>
        <v>0</v>
      </c>
      <c r="AK19" t="b">
        <f>Table1[[#This Row],[sweeper_count]]&gt;Table24[[#This Row],[sweeper_max]]</f>
        <v>0</v>
      </c>
      <c r="AL19" t="b">
        <f>Table1[[#This Row],[recursion_count]]&gt;Table24[[#This Row],[recursion_max]]</f>
        <v>0</v>
      </c>
      <c r="AM19" t="b">
        <f>Table1[[#This Row],[tutor_count]]&gt;Table24[[#This Row],[tutor_max]]</f>
        <v>0</v>
      </c>
      <c r="AN19" t="b">
        <f>Table1[[#This Row],[tutor-land_count]]&gt;Table24[[#This Row],[tutor-land_max]]</f>
        <v>1</v>
      </c>
      <c r="AO19" t="b">
        <f>Table1[[#This Row],[land_count]]&gt;Table24[[#This Row],[land_max]]</f>
        <v>0</v>
      </c>
    </row>
    <row r="20" spans="1:41" x14ac:dyDescent="0.25">
      <c r="A20" s="1">
        <v>19</v>
      </c>
      <c r="B20" t="s">
        <v>30</v>
      </c>
      <c r="C20" t="b">
        <v>0</v>
      </c>
      <c r="D20" t="b">
        <v>0</v>
      </c>
      <c r="E20" t="b">
        <v>0</v>
      </c>
      <c r="F20" t="b">
        <v>0</v>
      </c>
      <c r="G20" t="b"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>
        <f>COUNTIF(C$2:C20,TRUE)</f>
        <v>8</v>
      </c>
      <c r="O20">
        <f>COUNTIF(D$2:D20,TRUE)</f>
        <v>3</v>
      </c>
      <c r="P20">
        <f>COUNTIF(E$2:E20,TRUE)</f>
        <v>2</v>
      </c>
      <c r="Q20">
        <f>COUNTIF(F$2:F20,TRUE)</f>
        <v>1</v>
      </c>
      <c r="R20">
        <f>COUNTIF(G$2:G20,TRUE)</f>
        <v>1</v>
      </c>
      <c r="S20">
        <f>COUNTIF(H$2:H20,TRUE)</f>
        <v>0</v>
      </c>
      <c r="T20">
        <f>COUNTIF(I$2:I20,TRUE)-Table1[[#This Row],[tutor-land_count]]</f>
        <v>0</v>
      </c>
      <c r="U20">
        <f>COUNTIF(J$2:J20,TRUE)</f>
        <v>4</v>
      </c>
      <c r="V20">
        <f>COUNTIF(K$2:K20,TRUE)</f>
        <v>7</v>
      </c>
      <c r="W20">
        <f>COUNTIF(L$2:L20,TRUE)</f>
        <v>0</v>
      </c>
      <c r="X20">
        <v>12</v>
      </c>
      <c r="Y20">
        <v>10</v>
      </c>
      <c r="Z20">
        <v>5</v>
      </c>
      <c r="AA20">
        <v>10</v>
      </c>
      <c r="AB20">
        <v>4</v>
      </c>
      <c r="AC20">
        <v>4</v>
      </c>
      <c r="AD20">
        <v>5</v>
      </c>
      <c r="AE20">
        <v>0</v>
      </c>
      <c r="AF20">
        <v>38</v>
      </c>
      <c r="AG20" t="b">
        <f>Table1[[#This Row],[ramp_count]]&gt;Table24[[#This Row],[ramp_max]]</f>
        <v>0</v>
      </c>
      <c r="AH20" t="b">
        <f>Table1[[#This Row],[removal_count]]&gt;Table24[[#This Row],[removal_max]]</f>
        <v>0</v>
      </c>
      <c r="AI20" t="b">
        <f>Table1[[#This Row],[protects-permanent_count]]&gt;Table24[[#This Row],[protects-permanent_max]]</f>
        <v>0</v>
      </c>
      <c r="AJ20" t="b">
        <f>Table1[[#This Row],[card advantage_count]]&gt;Table24[[#This Row],[card advantage_max]]</f>
        <v>0</v>
      </c>
      <c r="AK20" t="b">
        <f>Table1[[#This Row],[sweeper_count]]&gt;Table24[[#This Row],[sweeper_max]]</f>
        <v>0</v>
      </c>
      <c r="AL20" t="b">
        <f>Table1[[#This Row],[recursion_count]]&gt;Table24[[#This Row],[recursion_max]]</f>
        <v>0</v>
      </c>
      <c r="AM20" t="b">
        <f>Table1[[#This Row],[tutor_count]]&gt;Table24[[#This Row],[tutor_max]]</f>
        <v>0</v>
      </c>
      <c r="AN20" t="b">
        <f>Table1[[#This Row],[tutor-land_count]]&gt;Table24[[#This Row],[tutor-land_max]]</f>
        <v>1</v>
      </c>
      <c r="AO20" t="b">
        <f>Table1[[#This Row],[land_count]]&gt;Table24[[#This Row],[land_max]]</f>
        <v>0</v>
      </c>
    </row>
    <row r="21" spans="1:41" x14ac:dyDescent="0.25">
      <c r="A21" s="1">
        <v>20</v>
      </c>
      <c r="B21" t="s">
        <v>31</v>
      </c>
      <c r="C21" t="b">
        <v>1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>
        <f>COUNTIF(C$2:C21,TRUE)</f>
        <v>9</v>
      </c>
      <c r="O21">
        <f>COUNTIF(D$2:D21,TRUE)</f>
        <v>3</v>
      </c>
      <c r="P21">
        <f>COUNTIF(E$2:E21,TRUE)</f>
        <v>2</v>
      </c>
      <c r="Q21">
        <f>COUNTIF(F$2:F21,TRUE)</f>
        <v>1</v>
      </c>
      <c r="R21">
        <f>COUNTIF(G$2:G21,TRUE)</f>
        <v>1</v>
      </c>
      <c r="S21">
        <f>COUNTIF(H$2:H21,TRUE)</f>
        <v>0</v>
      </c>
      <c r="T21">
        <f>COUNTIF(I$2:I21,TRUE)-Table1[[#This Row],[tutor-land_count]]</f>
        <v>0</v>
      </c>
      <c r="U21">
        <f>COUNTIF(J$2:J21,TRUE)</f>
        <v>5</v>
      </c>
      <c r="V21">
        <f>COUNTIF(K$2:K21,TRUE)</f>
        <v>7</v>
      </c>
      <c r="W21">
        <f>COUNTIF(L$2:L21,TRUE)</f>
        <v>0</v>
      </c>
      <c r="X21">
        <v>12</v>
      </c>
      <c r="Y21">
        <v>10</v>
      </c>
      <c r="Z21">
        <v>5</v>
      </c>
      <c r="AA21">
        <v>10</v>
      </c>
      <c r="AB21">
        <v>4</v>
      </c>
      <c r="AC21">
        <v>4</v>
      </c>
      <c r="AD21">
        <v>5</v>
      </c>
      <c r="AE21">
        <v>0</v>
      </c>
      <c r="AF21">
        <v>38</v>
      </c>
      <c r="AG21" t="b">
        <f>Table1[[#This Row],[ramp_count]]&gt;Table24[[#This Row],[ramp_max]]</f>
        <v>0</v>
      </c>
      <c r="AH21" t="b">
        <f>Table1[[#This Row],[removal_count]]&gt;Table24[[#This Row],[removal_max]]</f>
        <v>0</v>
      </c>
      <c r="AI21" t="b">
        <f>Table1[[#This Row],[protects-permanent_count]]&gt;Table24[[#This Row],[protects-permanent_max]]</f>
        <v>0</v>
      </c>
      <c r="AJ21" t="b">
        <f>Table1[[#This Row],[card advantage_count]]&gt;Table24[[#This Row],[card advantage_max]]</f>
        <v>0</v>
      </c>
      <c r="AK21" t="b">
        <f>Table1[[#This Row],[sweeper_count]]&gt;Table24[[#This Row],[sweeper_max]]</f>
        <v>0</v>
      </c>
      <c r="AL21" t="b">
        <f>Table1[[#This Row],[recursion_count]]&gt;Table24[[#This Row],[recursion_max]]</f>
        <v>0</v>
      </c>
      <c r="AM21" t="b">
        <f>Table1[[#This Row],[tutor_count]]&gt;Table24[[#This Row],[tutor_max]]</f>
        <v>0</v>
      </c>
      <c r="AN21" t="b">
        <f>Table1[[#This Row],[tutor-land_count]]&gt;Table24[[#This Row],[tutor-land_max]]</f>
        <v>1</v>
      </c>
      <c r="AO21" t="b">
        <f>Table1[[#This Row],[land_count]]&gt;Table24[[#This Row],[land_max]]</f>
        <v>0</v>
      </c>
    </row>
    <row r="22" spans="1:41" x14ac:dyDescent="0.25">
      <c r="A22" s="1">
        <v>21</v>
      </c>
      <c r="B22" t="s">
        <v>32</v>
      </c>
      <c r="C22" t="b">
        <v>1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1</v>
      </c>
      <c r="J22" t="b">
        <v>1</v>
      </c>
      <c r="K22" t="b">
        <v>0</v>
      </c>
      <c r="L22" t="b">
        <v>0</v>
      </c>
      <c r="M22" t="b">
        <v>0</v>
      </c>
      <c r="N22">
        <f>COUNTIF(C$2:C22,TRUE)</f>
        <v>10</v>
      </c>
      <c r="O22">
        <f>COUNTIF(D$2:D22,TRUE)</f>
        <v>3</v>
      </c>
      <c r="P22">
        <f>COUNTIF(E$2:E22,TRUE)</f>
        <v>2</v>
      </c>
      <c r="Q22">
        <f>COUNTIF(F$2:F22,TRUE)</f>
        <v>1</v>
      </c>
      <c r="R22">
        <f>COUNTIF(G$2:G22,TRUE)</f>
        <v>1</v>
      </c>
      <c r="S22">
        <f>COUNTIF(H$2:H22,TRUE)</f>
        <v>0</v>
      </c>
      <c r="T22">
        <f>COUNTIF(I$2:I22,TRUE)-Table1[[#This Row],[tutor-land_count]]</f>
        <v>0</v>
      </c>
      <c r="U22">
        <f>COUNTIF(J$2:J22,TRUE)</f>
        <v>6</v>
      </c>
      <c r="V22">
        <f>COUNTIF(K$2:K22,TRUE)</f>
        <v>7</v>
      </c>
      <c r="W22">
        <f>COUNTIF(L$2:L22,TRUE)</f>
        <v>0</v>
      </c>
      <c r="X22">
        <v>12</v>
      </c>
      <c r="Y22">
        <v>10</v>
      </c>
      <c r="Z22">
        <v>5</v>
      </c>
      <c r="AA22">
        <v>10</v>
      </c>
      <c r="AB22">
        <v>4</v>
      </c>
      <c r="AC22">
        <v>4</v>
      </c>
      <c r="AD22">
        <v>5</v>
      </c>
      <c r="AE22">
        <v>0</v>
      </c>
      <c r="AF22">
        <v>38</v>
      </c>
      <c r="AG22" t="b">
        <f>Table1[[#This Row],[ramp_count]]&gt;Table24[[#This Row],[ramp_max]]</f>
        <v>0</v>
      </c>
      <c r="AH22" t="b">
        <f>Table1[[#This Row],[removal_count]]&gt;Table24[[#This Row],[removal_max]]</f>
        <v>0</v>
      </c>
      <c r="AI22" t="b">
        <f>Table1[[#This Row],[protects-permanent_count]]&gt;Table24[[#This Row],[protects-permanent_max]]</f>
        <v>0</v>
      </c>
      <c r="AJ22" t="b">
        <f>Table1[[#This Row],[card advantage_count]]&gt;Table24[[#This Row],[card advantage_max]]</f>
        <v>0</v>
      </c>
      <c r="AK22" t="b">
        <f>Table1[[#This Row],[sweeper_count]]&gt;Table24[[#This Row],[sweeper_max]]</f>
        <v>0</v>
      </c>
      <c r="AL22" t="b">
        <f>Table1[[#This Row],[recursion_count]]&gt;Table24[[#This Row],[recursion_max]]</f>
        <v>0</v>
      </c>
      <c r="AM22" t="b">
        <f>Table1[[#This Row],[tutor_count]]&gt;Table24[[#This Row],[tutor_max]]</f>
        <v>0</v>
      </c>
      <c r="AN22" t="b">
        <f>Table1[[#This Row],[tutor-land_count]]&gt;Table24[[#This Row],[tutor-land_max]]</f>
        <v>1</v>
      </c>
      <c r="AO22" t="b">
        <f>Table1[[#This Row],[land_count]]&gt;Table24[[#This Row],[land_max]]</f>
        <v>0</v>
      </c>
    </row>
    <row r="23" spans="1:41" x14ac:dyDescent="0.25">
      <c r="A23" s="1">
        <v>22</v>
      </c>
      <c r="B23" t="s">
        <v>33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t="b">
        <v>1</v>
      </c>
      <c r="K23" t="b">
        <v>1</v>
      </c>
      <c r="L23" t="b">
        <v>0</v>
      </c>
      <c r="M23" t="b">
        <v>0</v>
      </c>
      <c r="N23">
        <f>COUNTIF(C$2:C23,TRUE)</f>
        <v>10</v>
      </c>
      <c r="O23">
        <f>COUNTIF(D$2:D23,TRUE)</f>
        <v>3</v>
      </c>
      <c r="P23">
        <f>COUNTIF(E$2:E23,TRUE)</f>
        <v>2</v>
      </c>
      <c r="Q23">
        <f>COUNTIF(F$2:F23,TRUE)</f>
        <v>1</v>
      </c>
      <c r="R23">
        <f>COUNTIF(G$2:G23,TRUE)</f>
        <v>1</v>
      </c>
      <c r="S23">
        <f>COUNTIF(H$2:H23,TRUE)</f>
        <v>0</v>
      </c>
      <c r="T23">
        <f>COUNTIF(I$2:I23,TRUE)-Table1[[#This Row],[tutor-land_count]]</f>
        <v>0</v>
      </c>
      <c r="U23">
        <f>COUNTIF(J$2:J23,TRUE)</f>
        <v>7</v>
      </c>
      <c r="V23">
        <f>COUNTIF(K$2:K23,TRUE)</f>
        <v>8</v>
      </c>
      <c r="W23">
        <f>COUNTIF(L$2:L23,TRUE)</f>
        <v>0</v>
      </c>
      <c r="X23">
        <v>12</v>
      </c>
      <c r="Y23">
        <v>10</v>
      </c>
      <c r="Z23">
        <v>5</v>
      </c>
      <c r="AA23">
        <v>10</v>
      </c>
      <c r="AB23">
        <v>4</v>
      </c>
      <c r="AC23">
        <v>4</v>
      </c>
      <c r="AD23">
        <v>5</v>
      </c>
      <c r="AE23">
        <v>0</v>
      </c>
      <c r="AF23">
        <v>38</v>
      </c>
      <c r="AG23" t="b">
        <f>Table1[[#This Row],[ramp_count]]&gt;Table24[[#This Row],[ramp_max]]</f>
        <v>0</v>
      </c>
      <c r="AH23" t="b">
        <f>Table1[[#This Row],[removal_count]]&gt;Table24[[#This Row],[removal_max]]</f>
        <v>0</v>
      </c>
      <c r="AI23" t="b">
        <f>Table1[[#This Row],[protects-permanent_count]]&gt;Table24[[#This Row],[protects-permanent_max]]</f>
        <v>0</v>
      </c>
      <c r="AJ23" t="b">
        <f>Table1[[#This Row],[card advantage_count]]&gt;Table24[[#This Row],[card advantage_max]]</f>
        <v>0</v>
      </c>
      <c r="AK23" t="b">
        <f>Table1[[#This Row],[sweeper_count]]&gt;Table24[[#This Row],[sweeper_max]]</f>
        <v>0</v>
      </c>
      <c r="AL23" t="b">
        <f>Table1[[#This Row],[recursion_count]]&gt;Table24[[#This Row],[recursion_max]]</f>
        <v>0</v>
      </c>
      <c r="AM23" t="b">
        <f>Table1[[#This Row],[tutor_count]]&gt;Table24[[#This Row],[tutor_max]]</f>
        <v>0</v>
      </c>
      <c r="AN23" t="b">
        <f>Table1[[#This Row],[tutor-land_count]]&gt;Table24[[#This Row],[tutor-land_max]]</f>
        <v>1</v>
      </c>
      <c r="AO23" t="b">
        <f>Table1[[#This Row],[land_count]]&gt;Table24[[#This Row],[land_max]]</f>
        <v>0</v>
      </c>
    </row>
    <row r="24" spans="1:41" x14ac:dyDescent="0.25">
      <c r="A24" s="1">
        <v>23</v>
      </c>
      <c r="B24" t="s">
        <v>34</v>
      </c>
      <c r="C24" t="b">
        <v>0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>
        <f>COUNTIF(C$2:C24,TRUE)</f>
        <v>10</v>
      </c>
      <c r="O24">
        <f>COUNTIF(D$2:D24,TRUE)</f>
        <v>4</v>
      </c>
      <c r="P24">
        <f>COUNTIF(E$2:E24,TRUE)</f>
        <v>2</v>
      </c>
      <c r="Q24">
        <f>COUNTIF(F$2:F24,TRUE)</f>
        <v>1</v>
      </c>
      <c r="R24">
        <f>COUNTIF(G$2:G24,TRUE)</f>
        <v>1</v>
      </c>
      <c r="S24">
        <f>COUNTIF(H$2:H24,TRUE)</f>
        <v>0</v>
      </c>
      <c r="T24">
        <f>COUNTIF(I$2:I24,TRUE)-Table1[[#This Row],[tutor-land_count]]</f>
        <v>0</v>
      </c>
      <c r="U24">
        <f>COUNTIF(J$2:J24,TRUE)</f>
        <v>7</v>
      </c>
      <c r="V24">
        <f>COUNTIF(K$2:K24,TRUE)</f>
        <v>8</v>
      </c>
      <c r="W24">
        <f>COUNTIF(L$2:L24,TRUE)</f>
        <v>0</v>
      </c>
      <c r="X24">
        <v>12</v>
      </c>
      <c r="Y24">
        <v>10</v>
      </c>
      <c r="Z24">
        <v>5</v>
      </c>
      <c r="AA24">
        <v>10</v>
      </c>
      <c r="AB24">
        <v>4</v>
      </c>
      <c r="AC24">
        <v>4</v>
      </c>
      <c r="AD24">
        <v>5</v>
      </c>
      <c r="AE24">
        <v>0</v>
      </c>
      <c r="AF24">
        <v>38</v>
      </c>
      <c r="AG24" t="b">
        <f>Table1[[#This Row],[ramp_count]]&gt;Table24[[#This Row],[ramp_max]]</f>
        <v>0</v>
      </c>
      <c r="AH24" t="b">
        <f>Table1[[#This Row],[removal_count]]&gt;Table24[[#This Row],[removal_max]]</f>
        <v>0</v>
      </c>
      <c r="AI24" t="b">
        <f>Table1[[#This Row],[protects-permanent_count]]&gt;Table24[[#This Row],[protects-permanent_max]]</f>
        <v>0</v>
      </c>
      <c r="AJ24" t="b">
        <f>Table1[[#This Row],[card advantage_count]]&gt;Table24[[#This Row],[card advantage_max]]</f>
        <v>0</v>
      </c>
      <c r="AK24" t="b">
        <f>Table1[[#This Row],[sweeper_count]]&gt;Table24[[#This Row],[sweeper_max]]</f>
        <v>0</v>
      </c>
      <c r="AL24" t="b">
        <f>Table1[[#This Row],[recursion_count]]&gt;Table24[[#This Row],[recursion_max]]</f>
        <v>0</v>
      </c>
      <c r="AM24" t="b">
        <f>Table1[[#This Row],[tutor_count]]&gt;Table24[[#This Row],[tutor_max]]</f>
        <v>0</v>
      </c>
      <c r="AN24" t="b">
        <f>Table1[[#This Row],[tutor-land_count]]&gt;Table24[[#This Row],[tutor-land_max]]</f>
        <v>1</v>
      </c>
      <c r="AO24" t="b">
        <f>Table1[[#This Row],[land_count]]&gt;Table24[[#This Row],[land_max]]</f>
        <v>0</v>
      </c>
    </row>
    <row r="25" spans="1:41" x14ac:dyDescent="0.25">
      <c r="A25" s="1">
        <v>24</v>
      </c>
      <c r="B25" t="s">
        <v>35</v>
      </c>
      <c r="C25" t="b">
        <v>1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1</v>
      </c>
      <c r="J25" t="b">
        <v>1</v>
      </c>
      <c r="K25" t="b">
        <v>0</v>
      </c>
      <c r="L25" t="b">
        <v>0</v>
      </c>
      <c r="M25" t="b">
        <v>0</v>
      </c>
      <c r="N25">
        <f>COUNTIF(C$2:C25,TRUE)</f>
        <v>11</v>
      </c>
      <c r="O25">
        <f>COUNTIF(D$2:D25,TRUE)</f>
        <v>4</v>
      </c>
      <c r="P25">
        <f>COUNTIF(E$2:E25,TRUE)</f>
        <v>2</v>
      </c>
      <c r="Q25">
        <f>COUNTIF(F$2:F25,TRUE)</f>
        <v>1</v>
      </c>
      <c r="R25">
        <f>COUNTIF(G$2:G25,TRUE)</f>
        <v>1</v>
      </c>
      <c r="S25">
        <f>COUNTIF(H$2:H25,TRUE)</f>
        <v>0</v>
      </c>
      <c r="T25">
        <f>COUNTIF(I$2:I25,TRUE)-Table1[[#This Row],[tutor-land_count]]</f>
        <v>0</v>
      </c>
      <c r="U25">
        <f>COUNTIF(J$2:J25,TRUE)</f>
        <v>8</v>
      </c>
      <c r="V25">
        <f>COUNTIF(K$2:K25,TRUE)</f>
        <v>8</v>
      </c>
      <c r="W25">
        <f>COUNTIF(L$2:L25,TRUE)</f>
        <v>0</v>
      </c>
      <c r="X25">
        <v>12</v>
      </c>
      <c r="Y25">
        <v>10</v>
      </c>
      <c r="Z25">
        <v>5</v>
      </c>
      <c r="AA25">
        <v>10</v>
      </c>
      <c r="AB25">
        <v>4</v>
      </c>
      <c r="AC25">
        <v>4</v>
      </c>
      <c r="AD25">
        <v>5</v>
      </c>
      <c r="AE25">
        <v>0</v>
      </c>
      <c r="AF25">
        <v>38</v>
      </c>
      <c r="AG25" t="b">
        <f>Table1[[#This Row],[ramp_count]]&gt;Table24[[#This Row],[ramp_max]]</f>
        <v>0</v>
      </c>
      <c r="AH25" t="b">
        <f>Table1[[#This Row],[removal_count]]&gt;Table24[[#This Row],[removal_max]]</f>
        <v>0</v>
      </c>
      <c r="AI25" t="b">
        <f>Table1[[#This Row],[protects-permanent_count]]&gt;Table24[[#This Row],[protects-permanent_max]]</f>
        <v>0</v>
      </c>
      <c r="AJ25" t="b">
        <f>Table1[[#This Row],[card advantage_count]]&gt;Table24[[#This Row],[card advantage_max]]</f>
        <v>0</v>
      </c>
      <c r="AK25" t="b">
        <f>Table1[[#This Row],[sweeper_count]]&gt;Table24[[#This Row],[sweeper_max]]</f>
        <v>0</v>
      </c>
      <c r="AL25" t="b">
        <f>Table1[[#This Row],[recursion_count]]&gt;Table24[[#This Row],[recursion_max]]</f>
        <v>0</v>
      </c>
      <c r="AM25" t="b">
        <f>Table1[[#This Row],[tutor_count]]&gt;Table24[[#This Row],[tutor_max]]</f>
        <v>0</v>
      </c>
      <c r="AN25" t="b">
        <f>Table1[[#This Row],[tutor-land_count]]&gt;Table24[[#This Row],[tutor-land_max]]</f>
        <v>1</v>
      </c>
      <c r="AO25" t="b">
        <f>Table1[[#This Row],[land_count]]&gt;Table24[[#This Row],[land_max]]</f>
        <v>0</v>
      </c>
    </row>
    <row r="26" spans="1:41" x14ac:dyDescent="0.25">
      <c r="A26" s="1">
        <v>25</v>
      </c>
      <c r="B26" t="s">
        <v>36</v>
      </c>
      <c r="C26" t="b">
        <v>1</v>
      </c>
      <c r="D26" t="b">
        <v>0</v>
      </c>
      <c r="E26" t="b">
        <v>0</v>
      </c>
      <c r="F26" t="b"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>
        <f>COUNTIF(C$2:C26,TRUE)</f>
        <v>12</v>
      </c>
      <c r="O26">
        <f>COUNTIF(D$2:D26,TRUE)</f>
        <v>4</v>
      </c>
      <c r="P26">
        <f>COUNTIF(E$2:E26,TRUE)</f>
        <v>2</v>
      </c>
      <c r="Q26">
        <f>COUNTIF(F$2:F26,TRUE)</f>
        <v>2</v>
      </c>
      <c r="R26">
        <f>COUNTIF(G$2:G26,TRUE)</f>
        <v>1</v>
      </c>
      <c r="S26">
        <f>COUNTIF(H$2:H26,TRUE)</f>
        <v>0</v>
      </c>
      <c r="T26">
        <f>COUNTIF(I$2:I26,TRUE)-Table1[[#This Row],[tutor-land_count]]</f>
        <v>0</v>
      </c>
      <c r="U26">
        <f>COUNTIF(J$2:J26,TRUE)</f>
        <v>8</v>
      </c>
      <c r="V26">
        <f>COUNTIF(K$2:K26,TRUE)</f>
        <v>8</v>
      </c>
      <c r="W26">
        <f>COUNTIF(L$2:L26,TRUE)</f>
        <v>0</v>
      </c>
      <c r="X26">
        <v>12</v>
      </c>
      <c r="Y26">
        <v>10</v>
      </c>
      <c r="Z26">
        <v>5</v>
      </c>
      <c r="AA26">
        <v>10</v>
      </c>
      <c r="AB26">
        <v>4</v>
      </c>
      <c r="AC26">
        <v>4</v>
      </c>
      <c r="AD26">
        <v>5</v>
      </c>
      <c r="AE26">
        <v>0</v>
      </c>
      <c r="AF26">
        <v>38</v>
      </c>
      <c r="AG26" t="b">
        <f>Table1[[#This Row],[ramp_count]]&gt;Table24[[#This Row],[ramp_max]]</f>
        <v>0</v>
      </c>
      <c r="AH26" t="b">
        <f>Table1[[#This Row],[removal_count]]&gt;Table24[[#This Row],[removal_max]]</f>
        <v>0</v>
      </c>
      <c r="AI26" t="b">
        <f>Table1[[#This Row],[protects-permanent_count]]&gt;Table24[[#This Row],[protects-permanent_max]]</f>
        <v>0</v>
      </c>
      <c r="AJ26" t="b">
        <f>Table1[[#This Row],[card advantage_count]]&gt;Table24[[#This Row],[card advantage_max]]</f>
        <v>0</v>
      </c>
      <c r="AK26" t="b">
        <f>Table1[[#This Row],[sweeper_count]]&gt;Table24[[#This Row],[sweeper_max]]</f>
        <v>0</v>
      </c>
      <c r="AL26" t="b">
        <f>Table1[[#This Row],[recursion_count]]&gt;Table24[[#This Row],[recursion_max]]</f>
        <v>0</v>
      </c>
      <c r="AM26" t="b">
        <f>Table1[[#This Row],[tutor_count]]&gt;Table24[[#This Row],[tutor_max]]</f>
        <v>0</v>
      </c>
      <c r="AN26" t="b">
        <f>Table1[[#This Row],[tutor-land_count]]&gt;Table24[[#This Row],[tutor-land_max]]</f>
        <v>1</v>
      </c>
      <c r="AO26" t="b">
        <f>Table1[[#This Row],[land_count]]&gt;Table24[[#This Row],[land_max]]</f>
        <v>0</v>
      </c>
    </row>
    <row r="27" spans="1:41" x14ac:dyDescent="0.25">
      <c r="A27" s="1">
        <v>26</v>
      </c>
      <c r="B27" t="s">
        <v>37</v>
      </c>
      <c r="C27" t="b">
        <v>1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1</v>
      </c>
      <c r="J27" t="b">
        <v>1</v>
      </c>
      <c r="K27" t="b">
        <v>0</v>
      </c>
      <c r="L27" t="b">
        <v>0</v>
      </c>
      <c r="M27" t="b">
        <v>0</v>
      </c>
      <c r="N27">
        <f>COUNTIF(C$2:C27,TRUE)</f>
        <v>13</v>
      </c>
      <c r="O27">
        <f>COUNTIF(D$2:D27,TRUE)</f>
        <v>4</v>
      </c>
      <c r="P27">
        <f>COUNTIF(E$2:E27,TRUE)</f>
        <v>2</v>
      </c>
      <c r="Q27">
        <f>COUNTIF(F$2:F27,TRUE)</f>
        <v>2</v>
      </c>
      <c r="R27">
        <f>COUNTIF(G$2:G27,TRUE)</f>
        <v>1</v>
      </c>
      <c r="S27">
        <f>COUNTIF(H$2:H27,TRUE)</f>
        <v>0</v>
      </c>
      <c r="T27">
        <f>COUNTIF(I$2:I27,TRUE)-Table1[[#This Row],[tutor-land_count]]</f>
        <v>0</v>
      </c>
      <c r="U27">
        <f>COUNTIF(J$2:J27,TRUE)</f>
        <v>9</v>
      </c>
      <c r="V27">
        <f>COUNTIF(K$2:K27,TRUE)</f>
        <v>8</v>
      </c>
      <c r="W27">
        <f>COUNTIF(L$2:L27,TRUE)</f>
        <v>0</v>
      </c>
      <c r="X27">
        <v>12</v>
      </c>
      <c r="Y27">
        <v>10</v>
      </c>
      <c r="Z27">
        <v>5</v>
      </c>
      <c r="AA27">
        <v>10</v>
      </c>
      <c r="AB27">
        <v>4</v>
      </c>
      <c r="AC27">
        <v>4</v>
      </c>
      <c r="AD27">
        <v>5</v>
      </c>
      <c r="AE27">
        <v>0</v>
      </c>
      <c r="AF27">
        <v>38</v>
      </c>
      <c r="AG27" t="b">
        <f>Table1[[#This Row],[ramp_count]]&gt;Table24[[#This Row],[ramp_max]]</f>
        <v>1</v>
      </c>
      <c r="AH27" t="b">
        <f>Table1[[#This Row],[removal_count]]&gt;Table24[[#This Row],[removal_max]]</f>
        <v>0</v>
      </c>
      <c r="AI27" t="b">
        <f>Table1[[#This Row],[protects-permanent_count]]&gt;Table24[[#This Row],[protects-permanent_max]]</f>
        <v>0</v>
      </c>
      <c r="AJ27" t="b">
        <f>Table1[[#This Row],[card advantage_count]]&gt;Table24[[#This Row],[card advantage_max]]</f>
        <v>0</v>
      </c>
      <c r="AK27" t="b">
        <f>Table1[[#This Row],[sweeper_count]]&gt;Table24[[#This Row],[sweeper_max]]</f>
        <v>0</v>
      </c>
      <c r="AL27" t="b">
        <f>Table1[[#This Row],[recursion_count]]&gt;Table24[[#This Row],[recursion_max]]</f>
        <v>0</v>
      </c>
      <c r="AM27" t="b">
        <f>Table1[[#This Row],[tutor_count]]&gt;Table24[[#This Row],[tutor_max]]</f>
        <v>0</v>
      </c>
      <c r="AN27" t="b">
        <f>Table1[[#This Row],[tutor-land_count]]&gt;Table24[[#This Row],[tutor-land_max]]</f>
        <v>1</v>
      </c>
      <c r="AO27" t="b">
        <f>Table1[[#This Row],[land_count]]&gt;Table24[[#This Row],[land_max]]</f>
        <v>0</v>
      </c>
    </row>
    <row r="28" spans="1:41" x14ac:dyDescent="0.25">
      <c r="A28" s="1">
        <v>27</v>
      </c>
      <c r="B28" t="s">
        <v>38</v>
      </c>
      <c r="C28" t="b">
        <v>0</v>
      </c>
      <c r="D28" t="b">
        <v>0</v>
      </c>
      <c r="E28" t="b">
        <v>1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>
        <f>COUNTIF(C$2:C28,TRUE)</f>
        <v>13</v>
      </c>
      <c r="O28">
        <f>COUNTIF(D$2:D28,TRUE)</f>
        <v>4</v>
      </c>
      <c r="P28">
        <f>COUNTIF(E$2:E28,TRUE)</f>
        <v>3</v>
      </c>
      <c r="Q28">
        <f>COUNTIF(F$2:F28,TRUE)</f>
        <v>2</v>
      </c>
      <c r="R28">
        <f>COUNTIF(G$2:G28,TRUE)</f>
        <v>1</v>
      </c>
      <c r="S28">
        <f>COUNTIF(H$2:H28,TRUE)</f>
        <v>0</v>
      </c>
      <c r="T28">
        <f>COUNTIF(I$2:I28,TRUE)-Table1[[#This Row],[tutor-land_count]]</f>
        <v>0</v>
      </c>
      <c r="U28">
        <f>COUNTIF(J$2:J28,TRUE)</f>
        <v>9</v>
      </c>
      <c r="V28">
        <f>COUNTIF(K$2:K28,TRUE)</f>
        <v>8</v>
      </c>
      <c r="W28">
        <f>COUNTIF(L$2:L28,TRUE)</f>
        <v>0</v>
      </c>
      <c r="X28">
        <v>12</v>
      </c>
      <c r="Y28">
        <v>10</v>
      </c>
      <c r="Z28">
        <v>5</v>
      </c>
      <c r="AA28">
        <v>10</v>
      </c>
      <c r="AB28">
        <v>4</v>
      </c>
      <c r="AC28">
        <v>4</v>
      </c>
      <c r="AD28">
        <v>5</v>
      </c>
      <c r="AE28">
        <v>0</v>
      </c>
      <c r="AF28">
        <v>38</v>
      </c>
      <c r="AG28" t="b">
        <f>Table1[[#This Row],[ramp_count]]&gt;Table24[[#This Row],[ramp_max]]</f>
        <v>1</v>
      </c>
      <c r="AH28" t="b">
        <f>Table1[[#This Row],[removal_count]]&gt;Table24[[#This Row],[removal_max]]</f>
        <v>0</v>
      </c>
      <c r="AI28" t="b">
        <f>Table1[[#This Row],[protects-permanent_count]]&gt;Table24[[#This Row],[protects-permanent_max]]</f>
        <v>0</v>
      </c>
      <c r="AJ28" t="b">
        <f>Table1[[#This Row],[card advantage_count]]&gt;Table24[[#This Row],[card advantage_max]]</f>
        <v>0</v>
      </c>
      <c r="AK28" t="b">
        <f>Table1[[#This Row],[sweeper_count]]&gt;Table24[[#This Row],[sweeper_max]]</f>
        <v>0</v>
      </c>
      <c r="AL28" t="b">
        <f>Table1[[#This Row],[recursion_count]]&gt;Table24[[#This Row],[recursion_max]]</f>
        <v>0</v>
      </c>
      <c r="AM28" t="b">
        <f>Table1[[#This Row],[tutor_count]]&gt;Table24[[#This Row],[tutor_max]]</f>
        <v>0</v>
      </c>
      <c r="AN28" t="b">
        <f>Table1[[#This Row],[tutor-land_count]]&gt;Table24[[#This Row],[tutor-land_max]]</f>
        <v>1</v>
      </c>
      <c r="AO28" t="b">
        <f>Table1[[#This Row],[land_count]]&gt;Table24[[#This Row],[land_max]]</f>
        <v>0</v>
      </c>
    </row>
    <row r="29" spans="1:41" x14ac:dyDescent="0.25">
      <c r="A29" s="1">
        <v>28</v>
      </c>
      <c r="B29" t="s">
        <v>39</v>
      </c>
      <c r="C29" t="b">
        <v>1</v>
      </c>
      <c r="D29" t="b">
        <v>0</v>
      </c>
      <c r="E29" t="b">
        <v>0</v>
      </c>
      <c r="F29" t="b">
        <v>1</v>
      </c>
      <c r="G29" t="b">
        <v>0</v>
      </c>
      <c r="H29" t="b">
        <v>0</v>
      </c>
      <c r="I29" t="b">
        <v>1</v>
      </c>
      <c r="J29" t="b">
        <v>1</v>
      </c>
      <c r="K29" t="b">
        <v>0</v>
      </c>
      <c r="L29" t="b">
        <v>1</v>
      </c>
      <c r="M29" t="b">
        <v>0</v>
      </c>
      <c r="N29">
        <f>COUNTIF(C$2:C29,TRUE)</f>
        <v>14</v>
      </c>
      <c r="O29">
        <f>COUNTIF(D$2:D29,TRUE)</f>
        <v>4</v>
      </c>
      <c r="P29">
        <f>COUNTIF(E$2:E29,TRUE)</f>
        <v>3</v>
      </c>
      <c r="Q29">
        <f>COUNTIF(F$2:F29,TRUE)</f>
        <v>3</v>
      </c>
      <c r="R29">
        <f>COUNTIF(G$2:G29,TRUE)</f>
        <v>1</v>
      </c>
      <c r="S29">
        <f>COUNTIF(H$2:H29,TRUE)</f>
        <v>0</v>
      </c>
      <c r="T29">
        <f>COUNTIF(I$2:I29,TRUE)-Table1[[#This Row],[tutor-land_count]]</f>
        <v>0</v>
      </c>
      <c r="U29">
        <f>COUNTIF(J$2:J29,TRUE)</f>
        <v>10</v>
      </c>
      <c r="V29">
        <f>COUNTIF(K$2:K29,TRUE)</f>
        <v>8</v>
      </c>
      <c r="W29">
        <f>COUNTIF(L$2:L29,TRUE)</f>
        <v>1</v>
      </c>
      <c r="X29">
        <v>12</v>
      </c>
      <c r="Y29">
        <v>10</v>
      </c>
      <c r="Z29">
        <v>5</v>
      </c>
      <c r="AA29">
        <v>10</v>
      </c>
      <c r="AB29">
        <v>4</v>
      </c>
      <c r="AC29">
        <v>4</v>
      </c>
      <c r="AD29">
        <v>5</v>
      </c>
      <c r="AE29">
        <v>0</v>
      </c>
      <c r="AF29">
        <v>38</v>
      </c>
      <c r="AG29" t="b">
        <f>Table1[[#This Row],[ramp_count]]&gt;Table24[[#This Row],[ramp_max]]</f>
        <v>1</v>
      </c>
      <c r="AH29" t="b">
        <f>Table1[[#This Row],[removal_count]]&gt;Table24[[#This Row],[removal_max]]</f>
        <v>0</v>
      </c>
      <c r="AI29" t="b">
        <f>Table1[[#This Row],[protects-permanent_count]]&gt;Table24[[#This Row],[protects-permanent_max]]</f>
        <v>0</v>
      </c>
      <c r="AJ29" t="b">
        <f>Table1[[#This Row],[card advantage_count]]&gt;Table24[[#This Row],[card advantage_max]]</f>
        <v>0</v>
      </c>
      <c r="AK29" t="b">
        <f>Table1[[#This Row],[sweeper_count]]&gt;Table24[[#This Row],[sweeper_max]]</f>
        <v>0</v>
      </c>
      <c r="AL29" t="b">
        <f>Table1[[#This Row],[recursion_count]]&gt;Table24[[#This Row],[recursion_max]]</f>
        <v>0</v>
      </c>
      <c r="AM29" t="b">
        <f>Table1[[#This Row],[tutor_count]]&gt;Table24[[#This Row],[tutor_max]]</f>
        <v>0</v>
      </c>
      <c r="AN29" t="b">
        <f>Table1[[#This Row],[tutor-land_count]]&gt;Table24[[#This Row],[tutor-land_max]]</f>
        <v>1</v>
      </c>
      <c r="AO29" t="b">
        <f>Table1[[#This Row],[land_count]]&gt;Table24[[#This Row],[land_max]]</f>
        <v>0</v>
      </c>
    </row>
    <row r="30" spans="1:41" x14ac:dyDescent="0.25">
      <c r="A30" s="1">
        <v>29</v>
      </c>
      <c r="B30" s="4" t="s">
        <v>40</v>
      </c>
      <c r="C30" s="4" t="b">
        <v>1</v>
      </c>
      <c r="D30" s="4" t="b">
        <v>0</v>
      </c>
      <c r="E30" s="4" t="b">
        <v>0</v>
      </c>
      <c r="F30" s="4" t="b">
        <v>0</v>
      </c>
      <c r="G30" s="4" t="b">
        <v>0</v>
      </c>
      <c r="H30" s="4" t="b">
        <v>0</v>
      </c>
      <c r="I30" s="4" t="b">
        <v>0</v>
      </c>
      <c r="J30" s="4" t="b">
        <v>0</v>
      </c>
      <c r="K30" s="4" t="b">
        <v>0</v>
      </c>
      <c r="L30" s="4" t="b">
        <v>1</v>
      </c>
      <c r="M30" t="b">
        <v>1</v>
      </c>
      <c r="N30">
        <f>COUNTIF(C$2:C30,TRUE)</f>
        <v>15</v>
      </c>
      <c r="O30">
        <f>COUNTIF(D$2:D30,TRUE)</f>
        <v>4</v>
      </c>
      <c r="P30">
        <f>COUNTIF(E$2:E30,TRUE)</f>
        <v>3</v>
      </c>
      <c r="Q30">
        <f>COUNTIF(F$2:F30,TRUE)</f>
        <v>3</v>
      </c>
      <c r="R30">
        <f>COUNTIF(G$2:G30,TRUE)</f>
        <v>1</v>
      </c>
      <c r="S30">
        <f>COUNTIF(H$2:H30,TRUE)</f>
        <v>0</v>
      </c>
      <c r="T30">
        <f>COUNTIF(I$2:I30,TRUE)-Table1[[#This Row],[tutor-land_count]]</f>
        <v>0</v>
      </c>
      <c r="U30">
        <f>COUNTIF(J$2:J30,TRUE)</f>
        <v>10</v>
      </c>
      <c r="V30">
        <f>COUNTIF(K$2:K30,TRUE)</f>
        <v>8</v>
      </c>
      <c r="W30">
        <f>COUNTIF(L$2:L30,TRUE)</f>
        <v>2</v>
      </c>
      <c r="X30">
        <v>12</v>
      </c>
      <c r="Y30">
        <v>10</v>
      </c>
      <c r="Z30">
        <v>5</v>
      </c>
      <c r="AA30">
        <v>10</v>
      </c>
      <c r="AB30">
        <v>4</v>
      </c>
      <c r="AC30">
        <v>4</v>
      </c>
      <c r="AD30">
        <v>5</v>
      </c>
      <c r="AE30">
        <v>0</v>
      </c>
      <c r="AF30">
        <v>38</v>
      </c>
      <c r="AG30" t="b">
        <f>Table1[[#This Row],[ramp_count]]&gt;Table24[[#This Row],[ramp_max]]</f>
        <v>1</v>
      </c>
      <c r="AH30" t="b">
        <f>Table1[[#This Row],[removal_count]]&gt;Table24[[#This Row],[removal_max]]</f>
        <v>0</v>
      </c>
      <c r="AI30" t="b">
        <f>Table1[[#This Row],[protects-permanent_count]]&gt;Table24[[#This Row],[protects-permanent_max]]</f>
        <v>0</v>
      </c>
      <c r="AJ30" t="b">
        <f>Table1[[#This Row],[card advantage_count]]&gt;Table24[[#This Row],[card advantage_max]]</f>
        <v>0</v>
      </c>
      <c r="AK30" t="b">
        <f>Table1[[#This Row],[sweeper_count]]&gt;Table24[[#This Row],[sweeper_max]]</f>
        <v>0</v>
      </c>
      <c r="AL30" t="b">
        <f>Table1[[#This Row],[recursion_count]]&gt;Table24[[#This Row],[recursion_max]]</f>
        <v>0</v>
      </c>
      <c r="AM30" t="b">
        <f>Table1[[#This Row],[tutor_count]]&gt;Table24[[#This Row],[tutor_max]]</f>
        <v>0</v>
      </c>
      <c r="AN30" t="b">
        <f>Table1[[#This Row],[tutor-land_count]]&gt;Table24[[#This Row],[tutor-land_max]]</f>
        <v>1</v>
      </c>
      <c r="AO30" t="b">
        <f>Table1[[#This Row],[land_count]]&gt;Table24[[#This Row],[land_max]]</f>
        <v>0</v>
      </c>
    </row>
    <row r="31" spans="1:41" x14ac:dyDescent="0.25">
      <c r="A31" s="1">
        <v>30</v>
      </c>
      <c r="B31" t="s">
        <v>41</v>
      </c>
      <c r="C31" t="b">
        <v>0</v>
      </c>
      <c r="D31" t="b">
        <v>0</v>
      </c>
      <c r="E31" t="b">
        <v>0</v>
      </c>
      <c r="F31" t="b">
        <v>1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>
        <f>COUNTIF(C$2:C31,TRUE)</f>
        <v>15</v>
      </c>
      <c r="O31">
        <f>COUNTIF(D$2:D31,TRUE)</f>
        <v>4</v>
      </c>
      <c r="P31">
        <f>COUNTIF(E$2:E31,TRUE)</f>
        <v>3</v>
      </c>
      <c r="Q31">
        <f>COUNTIF(F$2:F31,TRUE)</f>
        <v>4</v>
      </c>
      <c r="R31">
        <f>COUNTIF(G$2:G31,TRUE)</f>
        <v>1</v>
      </c>
      <c r="S31">
        <f>COUNTIF(H$2:H31,TRUE)</f>
        <v>0</v>
      </c>
      <c r="T31">
        <f>COUNTIF(I$2:I31,TRUE)-Table1[[#This Row],[tutor-land_count]]</f>
        <v>0</v>
      </c>
      <c r="U31">
        <f>COUNTIF(J$2:J31,TRUE)</f>
        <v>10</v>
      </c>
      <c r="V31">
        <f>COUNTIF(K$2:K31,TRUE)</f>
        <v>8</v>
      </c>
      <c r="W31">
        <f>COUNTIF(L$2:L31,TRUE)</f>
        <v>2</v>
      </c>
      <c r="X31">
        <v>12</v>
      </c>
      <c r="Y31">
        <v>10</v>
      </c>
      <c r="Z31">
        <v>5</v>
      </c>
      <c r="AA31">
        <v>10</v>
      </c>
      <c r="AB31">
        <v>4</v>
      </c>
      <c r="AC31">
        <v>4</v>
      </c>
      <c r="AD31">
        <v>5</v>
      </c>
      <c r="AE31">
        <v>0</v>
      </c>
      <c r="AF31">
        <v>38</v>
      </c>
      <c r="AG31" t="b">
        <f>Table1[[#This Row],[ramp_count]]&gt;Table24[[#This Row],[ramp_max]]</f>
        <v>1</v>
      </c>
      <c r="AH31" t="b">
        <f>Table1[[#This Row],[removal_count]]&gt;Table24[[#This Row],[removal_max]]</f>
        <v>0</v>
      </c>
      <c r="AI31" t="b">
        <f>Table1[[#This Row],[protects-permanent_count]]&gt;Table24[[#This Row],[protects-permanent_max]]</f>
        <v>0</v>
      </c>
      <c r="AJ31" t="b">
        <f>Table1[[#This Row],[card advantage_count]]&gt;Table24[[#This Row],[card advantage_max]]</f>
        <v>0</v>
      </c>
      <c r="AK31" t="b">
        <f>Table1[[#This Row],[sweeper_count]]&gt;Table24[[#This Row],[sweeper_max]]</f>
        <v>0</v>
      </c>
      <c r="AL31" t="b">
        <f>Table1[[#This Row],[recursion_count]]&gt;Table24[[#This Row],[recursion_max]]</f>
        <v>0</v>
      </c>
      <c r="AM31" t="b">
        <f>Table1[[#This Row],[tutor_count]]&gt;Table24[[#This Row],[tutor_max]]</f>
        <v>0</v>
      </c>
      <c r="AN31" t="b">
        <f>Table1[[#This Row],[tutor-land_count]]&gt;Table24[[#This Row],[tutor-land_max]]</f>
        <v>1</v>
      </c>
      <c r="AO31" t="b">
        <f>Table1[[#This Row],[land_count]]&gt;Table24[[#This Row],[land_max]]</f>
        <v>0</v>
      </c>
    </row>
    <row r="32" spans="1:41" x14ac:dyDescent="0.25">
      <c r="A32" s="1">
        <v>31</v>
      </c>
      <c r="B32" t="s">
        <v>42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1</v>
      </c>
      <c r="J32" t="b">
        <v>1</v>
      </c>
      <c r="K32" t="b">
        <v>1</v>
      </c>
      <c r="L32" t="b">
        <v>0</v>
      </c>
      <c r="M32" t="b">
        <v>0</v>
      </c>
      <c r="N32">
        <f>COUNTIF(C$2:C32,TRUE)</f>
        <v>15</v>
      </c>
      <c r="O32">
        <f>COUNTIF(D$2:D32,TRUE)</f>
        <v>4</v>
      </c>
      <c r="P32">
        <f>COUNTIF(E$2:E32,TRUE)</f>
        <v>3</v>
      </c>
      <c r="Q32">
        <f>COUNTIF(F$2:F32,TRUE)</f>
        <v>4</v>
      </c>
      <c r="R32">
        <f>COUNTIF(G$2:G32,TRUE)</f>
        <v>1</v>
      </c>
      <c r="S32">
        <f>COUNTIF(H$2:H32,TRUE)</f>
        <v>0</v>
      </c>
      <c r="T32">
        <f>COUNTIF(I$2:I32,TRUE)-Table1[[#This Row],[tutor-land_count]]</f>
        <v>0</v>
      </c>
      <c r="U32">
        <f>COUNTIF(J$2:J32,TRUE)</f>
        <v>11</v>
      </c>
      <c r="V32">
        <f>COUNTIF(K$2:K32,TRUE)</f>
        <v>9</v>
      </c>
      <c r="W32">
        <f>COUNTIF(L$2:L32,TRUE)</f>
        <v>2</v>
      </c>
      <c r="X32">
        <v>12</v>
      </c>
      <c r="Y32">
        <v>10</v>
      </c>
      <c r="Z32">
        <v>5</v>
      </c>
      <c r="AA32">
        <v>10</v>
      </c>
      <c r="AB32">
        <v>4</v>
      </c>
      <c r="AC32">
        <v>4</v>
      </c>
      <c r="AD32">
        <v>5</v>
      </c>
      <c r="AE32">
        <v>0</v>
      </c>
      <c r="AF32">
        <v>38</v>
      </c>
      <c r="AG32" t="b">
        <f>Table1[[#This Row],[ramp_count]]&gt;Table24[[#This Row],[ramp_max]]</f>
        <v>1</v>
      </c>
      <c r="AH32" t="b">
        <f>Table1[[#This Row],[removal_count]]&gt;Table24[[#This Row],[removal_max]]</f>
        <v>0</v>
      </c>
      <c r="AI32" t="b">
        <f>Table1[[#This Row],[protects-permanent_count]]&gt;Table24[[#This Row],[protects-permanent_max]]</f>
        <v>0</v>
      </c>
      <c r="AJ32" t="b">
        <f>Table1[[#This Row],[card advantage_count]]&gt;Table24[[#This Row],[card advantage_max]]</f>
        <v>0</v>
      </c>
      <c r="AK32" t="b">
        <f>Table1[[#This Row],[sweeper_count]]&gt;Table24[[#This Row],[sweeper_max]]</f>
        <v>0</v>
      </c>
      <c r="AL32" t="b">
        <f>Table1[[#This Row],[recursion_count]]&gt;Table24[[#This Row],[recursion_max]]</f>
        <v>0</v>
      </c>
      <c r="AM32" t="b">
        <f>Table1[[#This Row],[tutor_count]]&gt;Table24[[#This Row],[tutor_max]]</f>
        <v>0</v>
      </c>
      <c r="AN32" t="b">
        <f>Table1[[#This Row],[tutor-land_count]]&gt;Table24[[#This Row],[tutor-land_max]]</f>
        <v>1</v>
      </c>
      <c r="AO32" t="b">
        <f>Table1[[#This Row],[land_count]]&gt;Table24[[#This Row],[land_max]]</f>
        <v>0</v>
      </c>
    </row>
    <row r="33" spans="1:41" x14ac:dyDescent="0.25">
      <c r="A33" s="1">
        <v>32</v>
      </c>
      <c r="B33" t="s">
        <v>43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t="b">
        <v>1</v>
      </c>
      <c r="K33" t="b">
        <v>1</v>
      </c>
      <c r="L33" t="b">
        <v>0</v>
      </c>
      <c r="M33" t="b">
        <v>0</v>
      </c>
      <c r="N33">
        <f>COUNTIF(C$2:C33,TRUE)</f>
        <v>15</v>
      </c>
      <c r="O33">
        <f>COUNTIF(D$2:D33,TRUE)</f>
        <v>4</v>
      </c>
      <c r="P33">
        <f>COUNTIF(E$2:E33,TRUE)</f>
        <v>3</v>
      </c>
      <c r="Q33">
        <f>COUNTIF(F$2:F33,TRUE)</f>
        <v>4</v>
      </c>
      <c r="R33">
        <f>COUNTIF(G$2:G33,TRUE)</f>
        <v>1</v>
      </c>
      <c r="S33">
        <f>COUNTIF(H$2:H33,TRUE)</f>
        <v>0</v>
      </c>
      <c r="T33">
        <f>COUNTIF(I$2:I33,TRUE)-Table1[[#This Row],[tutor-land_count]]</f>
        <v>0</v>
      </c>
      <c r="U33">
        <f>COUNTIF(J$2:J33,TRUE)</f>
        <v>12</v>
      </c>
      <c r="V33">
        <f>COUNTIF(K$2:K33,TRUE)</f>
        <v>10</v>
      </c>
      <c r="W33">
        <f>COUNTIF(L$2:L33,TRUE)</f>
        <v>2</v>
      </c>
      <c r="X33">
        <v>12</v>
      </c>
      <c r="Y33">
        <v>10</v>
      </c>
      <c r="Z33">
        <v>5</v>
      </c>
      <c r="AA33">
        <v>10</v>
      </c>
      <c r="AB33">
        <v>4</v>
      </c>
      <c r="AC33">
        <v>4</v>
      </c>
      <c r="AD33">
        <v>5</v>
      </c>
      <c r="AE33">
        <v>0</v>
      </c>
      <c r="AF33">
        <v>38</v>
      </c>
      <c r="AG33" t="b">
        <f>Table1[[#This Row],[ramp_count]]&gt;Table24[[#This Row],[ramp_max]]</f>
        <v>1</v>
      </c>
      <c r="AH33" t="b">
        <f>Table1[[#This Row],[removal_count]]&gt;Table24[[#This Row],[removal_max]]</f>
        <v>0</v>
      </c>
      <c r="AI33" t="b">
        <f>Table1[[#This Row],[protects-permanent_count]]&gt;Table24[[#This Row],[protects-permanent_max]]</f>
        <v>0</v>
      </c>
      <c r="AJ33" t="b">
        <f>Table1[[#This Row],[card advantage_count]]&gt;Table24[[#This Row],[card advantage_max]]</f>
        <v>0</v>
      </c>
      <c r="AK33" t="b">
        <f>Table1[[#This Row],[sweeper_count]]&gt;Table24[[#This Row],[sweeper_max]]</f>
        <v>0</v>
      </c>
      <c r="AL33" t="b">
        <f>Table1[[#This Row],[recursion_count]]&gt;Table24[[#This Row],[recursion_max]]</f>
        <v>0</v>
      </c>
      <c r="AM33" t="b">
        <f>Table1[[#This Row],[tutor_count]]&gt;Table24[[#This Row],[tutor_max]]</f>
        <v>0</v>
      </c>
      <c r="AN33" t="b">
        <f>Table1[[#This Row],[tutor-land_count]]&gt;Table24[[#This Row],[tutor-land_max]]</f>
        <v>1</v>
      </c>
      <c r="AO33" t="b">
        <f>Table1[[#This Row],[land_count]]&gt;Table24[[#This Row],[land_max]]</f>
        <v>0</v>
      </c>
    </row>
    <row r="34" spans="1:41" x14ac:dyDescent="0.25">
      <c r="A34" s="1">
        <v>33</v>
      </c>
      <c r="B34" t="s">
        <v>44</v>
      </c>
      <c r="C34" t="b">
        <v>1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1</v>
      </c>
      <c r="J34" t="b">
        <v>1</v>
      </c>
      <c r="K34" t="b">
        <v>0</v>
      </c>
      <c r="L34" t="b">
        <v>0</v>
      </c>
      <c r="M34" t="b">
        <v>0</v>
      </c>
      <c r="N34">
        <f>COUNTIF(C$2:C34,TRUE)</f>
        <v>16</v>
      </c>
      <c r="O34">
        <f>COUNTIF(D$2:D34,TRUE)</f>
        <v>4</v>
      </c>
      <c r="P34">
        <f>COUNTIF(E$2:E34,TRUE)</f>
        <v>3</v>
      </c>
      <c r="Q34">
        <f>COUNTIF(F$2:F34,TRUE)</f>
        <v>4</v>
      </c>
      <c r="R34">
        <f>COUNTIF(G$2:G34,TRUE)</f>
        <v>1</v>
      </c>
      <c r="S34">
        <f>COUNTIF(H$2:H34,TRUE)</f>
        <v>0</v>
      </c>
      <c r="T34">
        <f>COUNTIF(I$2:I34,TRUE)-Table1[[#This Row],[tutor-land_count]]</f>
        <v>0</v>
      </c>
      <c r="U34">
        <f>COUNTIF(J$2:J34,TRUE)</f>
        <v>13</v>
      </c>
      <c r="V34">
        <f>COUNTIF(K$2:K34,TRUE)</f>
        <v>10</v>
      </c>
      <c r="W34">
        <f>COUNTIF(L$2:L34,TRUE)</f>
        <v>2</v>
      </c>
      <c r="X34">
        <v>12</v>
      </c>
      <c r="Y34">
        <v>10</v>
      </c>
      <c r="Z34">
        <v>5</v>
      </c>
      <c r="AA34">
        <v>10</v>
      </c>
      <c r="AB34">
        <v>4</v>
      </c>
      <c r="AC34">
        <v>4</v>
      </c>
      <c r="AD34">
        <v>5</v>
      </c>
      <c r="AE34">
        <v>0</v>
      </c>
      <c r="AF34">
        <v>38</v>
      </c>
      <c r="AG34" t="b">
        <f>Table1[[#This Row],[ramp_count]]&gt;Table24[[#This Row],[ramp_max]]</f>
        <v>1</v>
      </c>
      <c r="AH34" t="b">
        <f>Table1[[#This Row],[removal_count]]&gt;Table24[[#This Row],[removal_max]]</f>
        <v>0</v>
      </c>
      <c r="AI34" t="b">
        <f>Table1[[#This Row],[protects-permanent_count]]&gt;Table24[[#This Row],[protects-permanent_max]]</f>
        <v>0</v>
      </c>
      <c r="AJ34" t="b">
        <f>Table1[[#This Row],[card advantage_count]]&gt;Table24[[#This Row],[card advantage_max]]</f>
        <v>0</v>
      </c>
      <c r="AK34" t="b">
        <f>Table1[[#This Row],[sweeper_count]]&gt;Table24[[#This Row],[sweeper_max]]</f>
        <v>0</v>
      </c>
      <c r="AL34" t="b">
        <f>Table1[[#This Row],[recursion_count]]&gt;Table24[[#This Row],[recursion_max]]</f>
        <v>0</v>
      </c>
      <c r="AM34" t="b">
        <f>Table1[[#This Row],[tutor_count]]&gt;Table24[[#This Row],[tutor_max]]</f>
        <v>0</v>
      </c>
      <c r="AN34" t="b">
        <f>Table1[[#This Row],[tutor-land_count]]&gt;Table24[[#This Row],[tutor-land_max]]</f>
        <v>1</v>
      </c>
      <c r="AO34" t="b">
        <f>Table1[[#This Row],[land_count]]&gt;Table24[[#This Row],[land_max]]</f>
        <v>0</v>
      </c>
    </row>
    <row r="35" spans="1:41" x14ac:dyDescent="0.25">
      <c r="A35" s="1">
        <v>34</v>
      </c>
      <c r="B35" t="s">
        <v>45</v>
      </c>
      <c r="C35" t="b">
        <v>0</v>
      </c>
      <c r="D35" t="b">
        <v>1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>
        <f>COUNTIF(C$2:C35,TRUE)</f>
        <v>16</v>
      </c>
      <c r="O35">
        <f>COUNTIF(D$2:D35,TRUE)</f>
        <v>5</v>
      </c>
      <c r="P35">
        <f>COUNTIF(E$2:E35,TRUE)</f>
        <v>3</v>
      </c>
      <c r="Q35">
        <f>COUNTIF(F$2:F35,TRUE)</f>
        <v>4</v>
      </c>
      <c r="R35">
        <f>COUNTIF(G$2:G35,TRUE)</f>
        <v>1</v>
      </c>
      <c r="S35">
        <f>COUNTIF(H$2:H35,TRUE)</f>
        <v>0</v>
      </c>
      <c r="T35">
        <f>COUNTIF(I$2:I35,TRUE)-Table1[[#This Row],[tutor-land_count]]</f>
        <v>0</v>
      </c>
      <c r="U35">
        <f>COUNTIF(J$2:J35,TRUE)</f>
        <v>13</v>
      </c>
      <c r="V35">
        <f>COUNTIF(K$2:K35,TRUE)</f>
        <v>10</v>
      </c>
      <c r="W35">
        <f>COUNTIF(L$2:L35,TRUE)</f>
        <v>2</v>
      </c>
      <c r="X35">
        <v>12</v>
      </c>
      <c r="Y35">
        <v>10</v>
      </c>
      <c r="Z35">
        <v>5</v>
      </c>
      <c r="AA35">
        <v>10</v>
      </c>
      <c r="AB35">
        <v>4</v>
      </c>
      <c r="AC35">
        <v>4</v>
      </c>
      <c r="AD35">
        <v>5</v>
      </c>
      <c r="AE35">
        <v>0</v>
      </c>
      <c r="AF35">
        <v>38</v>
      </c>
      <c r="AG35" t="b">
        <f>Table1[[#This Row],[ramp_count]]&gt;Table24[[#This Row],[ramp_max]]</f>
        <v>1</v>
      </c>
      <c r="AH35" t="b">
        <f>Table1[[#This Row],[removal_count]]&gt;Table24[[#This Row],[removal_max]]</f>
        <v>0</v>
      </c>
      <c r="AI35" t="b">
        <f>Table1[[#This Row],[protects-permanent_count]]&gt;Table24[[#This Row],[protects-permanent_max]]</f>
        <v>0</v>
      </c>
      <c r="AJ35" t="b">
        <f>Table1[[#This Row],[card advantage_count]]&gt;Table24[[#This Row],[card advantage_max]]</f>
        <v>0</v>
      </c>
      <c r="AK35" t="b">
        <f>Table1[[#This Row],[sweeper_count]]&gt;Table24[[#This Row],[sweeper_max]]</f>
        <v>0</v>
      </c>
      <c r="AL35" t="b">
        <f>Table1[[#This Row],[recursion_count]]&gt;Table24[[#This Row],[recursion_max]]</f>
        <v>0</v>
      </c>
      <c r="AM35" t="b">
        <f>Table1[[#This Row],[tutor_count]]&gt;Table24[[#This Row],[tutor_max]]</f>
        <v>0</v>
      </c>
      <c r="AN35" t="b">
        <f>Table1[[#This Row],[tutor-land_count]]&gt;Table24[[#This Row],[tutor-land_max]]</f>
        <v>1</v>
      </c>
      <c r="AO35" t="b">
        <f>Table1[[#This Row],[land_count]]&gt;Table24[[#This Row],[land_max]]</f>
        <v>0</v>
      </c>
    </row>
    <row r="36" spans="1:41" x14ac:dyDescent="0.25">
      <c r="A36" s="1">
        <v>35</v>
      </c>
      <c r="B36" t="s">
        <v>46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1</v>
      </c>
      <c r="J36" t="b">
        <v>1</v>
      </c>
      <c r="K36" t="b">
        <v>1</v>
      </c>
      <c r="L36" t="b">
        <v>0</v>
      </c>
      <c r="M36" t="b">
        <v>0</v>
      </c>
      <c r="N36">
        <f>COUNTIF(C$2:C36,TRUE)</f>
        <v>16</v>
      </c>
      <c r="O36">
        <f>COUNTIF(D$2:D36,TRUE)</f>
        <v>5</v>
      </c>
      <c r="P36">
        <f>COUNTIF(E$2:E36,TRUE)</f>
        <v>3</v>
      </c>
      <c r="Q36">
        <f>COUNTIF(F$2:F36,TRUE)</f>
        <v>4</v>
      </c>
      <c r="R36">
        <f>COUNTIF(G$2:G36,TRUE)</f>
        <v>1</v>
      </c>
      <c r="S36">
        <f>COUNTIF(H$2:H36,TRUE)</f>
        <v>0</v>
      </c>
      <c r="T36">
        <f>COUNTIF(I$2:I36,TRUE)-Table1[[#This Row],[tutor-land_count]]</f>
        <v>0</v>
      </c>
      <c r="U36">
        <f>COUNTIF(J$2:J36,TRUE)</f>
        <v>14</v>
      </c>
      <c r="V36">
        <f>COUNTIF(K$2:K36,TRUE)</f>
        <v>11</v>
      </c>
      <c r="W36">
        <f>COUNTIF(L$2:L36,TRUE)</f>
        <v>2</v>
      </c>
      <c r="X36">
        <v>12</v>
      </c>
      <c r="Y36">
        <v>10</v>
      </c>
      <c r="Z36">
        <v>5</v>
      </c>
      <c r="AA36">
        <v>10</v>
      </c>
      <c r="AB36">
        <v>4</v>
      </c>
      <c r="AC36">
        <v>4</v>
      </c>
      <c r="AD36">
        <v>5</v>
      </c>
      <c r="AE36">
        <v>0</v>
      </c>
      <c r="AF36">
        <v>38</v>
      </c>
      <c r="AG36" t="b">
        <f>Table1[[#This Row],[ramp_count]]&gt;Table24[[#This Row],[ramp_max]]</f>
        <v>1</v>
      </c>
      <c r="AH36" t="b">
        <f>Table1[[#This Row],[removal_count]]&gt;Table24[[#This Row],[removal_max]]</f>
        <v>0</v>
      </c>
      <c r="AI36" t="b">
        <f>Table1[[#This Row],[protects-permanent_count]]&gt;Table24[[#This Row],[protects-permanent_max]]</f>
        <v>0</v>
      </c>
      <c r="AJ36" t="b">
        <f>Table1[[#This Row],[card advantage_count]]&gt;Table24[[#This Row],[card advantage_max]]</f>
        <v>0</v>
      </c>
      <c r="AK36" t="b">
        <f>Table1[[#This Row],[sweeper_count]]&gt;Table24[[#This Row],[sweeper_max]]</f>
        <v>0</v>
      </c>
      <c r="AL36" t="b">
        <f>Table1[[#This Row],[recursion_count]]&gt;Table24[[#This Row],[recursion_max]]</f>
        <v>0</v>
      </c>
      <c r="AM36" t="b">
        <f>Table1[[#This Row],[tutor_count]]&gt;Table24[[#This Row],[tutor_max]]</f>
        <v>0</v>
      </c>
      <c r="AN36" t="b">
        <f>Table1[[#This Row],[tutor-land_count]]&gt;Table24[[#This Row],[tutor-land_max]]</f>
        <v>1</v>
      </c>
      <c r="AO36" t="b">
        <f>Table1[[#This Row],[land_count]]&gt;Table24[[#This Row],[land_max]]</f>
        <v>0</v>
      </c>
    </row>
    <row r="37" spans="1:41" x14ac:dyDescent="0.25">
      <c r="A37" s="1">
        <v>36</v>
      </c>
      <c r="B37" t="s">
        <v>47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t="b">
        <v>1</v>
      </c>
      <c r="K37" t="b">
        <v>1</v>
      </c>
      <c r="L37" t="b">
        <v>0</v>
      </c>
      <c r="M37" t="b">
        <v>0</v>
      </c>
      <c r="N37">
        <f>COUNTIF(C$2:C37,TRUE)</f>
        <v>16</v>
      </c>
      <c r="O37">
        <f>COUNTIF(D$2:D37,TRUE)</f>
        <v>5</v>
      </c>
      <c r="P37">
        <f>COUNTIF(E$2:E37,TRUE)</f>
        <v>3</v>
      </c>
      <c r="Q37">
        <f>COUNTIF(F$2:F37,TRUE)</f>
        <v>4</v>
      </c>
      <c r="R37">
        <f>COUNTIF(G$2:G37,TRUE)</f>
        <v>1</v>
      </c>
      <c r="S37">
        <f>COUNTIF(H$2:H37,TRUE)</f>
        <v>0</v>
      </c>
      <c r="T37">
        <f>COUNTIF(I$2:I37,TRUE)-Table1[[#This Row],[tutor-land_count]]</f>
        <v>0</v>
      </c>
      <c r="U37">
        <f>COUNTIF(J$2:J37,TRUE)</f>
        <v>15</v>
      </c>
      <c r="V37">
        <f>COUNTIF(K$2:K37,TRUE)</f>
        <v>12</v>
      </c>
      <c r="W37">
        <f>COUNTIF(L$2:L37,TRUE)</f>
        <v>2</v>
      </c>
      <c r="X37">
        <v>12</v>
      </c>
      <c r="Y37">
        <v>10</v>
      </c>
      <c r="Z37">
        <v>5</v>
      </c>
      <c r="AA37">
        <v>10</v>
      </c>
      <c r="AB37">
        <v>4</v>
      </c>
      <c r="AC37">
        <v>4</v>
      </c>
      <c r="AD37">
        <v>5</v>
      </c>
      <c r="AE37">
        <v>0</v>
      </c>
      <c r="AF37">
        <v>38</v>
      </c>
      <c r="AG37" t="b">
        <f>Table1[[#This Row],[ramp_count]]&gt;Table24[[#This Row],[ramp_max]]</f>
        <v>1</v>
      </c>
      <c r="AH37" t="b">
        <f>Table1[[#This Row],[removal_count]]&gt;Table24[[#This Row],[removal_max]]</f>
        <v>0</v>
      </c>
      <c r="AI37" t="b">
        <f>Table1[[#This Row],[protects-permanent_count]]&gt;Table24[[#This Row],[protects-permanent_max]]</f>
        <v>0</v>
      </c>
      <c r="AJ37" t="b">
        <f>Table1[[#This Row],[card advantage_count]]&gt;Table24[[#This Row],[card advantage_max]]</f>
        <v>0</v>
      </c>
      <c r="AK37" t="b">
        <f>Table1[[#This Row],[sweeper_count]]&gt;Table24[[#This Row],[sweeper_max]]</f>
        <v>0</v>
      </c>
      <c r="AL37" t="b">
        <f>Table1[[#This Row],[recursion_count]]&gt;Table24[[#This Row],[recursion_max]]</f>
        <v>0</v>
      </c>
      <c r="AM37" t="b">
        <f>Table1[[#This Row],[tutor_count]]&gt;Table24[[#This Row],[tutor_max]]</f>
        <v>0</v>
      </c>
      <c r="AN37" t="b">
        <f>Table1[[#This Row],[tutor-land_count]]&gt;Table24[[#This Row],[tutor-land_max]]</f>
        <v>1</v>
      </c>
      <c r="AO37" t="b">
        <f>Table1[[#This Row],[land_count]]&gt;Table24[[#This Row],[land_max]]</f>
        <v>0</v>
      </c>
    </row>
    <row r="38" spans="1:41" x14ac:dyDescent="0.25">
      <c r="A38" s="1">
        <v>37</v>
      </c>
      <c r="B38" t="s">
        <v>48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1</v>
      </c>
      <c r="J38" t="b">
        <v>1</v>
      </c>
      <c r="K38" t="b">
        <v>1</v>
      </c>
      <c r="L38" t="b">
        <v>0</v>
      </c>
      <c r="M38" t="b">
        <v>0</v>
      </c>
      <c r="N38">
        <f>COUNTIF(C$2:C38,TRUE)</f>
        <v>16</v>
      </c>
      <c r="O38">
        <f>COUNTIF(D$2:D38,TRUE)</f>
        <v>5</v>
      </c>
      <c r="P38">
        <f>COUNTIF(E$2:E38,TRUE)</f>
        <v>3</v>
      </c>
      <c r="Q38">
        <f>COUNTIF(F$2:F38,TRUE)</f>
        <v>4</v>
      </c>
      <c r="R38">
        <f>COUNTIF(G$2:G38,TRUE)</f>
        <v>1</v>
      </c>
      <c r="S38">
        <f>COUNTIF(H$2:H38,TRUE)</f>
        <v>0</v>
      </c>
      <c r="T38">
        <f>COUNTIF(I$2:I38,TRUE)-Table1[[#This Row],[tutor-land_count]]</f>
        <v>0</v>
      </c>
      <c r="U38">
        <f>COUNTIF(J$2:J38,TRUE)</f>
        <v>16</v>
      </c>
      <c r="V38">
        <f>COUNTIF(K$2:K38,TRUE)</f>
        <v>13</v>
      </c>
      <c r="W38">
        <f>COUNTIF(L$2:L38,TRUE)</f>
        <v>2</v>
      </c>
      <c r="X38">
        <v>12</v>
      </c>
      <c r="Y38">
        <v>10</v>
      </c>
      <c r="Z38">
        <v>5</v>
      </c>
      <c r="AA38">
        <v>10</v>
      </c>
      <c r="AB38">
        <v>4</v>
      </c>
      <c r="AC38">
        <v>4</v>
      </c>
      <c r="AD38">
        <v>5</v>
      </c>
      <c r="AE38">
        <v>0</v>
      </c>
      <c r="AF38">
        <v>38</v>
      </c>
      <c r="AG38" t="b">
        <f>Table1[[#This Row],[ramp_count]]&gt;Table24[[#This Row],[ramp_max]]</f>
        <v>1</v>
      </c>
      <c r="AH38" t="b">
        <f>Table1[[#This Row],[removal_count]]&gt;Table24[[#This Row],[removal_max]]</f>
        <v>0</v>
      </c>
      <c r="AI38" t="b">
        <f>Table1[[#This Row],[protects-permanent_count]]&gt;Table24[[#This Row],[protects-permanent_max]]</f>
        <v>0</v>
      </c>
      <c r="AJ38" t="b">
        <f>Table1[[#This Row],[card advantage_count]]&gt;Table24[[#This Row],[card advantage_max]]</f>
        <v>0</v>
      </c>
      <c r="AK38" t="b">
        <f>Table1[[#This Row],[sweeper_count]]&gt;Table24[[#This Row],[sweeper_max]]</f>
        <v>0</v>
      </c>
      <c r="AL38" t="b">
        <f>Table1[[#This Row],[recursion_count]]&gt;Table24[[#This Row],[recursion_max]]</f>
        <v>0</v>
      </c>
      <c r="AM38" t="b">
        <f>Table1[[#This Row],[tutor_count]]&gt;Table24[[#This Row],[tutor_max]]</f>
        <v>0</v>
      </c>
      <c r="AN38" t="b">
        <f>Table1[[#This Row],[tutor-land_count]]&gt;Table24[[#This Row],[tutor-land_max]]</f>
        <v>1</v>
      </c>
      <c r="AO38" t="b">
        <f>Table1[[#This Row],[land_count]]&gt;Table24[[#This Row],[land_max]]</f>
        <v>0</v>
      </c>
    </row>
    <row r="39" spans="1:41" x14ac:dyDescent="0.25">
      <c r="A39" s="1">
        <v>38</v>
      </c>
      <c r="B39" t="s">
        <v>49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t="b">
        <v>1</v>
      </c>
      <c r="K39" t="b">
        <v>1</v>
      </c>
      <c r="L39" t="b">
        <v>0</v>
      </c>
      <c r="M39" t="b">
        <v>0</v>
      </c>
      <c r="N39">
        <f>COUNTIF(C$2:C39,TRUE)</f>
        <v>16</v>
      </c>
      <c r="O39">
        <f>COUNTIF(D$2:D39,TRUE)</f>
        <v>5</v>
      </c>
      <c r="P39">
        <f>COUNTIF(E$2:E39,TRUE)</f>
        <v>3</v>
      </c>
      <c r="Q39">
        <f>COUNTIF(F$2:F39,TRUE)</f>
        <v>4</v>
      </c>
      <c r="R39">
        <f>COUNTIF(G$2:G39,TRUE)</f>
        <v>1</v>
      </c>
      <c r="S39">
        <f>COUNTIF(H$2:H39,TRUE)</f>
        <v>0</v>
      </c>
      <c r="T39">
        <f>COUNTIF(I$2:I39,TRUE)-Table1[[#This Row],[tutor-land_count]]</f>
        <v>0</v>
      </c>
      <c r="U39">
        <f>COUNTIF(J$2:J39,TRUE)</f>
        <v>17</v>
      </c>
      <c r="V39">
        <f>COUNTIF(K$2:K39,TRUE)</f>
        <v>14</v>
      </c>
      <c r="W39">
        <f>COUNTIF(L$2:L39,TRUE)</f>
        <v>2</v>
      </c>
      <c r="X39">
        <v>12</v>
      </c>
      <c r="Y39">
        <v>10</v>
      </c>
      <c r="Z39">
        <v>5</v>
      </c>
      <c r="AA39">
        <v>10</v>
      </c>
      <c r="AB39">
        <v>4</v>
      </c>
      <c r="AC39">
        <v>4</v>
      </c>
      <c r="AD39">
        <v>5</v>
      </c>
      <c r="AE39">
        <v>0</v>
      </c>
      <c r="AF39">
        <v>38</v>
      </c>
      <c r="AG39" t="b">
        <f>Table1[[#This Row],[ramp_count]]&gt;Table24[[#This Row],[ramp_max]]</f>
        <v>1</v>
      </c>
      <c r="AH39" t="b">
        <f>Table1[[#This Row],[removal_count]]&gt;Table24[[#This Row],[removal_max]]</f>
        <v>0</v>
      </c>
      <c r="AI39" t="b">
        <f>Table1[[#This Row],[protects-permanent_count]]&gt;Table24[[#This Row],[protects-permanent_max]]</f>
        <v>0</v>
      </c>
      <c r="AJ39" t="b">
        <f>Table1[[#This Row],[card advantage_count]]&gt;Table24[[#This Row],[card advantage_max]]</f>
        <v>0</v>
      </c>
      <c r="AK39" t="b">
        <f>Table1[[#This Row],[sweeper_count]]&gt;Table24[[#This Row],[sweeper_max]]</f>
        <v>0</v>
      </c>
      <c r="AL39" t="b">
        <f>Table1[[#This Row],[recursion_count]]&gt;Table24[[#This Row],[recursion_max]]</f>
        <v>0</v>
      </c>
      <c r="AM39" t="b">
        <f>Table1[[#This Row],[tutor_count]]&gt;Table24[[#This Row],[tutor_max]]</f>
        <v>0</v>
      </c>
      <c r="AN39" t="b">
        <f>Table1[[#This Row],[tutor-land_count]]&gt;Table24[[#This Row],[tutor-land_max]]</f>
        <v>1</v>
      </c>
      <c r="AO39" t="b">
        <f>Table1[[#This Row],[land_count]]&gt;Table24[[#This Row],[land_max]]</f>
        <v>0</v>
      </c>
    </row>
    <row r="40" spans="1:41" x14ac:dyDescent="0.25">
      <c r="A40" s="1">
        <v>39</v>
      </c>
      <c r="B40" t="s">
        <v>50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1</v>
      </c>
      <c r="J40" t="b">
        <v>1</v>
      </c>
      <c r="K40" t="b">
        <v>1</v>
      </c>
      <c r="L40" t="b">
        <v>0</v>
      </c>
      <c r="M40" t="b">
        <v>0</v>
      </c>
      <c r="N40">
        <f>COUNTIF(C$2:C40,TRUE)</f>
        <v>16</v>
      </c>
      <c r="O40">
        <f>COUNTIF(D$2:D40,TRUE)</f>
        <v>5</v>
      </c>
      <c r="P40">
        <f>COUNTIF(E$2:E40,TRUE)</f>
        <v>3</v>
      </c>
      <c r="Q40">
        <f>COUNTIF(F$2:F40,TRUE)</f>
        <v>4</v>
      </c>
      <c r="R40">
        <f>COUNTIF(G$2:G40,TRUE)</f>
        <v>1</v>
      </c>
      <c r="S40">
        <f>COUNTIF(H$2:H40,TRUE)</f>
        <v>0</v>
      </c>
      <c r="T40">
        <f>COUNTIF(I$2:I40,TRUE)-Table1[[#This Row],[tutor-land_count]]</f>
        <v>0</v>
      </c>
      <c r="U40">
        <f>COUNTIF(J$2:J40,TRUE)</f>
        <v>18</v>
      </c>
      <c r="V40">
        <f>COUNTIF(K$2:K40,TRUE)</f>
        <v>15</v>
      </c>
      <c r="W40">
        <f>COUNTIF(L$2:L40,TRUE)</f>
        <v>2</v>
      </c>
      <c r="X40">
        <v>12</v>
      </c>
      <c r="Y40">
        <v>10</v>
      </c>
      <c r="Z40">
        <v>5</v>
      </c>
      <c r="AA40">
        <v>10</v>
      </c>
      <c r="AB40">
        <v>4</v>
      </c>
      <c r="AC40">
        <v>4</v>
      </c>
      <c r="AD40">
        <v>5</v>
      </c>
      <c r="AE40">
        <v>0</v>
      </c>
      <c r="AF40">
        <v>38</v>
      </c>
      <c r="AG40" t="b">
        <f>Table1[[#This Row],[ramp_count]]&gt;Table24[[#This Row],[ramp_max]]</f>
        <v>1</v>
      </c>
      <c r="AH40" t="b">
        <f>Table1[[#This Row],[removal_count]]&gt;Table24[[#This Row],[removal_max]]</f>
        <v>0</v>
      </c>
      <c r="AI40" t="b">
        <f>Table1[[#This Row],[protects-permanent_count]]&gt;Table24[[#This Row],[protects-permanent_max]]</f>
        <v>0</v>
      </c>
      <c r="AJ40" t="b">
        <f>Table1[[#This Row],[card advantage_count]]&gt;Table24[[#This Row],[card advantage_max]]</f>
        <v>0</v>
      </c>
      <c r="AK40" t="b">
        <f>Table1[[#This Row],[sweeper_count]]&gt;Table24[[#This Row],[sweeper_max]]</f>
        <v>0</v>
      </c>
      <c r="AL40" t="b">
        <f>Table1[[#This Row],[recursion_count]]&gt;Table24[[#This Row],[recursion_max]]</f>
        <v>0</v>
      </c>
      <c r="AM40" t="b">
        <f>Table1[[#This Row],[tutor_count]]&gt;Table24[[#This Row],[tutor_max]]</f>
        <v>0</v>
      </c>
      <c r="AN40" t="b">
        <f>Table1[[#This Row],[tutor-land_count]]&gt;Table24[[#This Row],[tutor-land_max]]</f>
        <v>1</v>
      </c>
      <c r="AO40" t="b">
        <f>Table1[[#This Row],[land_count]]&gt;Table24[[#This Row],[land_max]]</f>
        <v>0</v>
      </c>
    </row>
    <row r="41" spans="1:41" x14ac:dyDescent="0.25">
      <c r="A41" s="1">
        <v>40</v>
      </c>
      <c r="B41" t="s">
        <v>51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t="b">
        <v>1</v>
      </c>
      <c r="K41" t="b">
        <v>1</v>
      </c>
      <c r="L41" t="b">
        <v>0</v>
      </c>
      <c r="M41" t="b">
        <v>0</v>
      </c>
      <c r="N41">
        <f>COUNTIF(C$2:C41,TRUE)</f>
        <v>16</v>
      </c>
      <c r="O41">
        <f>COUNTIF(D$2:D41,TRUE)</f>
        <v>5</v>
      </c>
      <c r="P41">
        <f>COUNTIF(E$2:E41,TRUE)</f>
        <v>3</v>
      </c>
      <c r="Q41">
        <f>COUNTIF(F$2:F41,TRUE)</f>
        <v>4</v>
      </c>
      <c r="R41">
        <f>COUNTIF(G$2:G41,TRUE)</f>
        <v>1</v>
      </c>
      <c r="S41">
        <f>COUNTIF(H$2:H41,TRUE)</f>
        <v>0</v>
      </c>
      <c r="T41">
        <f>COUNTIF(I$2:I41,TRUE)-Table1[[#This Row],[tutor-land_count]]</f>
        <v>0</v>
      </c>
      <c r="U41">
        <f>COUNTIF(J$2:J41,TRUE)</f>
        <v>19</v>
      </c>
      <c r="V41">
        <f>COUNTIF(K$2:K41,TRUE)</f>
        <v>16</v>
      </c>
      <c r="W41">
        <f>COUNTIF(L$2:L41,TRUE)</f>
        <v>2</v>
      </c>
      <c r="X41">
        <v>12</v>
      </c>
      <c r="Y41">
        <v>10</v>
      </c>
      <c r="Z41">
        <v>5</v>
      </c>
      <c r="AA41">
        <v>10</v>
      </c>
      <c r="AB41">
        <v>4</v>
      </c>
      <c r="AC41">
        <v>4</v>
      </c>
      <c r="AD41">
        <v>5</v>
      </c>
      <c r="AE41">
        <v>0</v>
      </c>
      <c r="AF41">
        <v>38</v>
      </c>
      <c r="AG41" t="b">
        <f>Table1[[#This Row],[ramp_count]]&gt;Table24[[#This Row],[ramp_max]]</f>
        <v>1</v>
      </c>
      <c r="AH41" t="b">
        <f>Table1[[#This Row],[removal_count]]&gt;Table24[[#This Row],[removal_max]]</f>
        <v>0</v>
      </c>
      <c r="AI41" t="b">
        <f>Table1[[#This Row],[protects-permanent_count]]&gt;Table24[[#This Row],[protects-permanent_max]]</f>
        <v>0</v>
      </c>
      <c r="AJ41" t="b">
        <f>Table1[[#This Row],[card advantage_count]]&gt;Table24[[#This Row],[card advantage_max]]</f>
        <v>0</v>
      </c>
      <c r="AK41" t="b">
        <f>Table1[[#This Row],[sweeper_count]]&gt;Table24[[#This Row],[sweeper_max]]</f>
        <v>0</v>
      </c>
      <c r="AL41" t="b">
        <f>Table1[[#This Row],[recursion_count]]&gt;Table24[[#This Row],[recursion_max]]</f>
        <v>0</v>
      </c>
      <c r="AM41" t="b">
        <f>Table1[[#This Row],[tutor_count]]&gt;Table24[[#This Row],[tutor_max]]</f>
        <v>0</v>
      </c>
      <c r="AN41" t="b">
        <f>Table1[[#This Row],[tutor-land_count]]&gt;Table24[[#This Row],[tutor-land_max]]</f>
        <v>1</v>
      </c>
      <c r="AO41" t="b">
        <f>Table1[[#This Row],[land_count]]&gt;Table24[[#This Row],[land_max]]</f>
        <v>0</v>
      </c>
    </row>
    <row r="42" spans="1:41" x14ac:dyDescent="0.25">
      <c r="A42" s="1">
        <v>41</v>
      </c>
      <c r="B42" t="s">
        <v>52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t="b">
        <v>1</v>
      </c>
      <c r="K42" t="b">
        <v>1</v>
      </c>
      <c r="L42" t="b">
        <v>0</v>
      </c>
      <c r="M42" t="b">
        <v>0</v>
      </c>
      <c r="N42">
        <f>COUNTIF(C$2:C42,TRUE)</f>
        <v>16</v>
      </c>
      <c r="O42">
        <f>COUNTIF(D$2:D42,TRUE)</f>
        <v>5</v>
      </c>
      <c r="P42">
        <f>COUNTIF(E$2:E42,TRUE)</f>
        <v>3</v>
      </c>
      <c r="Q42">
        <f>COUNTIF(F$2:F42,TRUE)</f>
        <v>4</v>
      </c>
      <c r="R42">
        <f>COUNTIF(G$2:G42,TRUE)</f>
        <v>1</v>
      </c>
      <c r="S42">
        <f>COUNTIF(H$2:H42,TRUE)</f>
        <v>0</v>
      </c>
      <c r="T42">
        <f>COUNTIF(I$2:I42,TRUE)-Table1[[#This Row],[tutor-land_count]]</f>
        <v>0</v>
      </c>
      <c r="U42">
        <f>COUNTIF(J$2:J42,TRUE)</f>
        <v>20</v>
      </c>
      <c r="V42">
        <f>COUNTIF(K$2:K42,TRUE)</f>
        <v>17</v>
      </c>
      <c r="W42">
        <f>COUNTIF(L$2:L42,TRUE)</f>
        <v>2</v>
      </c>
      <c r="X42">
        <v>12</v>
      </c>
      <c r="Y42">
        <v>10</v>
      </c>
      <c r="Z42">
        <v>5</v>
      </c>
      <c r="AA42">
        <v>10</v>
      </c>
      <c r="AB42">
        <v>4</v>
      </c>
      <c r="AC42">
        <v>4</v>
      </c>
      <c r="AD42">
        <v>5</v>
      </c>
      <c r="AE42">
        <v>0</v>
      </c>
      <c r="AF42">
        <v>38</v>
      </c>
      <c r="AG42" t="b">
        <f>Table1[[#This Row],[ramp_count]]&gt;Table24[[#This Row],[ramp_max]]</f>
        <v>1</v>
      </c>
      <c r="AH42" t="b">
        <f>Table1[[#This Row],[removal_count]]&gt;Table24[[#This Row],[removal_max]]</f>
        <v>0</v>
      </c>
      <c r="AI42" t="b">
        <f>Table1[[#This Row],[protects-permanent_count]]&gt;Table24[[#This Row],[protects-permanent_max]]</f>
        <v>0</v>
      </c>
      <c r="AJ42" t="b">
        <f>Table1[[#This Row],[card advantage_count]]&gt;Table24[[#This Row],[card advantage_max]]</f>
        <v>0</v>
      </c>
      <c r="AK42" t="b">
        <f>Table1[[#This Row],[sweeper_count]]&gt;Table24[[#This Row],[sweeper_max]]</f>
        <v>0</v>
      </c>
      <c r="AL42" t="b">
        <f>Table1[[#This Row],[recursion_count]]&gt;Table24[[#This Row],[recursion_max]]</f>
        <v>0</v>
      </c>
      <c r="AM42" t="b">
        <f>Table1[[#This Row],[tutor_count]]&gt;Table24[[#This Row],[tutor_max]]</f>
        <v>0</v>
      </c>
      <c r="AN42" t="b">
        <f>Table1[[#This Row],[tutor-land_count]]&gt;Table24[[#This Row],[tutor-land_max]]</f>
        <v>1</v>
      </c>
      <c r="AO42" t="b">
        <f>Table1[[#This Row],[land_count]]&gt;Table24[[#This Row],[land_max]]</f>
        <v>0</v>
      </c>
    </row>
    <row r="43" spans="1:41" x14ac:dyDescent="0.25">
      <c r="A43" s="1">
        <v>42</v>
      </c>
      <c r="B43" t="s">
        <v>53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t="b">
        <v>1</v>
      </c>
      <c r="K43" t="b">
        <v>1</v>
      </c>
      <c r="L43" t="b">
        <v>0</v>
      </c>
      <c r="M43" t="b">
        <v>0</v>
      </c>
      <c r="N43">
        <f>COUNTIF(C$2:C43,TRUE)</f>
        <v>16</v>
      </c>
      <c r="O43">
        <f>COUNTIF(D$2:D43,TRUE)</f>
        <v>5</v>
      </c>
      <c r="P43">
        <f>COUNTIF(E$2:E43,TRUE)</f>
        <v>3</v>
      </c>
      <c r="Q43">
        <f>COUNTIF(F$2:F43,TRUE)</f>
        <v>4</v>
      </c>
      <c r="R43">
        <f>COUNTIF(G$2:G43,TRUE)</f>
        <v>1</v>
      </c>
      <c r="S43">
        <f>COUNTIF(H$2:H43,TRUE)</f>
        <v>0</v>
      </c>
      <c r="T43">
        <f>COUNTIF(I$2:I43,TRUE)-Table1[[#This Row],[tutor-land_count]]</f>
        <v>0</v>
      </c>
      <c r="U43">
        <f>COUNTIF(J$2:J43,TRUE)</f>
        <v>21</v>
      </c>
      <c r="V43">
        <f>COUNTIF(K$2:K43,TRUE)</f>
        <v>18</v>
      </c>
      <c r="W43">
        <f>COUNTIF(L$2:L43,TRUE)</f>
        <v>2</v>
      </c>
      <c r="X43">
        <v>12</v>
      </c>
      <c r="Y43">
        <v>10</v>
      </c>
      <c r="Z43">
        <v>5</v>
      </c>
      <c r="AA43">
        <v>10</v>
      </c>
      <c r="AB43">
        <v>4</v>
      </c>
      <c r="AC43">
        <v>4</v>
      </c>
      <c r="AD43">
        <v>5</v>
      </c>
      <c r="AE43">
        <v>0</v>
      </c>
      <c r="AF43">
        <v>38</v>
      </c>
      <c r="AG43" t="b">
        <f>Table1[[#This Row],[ramp_count]]&gt;Table24[[#This Row],[ramp_max]]</f>
        <v>1</v>
      </c>
      <c r="AH43" t="b">
        <f>Table1[[#This Row],[removal_count]]&gt;Table24[[#This Row],[removal_max]]</f>
        <v>0</v>
      </c>
      <c r="AI43" t="b">
        <f>Table1[[#This Row],[protects-permanent_count]]&gt;Table24[[#This Row],[protects-permanent_max]]</f>
        <v>0</v>
      </c>
      <c r="AJ43" t="b">
        <f>Table1[[#This Row],[card advantage_count]]&gt;Table24[[#This Row],[card advantage_max]]</f>
        <v>0</v>
      </c>
      <c r="AK43" t="b">
        <f>Table1[[#This Row],[sweeper_count]]&gt;Table24[[#This Row],[sweeper_max]]</f>
        <v>0</v>
      </c>
      <c r="AL43" t="b">
        <f>Table1[[#This Row],[recursion_count]]&gt;Table24[[#This Row],[recursion_max]]</f>
        <v>0</v>
      </c>
      <c r="AM43" t="b">
        <f>Table1[[#This Row],[tutor_count]]&gt;Table24[[#This Row],[tutor_max]]</f>
        <v>0</v>
      </c>
      <c r="AN43" t="b">
        <f>Table1[[#This Row],[tutor-land_count]]&gt;Table24[[#This Row],[tutor-land_max]]</f>
        <v>1</v>
      </c>
      <c r="AO43" t="b">
        <f>Table1[[#This Row],[land_count]]&gt;Table24[[#This Row],[land_max]]</f>
        <v>0</v>
      </c>
    </row>
    <row r="44" spans="1:41" x14ac:dyDescent="0.25">
      <c r="A44" s="1">
        <v>43</v>
      </c>
      <c r="B44" s="4" t="s">
        <v>54</v>
      </c>
      <c r="C44" s="4" t="b">
        <v>1</v>
      </c>
      <c r="D44" s="4" t="b">
        <v>0</v>
      </c>
      <c r="E44" s="4" t="b">
        <v>0</v>
      </c>
      <c r="F44" s="4" t="b">
        <v>0</v>
      </c>
      <c r="G44" s="4" t="b">
        <v>0</v>
      </c>
      <c r="H44" s="4" t="b">
        <v>0</v>
      </c>
      <c r="I44" s="4" t="b">
        <v>0</v>
      </c>
      <c r="J44" s="4" t="b">
        <v>0</v>
      </c>
      <c r="K44" s="4" t="b">
        <v>0</v>
      </c>
      <c r="L44" s="4" t="b">
        <v>1</v>
      </c>
      <c r="M44" t="b">
        <v>1</v>
      </c>
      <c r="N44">
        <f>COUNTIF(C$2:C44,TRUE)</f>
        <v>17</v>
      </c>
      <c r="O44">
        <f>COUNTIF(D$2:D44,TRUE)</f>
        <v>5</v>
      </c>
      <c r="P44">
        <f>COUNTIF(E$2:E44,TRUE)</f>
        <v>3</v>
      </c>
      <c r="Q44">
        <f>COUNTIF(F$2:F44,TRUE)</f>
        <v>4</v>
      </c>
      <c r="R44">
        <f>COUNTIF(G$2:G44,TRUE)</f>
        <v>1</v>
      </c>
      <c r="S44">
        <f>COUNTIF(H$2:H44,TRUE)</f>
        <v>0</v>
      </c>
      <c r="T44">
        <f>COUNTIF(I$2:I44,TRUE)-Table1[[#This Row],[tutor-land_count]]</f>
        <v>0</v>
      </c>
      <c r="U44">
        <f>COUNTIF(J$2:J44,TRUE)</f>
        <v>21</v>
      </c>
      <c r="V44">
        <f>COUNTIF(K$2:K44,TRUE)</f>
        <v>18</v>
      </c>
      <c r="W44">
        <f>COUNTIF(L$2:L44,TRUE)</f>
        <v>3</v>
      </c>
      <c r="X44">
        <v>12</v>
      </c>
      <c r="Y44">
        <v>10</v>
      </c>
      <c r="Z44">
        <v>5</v>
      </c>
      <c r="AA44">
        <v>10</v>
      </c>
      <c r="AB44">
        <v>4</v>
      </c>
      <c r="AC44">
        <v>4</v>
      </c>
      <c r="AD44">
        <v>5</v>
      </c>
      <c r="AE44">
        <v>0</v>
      </c>
      <c r="AF44">
        <v>38</v>
      </c>
      <c r="AG44" t="b">
        <f>Table1[[#This Row],[ramp_count]]&gt;Table24[[#This Row],[ramp_max]]</f>
        <v>1</v>
      </c>
      <c r="AH44" t="b">
        <f>Table1[[#This Row],[removal_count]]&gt;Table24[[#This Row],[removal_max]]</f>
        <v>0</v>
      </c>
      <c r="AI44" t="b">
        <f>Table1[[#This Row],[protects-permanent_count]]&gt;Table24[[#This Row],[protects-permanent_max]]</f>
        <v>0</v>
      </c>
      <c r="AJ44" t="b">
        <f>Table1[[#This Row],[card advantage_count]]&gt;Table24[[#This Row],[card advantage_max]]</f>
        <v>0</v>
      </c>
      <c r="AK44" t="b">
        <f>Table1[[#This Row],[sweeper_count]]&gt;Table24[[#This Row],[sweeper_max]]</f>
        <v>0</v>
      </c>
      <c r="AL44" t="b">
        <f>Table1[[#This Row],[recursion_count]]&gt;Table24[[#This Row],[recursion_max]]</f>
        <v>0</v>
      </c>
      <c r="AM44" t="b">
        <f>Table1[[#This Row],[tutor_count]]&gt;Table24[[#This Row],[tutor_max]]</f>
        <v>0</v>
      </c>
      <c r="AN44" t="b">
        <f>Table1[[#This Row],[tutor-land_count]]&gt;Table24[[#This Row],[tutor-land_max]]</f>
        <v>1</v>
      </c>
      <c r="AO44" t="b">
        <f>Table1[[#This Row],[land_count]]&gt;Table24[[#This Row],[land_max]]</f>
        <v>0</v>
      </c>
    </row>
    <row r="45" spans="1:41" x14ac:dyDescent="0.25">
      <c r="A45" s="1">
        <v>44</v>
      </c>
      <c r="B45" t="s">
        <v>55</v>
      </c>
      <c r="C45" t="b">
        <v>1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1</v>
      </c>
      <c r="L45" t="b">
        <v>0</v>
      </c>
      <c r="M45" t="b">
        <v>0</v>
      </c>
      <c r="N45">
        <f>COUNTIF(C$2:C45,TRUE)</f>
        <v>18</v>
      </c>
      <c r="O45">
        <f>COUNTIF(D$2:D45,TRUE)</f>
        <v>5</v>
      </c>
      <c r="P45">
        <f>COUNTIF(E$2:E45,TRUE)</f>
        <v>3</v>
      </c>
      <c r="Q45">
        <f>COUNTIF(F$2:F45,TRUE)</f>
        <v>4</v>
      </c>
      <c r="R45">
        <f>COUNTIF(G$2:G45,TRUE)</f>
        <v>1</v>
      </c>
      <c r="S45">
        <f>COUNTIF(H$2:H45,TRUE)</f>
        <v>0</v>
      </c>
      <c r="T45">
        <f>COUNTIF(I$2:I45,TRUE)-Table1[[#This Row],[tutor-land_count]]</f>
        <v>0</v>
      </c>
      <c r="U45">
        <f>COUNTIF(J$2:J45,TRUE)</f>
        <v>21</v>
      </c>
      <c r="V45">
        <f>COUNTIF(K$2:K45,TRUE)</f>
        <v>19</v>
      </c>
      <c r="W45">
        <f>COUNTIF(L$2:L45,TRUE)</f>
        <v>3</v>
      </c>
      <c r="X45">
        <v>12</v>
      </c>
      <c r="Y45">
        <v>10</v>
      </c>
      <c r="Z45">
        <v>5</v>
      </c>
      <c r="AA45">
        <v>10</v>
      </c>
      <c r="AB45">
        <v>4</v>
      </c>
      <c r="AC45">
        <v>4</v>
      </c>
      <c r="AD45">
        <v>5</v>
      </c>
      <c r="AE45">
        <v>0</v>
      </c>
      <c r="AF45">
        <v>38</v>
      </c>
      <c r="AG45" t="b">
        <f>Table1[[#This Row],[ramp_count]]&gt;Table24[[#This Row],[ramp_max]]</f>
        <v>1</v>
      </c>
      <c r="AH45" t="b">
        <f>Table1[[#This Row],[removal_count]]&gt;Table24[[#This Row],[removal_max]]</f>
        <v>0</v>
      </c>
      <c r="AI45" t="b">
        <f>Table1[[#This Row],[protects-permanent_count]]&gt;Table24[[#This Row],[protects-permanent_max]]</f>
        <v>0</v>
      </c>
      <c r="AJ45" t="b">
        <f>Table1[[#This Row],[card advantage_count]]&gt;Table24[[#This Row],[card advantage_max]]</f>
        <v>0</v>
      </c>
      <c r="AK45" t="b">
        <f>Table1[[#This Row],[sweeper_count]]&gt;Table24[[#This Row],[sweeper_max]]</f>
        <v>0</v>
      </c>
      <c r="AL45" t="b">
        <f>Table1[[#This Row],[recursion_count]]&gt;Table24[[#This Row],[recursion_max]]</f>
        <v>0</v>
      </c>
      <c r="AM45" t="b">
        <f>Table1[[#This Row],[tutor_count]]&gt;Table24[[#This Row],[tutor_max]]</f>
        <v>0</v>
      </c>
      <c r="AN45" t="b">
        <f>Table1[[#This Row],[tutor-land_count]]&gt;Table24[[#This Row],[tutor-land_max]]</f>
        <v>1</v>
      </c>
      <c r="AO45" t="b">
        <f>Table1[[#This Row],[land_count]]&gt;Table24[[#This Row],[land_max]]</f>
        <v>0</v>
      </c>
    </row>
    <row r="46" spans="1:41" x14ac:dyDescent="0.25">
      <c r="A46" s="1">
        <v>45</v>
      </c>
      <c r="B46" t="s">
        <v>56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1</v>
      </c>
      <c r="L46" t="b">
        <v>0</v>
      </c>
      <c r="M46" t="b">
        <v>0</v>
      </c>
      <c r="N46">
        <f>COUNTIF(C$2:C46,TRUE)</f>
        <v>18</v>
      </c>
      <c r="O46">
        <f>COUNTIF(D$2:D46,TRUE)</f>
        <v>5</v>
      </c>
      <c r="P46">
        <f>COUNTIF(E$2:E46,TRUE)</f>
        <v>3</v>
      </c>
      <c r="Q46">
        <f>COUNTIF(F$2:F46,TRUE)</f>
        <v>4</v>
      </c>
      <c r="R46">
        <f>COUNTIF(G$2:G46,TRUE)</f>
        <v>1</v>
      </c>
      <c r="S46">
        <f>COUNTIF(H$2:H46,TRUE)</f>
        <v>0</v>
      </c>
      <c r="T46">
        <f>COUNTIF(I$2:I46,TRUE)-Table1[[#This Row],[tutor-land_count]]</f>
        <v>0</v>
      </c>
      <c r="U46">
        <f>COUNTIF(J$2:J46,TRUE)</f>
        <v>21</v>
      </c>
      <c r="V46">
        <f>COUNTIF(K$2:K46,TRUE)</f>
        <v>20</v>
      </c>
      <c r="W46">
        <f>COUNTIF(L$2:L46,TRUE)</f>
        <v>3</v>
      </c>
      <c r="X46">
        <v>12</v>
      </c>
      <c r="Y46">
        <v>10</v>
      </c>
      <c r="Z46">
        <v>5</v>
      </c>
      <c r="AA46">
        <v>10</v>
      </c>
      <c r="AB46">
        <v>4</v>
      </c>
      <c r="AC46">
        <v>4</v>
      </c>
      <c r="AD46">
        <v>5</v>
      </c>
      <c r="AE46">
        <v>0</v>
      </c>
      <c r="AF46">
        <v>38</v>
      </c>
      <c r="AG46" t="b">
        <f>Table1[[#This Row],[ramp_count]]&gt;Table24[[#This Row],[ramp_max]]</f>
        <v>1</v>
      </c>
      <c r="AH46" t="b">
        <f>Table1[[#This Row],[removal_count]]&gt;Table24[[#This Row],[removal_max]]</f>
        <v>0</v>
      </c>
      <c r="AI46" t="b">
        <f>Table1[[#This Row],[protects-permanent_count]]&gt;Table24[[#This Row],[protects-permanent_max]]</f>
        <v>0</v>
      </c>
      <c r="AJ46" t="b">
        <f>Table1[[#This Row],[card advantage_count]]&gt;Table24[[#This Row],[card advantage_max]]</f>
        <v>0</v>
      </c>
      <c r="AK46" t="b">
        <f>Table1[[#This Row],[sweeper_count]]&gt;Table24[[#This Row],[sweeper_max]]</f>
        <v>0</v>
      </c>
      <c r="AL46" t="b">
        <f>Table1[[#This Row],[recursion_count]]&gt;Table24[[#This Row],[recursion_max]]</f>
        <v>0</v>
      </c>
      <c r="AM46" t="b">
        <f>Table1[[#This Row],[tutor_count]]&gt;Table24[[#This Row],[tutor_max]]</f>
        <v>0</v>
      </c>
      <c r="AN46" t="b">
        <f>Table1[[#This Row],[tutor-land_count]]&gt;Table24[[#This Row],[tutor-land_max]]</f>
        <v>1</v>
      </c>
      <c r="AO46" t="b">
        <f>Table1[[#This Row],[land_count]]&gt;Table24[[#This Row],[land_max]]</f>
        <v>0</v>
      </c>
    </row>
    <row r="47" spans="1:41" x14ac:dyDescent="0.25">
      <c r="A47" s="1">
        <v>46</v>
      </c>
      <c r="B47" t="s">
        <v>57</v>
      </c>
      <c r="C47" t="b">
        <v>1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t="b">
        <v>1</v>
      </c>
      <c r="K47" t="b">
        <v>0</v>
      </c>
      <c r="L47" t="b">
        <v>0</v>
      </c>
      <c r="M47" t="b">
        <v>0</v>
      </c>
      <c r="N47">
        <f>COUNTIF(C$2:C47,TRUE)</f>
        <v>19</v>
      </c>
      <c r="O47">
        <f>COUNTIF(D$2:D47,TRUE)</f>
        <v>5</v>
      </c>
      <c r="P47">
        <f>COUNTIF(E$2:E47,TRUE)</f>
        <v>3</v>
      </c>
      <c r="Q47">
        <f>COUNTIF(F$2:F47,TRUE)</f>
        <v>4</v>
      </c>
      <c r="R47">
        <f>COUNTIF(G$2:G47,TRUE)</f>
        <v>1</v>
      </c>
      <c r="S47">
        <f>COUNTIF(H$2:H47,TRUE)</f>
        <v>0</v>
      </c>
      <c r="T47">
        <f>COUNTIF(I$2:I47,TRUE)-Table1[[#This Row],[tutor-land_count]]</f>
        <v>0</v>
      </c>
      <c r="U47">
        <f>COUNTIF(J$2:J47,TRUE)</f>
        <v>22</v>
      </c>
      <c r="V47">
        <f>COUNTIF(K$2:K47,TRUE)</f>
        <v>20</v>
      </c>
      <c r="W47">
        <f>COUNTIF(L$2:L47,TRUE)</f>
        <v>3</v>
      </c>
      <c r="X47">
        <v>12</v>
      </c>
      <c r="Y47">
        <v>10</v>
      </c>
      <c r="Z47">
        <v>5</v>
      </c>
      <c r="AA47">
        <v>10</v>
      </c>
      <c r="AB47">
        <v>4</v>
      </c>
      <c r="AC47">
        <v>4</v>
      </c>
      <c r="AD47">
        <v>5</v>
      </c>
      <c r="AE47">
        <v>0</v>
      </c>
      <c r="AF47">
        <v>38</v>
      </c>
      <c r="AG47" t="b">
        <f>Table1[[#This Row],[ramp_count]]&gt;Table24[[#This Row],[ramp_max]]</f>
        <v>1</v>
      </c>
      <c r="AH47" t="b">
        <f>Table1[[#This Row],[removal_count]]&gt;Table24[[#This Row],[removal_max]]</f>
        <v>0</v>
      </c>
      <c r="AI47" t="b">
        <f>Table1[[#This Row],[protects-permanent_count]]&gt;Table24[[#This Row],[protects-permanent_max]]</f>
        <v>0</v>
      </c>
      <c r="AJ47" t="b">
        <f>Table1[[#This Row],[card advantage_count]]&gt;Table24[[#This Row],[card advantage_max]]</f>
        <v>0</v>
      </c>
      <c r="AK47" t="b">
        <f>Table1[[#This Row],[sweeper_count]]&gt;Table24[[#This Row],[sweeper_max]]</f>
        <v>0</v>
      </c>
      <c r="AL47" t="b">
        <f>Table1[[#This Row],[recursion_count]]&gt;Table24[[#This Row],[recursion_max]]</f>
        <v>0</v>
      </c>
      <c r="AM47" t="b">
        <f>Table1[[#This Row],[tutor_count]]&gt;Table24[[#This Row],[tutor_max]]</f>
        <v>0</v>
      </c>
      <c r="AN47" t="b">
        <f>Table1[[#This Row],[tutor-land_count]]&gt;Table24[[#This Row],[tutor-land_max]]</f>
        <v>1</v>
      </c>
      <c r="AO47" t="b">
        <f>Table1[[#This Row],[land_count]]&gt;Table24[[#This Row],[land_max]]</f>
        <v>0</v>
      </c>
    </row>
    <row r="48" spans="1:41" x14ac:dyDescent="0.25">
      <c r="A48" s="1">
        <v>47</v>
      </c>
      <c r="B48" s="4" t="s">
        <v>58</v>
      </c>
      <c r="C48" s="4" t="b">
        <v>1</v>
      </c>
      <c r="D48" s="4" t="b">
        <v>0</v>
      </c>
      <c r="E48" s="4" t="b">
        <v>0</v>
      </c>
      <c r="F48" s="4" t="b">
        <v>0</v>
      </c>
      <c r="G48" s="4" t="b">
        <v>0</v>
      </c>
      <c r="H48" s="4" t="b">
        <v>0</v>
      </c>
      <c r="I48" s="4" t="b">
        <v>0</v>
      </c>
      <c r="J48" s="4" t="b">
        <v>0</v>
      </c>
      <c r="K48" s="4" t="b">
        <v>0</v>
      </c>
      <c r="L48" s="4" t="b">
        <v>0</v>
      </c>
      <c r="M48" t="b">
        <v>1</v>
      </c>
      <c r="N48">
        <f>COUNTIF(C$2:C48,TRUE)</f>
        <v>20</v>
      </c>
      <c r="O48">
        <f>COUNTIF(D$2:D48,TRUE)</f>
        <v>5</v>
      </c>
      <c r="P48">
        <f>COUNTIF(E$2:E48,TRUE)</f>
        <v>3</v>
      </c>
      <c r="Q48">
        <f>COUNTIF(F$2:F48,TRUE)</f>
        <v>4</v>
      </c>
      <c r="R48">
        <f>COUNTIF(G$2:G48,TRUE)</f>
        <v>1</v>
      </c>
      <c r="S48">
        <f>COUNTIF(H$2:H48,TRUE)</f>
        <v>0</v>
      </c>
      <c r="T48">
        <f>COUNTIF(I$2:I48,TRUE)-Table1[[#This Row],[tutor-land_count]]</f>
        <v>0</v>
      </c>
      <c r="U48">
        <f>COUNTIF(J$2:J48,TRUE)</f>
        <v>22</v>
      </c>
      <c r="V48">
        <f>COUNTIF(K$2:K48,TRUE)</f>
        <v>20</v>
      </c>
      <c r="W48">
        <f>COUNTIF(L$2:L48,TRUE)</f>
        <v>3</v>
      </c>
      <c r="X48">
        <v>12</v>
      </c>
      <c r="Y48">
        <v>10</v>
      </c>
      <c r="Z48">
        <v>5</v>
      </c>
      <c r="AA48">
        <v>10</v>
      </c>
      <c r="AB48">
        <v>4</v>
      </c>
      <c r="AC48">
        <v>4</v>
      </c>
      <c r="AD48">
        <v>5</v>
      </c>
      <c r="AE48">
        <v>0</v>
      </c>
      <c r="AF48">
        <v>38</v>
      </c>
      <c r="AG48" t="b">
        <f>Table1[[#This Row],[ramp_count]]&gt;Table24[[#This Row],[ramp_max]]</f>
        <v>1</v>
      </c>
      <c r="AH48" t="b">
        <f>Table1[[#This Row],[removal_count]]&gt;Table24[[#This Row],[removal_max]]</f>
        <v>0</v>
      </c>
      <c r="AI48" t="b">
        <f>Table1[[#This Row],[protects-permanent_count]]&gt;Table24[[#This Row],[protects-permanent_max]]</f>
        <v>0</v>
      </c>
      <c r="AJ48" t="b">
        <f>Table1[[#This Row],[card advantage_count]]&gt;Table24[[#This Row],[card advantage_max]]</f>
        <v>0</v>
      </c>
      <c r="AK48" t="b">
        <f>Table1[[#This Row],[sweeper_count]]&gt;Table24[[#This Row],[sweeper_max]]</f>
        <v>0</v>
      </c>
      <c r="AL48" t="b">
        <f>Table1[[#This Row],[recursion_count]]&gt;Table24[[#This Row],[recursion_max]]</f>
        <v>0</v>
      </c>
      <c r="AM48" t="b">
        <f>Table1[[#This Row],[tutor_count]]&gt;Table24[[#This Row],[tutor_max]]</f>
        <v>0</v>
      </c>
      <c r="AN48" t="b">
        <f>Table1[[#This Row],[tutor-land_count]]&gt;Table24[[#This Row],[tutor-land_max]]</f>
        <v>1</v>
      </c>
      <c r="AO48" t="b">
        <f>Table1[[#This Row],[land_count]]&gt;Table24[[#This Row],[land_max]]</f>
        <v>0</v>
      </c>
    </row>
    <row r="49" spans="1:41" x14ac:dyDescent="0.25">
      <c r="A49" s="1">
        <v>48</v>
      </c>
      <c r="B49" t="s">
        <v>59</v>
      </c>
      <c r="C49" t="b">
        <v>0</v>
      </c>
      <c r="D49" t="b">
        <v>0</v>
      </c>
      <c r="E49" t="b">
        <v>0</v>
      </c>
      <c r="F49" t="b">
        <v>1</v>
      </c>
      <c r="G49" t="b">
        <v>0</v>
      </c>
      <c r="H49" t="b">
        <v>1</v>
      </c>
      <c r="I49" t="b">
        <v>0</v>
      </c>
      <c r="J49" t="b">
        <v>0</v>
      </c>
      <c r="K49" t="b">
        <v>0</v>
      </c>
      <c r="L49" t="b">
        <v>1</v>
      </c>
      <c r="M49" t="b">
        <v>0</v>
      </c>
      <c r="N49">
        <f>COUNTIF(C$2:C49,TRUE)</f>
        <v>20</v>
      </c>
      <c r="O49">
        <f>COUNTIF(D$2:D49,TRUE)</f>
        <v>5</v>
      </c>
      <c r="P49">
        <f>COUNTIF(E$2:E49,TRUE)</f>
        <v>3</v>
      </c>
      <c r="Q49">
        <f>COUNTIF(F$2:F49,TRUE)</f>
        <v>5</v>
      </c>
      <c r="R49">
        <f>COUNTIF(G$2:G49,TRUE)</f>
        <v>1</v>
      </c>
      <c r="S49">
        <f>COUNTIF(H$2:H49,TRUE)</f>
        <v>1</v>
      </c>
      <c r="T49">
        <f>COUNTIF(I$2:I49,TRUE)-Table1[[#This Row],[tutor-land_count]]</f>
        <v>0</v>
      </c>
      <c r="U49">
        <f>COUNTIF(J$2:J49,TRUE)</f>
        <v>22</v>
      </c>
      <c r="V49">
        <f>COUNTIF(K$2:K49,TRUE)</f>
        <v>20</v>
      </c>
      <c r="W49">
        <f>COUNTIF(L$2:L49,TRUE)</f>
        <v>4</v>
      </c>
      <c r="X49">
        <v>12</v>
      </c>
      <c r="Y49">
        <v>10</v>
      </c>
      <c r="Z49">
        <v>5</v>
      </c>
      <c r="AA49">
        <v>10</v>
      </c>
      <c r="AB49">
        <v>4</v>
      </c>
      <c r="AC49">
        <v>4</v>
      </c>
      <c r="AD49">
        <v>5</v>
      </c>
      <c r="AE49">
        <v>0</v>
      </c>
      <c r="AF49">
        <v>38</v>
      </c>
      <c r="AG49" t="b">
        <f>Table1[[#This Row],[ramp_count]]&gt;Table24[[#This Row],[ramp_max]]</f>
        <v>1</v>
      </c>
      <c r="AH49" t="b">
        <f>Table1[[#This Row],[removal_count]]&gt;Table24[[#This Row],[removal_max]]</f>
        <v>0</v>
      </c>
      <c r="AI49" t="b">
        <f>Table1[[#This Row],[protects-permanent_count]]&gt;Table24[[#This Row],[protects-permanent_max]]</f>
        <v>0</v>
      </c>
      <c r="AJ49" t="b">
        <f>Table1[[#This Row],[card advantage_count]]&gt;Table24[[#This Row],[card advantage_max]]</f>
        <v>0</v>
      </c>
      <c r="AK49" t="b">
        <f>Table1[[#This Row],[sweeper_count]]&gt;Table24[[#This Row],[sweeper_max]]</f>
        <v>0</v>
      </c>
      <c r="AL49" t="b">
        <f>Table1[[#This Row],[recursion_count]]&gt;Table24[[#This Row],[recursion_max]]</f>
        <v>0</v>
      </c>
      <c r="AM49" t="b">
        <f>Table1[[#This Row],[tutor_count]]&gt;Table24[[#This Row],[tutor_max]]</f>
        <v>0</v>
      </c>
      <c r="AN49" t="b">
        <f>Table1[[#This Row],[tutor-land_count]]&gt;Table24[[#This Row],[tutor-land_max]]</f>
        <v>1</v>
      </c>
      <c r="AO49" t="b">
        <f>Table1[[#This Row],[land_count]]&gt;Table24[[#This Row],[land_max]]</f>
        <v>0</v>
      </c>
    </row>
    <row r="50" spans="1:41" x14ac:dyDescent="0.25">
      <c r="A50" s="1">
        <v>49</v>
      </c>
      <c r="B50" t="s">
        <v>60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1</v>
      </c>
      <c r="L50" t="b">
        <v>0</v>
      </c>
      <c r="M50" t="b">
        <v>0</v>
      </c>
      <c r="N50">
        <f>COUNTIF(C$2:C50,TRUE)</f>
        <v>20</v>
      </c>
      <c r="O50">
        <f>COUNTIF(D$2:D50,TRUE)</f>
        <v>5</v>
      </c>
      <c r="P50">
        <f>COUNTIF(E$2:E50,TRUE)</f>
        <v>3</v>
      </c>
      <c r="Q50">
        <f>COUNTIF(F$2:F50,TRUE)</f>
        <v>5</v>
      </c>
      <c r="R50">
        <f>COUNTIF(G$2:G50,TRUE)</f>
        <v>1</v>
      </c>
      <c r="S50">
        <f>COUNTIF(H$2:H50,TRUE)</f>
        <v>1</v>
      </c>
      <c r="T50">
        <f>COUNTIF(I$2:I50,TRUE)-Table1[[#This Row],[tutor-land_count]]</f>
        <v>0</v>
      </c>
      <c r="U50">
        <f>COUNTIF(J$2:J50,TRUE)</f>
        <v>22</v>
      </c>
      <c r="V50">
        <f>COUNTIF(K$2:K50,TRUE)</f>
        <v>21</v>
      </c>
      <c r="W50">
        <f>COUNTIF(L$2:L50,TRUE)</f>
        <v>4</v>
      </c>
      <c r="X50">
        <v>12</v>
      </c>
      <c r="Y50">
        <v>10</v>
      </c>
      <c r="Z50">
        <v>5</v>
      </c>
      <c r="AA50">
        <v>10</v>
      </c>
      <c r="AB50">
        <v>4</v>
      </c>
      <c r="AC50">
        <v>4</v>
      </c>
      <c r="AD50">
        <v>5</v>
      </c>
      <c r="AE50">
        <v>0</v>
      </c>
      <c r="AF50">
        <v>38</v>
      </c>
      <c r="AG50" t="b">
        <f>Table1[[#This Row],[ramp_count]]&gt;Table24[[#This Row],[ramp_max]]</f>
        <v>1</v>
      </c>
      <c r="AH50" t="b">
        <f>Table1[[#This Row],[removal_count]]&gt;Table24[[#This Row],[removal_max]]</f>
        <v>0</v>
      </c>
      <c r="AI50" t="b">
        <f>Table1[[#This Row],[protects-permanent_count]]&gt;Table24[[#This Row],[protects-permanent_max]]</f>
        <v>0</v>
      </c>
      <c r="AJ50" t="b">
        <f>Table1[[#This Row],[card advantage_count]]&gt;Table24[[#This Row],[card advantage_max]]</f>
        <v>0</v>
      </c>
      <c r="AK50" t="b">
        <f>Table1[[#This Row],[sweeper_count]]&gt;Table24[[#This Row],[sweeper_max]]</f>
        <v>0</v>
      </c>
      <c r="AL50" t="b">
        <f>Table1[[#This Row],[recursion_count]]&gt;Table24[[#This Row],[recursion_max]]</f>
        <v>0</v>
      </c>
      <c r="AM50" t="b">
        <f>Table1[[#This Row],[tutor_count]]&gt;Table24[[#This Row],[tutor_max]]</f>
        <v>0</v>
      </c>
      <c r="AN50" t="b">
        <f>Table1[[#This Row],[tutor-land_count]]&gt;Table24[[#This Row],[tutor-land_max]]</f>
        <v>1</v>
      </c>
      <c r="AO50" t="b">
        <f>Table1[[#This Row],[land_count]]&gt;Table24[[#This Row],[land_max]]</f>
        <v>0</v>
      </c>
    </row>
    <row r="51" spans="1:41" x14ac:dyDescent="0.25">
      <c r="A51" s="1">
        <v>50</v>
      </c>
      <c r="B51" t="s">
        <v>61</v>
      </c>
      <c r="C51" t="b">
        <v>0</v>
      </c>
      <c r="D51" t="b">
        <v>0</v>
      </c>
      <c r="E51" t="b">
        <v>0</v>
      </c>
      <c r="F51" t="b">
        <v>1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1</v>
      </c>
      <c r="M51" t="b">
        <v>0</v>
      </c>
      <c r="N51">
        <f>COUNTIF(C$2:C51,TRUE)</f>
        <v>20</v>
      </c>
      <c r="O51">
        <f>COUNTIF(D$2:D51,TRUE)</f>
        <v>5</v>
      </c>
      <c r="P51">
        <f>COUNTIF(E$2:E51,TRUE)</f>
        <v>3</v>
      </c>
      <c r="Q51">
        <f>COUNTIF(F$2:F51,TRUE)</f>
        <v>6</v>
      </c>
      <c r="R51">
        <f>COUNTIF(G$2:G51,TRUE)</f>
        <v>1</v>
      </c>
      <c r="S51">
        <f>COUNTIF(H$2:H51,TRUE)</f>
        <v>1</v>
      </c>
      <c r="T51">
        <f>COUNTIF(I$2:I51,TRUE)-Table1[[#This Row],[tutor-land_count]]</f>
        <v>0</v>
      </c>
      <c r="U51">
        <f>COUNTIF(J$2:J51,TRUE)</f>
        <v>22</v>
      </c>
      <c r="V51">
        <f>COUNTIF(K$2:K51,TRUE)</f>
        <v>21</v>
      </c>
      <c r="W51">
        <f>COUNTIF(L$2:L51,TRUE)</f>
        <v>5</v>
      </c>
      <c r="X51">
        <v>12</v>
      </c>
      <c r="Y51">
        <v>10</v>
      </c>
      <c r="Z51">
        <v>5</v>
      </c>
      <c r="AA51">
        <v>10</v>
      </c>
      <c r="AB51">
        <v>4</v>
      </c>
      <c r="AC51">
        <v>4</v>
      </c>
      <c r="AD51">
        <v>5</v>
      </c>
      <c r="AE51">
        <v>0</v>
      </c>
      <c r="AF51">
        <v>38</v>
      </c>
      <c r="AG51" t="b">
        <f>Table1[[#This Row],[ramp_count]]&gt;Table24[[#This Row],[ramp_max]]</f>
        <v>1</v>
      </c>
      <c r="AH51" t="b">
        <f>Table1[[#This Row],[removal_count]]&gt;Table24[[#This Row],[removal_max]]</f>
        <v>0</v>
      </c>
      <c r="AI51" t="b">
        <f>Table1[[#This Row],[protects-permanent_count]]&gt;Table24[[#This Row],[protects-permanent_max]]</f>
        <v>0</v>
      </c>
      <c r="AJ51" t="b">
        <f>Table1[[#This Row],[card advantage_count]]&gt;Table24[[#This Row],[card advantage_max]]</f>
        <v>0</v>
      </c>
      <c r="AK51" t="b">
        <f>Table1[[#This Row],[sweeper_count]]&gt;Table24[[#This Row],[sweeper_max]]</f>
        <v>0</v>
      </c>
      <c r="AL51" t="b">
        <f>Table1[[#This Row],[recursion_count]]&gt;Table24[[#This Row],[recursion_max]]</f>
        <v>0</v>
      </c>
      <c r="AM51" t="b">
        <f>Table1[[#This Row],[tutor_count]]&gt;Table24[[#This Row],[tutor_max]]</f>
        <v>0</v>
      </c>
      <c r="AN51" t="b">
        <f>Table1[[#This Row],[tutor-land_count]]&gt;Table24[[#This Row],[tutor-land_max]]</f>
        <v>1</v>
      </c>
      <c r="AO51" t="b">
        <f>Table1[[#This Row],[land_count]]&gt;Table24[[#This Row],[land_max]]</f>
        <v>0</v>
      </c>
    </row>
    <row r="52" spans="1:41" x14ac:dyDescent="0.25">
      <c r="A52" s="1">
        <v>51</v>
      </c>
      <c r="B52" t="s">
        <v>62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1</v>
      </c>
      <c r="J52" t="b">
        <v>1</v>
      </c>
      <c r="K52" t="b">
        <v>1</v>
      </c>
      <c r="L52" t="b">
        <v>0</v>
      </c>
      <c r="M52" t="b">
        <v>0</v>
      </c>
      <c r="N52">
        <f>COUNTIF(C$2:C52,TRUE)</f>
        <v>20</v>
      </c>
      <c r="O52">
        <f>COUNTIF(D$2:D52,TRUE)</f>
        <v>5</v>
      </c>
      <c r="P52">
        <f>COUNTIF(E$2:E52,TRUE)</f>
        <v>3</v>
      </c>
      <c r="Q52">
        <f>COUNTIF(F$2:F52,TRUE)</f>
        <v>6</v>
      </c>
      <c r="R52">
        <f>COUNTIF(G$2:G52,TRUE)</f>
        <v>1</v>
      </c>
      <c r="S52">
        <f>COUNTIF(H$2:H52,TRUE)</f>
        <v>1</v>
      </c>
      <c r="T52">
        <f>COUNTIF(I$2:I52,TRUE)-Table1[[#This Row],[tutor-land_count]]</f>
        <v>0</v>
      </c>
      <c r="U52">
        <f>COUNTIF(J$2:J52,TRUE)</f>
        <v>23</v>
      </c>
      <c r="V52">
        <f>COUNTIF(K$2:K52,TRUE)</f>
        <v>22</v>
      </c>
      <c r="W52">
        <f>COUNTIF(L$2:L52,TRUE)</f>
        <v>5</v>
      </c>
      <c r="X52">
        <v>12</v>
      </c>
      <c r="Y52">
        <v>10</v>
      </c>
      <c r="Z52">
        <v>5</v>
      </c>
      <c r="AA52">
        <v>10</v>
      </c>
      <c r="AB52">
        <v>4</v>
      </c>
      <c r="AC52">
        <v>4</v>
      </c>
      <c r="AD52">
        <v>5</v>
      </c>
      <c r="AE52">
        <v>0</v>
      </c>
      <c r="AF52">
        <v>38</v>
      </c>
      <c r="AG52" t="b">
        <f>Table1[[#This Row],[ramp_count]]&gt;Table24[[#This Row],[ramp_max]]</f>
        <v>1</v>
      </c>
      <c r="AH52" t="b">
        <f>Table1[[#This Row],[removal_count]]&gt;Table24[[#This Row],[removal_max]]</f>
        <v>0</v>
      </c>
      <c r="AI52" t="b">
        <f>Table1[[#This Row],[protects-permanent_count]]&gt;Table24[[#This Row],[protects-permanent_max]]</f>
        <v>0</v>
      </c>
      <c r="AJ52" t="b">
        <f>Table1[[#This Row],[card advantage_count]]&gt;Table24[[#This Row],[card advantage_max]]</f>
        <v>0</v>
      </c>
      <c r="AK52" t="b">
        <f>Table1[[#This Row],[sweeper_count]]&gt;Table24[[#This Row],[sweeper_max]]</f>
        <v>0</v>
      </c>
      <c r="AL52" t="b">
        <f>Table1[[#This Row],[recursion_count]]&gt;Table24[[#This Row],[recursion_max]]</f>
        <v>0</v>
      </c>
      <c r="AM52" t="b">
        <f>Table1[[#This Row],[tutor_count]]&gt;Table24[[#This Row],[tutor_max]]</f>
        <v>0</v>
      </c>
      <c r="AN52" t="b">
        <f>Table1[[#This Row],[tutor-land_count]]&gt;Table24[[#This Row],[tutor-land_max]]</f>
        <v>1</v>
      </c>
      <c r="AO52" t="b">
        <f>Table1[[#This Row],[land_count]]&gt;Table24[[#This Row],[land_max]]</f>
        <v>0</v>
      </c>
    </row>
    <row r="53" spans="1:41" x14ac:dyDescent="0.25">
      <c r="A53" s="1">
        <v>52</v>
      </c>
      <c r="B53" t="s">
        <v>63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t="b">
        <v>1</v>
      </c>
      <c r="K53" t="b">
        <v>1</v>
      </c>
      <c r="L53" t="b">
        <v>0</v>
      </c>
      <c r="M53" t="b">
        <v>0</v>
      </c>
      <c r="N53">
        <f>COUNTIF(C$2:C53,TRUE)</f>
        <v>20</v>
      </c>
      <c r="O53">
        <f>COUNTIF(D$2:D53,TRUE)</f>
        <v>6</v>
      </c>
      <c r="P53">
        <f>COUNTIF(E$2:E53,TRUE)</f>
        <v>3</v>
      </c>
      <c r="Q53">
        <f>COUNTIF(F$2:F53,TRUE)</f>
        <v>6</v>
      </c>
      <c r="R53">
        <f>COUNTIF(G$2:G53,TRUE)</f>
        <v>1</v>
      </c>
      <c r="S53">
        <f>COUNTIF(H$2:H53,TRUE)</f>
        <v>1</v>
      </c>
      <c r="T53">
        <f>COUNTIF(I$2:I53,TRUE)-Table1[[#This Row],[tutor-land_count]]</f>
        <v>0</v>
      </c>
      <c r="U53">
        <f>COUNTIF(J$2:J53,TRUE)</f>
        <v>24</v>
      </c>
      <c r="V53">
        <f>COUNTIF(K$2:K53,TRUE)</f>
        <v>23</v>
      </c>
      <c r="W53">
        <f>COUNTIF(L$2:L53,TRUE)</f>
        <v>5</v>
      </c>
      <c r="X53">
        <v>12</v>
      </c>
      <c r="Y53">
        <v>10</v>
      </c>
      <c r="Z53">
        <v>5</v>
      </c>
      <c r="AA53">
        <v>10</v>
      </c>
      <c r="AB53">
        <v>4</v>
      </c>
      <c r="AC53">
        <v>4</v>
      </c>
      <c r="AD53">
        <v>5</v>
      </c>
      <c r="AE53">
        <v>0</v>
      </c>
      <c r="AF53">
        <v>38</v>
      </c>
      <c r="AG53" t="b">
        <f>Table1[[#This Row],[ramp_count]]&gt;Table24[[#This Row],[ramp_max]]</f>
        <v>1</v>
      </c>
      <c r="AH53" t="b">
        <f>Table1[[#This Row],[removal_count]]&gt;Table24[[#This Row],[removal_max]]</f>
        <v>0</v>
      </c>
      <c r="AI53" t="b">
        <f>Table1[[#This Row],[protects-permanent_count]]&gt;Table24[[#This Row],[protects-permanent_max]]</f>
        <v>0</v>
      </c>
      <c r="AJ53" t="b">
        <f>Table1[[#This Row],[card advantage_count]]&gt;Table24[[#This Row],[card advantage_max]]</f>
        <v>0</v>
      </c>
      <c r="AK53" t="b">
        <f>Table1[[#This Row],[sweeper_count]]&gt;Table24[[#This Row],[sweeper_max]]</f>
        <v>0</v>
      </c>
      <c r="AL53" t="b">
        <f>Table1[[#This Row],[recursion_count]]&gt;Table24[[#This Row],[recursion_max]]</f>
        <v>0</v>
      </c>
      <c r="AM53" t="b">
        <f>Table1[[#This Row],[tutor_count]]&gt;Table24[[#This Row],[tutor_max]]</f>
        <v>0</v>
      </c>
      <c r="AN53" t="b">
        <f>Table1[[#This Row],[tutor-land_count]]&gt;Table24[[#This Row],[tutor-land_max]]</f>
        <v>1</v>
      </c>
      <c r="AO53" t="b">
        <f>Table1[[#This Row],[land_count]]&gt;Table24[[#This Row],[land_max]]</f>
        <v>0</v>
      </c>
    </row>
    <row r="54" spans="1:41" x14ac:dyDescent="0.25">
      <c r="A54" s="1">
        <v>53</v>
      </c>
      <c r="B54" t="s">
        <v>64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1</v>
      </c>
      <c r="L54" t="b">
        <v>0</v>
      </c>
      <c r="M54" t="b">
        <v>0</v>
      </c>
      <c r="N54">
        <f>COUNTIF(C$2:C54,TRUE)</f>
        <v>20</v>
      </c>
      <c r="O54">
        <f>COUNTIF(D$2:D54,TRUE)</f>
        <v>6</v>
      </c>
      <c r="P54">
        <f>COUNTIF(E$2:E54,TRUE)</f>
        <v>3</v>
      </c>
      <c r="Q54">
        <f>COUNTIF(F$2:F54,TRUE)</f>
        <v>6</v>
      </c>
      <c r="R54">
        <f>COUNTIF(G$2:G54,TRUE)</f>
        <v>1</v>
      </c>
      <c r="S54">
        <f>COUNTIF(H$2:H54,TRUE)</f>
        <v>1</v>
      </c>
      <c r="T54">
        <f>COUNTIF(I$2:I54,TRUE)-Table1[[#This Row],[tutor-land_count]]</f>
        <v>0</v>
      </c>
      <c r="U54">
        <f>COUNTIF(J$2:J54,TRUE)</f>
        <v>24</v>
      </c>
      <c r="V54">
        <f>COUNTIF(K$2:K54,TRUE)</f>
        <v>24</v>
      </c>
      <c r="W54">
        <f>COUNTIF(L$2:L54,TRUE)</f>
        <v>5</v>
      </c>
      <c r="X54">
        <v>12</v>
      </c>
      <c r="Y54">
        <v>10</v>
      </c>
      <c r="Z54">
        <v>5</v>
      </c>
      <c r="AA54">
        <v>10</v>
      </c>
      <c r="AB54">
        <v>4</v>
      </c>
      <c r="AC54">
        <v>4</v>
      </c>
      <c r="AD54">
        <v>5</v>
      </c>
      <c r="AE54">
        <v>0</v>
      </c>
      <c r="AF54">
        <v>38</v>
      </c>
      <c r="AG54" t="b">
        <f>Table1[[#This Row],[ramp_count]]&gt;Table24[[#This Row],[ramp_max]]</f>
        <v>1</v>
      </c>
      <c r="AH54" t="b">
        <f>Table1[[#This Row],[removal_count]]&gt;Table24[[#This Row],[removal_max]]</f>
        <v>0</v>
      </c>
      <c r="AI54" t="b">
        <f>Table1[[#This Row],[protects-permanent_count]]&gt;Table24[[#This Row],[protects-permanent_max]]</f>
        <v>0</v>
      </c>
      <c r="AJ54" t="b">
        <f>Table1[[#This Row],[card advantage_count]]&gt;Table24[[#This Row],[card advantage_max]]</f>
        <v>0</v>
      </c>
      <c r="AK54" t="b">
        <f>Table1[[#This Row],[sweeper_count]]&gt;Table24[[#This Row],[sweeper_max]]</f>
        <v>0</v>
      </c>
      <c r="AL54" t="b">
        <f>Table1[[#This Row],[recursion_count]]&gt;Table24[[#This Row],[recursion_max]]</f>
        <v>0</v>
      </c>
      <c r="AM54" t="b">
        <f>Table1[[#This Row],[tutor_count]]&gt;Table24[[#This Row],[tutor_max]]</f>
        <v>0</v>
      </c>
      <c r="AN54" t="b">
        <f>Table1[[#This Row],[tutor-land_count]]&gt;Table24[[#This Row],[tutor-land_max]]</f>
        <v>1</v>
      </c>
      <c r="AO54" t="b">
        <f>Table1[[#This Row],[land_count]]&gt;Table24[[#This Row],[land_max]]</f>
        <v>0</v>
      </c>
    </row>
    <row r="55" spans="1:41" x14ac:dyDescent="0.25">
      <c r="A55" s="1">
        <v>54</v>
      </c>
      <c r="B55" t="s">
        <v>65</v>
      </c>
      <c r="C55" t="b">
        <v>1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t="b">
        <v>1</v>
      </c>
      <c r="K55" t="b">
        <v>0</v>
      </c>
      <c r="L55" t="b">
        <v>1</v>
      </c>
      <c r="M55" t="b">
        <v>0</v>
      </c>
      <c r="N55">
        <f>COUNTIF(C$2:C55,TRUE)</f>
        <v>21</v>
      </c>
      <c r="O55">
        <f>COUNTIF(D$2:D55,TRUE)</f>
        <v>6</v>
      </c>
      <c r="P55">
        <f>COUNTIF(E$2:E55,TRUE)</f>
        <v>3</v>
      </c>
      <c r="Q55">
        <f>COUNTIF(F$2:F55,TRUE)</f>
        <v>6</v>
      </c>
      <c r="R55">
        <f>COUNTIF(G$2:G55,TRUE)</f>
        <v>1</v>
      </c>
      <c r="S55">
        <f>COUNTIF(H$2:H55,TRUE)</f>
        <v>1</v>
      </c>
      <c r="T55">
        <f>COUNTIF(I$2:I55,TRUE)-Table1[[#This Row],[tutor-land_count]]</f>
        <v>0</v>
      </c>
      <c r="U55">
        <f>COUNTIF(J$2:J55,TRUE)</f>
        <v>25</v>
      </c>
      <c r="V55">
        <f>COUNTIF(K$2:K55,TRUE)</f>
        <v>24</v>
      </c>
      <c r="W55">
        <f>COUNTIF(L$2:L55,TRUE)</f>
        <v>6</v>
      </c>
      <c r="X55">
        <v>12</v>
      </c>
      <c r="Y55">
        <v>10</v>
      </c>
      <c r="Z55">
        <v>5</v>
      </c>
      <c r="AA55">
        <v>10</v>
      </c>
      <c r="AB55">
        <v>4</v>
      </c>
      <c r="AC55">
        <v>4</v>
      </c>
      <c r="AD55">
        <v>5</v>
      </c>
      <c r="AE55">
        <v>0</v>
      </c>
      <c r="AF55">
        <v>38</v>
      </c>
      <c r="AG55" t="b">
        <f>Table1[[#This Row],[ramp_count]]&gt;Table24[[#This Row],[ramp_max]]</f>
        <v>1</v>
      </c>
      <c r="AH55" t="b">
        <f>Table1[[#This Row],[removal_count]]&gt;Table24[[#This Row],[removal_max]]</f>
        <v>0</v>
      </c>
      <c r="AI55" t="b">
        <f>Table1[[#This Row],[protects-permanent_count]]&gt;Table24[[#This Row],[protects-permanent_max]]</f>
        <v>0</v>
      </c>
      <c r="AJ55" t="b">
        <f>Table1[[#This Row],[card advantage_count]]&gt;Table24[[#This Row],[card advantage_max]]</f>
        <v>0</v>
      </c>
      <c r="AK55" t="b">
        <f>Table1[[#This Row],[sweeper_count]]&gt;Table24[[#This Row],[sweeper_max]]</f>
        <v>0</v>
      </c>
      <c r="AL55" t="b">
        <f>Table1[[#This Row],[recursion_count]]&gt;Table24[[#This Row],[recursion_max]]</f>
        <v>0</v>
      </c>
      <c r="AM55" t="b">
        <f>Table1[[#This Row],[tutor_count]]&gt;Table24[[#This Row],[tutor_max]]</f>
        <v>0</v>
      </c>
      <c r="AN55" t="b">
        <f>Table1[[#This Row],[tutor-land_count]]&gt;Table24[[#This Row],[tutor-land_max]]</f>
        <v>1</v>
      </c>
      <c r="AO55" t="b">
        <f>Table1[[#This Row],[land_count]]&gt;Table24[[#This Row],[land_max]]</f>
        <v>0</v>
      </c>
    </row>
    <row r="56" spans="1:41" x14ac:dyDescent="0.25">
      <c r="A56" s="1">
        <v>55</v>
      </c>
      <c r="B56" t="s">
        <v>66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1</v>
      </c>
      <c r="L56" t="b">
        <v>0</v>
      </c>
      <c r="M56" t="b">
        <v>0</v>
      </c>
      <c r="N56">
        <f>COUNTIF(C$2:C56,TRUE)</f>
        <v>21</v>
      </c>
      <c r="O56">
        <f>COUNTIF(D$2:D56,TRUE)</f>
        <v>6</v>
      </c>
      <c r="P56">
        <f>COUNTIF(E$2:E56,TRUE)</f>
        <v>3</v>
      </c>
      <c r="Q56">
        <f>COUNTIF(F$2:F56,TRUE)</f>
        <v>6</v>
      </c>
      <c r="R56">
        <f>COUNTIF(G$2:G56,TRUE)</f>
        <v>1</v>
      </c>
      <c r="S56">
        <f>COUNTIF(H$2:H56,TRUE)</f>
        <v>1</v>
      </c>
      <c r="T56">
        <f>COUNTIF(I$2:I56,TRUE)-Table1[[#This Row],[tutor-land_count]]</f>
        <v>0</v>
      </c>
      <c r="U56">
        <f>COUNTIF(J$2:J56,TRUE)</f>
        <v>25</v>
      </c>
      <c r="V56">
        <f>COUNTIF(K$2:K56,TRUE)</f>
        <v>25</v>
      </c>
      <c r="W56">
        <f>COUNTIF(L$2:L56,TRUE)</f>
        <v>6</v>
      </c>
      <c r="X56">
        <v>12</v>
      </c>
      <c r="Y56">
        <v>10</v>
      </c>
      <c r="Z56">
        <v>5</v>
      </c>
      <c r="AA56">
        <v>10</v>
      </c>
      <c r="AB56">
        <v>4</v>
      </c>
      <c r="AC56">
        <v>4</v>
      </c>
      <c r="AD56">
        <v>5</v>
      </c>
      <c r="AE56">
        <v>0</v>
      </c>
      <c r="AF56">
        <v>38</v>
      </c>
      <c r="AG56" t="b">
        <f>Table1[[#This Row],[ramp_count]]&gt;Table24[[#This Row],[ramp_max]]</f>
        <v>1</v>
      </c>
      <c r="AH56" t="b">
        <f>Table1[[#This Row],[removal_count]]&gt;Table24[[#This Row],[removal_max]]</f>
        <v>0</v>
      </c>
      <c r="AI56" t="b">
        <f>Table1[[#This Row],[protects-permanent_count]]&gt;Table24[[#This Row],[protects-permanent_max]]</f>
        <v>0</v>
      </c>
      <c r="AJ56" t="b">
        <f>Table1[[#This Row],[card advantage_count]]&gt;Table24[[#This Row],[card advantage_max]]</f>
        <v>0</v>
      </c>
      <c r="AK56" t="b">
        <f>Table1[[#This Row],[sweeper_count]]&gt;Table24[[#This Row],[sweeper_max]]</f>
        <v>0</v>
      </c>
      <c r="AL56" t="b">
        <f>Table1[[#This Row],[recursion_count]]&gt;Table24[[#This Row],[recursion_max]]</f>
        <v>0</v>
      </c>
      <c r="AM56" t="b">
        <f>Table1[[#This Row],[tutor_count]]&gt;Table24[[#This Row],[tutor_max]]</f>
        <v>0</v>
      </c>
      <c r="AN56" t="b">
        <f>Table1[[#This Row],[tutor-land_count]]&gt;Table24[[#This Row],[tutor-land_max]]</f>
        <v>1</v>
      </c>
      <c r="AO56" t="b">
        <f>Table1[[#This Row],[land_count]]&gt;Table24[[#This Row],[land_max]]</f>
        <v>0</v>
      </c>
    </row>
    <row r="57" spans="1:41" x14ac:dyDescent="0.25">
      <c r="A57" s="1">
        <v>56</v>
      </c>
      <c r="B57" t="s">
        <v>67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1</v>
      </c>
      <c r="L57" t="b">
        <v>0</v>
      </c>
      <c r="M57" t="b">
        <v>0</v>
      </c>
      <c r="N57">
        <f>COUNTIF(C$2:C57,TRUE)</f>
        <v>21</v>
      </c>
      <c r="O57">
        <f>COUNTIF(D$2:D57,TRUE)</f>
        <v>6</v>
      </c>
      <c r="P57">
        <f>COUNTIF(E$2:E57,TRUE)</f>
        <v>3</v>
      </c>
      <c r="Q57">
        <f>COUNTIF(F$2:F57,TRUE)</f>
        <v>6</v>
      </c>
      <c r="R57">
        <f>COUNTIF(G$2:G57,TRUE)</f>
        <v>1</v>
      </c>
      <c r="S57">
        <f>COUNTIF(H$2:H57,TRUE)</f>
        <v>1</v>
      </c>
      <c r="T57">
        <f>COUNTIF(I$2:I57,TRUE)-Table1[[#This Row],[tutor-land_count]]</f>
        <v>0</v>
      </c>
      <c r="U57">
        <f>COUNTIF(J$2:J57,TRUE)</f>
        <v>25</v>
      </c>
      <c r="V57">
        <f>COUNTIF(K$2:K57,TRUE)</f>
        <v>26</v>
      </c>
      <c r="W57">
        <f>COUNTIF(L$2:L57,TRUE)</f>
        <v>6</v>
      </c>
      <c r="X57">
        <v>12</v>
      </c>
      <c r="Y57">
        <v>10</v>
      </c>
      <c r="Z57">
        <v>5</v>
      </c>
      <c r="AA57">
        <v>10</v>
      </c>
      <c r="AB57">
        <v>4</v>
      </c>
      <c r="AC57">
        <v>4</v>
      </c>
      <c r="AD57">
        <v>5</v>
      </c>
      <c r="AE57">
        <v>0</v>
      </c>
      <c r="AF57">
        <v>38</v>
      </c>
      <c r="AG57" t="b">
        <f>Table1[[#This Row],[ramp_count]]&gt;Table24[[#This Row],[ramp_max]]</f>
        <v>1</v>
      </c>
      <c r="AH57" t="b">
        <f>Table1[[#This Row],[removal_count]]&gt;Table24[[#This Row],[removal_max]]</f>
        <v>0</v>
      </c>
      <c r="AI57" t="b">
        <f>Table1[[#This Row],[protects-permanent_count]]&gt;Table24[[#This Row],[protects-permanent_max]]</f>
        <v>0</v>
      </c>
      <c r="AJ57" t="b">
        <f>Table1[[#This Row],[card advantage_count]]&gt;Table24[[#This Row],[card advantage_max]]</f>
        <v>0</v>
      </c>
      <c r="AK57" t="b">
        <f>Table1[[#This Row],[sweeper_count]]&gt;Table24[[#This Row],[sweeper_max]]</f>
        <v>0</v>
      </c>
      <c r="AL57" t="b">
        <f>Table1[[#This Row],[recursion_count]]&gt;Table24[[#This Row],[recursion_max]]</f>
        <v>0</v>
      </c>
      <c r="AM57" t="b">
        <f>Table1[[#This Row],[tutor_count]]&gt;Table24[[#This Row],[tutor_max]]</f>
        <v>0</v>
      </c>
      <c r="AN57" t="b">
        <f>Table1[[#This Row],[tutor-land_count]]&gt;Table24[[#This Row],[tutor-land_max]]</f>
        <v>1</v>
      </c>
      <c r="AO57" t="b">
        <f>Table1[[#This Row],[land_count]]&gt;Table24[[#This Row],[land_max]]</f>
        <v>0</v>
      </c>
    </row>
    <row r="58" spans="1:41" x14ac:dyDescent="0.25">
      <c r="A58" s="1">
        <v>57</v>
      </c>
      <c r="B58" s="4" t="s">
        <v>68</v>
      </c>
      <c r="C58" s="4" t="b">
        <v>1</v>
      </c>
      <c r="D58" s="4" t="b">
        <v>0</v>
      </c>
      <c r="E58" s="4" t="b">
        <v>0</v>
      </c>
      <c r="F58" s="4" t="b">
        <v>0</v>
      </c>
      <c r="G58" s="4" t="b">
        <v>0</v>
      </c>
      <c r="H58" s="4" t="b">
        <v>0</v>
      </c>
      <c r="I58" s="4" t="b">
        <v>0</v>
      </c>
      <c r="J58" s="4" t="b">
        <v>0</v>
      </c>
      <c r="K58" s="4" t="b">
        <v>0</v>
      </c>
      <c r="L58" s="4" t="b">
        <v>1</v>
      </c>
      <c r="M58" t="b">
        <v>1</v>
      </c>
      <c r="N58">
        <f>COUNTIF(C$2:C58,TRUE)</f>
        <v>22</v>
      </c>
      <c r="O58">
        <f>COUNTIF(D$2:D58,TRUE)</f>
        <v>6</v>
      </c>
      <c r="P58">
        <f>COUNTIF(E$2:E58,TRUE)</f>
        <v>3</v>
      </c>
      <c r="Q58">
        <f>COUNTIF(F$2:F58,TRUE)</f>
        <v>6</v>
      </c>
      <c r="R58">
        <f>COUNTIF(G$2:G58,TRUE)</f>
        <v>1</v>
      </c>
      <c r="S58">
        <f>COUNTIF(H$2:H58,TRUE)</f>
        <v>1</v>
      </c>
      <c r="T58">
        <f>COUNTIF(I$2:I58,TRUE)-Table1[[#This Row],[tutor-land_count]]</f>
        <v>0</v>
      </c>
      <c r="U58">
        <f>COUNTIF(J$2:J58,TRUE)</f>
        <v>25</v>
      </c>
      <c r="V58">
        <f>COUNTIF(K$2:K58,TRUE)</f>
        <v>26</v>
      </c>
      <c r="W58">
        <f>COUNTIF(L$2:L58,TRUE)</f>
        <v>7</v>
      </c>
      <c r="X58">
        <v>12</v>
      </c>
      <c r="Y58">
        <v>10</v>
      </c>
      <c r="Z58">
        <v>5</v>
      </c>
      <c r="AA58">
        <v>10</v>
      </c>
      <c r="AB58">
        <v>4</v>
      </c>
      <c r="AC58">
        <v>4</v>
      </c>
      <c r="AD58">
        <v>5</v>
      </c>
      <c r="AE58">
        <v>0</v>
      </c>
      <c r="AF58">
        <v>38</v>
      </c>
      <c r="AG58" t="b">
        <f>Table1[[#This Row],[ramp_count]]&gt;Table24[[#This Row],[ramp_max]]</f>
        <v>1</v>
      </c>
      <c r="AH58" t="b">
        <f>Table1[[#This Row],[removal_count]]&gt;Table24[[#This Row],[removal_max]]</f>
        <v>0</v>
      </c>
      <c r="AI58" t="b">
        <f>Table1[[#This Row],[protects-permanent_count]]&gt;Table24[[#This Row],[protects-permanent_max]]</f>
        <v>0</v>
      </c>
      <c r="AJ58" t="b">
        <f>Table1[[#This Row],[card advantage_count]]&gt;Table24[[#This Row],[card advantage_max]]</f>
        <v>0</v>
      </c>
      <c r="AK58" t="b">
        <f>Table1[[#This Row],[sweeper_count]]&gt;Table24[[#This Row],[sweeper_max]]</f>
        <v>0</v>
      </c>
      <c r="AL58" t="b">
        <f>Table1[[#This Row],[recursion_count]]&gt;Table24[[#This Row],[recursion_max]]</f>
        <v>0</v>
      </c>
      <c r="AM58" t="b">
        <f>Table1[[#This Row],[tutor_count]]&gt;Table24[[#This Row],[tutor_max]]</f>
        <v>0</v>
      </c>
      <c r="AN58" t="b">
        <f>Table1[[#This Row],[tutor-land_count]]&gt;Table24[[#This Row],[tutor-land_max]]</f>
        <v>1</v>
      </c>
      <c r="AO58" t="b">
        <f>Table1[[#This Row],[land_count]]&gt;Table24[[#This Row],[land_max]]</f>
        <v>0</v>
      </c>
    </row>
    <row r="59" spans="1:41" x14ac:dyDescent="0.25">
      <c r="A59" s="1">
        <v>58</v>
      </c>
      <c r="B59" t="s">
        <v>69</v>
      </c>
      <c r="C59" t="b">
        <v>0</v>
      </c>
      <c r="D59" t="b">
        <v>0</v>
      </c>
      <c r="E59" t="b">
        <v>0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>
        <f>COUNTIF(C$2:C59,TRUE)</f>
        <v>22</v>
      </c>
      <c r="O59">
        <f>COUNTIF(D$2:D59,TRUE)</f>
        <v>6</v>
      </c>
      <c r="P59">
        <f>COUNTIF(E$2:E59,TRUE)</f>
        <v>3</v>
      </c>
      <c r="Q59">
        <f>COUNTIF(F$2:F59,TRUE)</f>
        <v>7</v>
      </c>
      <c r="R59">
        <f>COUNTIF(G$2:G59,TRUE)</f>
        <v>1</v>
      </c>
      <c r="S59">
        <f>COUNTIF(H$2:H59,TRUE)</f>
        <v>1</v>
      </c>
      <c r="T59">
        <f>COUNTIF(I$2:I59,TRUE)-Table1[[#This Row],[tutor-land_count]]</f>
        <v>0</v>
      </c>
      <c r="U59">
        <f>COUNTIF(J$2:J59,TRUE)</f>
        <v>25</v>
      </c>
      <c r="V59">
        <f>COUNTIF(K$2:K59,TRUE)</f>
        <v>26</v>
      </c>
      <c r="W59">
        <f>COUNTIF(L$2:L59,TRUE)</f>
        <v>7</v>
      </c>
      <c r="X59">
        <v>12</v>
      </c>
      <c r="Y59">
        <v>10</v>
      </c>
      <c r="Z59">
        <v>5</v>
      </c>
      <c r="AA59">
        <v>10</v>
      </c>
      <c r="AB59">
        <v>4</v>
      </c>
      <c r="AC59">
        <v>4</v>
      </c>
      <c r="AD59">
        <v>5</v>
      </c>
      <c r="AE59">
        <v>0</v>
      </c>
      <c r="AF59">
        <v>38</v>
      </c>
      <c r="AG59" t="b">
        <f>Table1[[#This Row],[ramp_count]]&gt;Table24[[#This Row],[ramp_max]]</f>
        <v>1</v>
      </c>
      <c r="AH59" t="b">
        <f>Table1[[#This Row],[removal_count]]&gt;Table24[[#This Row],[removal_max]]</f>
        <v>0</v>
      </c>
      <c r="AI59" t="b">
        <f>Table1[[#This Row],[protects-permanent_count]]&gt;Table24[[#This Row],[protects-permanent_max]]</f>
        <v>0</v>
      </c>
      <c r="AJ59" t="b">
        <f>Table1[[#This Row],[card advantage_count]]&gt;Table24[[#This Row],[card advantage_max]]</f>
        <v>0</v>
      </c>
      <c r="AK59" t="b">
        <f>Table1[[#This Row],[sweeper_count]]&gt;Table24[[#This Row],[sweeper_max]]</f>
        <v>0</v>
      </c>
      <c r="AL59" t="b">
        <f>Table1[[#This Row],[recursion_count]]&gt;Table24[[#This Row],[recursion_max]]</f>
        <v>0</v>
      </c>
      <c r="AM59" t="b">
        <f>Table1[[#This Row],[tutor_count]]&gt;Table24[[#This Row],[tutor_max]]</f>
        <v>0</v>
      </c>
      <c r="AN59" t="b">
        <f>Table1[[#This Row],[tutor-land_count]]&gt;Table24[[#This Row],[tutor-land_max]]</f>
        <v>1</v>
      </c>
      <c r="AO59" t="b">
        <f>Table1[[#This Row],[land_count]]&gt;Table24[[#This Row],[land_max]]</f>
        <v>0</v>
      </c>
    </row>
    <row r="60" spans="1:41" x14ac:dyDescent="0.25">
      <c r="A60" s="1">
        <v>59</v>
      </c>
      <c r="B60" t="s">
        <v>70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1</v>
      </c>
      <c r="L60" t="b">
        <v>0</v>
      </c>
      <c r="M60" t="b">
        <v>0</v>
      </c>
      <c r="N60">
        <f>COUNTIF(C$2:C60,TRUE)</f>
        <v>22</v>
      </c>
      <c r="O60">
        <f>COUNTIF(D$2:D60,TRUE)</f>
        <v>6</v>
      </c>
      <c r="P60">
        <f>COUNTIF(E$2:E60,TRUE)</f>
        <v>3</v>
      </c>
      <c r="Q60">
        <f>COUNTIF(F$2:F60,TRUE)</f>
        <v>7</v>
      </c>
      <c r="R60">
        <f>COUNTIF(G$2:G60,TRUE)</f>
        <v>1</v>
      </c>
      <c r="S60">
        <f>COUNTIF(H$2:H60,TRUE)</f>
        <v>1</v>
      </c>
      <c r="T60">
        <f>COUNTIF(I$2:I60,TRUE)-Table1[[#This Row],[tutor-land_count]]</f>
        <v>0</v>
      </c>
      <c r="U60">
        <f>COUNTIF(J$2:J60,TRUE)</f>
        <v>25</v>
      </c>
      <c r="V60">
        <f>COUNTIF(K$2:K60,TRUE)</f>
        <v>27</v>
      </c>
      <c r="W60">
        <f>COUNTIF(L$2:L60,TRUE)</f>
        <v>7</v>
      </c>
      <c r="X60">
        <v>12</v>
      </c>
      <c r="Y60">
        <v>10</v>
      </c>
      <c r="Z60">
        <v>5</v>
      </c>
      <c r="AA60">
        <v>10</v>
      </c>
      <c r="AB60">
        <v>4</v>
      </c>
      <c r="AC60">
        <v>4</v>
      </c>
      <c r="AD60">
        <v>5</v>
      </c>
      <c r="AE60">
        <v>0</v>
      </c>
      <c r="AF60">
        <v>38</v>
      </c>
      <c r="AG60" t="b">
        <f>Table1[[#This Row],[ramp_count]]&gt;Table24[[#This Row],[ramp_max]]</f>
        <v>1</v>
      </c>
      <c r="AH60" t="b">
        <f>Table1[[#This Row],[removal_count]]&gt;Table24[[#This Row],[removal_max]]</f>
        <v>0</v>
      </c>
      <c r="AI60" t="b">
        <f>Table1[[#This Row],[protects-permanent_count]]&gt;Table24[[#This Row],[protects-permanent_max]]</f>
        <v>0</v>
      </c>
      <c r="AJ60" t="b">
        <f>Table1[[#This Row],[card advantage_count]]&gt;Table24[[#This Row],[card advantage_max]]</f>
        <v>0</v>
      </c>
      <c r="AK60" t="b">
        <f>Table1[[#This Row],[sweeper_count]]&gt;Table24[[#This Row],[sweeper_max]]</f>
        <v>0</v>
      </c>
      <c r="AL60" t="b">
        <f>Table1[[#This Row],[recursion_count]]&gt;Table24[[#This Row],[recursion_max]]</f>
        <v>0</v>
      </c>
      <c r="AM60" t="b">
        <f>Table1[[#This Row],[tutor_count]]&gt;Table24[[#This Row],[tutor_max]]</f>
        <v>0</v>
      </c>
      <c r="AN60" t="b">
        <f>Table1[[#This Row],[tutor-land_count]]&gt;Table24[[#This Row],[tutor-land_max]]</f>
        <v>1</v>
      </c>
      <c r="AO60" t="b">
        <f>Table1[[#This Row],[land_count]]&gt;Table24[[#This Row],[land_max]]</f>
        <v>0</v>
      </c>
    </row>
    <row r="61" spans="1:41" x14ac:dyDescent="0.25">
      <c r="A61" s="1">
        <v>60</v>
      </c>
      <c r="B61" t="s">
        <v>71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1</v>
      </c>
      <c r="L61" t="b">
        <v>0</v>
      </c>
      <c r="M61" t="b">
        <v>0</v>
      </c>
      <c r="N61">
        <f>COUNTIF(C$2:C61,TRUE)</f>
        <v>22</v>
      </c>
      <c r="O61">
        <f>COUNTIF(D$2:D61,TRUE)</f>
        <v>6</v>
      </c>
      <c r="P61">
        <f>COUNTIF(E$2:E61,TRUE)</f>
        <v>3</v>
      </c>
      <c r="Q61">
        <f>COUNTIF(F$2:F61,TRUE)</f>
        <v>7</v>
      </c>
      <c r="R61">
        <f>COUNTIF(G$2:G61,TRUE)</f>
        <v>1</v>
      </c>
      <c r="S61">
        <f>COUNTIF(H$2:H61,TRUE)</f>
        <v>1</v>
      </c>
      <c r="T61">
        <f>COUNTIF(I$2:I61,TRUE)-Table1[[#This Row],[tutor-land_count]]</f>
        <v>0</v>
      </c>
      <c r="U61">
        <f>COUNTIF(J$2:J61,TRUE)</f>
        <v>25</v>
      </c>
      <c r="V61">
        <f>COUNTIF(K$2:K61,TRUE)</f>
        <v>28</v>
      </c>
      <c r="W61">
        <f>COUNTIF(L$2:L61,TRUE)</f>
        <v>7</v>
      </c>
      <c r="X61">
        <v>12</v>
      </c>
      <c r="Y61">
        <v>10</v>
      </c>
      <c r="Z61">
        <v>5</v>
      </c>
      <c r="AA61">
        <v>10</v>
      </c>
      <c r="AB61">
        <v>4</v>
      </c>
      <c r="AC61">
        <v>4</v>
      </c>
      <c r="AD61">
        <v>5</v>
      </c>
      <c r="AE61">
        <v>0</v>
      </c>
      <c r="AF61">
        <v>38</v>
      </c>
      <c r="AG61" t="b">
        <f>Table1[[#This Row],[ramp_count]]&gt;Table24[[#This Row],[ramp_max]]</f>
        <v>1</v>
      </c>
      <c r="AH61" t="b">
        <f>Table1[[#This Row],[removal_count]]&gt;Table24[[#This Row],[removal_max]]</f>
        <v>0</v>
      </c>
      <c r="AI61" t="b">
        <f>Table1[[#This Row],[protects-permanent_count]]&gt;Table24[[#This Row],[protects-permanent_max]]</f>
        <v>0</v>
      </c>
      <c r="AJ61" t="b">
        <f>Table1[[#This Row],[card advantage_count]]&gt;Table24[[#This Row],[card advantage_max]]</f>
        <v>0</v>
      </c>
      <c r="AK61" t="b">
        <f>Table1[[#This Row],[sweeper_count]]&gt;Table24[[#This Row],[sweeper_max]]</f>
        <v>0</v>
      </c>
      <c r="AL61" t="b">
        <f>Table1[[#This Row],[recursion_count]]&gt;Table24[[#This Row],[recursion_max]]</f>
        <v>0</v>
      </c>
      <c r="AM61" t="b">
        <f>Table1[[#This Row],[tutor_count]]&gt;Table24[[#This Row],[tutor_max]]</f>
        <v>0</v>
      </c>
      <c r="AN61" t="b">
        <f>Table1[[#This Row],[tutor-land_count]]&gt;Table24[[#This Row],[tutor-land_max]]</f>
        <v>1</v>
      </c>
      <c r="AO61" t="b">
        <f>Table1[[#This Row],[land_count]]&gt;Table24[[#This Row],[land_max]]</f>
        <v>0</v>
      </c>
    </row>
    <row r="62" spans="1:41" x14ac:dyDescent="0.25">
      <c r="A62" s="1">
        <v>61</v>
      </c>
      <c r="B62" t="s">
        <v>72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1</v>
      </c>
      <c r="L62" t="b">
        <v>0</v>
      </c>
      <c r="M62" t="b">
        <v>0</v>
      </c>
      <c r="N62">
        <f>COUNTIF(C$2:C62,TRUE)</f>
        <v>22</v>
      </c>
      <c r="O62">
        <f>COUNTIF(D$2:D62,TRUE)</f>
        <v>6</v>
      </c>
      <c r="P62">
        <f>COUNTIF(E$2:E62,TRUE)</f>
        <v>3</v>
      </c>
      <c r="Q62">
        <f>COUNTIF(F$2:F62,TRUE)</f>
        <v>7</v>
      </c>
      <c r="R62">
        <f>COUNTIF(G$2:G62,TRUE)</f>
        <v>1</v>
      </c>
      <c r="S62">
        <f>COUNTIF(H$2:H62,TRUE)</f>
        <v>1</v>
      </c>
      <c r="T62">
        <f>COUNTIF(I$2:I62,TRUE)-Table1[[#This Row],[tutor-land_count]]</f>
        <v>0</v>
      </c>
      <c r="U62">
        <f>COUNTIF(J$2:J62,TRUE)</f>
        <v>25</v>
      </c>
      <c r="V62">
        <f>COUNTIF(K$2:K62,TRUE)</f>
        <v>29</v>
      </c>
      <c r="W62">
        <f>COUNTIF(L$2:L62,TRUE)</f>
        <v>7</v>
      </c>
      <c r="X62">
        <v>12</v>
      </c>
      <c r="Y62">
        <v>10</v>
      </c>
      <c r="Z62">
        <v>5</v>
      </c>
      <c r="AA62">
        <v>10</v>
      </c>
      <c r="AB62">
        <v>4</v>
      </c>
      <c r="AC62">
        <v>4</v>
      </c>
      <c r="AD62">
        <v>5</v>
      </c>
      <c r="AE62">
        <v>0</v>
      </c>
      <c r="AF62">
        <v>38</v>
      </c>
      <c r="AG62" t="b">
        <f>Table1[[#This Row],[ramp_count]]&gt;Table24[[#This Row],[ramp_max]]</f>
        <v>1</v>
      </c>
      <c r="AH62" t="b">
        <f>Table1[[#This Row],[removal_count]]&gt;Table24[[#This Row],[removal_max]]</f>
        <v>0</v>
      </c>
      <c r="AI62" t="b">
        <f>Table1[[#This Row],[protects-permanent_count]]&gt;Table24[[#This Row],[protects-permanent_max]]</f>
        <v>0</v>
      </c>
      <c r="AJ62" t="b">
        <f>Table1[[#This Row],[card advantage_count]]&gt;Table24[[#This Row],[card advantage_max]]</f>
        <v>0</v>
      </c>
      <c r="AK62" t="b">
        <f>Table1[[#This Row],[sweeper_count]]&gt;Table24[[#This Row],[sweeper_max]]</f>
        <v>0</v>
      </c>
      <c r="AL62" t="b">
        <f>Table1[[#This Row],[recursion_count]]&gt;Table24[[#This Row],[recursion_max]]</f>
        <v>0</v>
      </c>
      <c r="AM62" t="b">
        <f>Table1[[#This Row],[tutor_count]]&gt;Table24[[#This Row],[tutor_max]]</f>
        <v>0</v>
      </c>
      <c r="AN62" t="b">
        <f>Table1[[#This Row],[tutor-land_count]]&gt;Table24[[#This Row],[tutor-land_max]]</f>
        <v>1</v>
      </c>
      <c r="AO62" t="b">
        <f>Table1[[#This Row],[land_count]]&gt;Table24[[#This Row],[land_max]]</f>
        <v>0</v>
      </c>
    </row>
    <row r="63" spans="1:41" x14ac:dyDescent="0.25">
      <c r="A63" s="1">
        <v>62</v>
      </c>
      <c r="B63" t="s">
        <v>73</v>
      </c>
      <c r="C63" t="b">
        <v>0</v>
      </c>
      <c r="D63" t="b">
        <v>0</v>
      </c>
      <c r="E63" t="b">
        <v>0</v>
      </c>
      <c r="F63" t="b">
        <v>1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>
        <f>COUNTIF(C$2:C63,TRUE)</f>
        <v>22</v>
      </c>
      <c r="O63">
        <f>COUNTIF(D$2:D63,TRUE)</f>
        <v>6</v>
      </c>
      <c r="P63">
        <f>COUNTIF(E$2:E63,TRUE)</f>
        <v>3</v>
      </c>
      <c r="Q63">
        <f>COUNTIF(F$2:F63,TRUE)</f>
        <v>8</v>
      </c>
      <c r="R63">
        <f>COUNTIF(G$2:G63,TRUE)</f>
        <v>1</v>
      </c>
      <c r="S63">
        <f>COUNTIF(H$2:H63,TRUE)</f>
        <v>1</v>
      </c>
      <c r="T63">
        <f>COUNTIF(I$2:I63,TRUE)-Table1[[#This Row],[tutor-land_count]]</f>
        <v>0</v>
      </c>
      <c r="U63">
        <f>COUNTIF(J$2:J63,TRUE)</f>
        <v>25</v>
      </c>
      <c r="V63">
        <f>COUNTIF(K$2:K63,TRUE)</f>
        <v>29</v>
      </c>
      <c r="W63">
        <f>COUNTIF(L$2:L63,TRUE)</f>
        <v>7</v>
      </c>
      <c r="X63">
        <v>12</v>
      </c>
      <c r="Y63">
        <v>10</v>
      </c>
      <c r="Z63">
        <v>5</v>
      </c>
      <c r="AA63">
        <v>10</v>
      </c>
      <c r="AB63">
        <v>4</v>
      </c>
      <c r="AC63">
        <v>4</v>
      </c>
      <c r="AD63">
        <v>5</v>
      </c>
      <c r="AE63">
        <v>0</v>
      </c>
      <c r="AF63">
        <v>38</v>
      </c>
      <c r="AG63" t="b">
        <f>Table1[[#This Row],[ramp_count]]&gt;Table24[[#This Row],[ramp_max]]</f>
        <v>1</v>
      </c>
      <c r="AH63" t="b">
        <f>Table1[[#This Row],[removal_count]]&gt;Table24[[#This Row],[removal_max]]</f>
        <v>0</v>
      </c>
      <c r="AI63" t="b">
        <f>Table1[[#This Row],[protects-permanent_count]]&gt;Table24[[#This Row],[protects-permanent_max]]</f>
        <v>0</v>
      </c>
      <c r="AJ63" t="b">
        <f>Table1[[#This Row],[card advantage_count]]&gt;Table24[[#This Row],[card advantage_max]]</f>
        <v>0</v>
      </c>
      <c r="AK63" t="b">
        <f>Table1[[#This Row],[sweeper_count]]&gt;Table24[[#This Row],[sweeper_max]]</f>
        <v>0</v>
      </c>
      <c r="AL63" t="b">
        <f>Table1[[#This Row],[recursion_count]]&gt;Table24[[#This Row],[recursion_max]]</f>
        <v>0</v>
      </c>
      <c r="AM63" t="b">
        <f>Table1[[#This Row],[tutor_count]]&gt;Table24[[#This Row],[tutor_max]]</f>
        <v>0</v>
      </c>
      <c r="AN63" t="b">
        <f>Table1[[#This Row],[tutor-land_count]]&gt;Table24[[#This Row],[tutor-land_max]]</f>
        <v>1</v>
      </c>
      <c r="AO63" t="b">
        <f>Table1[[#This Row],[land_count]]&gt;Table24[[#This Row],[land_max]]</f>
        <v>0</v>
      </c>
    </row>
    <row r="64" spans="1:41" x14ac:dyDescent="0.25">
      <c r="A64" s="1">
        <v>63</v>
      </c>
      <c r="B64" t="s">
        <v>74</v>
      </c>
      <c r="C64" t="b">
        <v>0</v>
      </c>
      <c r="D64" t="b">
        <v>1</v>
      </c>
      <c r="E64" t="b">
        <v>0</v>
      </c>
      <c r="F64" t="b">
        <v>0</v>
      </c>
      <c r="G64" t="b">
        <v>1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>
        <f>COUNTIF(C$2:C64,TRUE)</f>
        <v>22</v>
      </c>
      <c r="O64">
        <f>COUNTIF(D$2:D64,TRUE)</f>
        <v>7</v>
      </c>
      <c r="P64">
        <f>COUNTIF(E$2:E64,TRUE)</f>
        <v>3</v>
      </c>
      <c r="Q64">
        <f>COUNTIF(F$2:F64,TRUE)</f>
        <v>8</v>
      </c>
      <c r="R64">
        <f>COUNTIF(G$2:G64,TRUE)</f>
        <v>2</v>
      </c>
      <c r="S64">
        <f>COUNTIF(H$2:H64,TRUE)</f>
        <v>1</v>
      </c>
      <c r="T64">
        <f>COUNTIF(I$2:I64,TRUE)-Table1[[#This Row],[tutor-land_count]]</f>
        <v>0</v>
      </c>
      <c r="U64">
        <f>COUNTIF(J$2:J64,TRUE)</f>
        <v>25</v>
      </c>
      <c r="V64">
        <f>COUNTIF(K$2:K64,TRUE)</f>
        <v>29</v>
      </c>
      <c r="W64">
        <f>COUNTIF(L$2:L64,TRUE)</f>
        <v>7</v>
      </c>
      <c r="X64">
        <v>12</v>
      </c>
      <c r="Y64">
        <v>10</v>
      </c>
      <c r="Z64">
        <v>5</v>
      </c>
      <c r="AA64">
        <v>10</v>
      </c>
      <c r="AB64">
        <v>4</v>
      </c>
      <c r="AC64">
        <v>4</v>
      </c>
      <c r="AD64">
        <v>5</v>
      </c>
      <c r="AE64">
        <v>0</v>
      </c>
      <c r="AF64">
        <v>38</v>
      </c>
      <c r="AG64" t="b">
        <f>Table1[[#This Row],[ramp_count]]&gt;Table24[[#This Row],[ramp_max]]</f>
        <v>1</v>
      </c>
      <c r="AH64" t="b">
        <f>Table1[[#This Row],[removal_count]]&gt;Table24[[#This Row],[removal_max]]</f>
        <v>0</v>
      </c>
      <c r="AI64" t="b">
        <f>Table1[[#This Row],[protects-permanent_count]]&gt;Table24[[#This Row],[protects-permanent_max]]</f>
        <v>0</v>
      </c>
      <c r="AJ64" t="b">
        <f>Table1[[#This Row],[card advantage_count]]&gt;Table24[[#This Row],[card advantage_max]]</f>
        <v>0</v>
      </c>
      <c r="AK64" t="b">
        <f>Table1[[#This Row],[sweeper_count]]&gt;Table24[[#This Row],[sweeper_max]]</f>
        <v>0</v>
      </c>
      <c r="AL64" t="b">
        <f>Table1[[#This Row],[recursion_count]]&gt;Table24[[#This Row],[recursion_max]]</f>
        <v>0</v>
      </c>
      <c r="AM64" t="b">
        <f>Table1[[#This Row],[tutor_count]]&gt;Table24[[#This Row],[tutor_max]]</f>
        <v>0</v>
      </c>
      <c r="AN64" t="b">
        <f>Table1[[#This Row],[tutor-land_count]]&gt;Table24[[#This Row],[tutor-land_max]]</f>
        <v>1</v>
      </c>
      <c r="AO64" t="b">
        <f>Table1[[#This Row],[land_count]]&gt;Table24[[#This Row],[land_max]]</f>
        <v>0</v>
      </c>
    </row>
    <row r="65" spans="1:41" x14ac:dyDescent="0.25">
      <c r="A65" s="1">
        <v>64</v>
      </c>
      <c r="B65" t="s">
        <v>75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1</v>
      </c>
      <c r="L65" t="b">
        <v>0</v>
      </c>
      <c r="M65" t="b">
        <v>0</v>
      </c>
      <c r="N65">
        <f>COUNTIF(C$2:C65,TRUE)</f>
        <v>22</v>
      </c>
      <c r="O65">
        <f>COUNTIF(D$2:D65,TRUE)</f>
        <v>7</v>
      </c>
      <c r="P65">
        <f>COUNTIF(E$2:E65,TRUE)</f>
        <v>3</v>
      </c>
      <c r="Q65">
        <f>COUNTIF(F$2:F65,TRUE)</f>
        <v>8</v>
      </c>
      <c r="R65">
        <f>COUNTIF(G$2:G65,TRUE)</f>
        <v>2</v>
      </c>
      <c r="S65">
        <f>COUNTIF(H$2:H65,TRUE)</f>
        <v>1</v>
      </c>
      <c r="T65">
        <f>COUNTIF(I$2:I65,TRUE)-Table1[[#This Row],[tutor-land_count]]</f>
        <v>0</v>
      </c>
      <c r="U65">
        <f>COUNTIF(J$2:J65,TRUE)</f>
        <v>25</v>
      </c>
      <c r="V65">
        <f>COUNTIF(K$2:K65,TRUE)</f>
        <v>30</v>
      </c>
      <c r="W65">
        <f>COUNTIF(L$2:L65,TRUE)</f>
        <v>7</v>
      </c>
      <c r="X65">
        <v>12</v>
      </c>
      <c r="Y65">
        <v>10</v>
      </c>
      <c r="Z65">
        <v>5</v>
      </c>
      <c r="AA65">
        <v>10</v>
      </c>
      <c r="AB65">
        <v>4</v>
      </c>
      <c r="AC65">
        <v>4</v>
      </c>
      <c r="AD65">
        <v>5</v>
      </c>
      <c r="AE65">
        <v>0</v>
      </c>
      <c r="AF65">
        <v>38</v>
      </c>
      <c r="AG65" t="b">
        <f>Table1[[#This Row],[ramp_count]]&gt;Table24[[#This Row],[ramp_max]]</f>
        <v>1</v>
      </c>
      <c r="AH65" t="b">
        <f>Table1[[#This Row],[removal_count]]&gt;Table24[[#This Row],[removal_max]]</f>
        <v>0</v>
      </c>
      <c r="AI65" t="b">
        <f>Table1[[#This Row],[protects-permanent_count]]&gt;Table24[[#This Row],[protects-permanent_max]]</f>
        <v>0</v>
      </c>
      <c r="AJ65" t="b">
        <f>Table1[[#This Row],[card advantage_count]]&gt;Table24[[#This Row],[card advantage_max]]</f>
        <v>0</v>
      </c>
      <c r="AK65" t="b">
        <f>Table1[[#This Row],[sweeper_count]]&gt;Table24[[#This Row],[sweeper_max]]</f>
        <v>0</v>
      </c>
      <c r="AL65" t="b">
        <f>Table1[[#This Row],[recursion_count]]&gt;Table24[[#This Row],[recursion_max]]</f>
        <v>0</v>
      </c>
      <c r="AM65" t="b">
        <f>Table1[[#This Row],[tutor_count]]&gt;Table24[[#This Row],[tutor_max]]</f>
        <v>0</v>
      </c>
      <c r="AN65" t="b">
        <f>Table1[[#This Row],[tutor-land_count]]&gt;Table24[[#This Row],[tutor-land_max]]</f>
        <v>1</v>
      </c>
      <c r="AO65" t="b">
        <f>Table1[[#This Row],[land_count]]&gt;Table24[[#This Row],[land_max]]</f>
        <v>0</v>
      </c>
    </row>
    <row r="66" spans="1:41" x14ac:dyDescent="0.25">
      <c r="A66" s="1">
        <v>65</v>
      </c>
      <c r="B66" t="s">
        <v>76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1</v>
      </c>
      <c r="L66" t="b">
        <v>0</v>
      </c>
      <c r="M66" t="b">
        <v>0</v>
      </c>
      <c r="N66">
        <f>COUNTIF(C$2:C66,TRUE)</f>
        <v>22</v>
      </c>
      <c r="O66">
        <f>COUNTIF(D$2:D66,TRUE)</f>
        <v>7</v>
      </c>
      <c r="P66">
        <f>COUNTIF(E$2:E66,TRUE)</f>
        <v>3</v>
      </c>
      <c r="Q66">
        <f>COUNTIF(F$2:F66,TRUE)</f>
        <v>8</v>
      </c>
      <c r="R66">
        <f>COUNTIF(G$2:G66,TRUE)</f>
        <v>2</v>
      </c>
      <c r="S66">
        <f>COUNTIF(H$2:H66,TRUE)</f>
        <v>1</v>
      </c>
      <c r="T66">
        <f>COUNTIF(I$2:I66,TRUE)-Table1[[#This Row],[tutor-land_count]]</f>
        <v>0</v>
      </c>
      <c r="U66">
        <f>COUNTIF(J$2:J66,TRUE)</f>
        <v>25</v>
      </c>
      <c r="V66">
        <f>COUNTIF(K$2:K66,TRUE)</f>
        <v>31</v>
      </c>
      <c r="W66">
        <f>COUNTIF(L$2:L66,TRUE)</f>
        <v>7</v>
      </c>
      <c r="X66">
        <v>12</v>
      </c>
      <c r="Y66">
        <v>10</v>
      </c>
      <c r="Z66">
        <v>5</v>
      </c>
      <c r="AA66">
        <v>10</v>
      </c>
      <c r="AB66">
        <v>4</v>
      </c>
      <c r="AC66">
        <v>4</v>
      </c>
      <c r="AD66">
        <v>5</v>
      </c>
      <c r="AE66">
        <v>0</v>
      </c>
      <c r="AF66">
        <v>38</v>
      </c>
      <c r="AG66" t="b">
        <f>Table1[[#This Row],[ramp_count]]&gt;Table24[[#This Row],[ramp_max]]</f>
        <v>1</v>
      </c>
      <c r="AH66" t="b">
        <f>Table1[[#This Row],[removal_count]]&gt;Table24[[#This Row],[removal_max]]</f>
        <v>0</v>
      </c>
      <c r="AI66" t="b">
        <f>Table1[[#This Row],[protects-permanent_count]]&gt;Table24[[#This Row],[protects-permanent_max]]</f>
        <v>0</v>
      </c>
      <c r="AJ66" t="b">
        <f>Table1[[#This Row],[card advantage_count]]&gt;Table24[[#This Row],[card advantage_max]]</f>
        <v>0</v>
      </c>
      <c r="AK66" t="b">
        <f>Table1[[#This Row],[sweeper_count]]&gt;Table24[[#This Row],[sweeper_max]]</f>
        <v>0</v>
      </c>
      <c r="AL66" t="b">
        <f>Table1[[#This Row],[recursion_count]]&gt;Table24[[#This Row],[recursion_max]]</f>
        <v>0</v>
      </c>
      <c r="AM66" t="b">
        <f>Table1[[#This Row],[tutor_count]]&gt;Table24[[#This Row],[tutor_max]]</f>
        <v>0</v>
      </c>
      <c r="AN66" t="b">
        <f>Table1[[#This Row],[tutor-land_count]]&gt;Table24[[#This Row],[tutor-land_max]]</f>
        <v>1</v>
      </c>
      <c r="AO66" t="b">
        <f>Table1[[#This Row],[land_count]]&gt;Table24[[#This Row],[land_max]]</f>
        <v>0</v>
      </c>
    </row>
    <row r="67" spans="1:41" x14ac:dyDescent="0.25">
      <c r="A67" s="1">
        <v>66</v>
      </c>
      <c r="B67" t="s">
        <v>77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1</v>
      </c>
      <c r="L67" t="b">
        <v>0</v>
      </c>
      <c r="M67" t="b">
        <v>0</v>
      </c>
      <c r="N67">
        <f>COUNTIF(C$2:C67,TRUE)</f>
        <v>22</v>
      </c>
      <c r="O67">
        <f>COUNTIF(D$2:D67,TRUE)</f>
        <v>7</v>
      </c>
      <c r="P67">
        <f>COUNTIF(E$2:E67,TRUE)</f>
        <v>3</v>
      </c>
      <c r="Q67">
        <f>COUNTIF(F$2:F67,TRUE)</f>
        <v>8</v>
      </c>
      <c r="R67">
        <f>COUNTIF(G$2:G67,TRUE)</f>
        <v>2</v>
      </c>
      <c r="S67">
        <f>COUNTIF(H$2:H67,TRUE)</f>
        <v>1</v>
      </c>
      <c r="T67">
        <f>COUNTIF(I$2:I67,TRUE)-Table1[[#This Row],[tutor-land_count]]</f>
        <v>0</v>
      </c>
      <c r="U67">
        <f>COUNTIF(J$2:J67,TRUE)</f>
        <v>25</v>
      </c>
      <c r="V67">
        <f>COUNTIF(K$2:K67,TRUE)</f>
        <v>32</v>
      </c>
      <c r="W67">
        <f>COUNTIF(L$2:L67,TRUE)</f>
        <v>7</v>
      </c>
      <c r="X67">
        <v>12</v>
      </c>
      <c r="Y67">
        <v>10</v>
      </c>
      <c r="Z67">
        <v>5</v>
      </c>
      <c r="AA67">
        <v>10</v>
      </c>
      <c r="AB67">
        <v>4</v>
      </c>
      <c r="AC67">
        <v>4</v>
      </c>
      <c r="AD67">
        <v>5</v>
      </c>
      <c r="AE67">
        <v>0</v>
      </c>
      <c r="AF67">
        <v>38</v>
      </c>
      <c r="AG67" t="b">
        <f>Table1[[#This Row],[ramp_count]]&gt;Table24[[#This Row],[ramp_max]]</f>
        <v>1</v>
      </c>
      <c r="AH67" t="b">
        <f>Table1[[#This Row],[removal_count]]&gt;Table24[[#This Row],[removal_max]]</f>
        <v>0</v>
      </c>
      <c r="AI67" t="b">
        <f>Table1[[#This Row],[protects-permanent_count]]&gt;Table24[[#This Row],[protects-permanent_max]]</f>
        <v>0</v>
      </c>
      <c r="AJ67" t="b">
        <f>Table1[[#This Row],[card advantage_count]]&gt;Table24[[#This Row],[card advantage_max]]</f>
        <v>0</v>
      </c>
      <c r="AK67" t="b">
        <f>Table1[[#This Row],[sweeper_count]]&gt;Table24[[#This Row],[sweeper_max]]</f>
        <v>0</v>
      </c>
      <c r="AL67" t="b">
        <f>Table1[[#This Row],[recursion_count]]&gt;Table24[[#This Row],[recursion_max]]</f>
        <v>0</v>
      </c>
      <c r="AM67" t="b">
        <f>Table1[[#This Row],[tutor_count]]&gt;Table24[[#This Row],[tutor_max]]</f>
        <v>0</v>
      </c>
      <c r="AN67" t="b">
        <f>Table1[[#This Row],[tutor-land_count]]&gt;Table24[[#This Row],[tutor-land_max]]</f>
        <v>1</v>
      </c>
      <c r="AO67" t="b">
        <f>Table1[[#This Row],[land_count]]&gt;Table24[[#This Row],[land_max]]</f>
        <v>0</v>
      </c>
    </row>
    <row r="68" spans="1:41" x14ac:dyDescent="0.25">
      <c r="A68" s="1">
        <v>67</v>
      </c>
      <c r="B68" s="4" t="s">
        <v>78</v>
      </c>
      <c r="C68" s="4" t="b">
        <v>1</v>
      </c>
      <c r="D68" s="4" t="b">
        <v>0</v>
      </c>
      <c r="E68" s="4" t="b">
        <v>0</v>
      </c>
      <c r="F68" s="4" t="b">
        <v>0</v>
      </c>
      <c r="G68" s="4" t="b">
        <v>0</v>
      </c>
      <c r="H68" s="4" t="b">
        <v>0</v>
      </c>
      <c r="I68" s="4" t="b">
        <v>0</v>
      </c>
      <c r="J68" s="4" t="b">
        <v>0</v>
      </c>
      <c r="K68" s="4" t="b">
        <v>0</v>
      </c>
      <c r="L68" s="4" t="b">
        <v>0</v>
      </c>
      <c r="M68" t="b">
        <v>1</v>
      </c>
      <c r="N68">
        <f>COUNTIF(C$2:C68,TRUE)</f>
        <v>23</v>
      </c>
      <c r="O68">
        <f>COUNTIF(D$2:D68,TRUE)</f>
        <v>7</v>
      </c>
      <c r="P68">
        <f>COUNTIF(E$2:E68,TRUE)</f>
        <v>3</v>
      </c>
      <c r="Q68">
        <f>COUNTIF(F$2:F68,TRUE)</f>
        <v>8</v>
      </c>
      <c r="R68">
        <f>COUNTIF(G$2:G68,TRUE)</f>
        <v>2</v>
      </c>
      <c r="S68">
        <f>COUNTIF(H$2:H68,TRUE)</f>
        <v>1</v>
      </c>
      <c r="T68">
        <f>COUNTIF(I$2:I68,TRUE)-Table1[[#This Row],[tutor-land_count]]</f>
        <v>0</v>
      </c>
      <c r="U68">
        <f>COUNTIF(J$2:J68,TRUE)</f>
        <v>25</v>
      </c>
      <c r="V68">
        <f>COUNTIF(K$2:K68,TRUE)</f>
        <v>32</v>
      </c>
      <c r="W68">
        <f>COUNTIF(L$2:L68,TRUE)</f>
        <v>7</v>
      </c>
      <c r="X68">
        <v>12</v>
      </c>
      <c r="Y68">
        <v>10</v>
      </c>
      <c r="Z68">
        <v>5</v>
      </c>
      <c r="AA68">
        <v>10</v>
      </c>
      <c r="AB68">
        <v>4</v>
      </c>
      <c r="AC68">
        <v>4</v>
      </c>
      <c r="AD68">
        <v>5</v>
      </c>
      <c r="AE68">
        <v>0</v>
      </c>
      <c r="AF68">
        <v>38</v>
      </c>
      <c r="AG68" t="b">
        <f>Table1[[#This Row],[ramp_count]]&gt;Table24[[#This Row],[ramp_max]]</f>
        <v>1</v>
      </c>
      <c r="AH68" t="b">
        <f>Table1[[#This Row],[removal_count]]&gt;Table24[[#This Row],[removal_max]]</f>
        <v>0</v>
      </c>
      <c r="AI68" t="b">
        <f>Table1[[#This Row],[protects-permanent_count]]&gt;Table24[[#This Row],[protects-permanent_max]]</f>
        <v>0</v>
      </c>
      <c r="AJ68" t="b">
        <f>Table1[[#This Row],[card advantage_count]]&gt;Table24[[#This Row],[card advantage_max]]</f>
        <v>0</v>
      </c>
      <c r="AK68" t="b">
        <f>Table1[[#This Row],[sweeper_count]]&gt;Table24[[#This Row],[sweeper_max]]</f>
        <v>0</v>
      </c>
      <c r="AL68" t="b">
        <f>Table1[[#This Row],[recursion_count]]&gt;Table24[[#This Row],[recursion_max]]</f>
        <v>0</v>
      </c>
      <c r="AM68" t="b">
        <f>Table1[[#This Row],[tutor_count]]&gt;Table24[[#This Row],[tutor_max]]</f>
        <v>0</v>
      </c>
      <c r="AN68" t="b">
        <f>Table1[[#This Row],[tutor-land_count]]&gt;Table24[[#This Row],[tutor-land_max]]</f>
        <v>1</v>
      </c>
      <c r="AO68" t="b">
        <f>Table1[[#This Row],[land_count]]&gt;Table24[[#This Row],[land_max]]</f>
        <v>0</v>
      </c>
    </row>
    <row r="69" spans="1:41" x14ac:dyDescent="0.25">
      <c r="A69" s="1">
        <v>68</v>
      </c>
      <c r="B69" t="s">
        <v>79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1</v>
      </c>
      <c r="J69" t="b">
        <v>0</v>
      </c>
      <c r="K69" t="b">
        <v>1</v>
      </c>
      <c r="L69" t="b">
        <v>0</v>
      </c>
      <c r="M69" t="b">
        <v>0</v>
      </c>
      <c r="N69">
        <f>COUNTIF(C$2:C69,TRUE)</f>
        <v>23</v>
      </c>
      <c r="O69">
        <f>COUNTIF(D$2:D69,TRUE)</f>
        <v>7</v>
      </c>
      <c r="P69">
        <f>COUNTIF(E$2:E69,TRUE)</f>
        <v>3</v>
      </c>
      <c r="Q69">
        <f>COUNTIF(F$2:F69,TRUE)</f>
        <v>8</v>
      </c>
      <c r="R69">
        <f>COUNTIF(G$2:G69,TRUE)</f>
        <v>2</v>
      </c>
      <c r="S69">
        <f>COUNTIF(H$2:H69,TRUE)</f>
        <v>1</v>
      </c>
      <c r="T69">
        <f>COUNTIF(I$2:I69,TRUE)-Table1[[#This Row],[tutor-land_count]]</f>
        <v>1</v>
      </c>
      <c r="U69">
        <f>COUNTIF(J$2:J69,TRUE)</f>
        <v>25</v>
      </c>
      <c r="V69">
        <f>COUNTIF(K$2:K69,TRUE)</f>
        <v>33</v>
      </c>
      <c r="W69">
        <f>COUNTIF(L$2:L69,TRUE)</f>
        <v>7</v>
      </c>
      <c r="X69">
        <v>12</v>
      </c>
      <c r="Y69">
        <v>10</v>
      </c>
      <c r="Z69">
        <v>5</v>
      </c>
      <c r="AA69">
        <v>10</v>
      </c>
      <c r="AB69">
        <v>4</v>
      </c>
      <c r="AC69">
        <v>4</v>
      </c>
      <c r="AD69">
        <v>5</v>
      </c>
      <c r="AE69">
        <v>0</v>
      </c>
      <c r="AF69">
        <v>38</v>
      </c>
      <c r="AG69" t="b">
        <f>Table1[[#This Row],[ramp_count]]&gt;Table24[[#This Row],[ramp_max]]</f>
        <v>1</v>
      </c>
      <c r="AH69" t="b">
        <f>Table1[[#This Row],[removal_count]]&gt;Table24[[#This Row],[removal_max]]</f>
        <v>0</v>
      </c>
      <c r="AI69" t="b">
        <f>Table1[[#This Row],[protects-permanent_count]]&gt;Table24[[#This Row],[protects-permanent_max]]</f>
        <v>0</v>
      </c>
      <c r="AJ69" t="b">
        <f>Table1[[#This Row],[card advantage_count]]&gt;Table24[[#This Row],[card advantage_max]]</f>
        <v>0</v>
      </c>
      <c r="AK69" t="b">
        <f>Table1[[#This Row],[sweeper_count]]&gt;Table24[[#This Row],[sweeper_max]]</f>
        <v>0</v>
      </c>
      <c r="AL69" t="b">
        <f>Table1[[#This Row],[recursion_count]]&gt;Table24[[#This Row],[recursion_max]]</f>
        <v>0</v>
      </c>
      <c r="AM69" t="b">
        <f>Table1[[#This Row],[tutor_count]]&gt;Table24[[#This Row],[tutor_max]]</f>
        <v>0</v>
      </c>
      <c r="AN69" t="b">
        <f>Table1[[#This Row],[tutor-land_count]]&gt;Table24[[#This Row],[tutor-land_max]]</f>
        <v>1</v>
      </c>
      <c r="AO69" t="b">
        <f>Table1[[#This Row],[land_count]]&gt;Table24[[#This Row],[land_max]]</f>
        <v>0</v>
      </c>
    </row>
    <row r="70" spans="1:41" x14ac:dyDescent="0.25">
      <c r="A70" s="1">
        <v>69</v>
      </c>
      <c r="B70" s="4" t="s">
        <v>80</v>
      </c>
      <c r="C70" s="4" t="b">
        <v>1</v>
      </c>
      <c r="D70" s="4" t="b">
        <v>0</v>
      </c>
      <c r="E70" s="4" t="b">
        <v>0</v>
      </c>
      <c r="F70" s="4" t="b">
        <v>0</v>
      </c>
      <c r="G70" s="4" t="b">
        <v>0</v>
      </c>
      <c r="H70" s="4" t="b">
        <v>0</v>
      </c>
      <c r="I70" s="4" t="b">
        <v>0</v>
      </c>
      <c r="J70" s="4" t="b">
        <v>0</v>
      </c>
      <c r="K70" s="4" t="b">
        <v>0</v>
      </c>
      <c r="L70" s="4" t="b">
        <v>0</v>
      </c>
      <c r="M70" t="b">
        <v>1</v>
      </c>
      <c r="N70">
        <f>COUNTIF(C$2:C70,TRUE)</f>
        <v>24</v>
      </c>
      <c r="O70">
        <f>COUNTIF(D$2:D70,TRUE)</f>
        <v>7</v>
      </c>
      <c r="P70">
        <f>COUNTIF(E$2:E70,TRUE)</f>
        <v>3</v>
      </c>
      <c r="Q70">
        <f>COUNTIF(F$2:F70,TRUE)</f>
        <v>8</v>
      </c>
      <c r="R70">
        <f>COUNTIF(G$2:G70,TRUE)</f>
        <v>2</v>
      </c>
      <c r="S70">
        <f>COUNTIF(H$2:H70,TRUE)</f>
        <v>1</v>
      </c>
      <c r="T70">
        <f>COUNTIF(I$2:I70,TRUE)-Table1[[#This Row],[tutor-land_count]]</f>
        <v>1</v>
      </c>
      <c r="U70">
        <f>COUNTIF(J$2:J70,TRUE)</f>
        <v>25</v>
      </c>
      <c r="V70">
        <f>COUNTIF(K$2:K70,TRUE)</f>
        <v>33</v>
      </c>
      <c r="W70">
        <f>COUNTIF(L$2:L70,TRUE)</f>
        <v>7</v>
      </c>
      <c r="X70">
        <v>12</v>
      </c>
      <c r="Y70">
        <v>10</v>
      </c>
      <c r="Z70">
        <v>5</v>
      </c>
      <c r="AA70">
        <v>10</v>
      </c>
      <c r="AB70">
        <v>4</v>
      </c>
      <c r="AC70">
        <v>4</v>
      </c>
      <c r="AD70">
        <v>5</v>
      </c>
      <c r="AE70">
        <v>0</v>
      </c>
      <c r="AF70">
        <v>38</v>
      </c>
      <c r="AG70" t="b">
        <f>Table1[[#This Row],[ramp_count]]&gt;Table24[[#This Row],[ramp_max]]</f>
        <v>1</v>
      </c>
      <c r="AH70" t="b">
        <f>Table1[[#This Row],[removal_count]]&gt;Table24[[#This Row],[removal_max]]</f>
        <v>0</v>
      </c>
      <c r="AI70" t="b">
        <f>Table1[[#This Row],[protects-permanent_count]]&gt;Table24[[#This Row],[protects-permanent_max]]</f>
        <v>0</v>
      </c>
      <c r="AJ70" t="b">
        <f>Table1[[#This Row],[card advantage_count]]&gt;Table24[[#This Row],[card advantage_max]]</f>
        <v>0</v>
      </c>
      <c r="AK70" t="b">
        <f>Table1[[#This Row],[sweeper_count]]&gt;Table24[[#This Row],[sweeper_max]]</f>
        <v>0</v>
      </c>
      <c r="AL70" t="b">
        <f>Table1[[#This Row],[recursion_count]]&gt;Table24[[#This Row],[recursion_max]]</f>
        <v>0</v>
      </c>
      <c r="AM70" t="b">
        <f>Table1[[#This Row],[tutor_count]]&gt;Table24[[#This Row],[tutor_max]]</f>
        <v>0</v>
      </c>
      <c r="AN70" t="b">
        <f>Table1[[#This Row],[tutor-land_count]]&gt;Table24[[#This Row],[tutor-land_max]]</f>
        <v>1</v>
      </c>
      <c r="AO70" t="b">
        <f>Table1[[#This Row],[land_count]]&gt;Table24[[#This Row],[land_max]]</f>
        <v>0</v>
      </c>
    </row>
    <row r="71" spans="1:41" x14ac:dyDescent="0.25">
      <c r="A71" s="1">
        <v>70</v>
      </c>
      <c r="B71" t="s">
        <v>81</v>
      </c>
      <c r="C71" t="b">
        <v>0</v>
      </c>
      <c r="D71" t="b">
        <v>0</v>
      </c>
      <c r="E71" t="b">
        <v>0</v>
      </c>
      <c r="F71" t="b">
        <v>1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>
        <f>COUNTIF(C$2:C71,TRUE)</f>
        <v>24</v>
      </c>
      <c r="O71">
        <f>COUNTIF(D$2:D71,TRUE)</f>
        <v>7</v>
      </c>
      <c r="P71">
        <f>COUNTIF(E$2:E71,TRUE)</f>
        <v>3</v>
      </c>
      <c r="Q71">
        <f>COUNTIF(F$2:F71,TRUE)</f>
        <v>9</v>
      </c>
      <c r="R71">
        <f>COUNTIF(G$2:G71,TRUE)</f>
        <v>2</v>
      </c>
      <c r="S71">
        <f>COUNTIF(H$2:H71,TRUE)</f>
        <v>1</v>
      </c>
      <c r="T71">
        <f>COUNTIF(I$2:I71,TRUE)-Table1[[#This Row],[tutor-land_count]]</f>
        <v>1</v>
      </c>
      <c r="U71">
        <f>COUNTIF(J$2:J71,TRUE)</f>
        <v>25</v>
      </c>
      <c r="V71">
        <f>COUNTIF(K$2:K71,TRUE)</f>
        <v>33</v>
      </c>
      <c r="W71">
        <f>COUNTIF(L$2:L71,TRUE)</f>
        <v>7</v>
      </c>
      <c r="X71">
        <v>12</v>
      </c>
      <c r="Y71">
        <v>10</v>
      </c>
      <c r="Z71">
        <v>5</v>
      </c>
      <c r="AA71">
        <v>10</v>
      </c>
      <c r="AB71">
        <v>4</v>
      </c>
      <c r="AC71">
        <v>4</v>
      </c>
      <c r="AD71">
        <v>5</v>
      </c>
      <c r="AE71">
        <v>0</v>
      </c>
      <c r="AF71">
        <v>38</v>
      </c>
      <c r="AG71" t="b">
        <f>Table1[[#This Row],[ramp_count]]&gt;Table24[[#This Row],[ramp_max]]</f>
        <v>1</v>
      </c>
      <c r="AH71" t="b">
        <f>Table1[[#This Row],[removal_count]]&gt;Table24[[#This Row],[removal_max]]</f>
        <v>0</v>
      </c>
      <c r="AI71" t="b">
        <f>Table1[[#This Row],[protects-permanent_count]]&gt;Table24[[#This Row],[protects-permanent_max]]</f>
        <v>0</v>
      </c>
      <c r="AJ71" t="b">
        <f>Table1[[#This Row],[card advantage_count]]&gt;Table24[[#This Row],[card advantage_max]]</f>
        <v>0</v>
      </c>
      <c r="AK71" t="b">
        <f>Table1[[#This Row],[sweeper_count]]&gt;Table24[[#This Row],[sweeper_max]]</f>
        <v>0</v>
      </c>
      <c r="AL71" t="b">
        <f>Table1[[#This Row],[recursion_count]]&gt;Table24[[#This Row],[recursion_max]]</f>
        <v>0</v>
      </c>
      <c r="AM71" t="b">
        <f>Table1[[#This Row],[tutor_count]]&gt;Table24[[#This Row],[tutor_max]]</f>
        <v>0</v>
      </c>
      <c r="AN71" t="b">
        <f>Table1[[#This Row],[tutor-land_count]]&gt;Table24[[#This Row],[tutor-land_max]]</f>
        <v>1</v>
      </c>
      <c r="AO71" t="b">
        <f>Table1[[#This Row],[land_count]]&gt;Table24[[#This Row],[land_max]]</f>
        <v>0</v>
      </c>
    </row>
    <row r="72" spans="1:41" x14ac:dyDescent="0.25">
      <c r="A72" s="1">
        <v>71</v>
      </c>
      <c r="B72" t="s">
        <v>82</v>
      </c>
      <c r="C72" t="b">
        <v>0</v>
      </c>
      <c r="D72" t="b">
        <v>0</v>
      </c>
      <c r="E72" t="b">
        <v>0</v>
      </c>
      <c r="F72" t="b">
        <v>1</v>
      </c>
      <c r="G72" t="b">
        <v>0</v>
      </c>
      <c r="H72" t="b">
        <v>0</v>
      </c>
      <c r="I72" t="b">
        <v>0</v>
      </c>
      <c r="J72" t="b">
        <v>0</v>
      </c>
      <c r="K72" t="b">
        <v>1</v>
      </c>
      <c r="L72" t="b">
        <v>0</v>
      </c>
      <c r="M72" t="b">
        <v>0</v>
      </c>
      <c r="N72">
        <f>COUNTIF(C$2:C72,TRUE)</f>
        <v>24</v>
      </c>
      <c r="O72">
        <f>COUNTIF(D$2:D72,TRUE)</f>
        <v>7</v>
      </c>
      <c r="P72">
        <f>COUNTIF(E$2:E72,TRUE)</f>
        <v>3</v>
      </c>
      <c r="Q72">
        <f>COUNTIF(F$2:F72,TRUE)</f>
        <v>10</v>
      </c>
      <c r="R72">
        <f>COUNTIF(G$2:G72,TRUE)</f>
        <v>2</v>
      </c>
      <c r="S72">
        <f>COUNTIF(H$2:H72,TRUE)</f>
        <v>1</v>
      </c>
      <c r="T72">
        <f>COUNTIF(I$2:I72,TRUE)-Table1[[#This Row],[tutor-land_count]]</f>
        <v>1</v>
      </c>
      <c r="U72">
        <f>COUNTIF(J$2:J72,TRUE)</f>
        <v>25</v>
      </c>
      <c r="V72">
        <f>COUNTIF(K$2:K72,TRUE)</f>
        <v>34</v>
      </c>
      <c r="W72">
        <f>COUNTIF(L$2:L72,TRUE)</f>
        <v>7</v>
      </c>
      <c r="X72">
        <v>12</v>
      </c>
      <c r="Y72">
        <v>10</v>
      </c>
      <c r="Z72">
        <v>5</v>
      </c>
      <c r="AA72">
        <v>10</v>
      </c>
      <c r="AB72">
        <v>4</v>
      </c>
      <c r="AC72">
        <v>4</v>
      </c>
      <c r="AD72">
        <v>5</v>
      </c>
      <c r="AE72">
        <v>0</v>
      </c>
      <c r="AF72">
        <v>38</v>
      </c>
      <c r="AG72" t="b">
        <f>Table1[[#This Row],[ramp_count]]&gt;Table24[[#This Row],[ramp_max]]</f>
        <v>1</v>
      </c>
      <c r="AH72" t="b">
        <f>Table1[[#This Row],[removal_count]]&gt;Table24[[#This Row],[removal_max]]</f>
        <v>0</v>
      </c>
      <c r="AI72" t="b">
        <f>Table1[[#This Row],[protects-permanent_count]]&gt;Table24[[#This Row],[protects-permanent_max]]</f>
        <v>0</v>
      </c>
      <c r="AJ72" t="b">
        <f>Table1[[#This Row],[card advantage_count]]&gt;Table24[[#This Row],[card advantage_max]]</f>
        <v>0</v>
      </c>
      <c r="AK72" t="b">
        <f>Table1[[#This Row],[sweeper_count]]&gt;Table24[[#This Row],[sweeper_max]]</f>
        <v>0</v>
      </c>
      <c r="AL72" t="b">
        <f>Table1[[#This Row],[recursion_count]]&gt;Table24[[#This Row],[recursion_max]]</f>
        <v>0</v>
      </c>
      <c r="AM72" t="b">
        <f>Table1[[#This Row],[tutor_count]]&gt;Table24[[#This Row],[tutor_max]]</f>
        <v>0</v>
      </c>
      <c r="AN72" t="b">
        <f>Table1[[#This Row],[tutor-land_count]]&gt;Table24[[#This Row],[tutor-land_max]]</f>
        <v>1</v>
      </c>
      <c r="AO72" t="b">
        <f>Table1[[#This Row],[land_count]]&gt;Table24[[#This Row],[land_max]]</f>
        <v>0</v>
      </c>
    </row>
    <row r="73" spans="1:41" x14ac:dyDescent="0.25">
      <c r="A73" s="1">
        <v>72</v>
      </c>
      <c r="B73" t="s">
        <v>83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1</v>
      </c>
      <c r="L73" t="b">
        <v>0</v>
      </c>
      <c r="M73" t="b">
        <v>0</v>
      </c>
      <c r="N73">
        <f>COUNTIF(C$2:C73,TRUE)</f>
        <v>24</v>
      </c>
      <c r="O73">
        <f>COUNTIF(D$2:D73,TRUE)</f>
        <v>7</v>
      </c>
      <c r="P73">
        <f>COUNTIF(E$2:E73,TRUE)</f>
        <v>3</v>
      </c>
      <c r="Q73">
        <f>COUNTIF(F$2:F73,TRUE)</f>
        <v>10</v>
      </c>
      <c r="R73">
        <f>COUNTIF(G$2:G73,TRUE)</f>
        <v>2</v>
      </c>
      <c r="S73">
        <f>COUNTIF(H$2:H73,TRUE)</f>
        <v>1</v>
      </c>
      <c r="T73">
        <f>COUNTIF(I$2:I73,TRUE)-Table1[[#This Row],[tutor-land_count]]</f>
        <v>1</v>
      </c>
      <c r="U73">
        <f>COUNTIF(J$2:J73,TRUE)</f>
        <v>25</v>
      </c>
      <c r="V73">
        <f>COUNTIF(K$2:K73,TRUE)</f>
        <v>35</v>
      </c>
      <c r="W73">
        <f>COUNTIF(L$2:L73,TRUE)</f>
        <v>7</v>
      </c>
      <c r="X73">
        <v>12</v>
      </c>
      <c r="Y73">
        <v>10</v>
      </c>
      <c r="Z73">
        <v>5</v>
      </c>
      <c r="AA73">
        <v>10</v>
      </c>
      <c r="AB73">
        <v>4</v>
      </c>
      <c r="AC73">
        <v>4</v>
      </c>
      <c r="AD73">
        <v>5</v>
      </c>
      <c r="AE73">
        <v>0</v>
      </c>
      <c r="AF73">
        <v>38</v>
      </c>
      <c r="AG73" t="b">
        <f>Table1[[#This Row],[ramp_count]]&gt;Table24[[#This Row],[ramp_max]]</f>
        <v>1</v>
      </c>
      <c r="AH73" t="b">
        <f>Table1[[#This Row],[removal_count]]&gt;Table24[[#This Row],[removal_max]]</f>
        <v>0</v>
      </c>
      <c r="AI73" t="b">
        <f>Table1[[#This Row],[protects-permanent_count]]&gt;Table24[[#This Row],[protects-permanent_max]]</f>
        <v>0</v>
      </c>
      <c r="AJ73" t="b">
        <f>Table1[[#This Row],[card advantage_count]]&gt;Table24[[#This Row],[card advantage_max]]</f>
        <v>0</v>
      </c>
      <c r="AK73" t="b">
        <f>Table1[[#This Row],[sweeper_count]]&gt;Table24[[#This Row],[sweeper_max]]</f>
        <v>0</v>
      </c>
      <c r="AL73" t="b">
        <f>Table1[[#This Row],[recursion_count]]&gt;Table24[[#This Row],[recursion_max]]</f>
        <v>0</v>
      </c>
      <c r="AM73" t="b">
        <f>Table1[[#This Row],[tutor_count]]&gt;Table24[[#This Row],[tutor_max]]</f>
        <v>0</v>
      </c>
      <c r="AN73" t="b">
        <f>Table1[[#This Row],[tutor-land_count]]&gt;Table24[[#This Row],[tutor-land_max]]</f>
        <v>1</v>
      </c>
      <c r="AO73" t="b">
        <f>Table1[[#This Row],[land_count]]&gt;Table24[[#This Row],[land_max]]</f>
        <v>0</v>
      </c>
    </row>
    <row r="74" spans="1:41" x14ac:dyDescent="0.25">
      <c r="A74" s="1">
        <v>73</v>
      </c>
      <c r="B74" t="s">
        <v>84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b">
        <v>0</v>
      </c>
      <c r="N74">
        <f>COUNTIF(C$2:C74,TRUE)</f>
        <v>24</v>
      </c>
      <c r="O74">
        <f>COUNTIF(D$2:D74,TRUE)</f>
        <v>7</v>
      </c>
      <c r="P74">
        <f>COUNTIF(E$2:E74,TRUE)</f>
        <v>3</v>
      </c>
      <c r="Q74">
        <f>COUNTIF(F$2:F74,TRUE)</f>
        <v>10</v>
      </c>
      <c r="R74">
        <f>COUNTIF(G$2:G74,TRUE)</f>
        <v>2</v>
      </c>
      <c r="S74">
        <f>COUNTIF(H$2:H74,TRUE)</f>
        <v>1</v>
      </c>
      <c r="T74">
        <f>COUNTIF(I$2:I74,TRUE)-Table1[[#This Row],[tutor-land_count]]</f>
        <v>1</v>
      </c>
      <c r="U74">
        <f>COUNTIF(J$2:J74,TRUE)</f>
        <v>25</v>
      </c>
      <c r="V74">
        <f>COUNTIF(K$2:K74,TRUE)</f>
        <v>35</v>
      </c>
      <c r="W74">
        <f>COUNTIF(L$2:L74,TRUE)</f>
        <v>8</v>
      </c>
      <c r="X74">
        <v>12</v>
      </c>
      <c r="Y74">
        <v>10</v>
      </c>
      <c r="Z74">
        <v>5</v>
      </c>
      <c r="AA74">
        <v>10</v>
      </c>
      <c r="AB74">
        <v>4</v>
      </c>
      <c r="AC74">
        <v>4</v>
      </c>
      <c r="AD74">
        <v>5</v>
      </c>
      <c r="AE74">
        <v>0</v>
      </c>
      <c r="AF74">
        <v>38</v>
      </c>
      <c r="AG74" t="b">
        <f>Table1[[#This Row],[ramp_count]]&gt;Table24[[#This Row],[ramp_max]]</f>
        <v>1</v>
      </c>
      <c r="AH74" t="b">
        <f>Table1[[#This Row],[removal_count]]&gt;Table24[[#This Row],[removal_max]]</f>
        <v>0</v>
      </c>
      <c r="AI74" t="b">
        <f>Table1[[#This Row],[protects-permanent_count]]&gt;Table24[[#This Row],[protects-permanent_max]]</f>
        <v>0</v>
      </c>
      <c r="AJ74" t="b">
        <f>Table1[[#This Row],[card advantage_count]]&gt;Table24[[#This Row],[card advantage_max]]</f>
        <v>0</v>
      </c>
      <c r="AK74" t="b">
        <f>Table1[[#This Row],[sweeper_count]]&gt;Table24[[#This Row],[sweeper_max]]</f>
        <v>0</v>
      </c>
      <c r="AL74" t="b">
        <f>Table1[[#This Row],[recursion_count]]&gt;Table24[[#This Row],[recursion_max]]</f>
        <v>0</v>
      </c>
      <c r="AM74" t="b">
        <f>Table1[[#This Row],[tutor_count]]&gt;Table24[[#This Row],[tutor_max]]</f>
        <v>0</v>
      </c>
      <c r="AN74" t="b">
        <f>Table1[[#This Row],[tutor-land_count]]&gt;Table24[[#This Row],[tutor-land_max]]</f>
        <v>1</v>
      </c>
      <c r="AO74" t="b">
        <f>Table1[[#This Row],[land_count]]&gt;Table24[[#This Row],[land_max]]</f>
        <v>0</v>
      </c>
    </row>
    <row r="75" spans="1:41" x14ac:dyDescent="0.25">
      <c r="A75" s="1">
        <v>74</v>
      </c>
      <c r="B75" t="s">
        <v>85</v>
      </c>
      <c r="C75" t="b">
        <v>0</v>
      </c>
      <c r="D75" t="b">
        <v>0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>
        <f>COUNTIF(C$2:C75,TRUE)</f>
        <v>24</v>
      </c>
      <c r="O75">
        <f>COUNTIF(D$2:D75,TRUE)</f>
        <v>7</v>
      </c>
      <c r="P75">
        <f>COUNTIF(E$2:E75,TRUE)</f>
        <v>3</v>
      </c>
      <c r="Q75">
        <f>COUNTIF(F$2:F75,TRUE)</f>
        <v>11</v>
      </c>
      <c r="R75">
        <f>COUNTIF(G$2:G75,TRUE)</f>
        <v>2</v>
      </c>
      <c r="S75">
        <f>COUNTIF(H$2:H75,TRUE)</f>
        <v>1</v>
      </c>
      <c r="T75">
        <f>COUNTIF(I$2:I75,TRUE)-Table1[[#This Row],[tutor-land_count]]</f>
        <v>1</v>
      </c>
      <c r="U75">
        <f>COUNTIF(J$2:J75,TRUE)</f>
        <v>25</v>
      </c>
      <c r="V75">
        <f>COUNTIF(K$2:K75,TRUE)</f>
        <v>35</v>
      </c>
      <c r="W75">
        <f>COUNTIF(L$2:L75,TRUE)</f>
        <v>8</v>
      </c>
      <c r="X75">
        <v>12</v>
      </c>
      <c r="Y75">
        <v>10</v>
      </c>
      <c r="Z75">
        <v>5</v>
      </c>
      <c r="AA75">
        <v>10</v>
      </c>
      <c r="AB75">
        <v>4</v>
      </c>
      <c r="AC75">
        <v>4</v>
      </c>
      <c r="AD75">
        <v>5</v>
      </c>
      <c r="AE75">
        <v>0</v>
      </c>
      <c r="AF75">
        <v>38</v>
      </c>
      <c r="AG75" t="b">
        <f>Table1[[#This Row],[ramp_count]]&gt;Table24[[#This Row],[ramp_max]]</f>
        <v>1</v>
      </c>
      <c r="AH75" t="b">
        <f>Table1[[#This Row],[removal_count]]&gt;Table24[[#This Row],[removal_max]]</f>
        <v>0</v>
      </c>
      <c r="AI75" t="b">
        <f>Table1[[#This Row],[protects-permanent_count]]&gt;Table24[[#This Row],[protects-permanent_max]]</f>
        <v>0</v>
      </c>
      <c r="AJ75" t="b">
        <f>Table1[[#This Row],[card advantage_count]]&gt;Table24[[#This Row],[card advantage_max]]</f>
        <v>1</v>
      </c>
      <c r="AK75" t="b">
        <f>Table1[[#This Row],[sweeper_count]]&gt;Table24[[#This Row],[sweeper_max]]</f>
        <v>0</v>
      </c>
      <c r="AL75" t="b">
        <f>Table1[[#This Row],[recursion_count]]&gt;Table24[[#This Row],[recursion_max]]</f>
        <v>0</v>
      </c>
      <c r="AM75" t="b">
        <f>Table1[[#This Row],[tutor_count]]&gt;Table24[[#This Row],[tutor_max]]</f>
        <v>0</v>
      </c>
      <c r="AN75" t="b">
        <f>Table1[[#This Row],[tutor-land_count]]&gt;Table24[[#This Row],[tutor-land_max]]</f>
        <v>1</v>
      </c>
      <c r="AO75" t="b">
        <f>Table1[[#This Row],[land_count]]&gt;Table24[[#This Row],[land_max]]</f>
        <v>0</v>
      </c>
    </row>
    <row r="76" spans="1:41" x14ac:dyDescent="0.25">
      <c r="A76" s="1">
        <v>75</v>
      </c>
      <c r="B76" t="s">
        <v>86</v>
      </c>
      <c r="C76" t="b">
        <v>0</v>
      </c>
      <c r="D76" t="b">
        <v>0</v>
      </c>
      <c r="E76" t="b">
        <v>0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>
        <f>COUNTIF(C$2:C76,TRUE)</f>
        <v>24</v>
      </c>
      <c r="O76">
        <f>COUNTIF(D$2:D76,TRUE)</f>
        <v>7</v>
      </c>
      <c r="P76">
        <f>COUNTIF(E$2:E76,TRUE)</f>
        <v>3</v>
      </c>
      <c r="Q76">
        <f>COUNTIF(F$2:F76,TRUE)</f>
        <v>11</v>
      </c>
      <c r="R76">
        <f>COUNTIF(G$2:G76,TRUE)</f>
        <v>3</v>
      </c>
      <c r="S76">
        <f>COUNTIF(H$2:H76,TRUE)</f>
        <v>1</v>
      </c>
      <c r="T76">
        <f>COUNTIF(I$2:I76,TRUE)-Table1[[#This Row],[tutor-land_count]]</f>
        <v>1</v>
      </c>
      <c r="U76">
        <f>COUNTIF(J$2:J76,TRUE)</f>
        <v>25</v>
      </c>
      <c r="V76">
        <f>COUNTIF(K$2:K76,TRUE)</f>
        <v>35</v>
      </c>
      <c r="W76">
        <f>COUNTIF(L$2:L76,TRUE)</f>
        <v>8</v>
      </c>
      <c r="X76">
        <v>12</v>
      </c>
      <c r="Y76">
        <v>10</v>
      </c>
      <c r="Z76">
        <v>5</v>
      </c>
      <c r="AA76">
        <v>10</v>
      </c>
      <c r="AB76">
        <v>4</v>
      </c>
      <c r="AC76">
        <v>4</v>
      </c>
      <c r="AD76">
        <v>5</v>
      </c>
      <c r="AE76">
        <v>0</v>
      </c>
      <c r="AF76">
        <v>38</v>
      </c>
      <c r="AG76" t="b">
        <f>Table1[[#This Row],[ramp_count]]&gt;Table24[[#This Row],[ramp_max]]</f>
        <v>1</v>
      </c>
      <c r="AH76" t="b">
        <f>Table1[[#This Row],[removal_count]]&gt;Table24[[#This Row],[removal_max]]</f>
        <v>0</v>
      </c>
      <c r="AI76" t="b">
        <f>Table1[[#This Row],[protects-permanent_count]]&gt;Table24[[#This Row],[protects-permanent_max]]</f>
        <v>0</v>
      </c>
      <c r="AJ76" t="b">
        <f>Table1[[#This Row],[card advantage_count]]&gt;Table24[[#This Row],[card advantage_max]]</f>
        <v>1</v>
      </c>
      <c r="AK76" t="b">
        <f>Table1[[#This Row],[sweeper_count]]&gt;Table24[[#This Row],[sweeper_max]]</f>
        <v>0</v>
      </c>
      <c r="AL76" t="b">
        <f>Table1[[#This Row],[recursion_count]]&gt;Table24[[#This Row],[recursion_max]]</f>
        <v>0</v>
      </c>
      <c r="AM76" t="b">
        <f>Table1[[#This Row],[tutor_count]]&gt;Table24[[#This Row],[tutor_max]]</f>
        <v>0</v>
      </c>
      <c r="AN76" t="b">
        <f>Table1[[#This Row],[tutor-land_count]]&gt;Table24[[#This Row],[tutor-land_max]]</f>
        <v>1</v>
      </c>
      <c r="AO76" t="b">
        <f>Table1[[#This Row],[land_count]]&gt;Table24[[#This Row],[land_max]]</f>
        <v>0</v>
      </c>
    </row>
    <row r="77" spans="1:41" x14ac:dyDescent="0.25">
      <c r="A77" s="1">
        <v>76</v>
      </c>
      <c r="B77" t="s">
        <v>87</v>
      </c>
      <c r="C77" t="b">
        <v>0</v>
      </c>
      <c r="D77" t="b">
        <v>0</v>
      </c>
      <c r="E77" t="b">
        <v>0</v>
      </c>
      <c r="F77" t="b">
        <v>0</v>
      </c>
      <c r="G77" t="b">
        <v>1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>
        <f>COUNTIF(C$2:C77,TRUE)</f>
        <v>24</v>
      </c>
      <c r="O77">
        <f>COUNTIF(D$2:D77,TRUE)</f>
        <v>7</v>
      </c>
      <c r="P77">
        <f>COUNTIF(E$2:E77,TRUE)</f>
        <v>3</v>
      </c>
      <c r="Q77">
        <f>COUNTIF(F$2:F77,TRUE)</f>
        <v>11</v>
      </c>
      <c r="R77">
        <f>COUNTIF(G$2:G77,TRUE)</f>
        <v>4</v>
      </c>
      <c r="S77">
        <f>COUNTIF(H$2:H77,TRUE)</f>
        <v>1</v>
      </c>
      <c r="T77">
        <f>COUNTIF(I$2:I77,TRUE)-Table1[[#This Row],[tutor-land_count]]</f>
        <v>1</v>
      </c>
      <c r="U77">
        <f>COUNTIF(J$2:J77,TRUE)</f>
        <v>25</v>
      </c>
      <c r="V77">
        <f>COUNTIF(K$2:K77,TRUE)</f>
        <v>35</v>
      </c>
      <c r="W77">
        <f>COUNTIF(L$2:L77,TRUE)</f>
        <v>8</v>
      </c>
      <c r="X77">
        <v>12</v>
      </c>
      <c r="Y77">
        <v>10</v>
      </c>
      <c r="Z77">
        <v>5</v>
      </c>
      <c r="AA77">
        <v>10</v>
      </c>
      <c r="AB77">
        <v>4</v>
      </c>
      <c r="AC77">
        <v>4</v>
      </c>
      <c r="AD77">
        <v>5</v>
      </c>
      <c r="AE77">
        <v>0</v>
      </c>
      <c r="AF77">
        <v>38</v>
      </c>
      <c r="AG77" t="b">
        <f>Table1[[#This Row],[ramp_count]]&gt;Table24[[#This Row],[ramp_max]]</f>
        <v>1</v>
      </c>
      <c r="AH77" t="b">
        <f>Table1[[#This Row],[removal_count]]&gt;Table24[[#This Row],[removal_max]]</f>
        <v>0</v>
      </c>
      <c r="AI77" t="b">
        <f>Table1[[#This Row],[protects-permanent_count]]&gt;Table24[[#This Row],[protects-permanent_max]]</f>
        <v>0</v>
      </c>
      <c r="AJ77" t="b">
        <f>Table1[[#This Row],[card advantage_count]]&gt;Table24[[#This Row],[card advantage_max]]</f>
        <v>1</v>
      </c>
      <c r="AK77" t="b">
        <f>Table1[[#This Row],[sweeper_count]]&gt;Table24[[#This Row],[sweeper_max]]</f>
        <v>0</v>
      </c>
      <c r="AL77" t="b">
        <f>Table1[[#This Row],[recursion_count]]&gt;Table24[[#This Row],[recursion_max]]</f>
        <v>0</v>
      </c>
      <c r="AM77" t="b">
        <f>Table1[[#This Row],[tutor_count]]&gt;Table24[[#This Row],[tutor_max]]</f>
        <v>0</v>
      </c>
      <c r="AN77" t="b">
        <f>Table1[[#This Row],[tutor-land_count]]&gt;Table24[[#This Row],[tutor-land_max]]</f>
        <v>1</v>
      </c>
      <c r="AO77" t="b">
        <f>Table1[[#This Row],[land_count]]&gt;Table24[[#This Row],[land_max]]</f>
        <v>0</v>
      </c>
    </row>
    <row r="78" spans="1:41" x14ac:dyDescent="0.25">
      <c r="A78" s="1">
        <v>77</v>
      </c>
      <c r="B78" t="s">
        <v>88</v>
      </c>
      <c r="C78" t="b">
        <v>0</v>
      </c>
      <c r="D78" t="b">
        <v>1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>
        <f>COUNTIF(C$2:C78,TRUE)</f>
        <v>24</v>
      </c>
      <c r="O78">
        <f>COUNTIF(D$2:D78,TRUE)</f>
        <v>8</v>
      </c>
      <c r="P78">
        <f>COUNTIF(E$2:E78,TRUE)</f>
        <v>3</v>
      </c>
      <c r="Q78">
        <f>COUNTIF(F$2:F78,TRUE)</f>
        <v>11</v>
      </c>
      <c r="R78">
        <f>COUNTIF(G$2:G78,TRUE)</f>
        <v>4</v>
      </c>
      <c r="S78">
        <f>COUNTIF(H$2:H78,TRUE)</f>
        <v>1</v>
      </c>
      <c r="T78">
        <f>COUNTIF(I$2:I78,TRUE)-Table1[[#This Row],[tutor-land_count]]</f>
        <v>1</v>
      </c>
      <c r="U78">
        <f>COUNTIF(J$2:J78,TRUE)</f>
        <v>25</v>
      </c>
      <c r="V78">
        <f>COUNTIF(K$2:K78,TRUE)</f>
        <v>35</v>
      </c>
      <c r="W78">
        <f>COUNTIF(L$2:L78,TRUE)</f>
        <v>8</v>
      </c>
      <c r="X78">
        <v>12</v>
      </c>
      <c r="Y78">
        <v>10</v>
      </c>
      <c r="Z78">
        <v>5</v>
      </c>
      <c r="AA78">
        <v>10</v>
      </c>
      <c r="AB78">
        <v>4</v>
      </c>
      <c r="AC78">
        <v>4</v>
      </c>
      <c r="AD78">
        <v>5</v>
      </c>
      <c r="AE78">
        <v>0</v>
      </c>
      <c r="AF78">
        <v>38</v>
      </c>
      <c r="AG78" t="b">
        <f>Table1[[#This Row],[ramp_count]]&gt;Table24[[#This Row],[ramp_max]]</f>
        <v>1</v>
      </c>
      <c r="AH78" t="b">
        <f>Table1[[#This Row],[removal_count]]&gt;Table24[[#This Row],[removal_max]]</f>
        <v>0</v>
      </c>
      <c r="AI78" t="b">
        <f>Table1[[#This Row],[protects-permanent_count]]&gt;Table24[[#This Row],[protects-permanent_max]]</f>
        <v>0</v>
      </c>
      <c r="AJ78" t="b">
        <f>Table1[[#This Row],[card advantage_count]]&gt;Table24[[#This Row],[card advantage_max]]</f>
        <v>1</v>
      </c>
      <c r="AK78" t="b">
        <f>Table1[[#This Row],[sweeper_count]]&gt;Table24[[#This Row],[sweeper_max]]</f>
        <v>0</v>
      </c>
      <c r="AL78" t="b">
        <f>Table1[[#This Row],[recursion_count]]&gt;Table24[[#This Row],[recursion_max]]</f>
        <v>0</v>
      </c>
      <c r="AM78" t="b">
        <f>Table1[[#This Row],[tutor_count]]&gt;Table24[[#This Row],[tutor_max]]</f>
        <v>0</v>
      </c>
      <c r="AN78" t="b">
        <f>Table1[[#This Row],[tutor-land_count]]&gt;Table24[[#This Row],[tutor-land_max]]</f>
        <v>1</v>
      </c>
      <c r="AO78" t="b">
        <f>Table1[[#This Row],[land_count]]&gt;Table24[[#This Row],[land_max]]</f>
        <v>0</v>
      </c>
    </row>
    <row r="79" spans="1:41" x14ac:dyDescent="0.25">
      <c r="A79" s="1">
        <v>78</v>
      </c>
      <c r="B79" t="s">
        <v>89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1</v>
      </c>
      <c r="L79" t="b">
        <v>0</v>
      </c>
      <c r="M79" t="b">
        <v>0</v>
      </c>
      <c r="N79">
        <f>COUNTIF(C$2:C79,TRUE)</f>
        <v>24</v>
      </c>
      <c r="O79">
        <f>COUNTIF(D$2:D79,TRUE)</f>
        <v>8</v>
      </c>
      <c r="P79">
        <f>COUNTIF(E$2:E79,TRUE)</f>
        <v>3</v>
      </c>
      <c r="Q79">
        <f>COUNTIF(F$2:F79,TRUE)</f>
        <v>11</v>
      </c>
      <c r="R79">
        <f>COUNTIF(G$2:G79,TRUE)</f>
        <v>4</v>
      </c>
      <c r="S79">
        <f>COUNTIF(H$2:H79,TRUE)</f>
        <v>1</v>
      </c>
      <c r="T79">
        <f>COUNTIF(I$2:I79,TRUE)-Table1[[#This Row],[tutor-land_count]]</f>
        <v>1</v>
      </c>
      <c r="U79">
        <f>COUNTIF(J$2:J79,TRUE)</f>
        <v>25</v>
      </c>
      <c r="V79">
        <f>COUNTIF(K$2:K79,TRUE)</f>
        <v>36</v>
      </c>
      <c r="W79">
        <f>COUNTIF(L$2:L79,TRUE)</f>
        <v>8</v>
      </c>
      <c r="X79">
        <v>12</v>
      </c>
      <c r="Y79">
        <v>10</v>
      </c>
      <c r="Z79">
        <v>5</v>
      </c>
      <c r="AA79">
        <v>10</v>
      </c>
      <c r="AB79">
        <v>4</v>
      </c>
      <c r="AC79">
        <v>4</v>
      </c>
      <c r="AD79">
        <v>5</v>
      </c>
      <c r="AE79">
        <v>0</v>
      </c>
      <c r="AF79">
        <v>38</v>
      </c>
      <c r="AG79" t="b">
        <f>Table1[[#This Row],[ramp_count]]&gt;Table24[[#This Row],[ramp_max]]</f>
        <v>1</v>
      </c>
      <c r="AH79" t="b">
        <f>Table1[[#This Row],[removal_count]]&gt;Table24[[#This Row],[removal_max]]</f>
        <v>0</v>
      </c>
      <c r="AI79" t="b">
        <f>Table1[[#This Row],[protects-permanent_count]]&gt;Table24[[#This Row],[protects-permanent_max]]</f>
        <v>0</v>
      </c>
      <c r="AJ79" t="b">
        <f>Table1[[#This Row],[card advantage_count]]&gt;Table24[[#This Row],[card advantage_max]]</f>
        <v>1</v>
      </c>
      <c r="AK79" t="b">
        <f>Table1[[#This Row],[sweeper_count]]&gt;Table24[[#This Row],[sweeper_max]]</f>
        <v>0</v>
      </c>
      <c r="AL79" t="b">
        <f>Table1[[#This Row],[recursion_count]]&gt;Table24[[#This Row],[recursion_max]]</f>
        <v>0</v>
      </c>
      <c r="AM79" t="b">
        <f>Table1[[#This Row],[tutor_count]]&gt;Table24[[#This Row],[tutor_max]]</f>
        <v>0</v>
      </c>
      <c r="AN79" t="b">
        <f>Table1[[#This Row],[tutor-land_count]]&gt;Table24[[#This Row],[tutor-land_max]]</f>
        <v>1</v>
      </c>
      <c r="AO79" t="b">
        <f>Table1[[#This Row],[land_count]]&gt;Table24[[#This Row],[land_max]]</f>
        <v>0</v>
      </c>
    </row>
    <row r="80" spans="1:41" x14ac:dyDescent="0.25">
      <c r="A80" s="1">
        <v>79</v>
      </c>
      <c r="B80" s="4" t="s">
        <v>90</v>
      </c>
      <c r="C80" s="4" t="b">
        <v>1</v>
      </c>
      <c r="D80" s="4" t="b">
        <v>0</v>
      </c>
      <c r="E80" s="4" t="b">
        <v>0</v>
      </c>
      <c r="F80" s="4" t="b">
        <v>0</v>
      </c>
      <c r="G80" s="4" t="b">
        <v>0</v>
      </c>
      <c r="H80" s="4" t="b">
        <v>0</v>
      </c>
      <c r="I80" s="4" t="b">
        <v>0</v>
      </c>
      <c r="J80" s="4" t="b">
        <v>0</v>
      </c>
      <c r="K80" s="4" t="b">
        <v>0</v>
      </c>
      <c r="L80" s="4" t="b">
        <v>1</v>
      </c>
      <c r="M80" t="b">
        <v>1</v>
      </c>
      <c r="N80">
        <f>COUNTIF(C$2:C80,TRUE)</f>
        <v>25</v>
      </c>
      <c r="O80">
        <f>COUNTIF(D$2:D80,TRUE)</f>
        <v>8</v>
      </c>
      <c r="P80">
        <f>COUNTIF(E$2:E80,TRUE)</f>
        <v>3</v>
      </c>
      <c r="Q80">
        <f>COUNTIF(F$2:F80,TRUE)</f>
        <v>11</v>
      </c>
      <c r="R80">
        <f>COUNTIF(G$2:G80,TRUE)</f>
        <v>4</v>
      </c>
      <c r="S80">
        <f>COUNTIF(H$2:H80,TRUE)</f>
        <v>1</v>
      </c>
      <c r="T80">
        <f>COUNTIF(I$2:I80,TRUE)-Table1[[#This Row],[tutor-land_count]]</f>
        <v>1</v>
      </c>
      <c r="U80">
        <f>COUNTIF(J$2:J80,TRUE)</f>
        <v>25</v>
      </c>
      <c r="V80">
        <f>COUNTIF(K$2:K80,TRUE)</f>
        <v>36</v>
      </c>
      <c r="W80">
        <f>COUNTIF(L$2:L80,TRUE)</f>
        <v>9</v>
      </c>
      <c r="X80">
        <v>12</v>
      </c>
      <c r="Y80">
        <v>10</v>
      </c>
      <c r="Z80">
        <v>5</v>
      </c>
      <c r="AA80">
        <v>10</v>
      </c>
      <c r="AB80">
        <v>4</v>
      </c>
      <c r="AC80">
        <v>4</v>
      </c>
      <c r="AD80">
        <v>5</v>
      </c>
      <c r="AE80">
        <v>0</v>
      </c>
      <c r="AF80">
        <v>38</v>
      </c>
      <c r="AG80" t="b">
        <f>Table1[[#This Row],[ramp_count]]&gt;Table24[[#This Row],[ramp_max]]</f>
        <v>1</v>
      </c>
      <c r="AH80" t="b">
        <f>Table1[[#This Row],[removal_count]]&gt;Table24[[#This Row],[removal_max]]</f>
        <v>0</v>
      </c>
      <c r="AI80" t="b">
        <f>Table1[[#This Row],[protects-permanent_count]]&gt;Table24[[#This Row],[protects-permanent_max]]</f>
        <v>0</v>
      </c>
      <c r="AJ80" t="b">
        <f>Table1[[#This Row],[card advantage_count]]&gt;Table24[[#This Row],[card advantage_max]]</f>
        <v>1</v>
      </c>
      <c r="AK80" t="b">
        <f>Table1[[#This Row],[sweeper_count]]&gt;Table24[[#This Row],[sweeper_max]]</f>
        <v>0</v>
      </c>
      <c r="AL80" t="b">
        <f>Table1[[#This Row],[recursion_count]]&gt;Table24[[#This Row],[recursion_max]]</f>
        <v>0</v>
      </c>
      <c r="AM80" t="b">
        <f>Table1[[#This Row],[tutor_count]]&gt;Table24[[#This Row],[tutor_max]]</f>
        <v>0</v>
      </c>
      <c r="AN80" t="b">
        <f>Table1[[#This Row],[tutor-land_count]]&gt;Table24[[#This Row],[tutor-land_max]]</f>
        <v>1</v>
      </c>
      <c r="AO80" t="b">
        <f>Table1[[#This Row],[land_count]]&gt;Table24[[#This Row],[land_max]]</f>
        <v>0</v>
      </c>
    </row>
    <row r="81" spans="1:41" x14ac:dyDescent="0.25">
      <c r="A81" s="1">
        <v>80</v>
      </c>
      <c r="B81" t="s">
        <v>91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b">
        <v>0</v>
      </c>
      <c r="N81">
        <f>COUNTIF(C$2:C81,TRUE)</f>
        <v>25</v>
      </c>
      <c r="O81">
        <f>COUNTIF(D$2:D81,TRUE)</f>
        <v>8</v>
      </c>
      <c r="P81">
        <f>COUNTIF(E$2:E81,TRUE)</f>
        <v>3</v>
      </c>
      <c r="Q81">
        <f>COUNTIF(F$2:F81,TRUE)</f>
        <v>11</v>
      </c>
      <c r="R81">
        <f>COUNTIF(G$2:G81,TRUE)</f>
        <v>4</v>
      </c>
      <c r="S81">
        <f>COUNTIF(H$2:H81,TRUE)</f>
        <v>1</v>
      </c>
      <c r="T81">
        <f>COUNTIF(I$2:I81,TRUE)-Table1[[#This Row],[tutor-land_count]]</f>
        <v>1</v>
      </c>
      <c r="U81">
        <f>COUNTIF(J$2:J81,TRUE)</f>
        <v>25</v>
      </c>
      <c r="V81">
        <f>COUNTIF(K$2:K81,TRUE)</f>
        <v>37</v>
      </c>
      <c r="W81">
        <f>COUNTIF(L$2:L81,TRUE)</f>
        <v>9</v>
      </c>
      <c r="X81">
        <v>12</v>
      </c>
      <c r="Y81">
        <v>10</v>
      </c>
      <c r="Z81">
        <v>5</v>
      </c>
      <c r="AA81">
        <v>10</v>
      </c>
      <c r="AB81">
        <v>4</v>
      </c>
      <c r="AC81">
        <v>4</v>
      </c>
      <c r="AD81">
        <v>5</v>
      </c>
      <c r="AE81">
        <v>0</v>
      </c>
      <c r="AF81">
        <v>38</v>
      </c>
      <c r="AG81" t="b">
        <f>Table1[[#This Row],[ramp_count]]&gt;Table24[[#This Row],[ramp_max]]</f>
        <v>1</v>
      </c>
      <c r="AH81" t="b">
        <f>Table1[[#This Row],[removal_count]]&gt;Table24[[#This Row],[removal_max]]</f>
        <v>0</v>
      </c>
      <c r="AI81" t="b">
        <f>Table1[[#This Row],[protects-permanent_count]]&gt;Table24[[#This Row],[protects-permanent_max]]</f>
        <v>0</v>
      </c>
      <c r="AJ81" t="b">
        <f>Table1[[#This Row],[card advantage_count]]&gt;Table24[[#This Row],[card advantage_max]]</f>
        <v>1</v>
      </c>
      <c r="AK81" t="b">
        <f>Table1[[#This Row],[sweeper_count]]&gt;Table24[[#This Row],[sweeper_max]]</f>
        <v>0</v>
      </c>
      <c r="AL81" t="b">
        <f>Table1[[#This Row],[recursion_count]]&gt;Table24[[#This Row],[recursion_max]]</f>
        <v>0</v>
      </c>
      <c r="AM81" t="b">
        <f>Table1[[#This Row],[tutor_count]]&gt;Table24[[#This Row],[tutor_max]]</f>
        <v>0</v>
      </c>
      <c r="AN81" t="b">
        <f>Table1[[#This Row],[tutor-land_count]]&gt;Table24[[#This Row],[tutor-land_max]]</f>
        <v>1</v>
      </c>
      <c r="AO81" t="b">
        <f>Table1[[#This Row],[land_count]]&gt;Table24[[#This Row],[land_max]]</f>
        <v>0</v>
      </c>
    </row>
    <row r="82" spans="1:41" x14ac:dyDescent="0.25">
      <c r="A82" s="1">
        <v>81</v>
      </c>
      <c r="B82" s="4" t="s">
        <v>92</v>
      </c>
      <c r="C82" s="4" t="b">
        <v>1</v>
      </c>
      <c r="D82" s="4" t="b">
        <v>0</v>
      </c>
      <c r="E82" s="4" t="b">
        <v>0</v>
      </c>
      <c r="F82" s="4" t="b">
        <v>0</v>
      </c>
      <c r="G82" s="4" t="b">
        <v>0</v>
      </c>
      <c r="H82" s="4" t="b">
        <v>0</v>
      </c>
      <c r="I82" s="4" t="b">
        <v>0</v>
      </c>
      <c r="J82" s="4" t="b">
        <v>0</v>
      </c>
      <c r="K82" s="4" t="b">
        <v>0</v>
      </c>
      <c r="L82" s="4" t="b">
        <v>0</v>
      </c>
      <c r="M82" t="b">
        <v>1</v>
      </c>
      <c r="N82">
        <f>COUNTIF(C$2:C82,TRUE)</f>
        <v>26</v>
      </c>
      <c r="O82">
        <f>COUNTIF(D$2:D82,TRUE)</f>
        <v>8</v>
      </c>
      <c r="P82">
        <f>COUNTIF(E$2:E82,TRUE)</f>
        <v>3</v>
      </c>
      <c r="Q82">
        <f>COUNTIF(F$2:F82,TRUE)</f>
        <v>11</v>
      </c>
      <c r="R82">
        <f>COUNTIF(G$2:G82,TRUE)</f>
        <v>4</v>
      </c>
      <c r="S82">
        <f>COUNTIF(H$2:H82,TRUE)</f>
        <v>1</v>
      </c>
      <c r="T82">
        <f>COUNTIF(I$2:I82,TRUE)-Table1[[#This Row],[tutor-land_count]]</f>
        <v>1</v>
      </c>
      <c r="U82">
        <f>COUNTIF(J$2:J82,TRUE)</f>
        <v>25</v>
      </c>
      <c r="V82">
        <f>COUNTIF(K$2:K82,TRUE)</f>
        <v>37</v>
      </c>
      <c r="W82">
        <f>COUNTIF(L$2:L82,TRUE)</f>
        <v>9</v>
      </c>
      <c r="X82">
        <v>12</v>
      </c>
      <c r="Y82">
        <v>10</v>
      </c>
      <c r="Z82">
        <v>5</v>
      </c>
      <c r="AA82">
        <v>10</v>
      </c>
      <c r="AB82">
        <v>4</v>
      </c>
      <c r="AC82">
        <v>4</v>
      </c>
      <c r="AD82">
        <v>5</v>
      </c>
      <c r="AE82">
        <v>0</v>
      </c>
      <c r="AF82">
        <v>38</v>
      </c>
      <c r="AG82" t="b">
        <f>Table1[[#This Row],[ramp_count]]&gt;Table24[[#This Row],[ramp_max]]</f>
        <v>1</v>
      </c>
      <c r="AH82" t="b">
        <f>Table1[[#This Row],[removal_count]]&gt;Table24[[#This Row],[removal_max]]</f>
        <v>0</v>
      </c>
      <c r="AI82" t="b">
        <f>Table1[[#This Row],[protects-permanent_count]]&gt;Table24[[#This Row],[protects-permanent_max]]</f>
        <v>0</v>
      </c>
      <c r="AJ82" t="b">
        <f>Table1[[#This Row],[card advantage_count]]&gt;Table24[[#This Row],[card advantage_max]]</f>
        <v>1</v>
      </c>
      <c r="AK82" t="b">
        <f>Table1[[#This Row],[sweeper_count]]&gt;Table24[[#This Row],[sweeper_max]]</f>
        <v>0</v>
      </c>
      <c r="AL82" t="b">
        <f>Table1[[#This Row],[recursion_count]]&gt;Table24[[#This Row],[recursion_max]]</f>
        <v>0</v>
      </c>
      <c r="AM82" t="b">
        <f>Table1[[#This Row],[tutor_count]]&gt;Table24[[#This Row],[tutor_max]]</f>
        <v>0</v>
      </c>
      <c r="AN82" t="b">
        <f>Table1[[#This Row],[tutor-land_count]]&gt;Table24[[#This Row],[tutor-land_max]]</f>
        <v>1</v>
      </c>
      <c r="AO82" t="b">
        <f>Table1[[#This Row],[land_count]]&gt;Table24[[#This Row],[land_max]]</f>
        <v>0</v>
      </c>
    </row>
    <row r="83" spans="1:41" x14ac:dyDescent="0.25">
      <c r="A83" s="1">
        <v>82</v>
      </c>
      <c r="B83" t="s">
        <v>93</v>
      </c>
      <c r="C83" t="b">
        <v>0</v>
      </c>
      <c r="D83" t="b">
        <v>1</v>
      </c>
      <c r="E83" t="b">
        <v>1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>
        <f>COUNTIF(C$2:C83,TRUE)</f>
        <v>26</v>
      </c>
      <c r="O83">
        <f>COUNTIF(D$2:D83,TRUE)</f>
        <v>9</v>
      </c>
      <c r="P83">
        <f>COUNTIF(E$2:E83,TRUE)</f>
        <v>4</v>
      </c>
      <c r="Q83">
        <f>COUNTIF(F$2:F83,TRUE)</f>
        <v>11</v>
      </c>
      <c r="R83">
        <f>COUNTIF(G$2:G83,TRUE)</f>
        <v>4</v>
      </c>
      <c r="S83">
        <f>COUNTIF(H$2:H83,TRUE)</f>
        <v>1</v>
      </c>
      <c r="T83">
        <f>COUNTIF(I$2:I83,TRUE)-Table1[[#This Row],[tutor-land_count]]</f>
        <v>1</v>
      </c>
      <c r="U83">
        <f>COUNTIF(J$2:J83,TRUE)</f>
        <v>25</v>
      </c>
      <c r="V83">
        <f>COUNTIF(K$2:K83,TRUE)</f>
        <v>37</v>
      </c>
      <c r="W83">
        <f>COUNTIF(L$2:L83,TRUE)</f>
        <v>9</v>
      </c>
      <c r="X83">
        <v>12</v>
      </c>
      <c r="Y83">
        <v>10</v>
      </c>
      <c r="Z83">
        <v>5</v>
      </c>
      <c r="AA83">
        <v>10</v>
      </c>
      <c r="AB83">
        <v>4</v>
      </c>
      <c r="AC83">
        <v>4</v>
      </c>
      <c r="AD83">
        <v>5</v>
      </c>
      <c r="AE83">
        <v>0</v>
      </c>
      <c r="AF83">
        <v>38</v>
      </c>
      <c r="AG83" t="b">
        <f>Table1[[#This Row],[ramp_count]]&gt;Table24[[#This Row],[ramp_max]]</f>
        <v>1</v>
      </c>
      <c r="AH83" t="b">
        <f>Table1[[#This Row],[removal_count]]&gt;Table24[[#This Row],[removal_max]]</f>
        <v>0</v>
      </c>
      <c r="AI83" t="b">
        <f>Table1[[#This Row],[protects-permanent_count]]&gt;Table24[[#This Row],[protects-permanent_max]]</f>
        <v>0</v>
      </c>
      <c r="AJ83" t="b">
        <f>Table1[[#This Row],[card advantage_count]]&gt;Table24[[#This Row],[card advantage_max]]</f>
        <v>1</v>
      </c>
      <c r="AK83" t="b">
        <f>Table1[[#This Row],[sweeper_count]]&gt;Table24[[#This Row],[sweeper_max]]</f>
        <v>0</v>
      </c>
      <c r="AL83" t="b">
        <f>Table1[[#This Row],[recursion_count]]&gt;Table24[[#This Row],[recursion_max]]</f>
        <v>0</v>
      </c>
      <c r="AM83" t="b">
        <f>Table1[[#This Row],[tutor_count]]&gt;Table24[[#This Row],[tutor_max]]</f>
        <v>0</v>
      </c>
      <c r="AN83" t="b">
        <f>Table1[[#This Row],[tutor-land_count]]&gt;Table24[[#This Row],[tutor-land_max]]</f>
        <v>1</v>
      </c>
      <c r="AO83" t="b">
        <f>Table1[[#This Row],[land_count]]&gt;Table24[[#This Row],[land_max]]</f>
        <v>0</v>
      </c>
    </row>
    <row r="84" spans="1:41" x14ac:dyDescent="0.25">
      <c r="A84" s="1">
        <v>83</v>
      </c>
      <c r="B84" s="4" t="s">
        <v>94</v>
      </c>
      <c r="C84" s="4" t="b">
        <v>1</v>
      </c>
      <c r="D84" s="4" t="b">
        <v>0</v>
      </c>
      <c r="E84" s="4" t="b">
        <v>0</v>
      </c>
      <c r="F84" s="4" t="b">
        <v>0</v>
      </c>
      <c r="G84" s="4" t="b">
        <v>0</v>
      </c>
      <c r="H84" s="4" t="b">
        <v>0</v>
      </c>
      <c r="I84" s="4" t="b">
        <v>0</v>
      </c>
      <c r="J84" s="4" t="b">
        <v>0</v>
      </c>
      <c r="K84" s="4" t="b">
        <v>0</v>
      </c>
      <c r="L84" s="4" t="b">
        <v>1</v>
      </c>
      <c r="M84" t="b">
        <v>1</v>
      </c>
      <c r="N84">
        <f>COUNTIF(C$2:C84,TRUE)</f>
        <v>27</v>
      </c>
      <c r="O84">
        <f>COUNTIF(D$2:D84,TRUE)</f>
        <v>9</v>
      </c>
      <c r="P84">
        <f>COUNTIF(E$2:E84,TRUE)</f>
        <v>4</v>
      </c>
      <c r="Q84">
        <f>COUNTIF(F$2:F84,TRUE)</f>
        <v>11</v>
      </c>
      <c r="R84">
        <f>COUNTIF(G$2:G84,TRUE)</f>
        <v>4</v>
      </c>
      <c r="S84">
        <f>COUNTIF(H$2:H84,TRUE)</f>
        <v>1</v>
      </c>
      <c r="T84">
        <f>COUNTIF(I$2:I84,TRUE)-Table1[[#This Row],[tutor-land_count]]</f>
        <v>1</v>
      </c>
      <c r="U84">
        <f>COUNTIF(J$2:J84,TRUE)</f>
        <v>25</v>
      </c>
      <c r="V84">
        <f>COUNTIF(K$2:K84,TRUE)</f>
        <v>37</v>
      </c>
      <c r="W84">
        <f>COUNTIF(L$2:L84,TRUE)</f>
        <v>10</v>
      </c>
      <c r="X84">
        <v>12</v>
      </c>
      <c r="Y84">
        <v>10</v>
      </c>
      <c r="Z84">
        <v>5</v>
      </c>
      <c r="AA84">
        <v>10</v>
      </c>
      <c r="AB84">
        <v>4</v>
      </c>
      <c r="AC84">
        <v>4</v>
      </c>
      <c r="AD84">
        <v>5</v>
      </c>
      <c r="AE84">
        <v>0</v>
      </c>
      <c r="AF84">
        <v>38</v>
      </c>
      <c r="AG84" t="b">
        <f>Table1[[#This Row],[ramp_count]]&gt;Table24[[#This Row],[ramp_max]]</f>
        <v>1</v>
      </c>
      <c r="AH84" t="b">
        <f>Table1[[#This Row],[removal_count]]&gt;Table24[[#This Row],[removal_max]]</f>
        <v>0</v>
      </c>
      <c r="AI84" t="b">
        <f>Table1[[#This Row],[protects-permanent_count]]&gt;Table24[[#This Row],[protects-permanent_max]]</f>
        <v>0</v>
      </c>
      <c r="AJ84" t="b">
        <f>Table1[[#This Row],[card advantage_count]]&gt;Table24[[#This Row],[card advantage_max]]</f>
        <v>1</v>
      </c>
      <c r="AK84" t="b">
        <f>Table1[[#This Row],[sweeper_count]]&gt;Table24[[#This Row],[sweeper_max]]</f>
        <v>0</v>
      </c>
      <c r="AL84" t="b">
        <f>Table1[[#This Row],[recursion_count]]&gt;Table24[[#This Row],[recursion_max]]</f>
        <v>0</v>
      </c>
      <c r="AM84" t="b">
        <f>Table1[[#This Row],[tutor_count]]&gt;Table24[[#This Row],[tutor_max]]</f>
        <v>0</v>
      </c>
      <c r="AN84" t="b">
        <f>Table1[[#This Row],[tutor-land_count]]&gt;Table24[[#This Row],[tutor-land_max]]</f>
        <v>1</v>
      </c>
      <c r="AO84" t="b">
        <f>Table1[[#This Row],[land_count]]&gt;Table24[[#This Row],[land_max]]</f>
        <v>0</v>
      </c>
    </row>
    <row r="85" spans="1:41" x14ac:dyDescent="0.25">
      <c r="A85" s="1">
        <v>84</v>
      </c>
      <c r="B85" t="s">
        <v>95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b">
        <v>0</v>
      </c>
      <c r="N85">
        <f>COUNTIF(C$2:C85,TRUE)</f>
        <v>27</v>
      </c>
      <c r="O85">
        <f>COUNTIF(D$2:D85,TRUE)</f>
        <v>9</v>
      </c>
      <c r="P85">
        <f>COUNTIF(E$2:E85,TRUE)</f>
        <v>4</v>
      </c>
      <c r="Q85">
        <f>COUNTIF(F$2:F85,TRUE)</f>
        <v>11</v>
      </c>
      <c r="R85">
        <f>COUNTIF(G$2:G85,TRUE)</f>
        <v>4</v>
      </c>
      <c r="S85">
        <f>COUNTIF(H$2:H85,TRUE)</f>
        <v>1</v>
      </c>
      <c r="T85">
        <f>COUNTIF(I$2:I85,TRUE)-Table1[[#This Row],[tutor-land_count]]</f>
        <v>1</v>
      </c>
      <c r="U85">
        <f>COUNTIF(J$2:J85,TRUE)</f>
        <v>25</v>
      </c>
      <c r="V85">
        <f>COUNTIF(K$2:K85,TRUE)</f>
        <v>38</v>
      </c>
      <c r="W85">
        <f>COUNTIF(L$2:L85,TRUE)</f>
        <v>10</v>
      </c>
      <c r="X85">
        <v>12</v>
      </c>
      <c r="Y85">
        <v>10</v>
      </c>
      <c r="Z85">
        <v>5</v>
      </c>
      <c r="AA85">
        <v>10</v>
      </c>
      <c r="AB85">
        <v>4</v>
      </c>
      <c r="AC85">
        <v>4</v>
      </c>
      <c r="AD85">
        <v>5</v>
      </c>
      <c r="AE85">
        <v>0</v>
      </c>
      <c r="AF85">
        <v>38</v>
      </c>
      <c r="AG85" t="b">
        <f>Table1[[#This Row],[ramp_count]]&gt;Table24[[#This Row],[ramp_max]]</f>
        <v>1</v>
      </c>
      <c r="AH85" t="b">
        <f>Table1[[#This Row],[removal_count]]&gt;Table24[[#This Row],[removal_max]]</f>
        <v>0</v>
      </c>
      <c r="AI85" t="b">
        <f>Table1[[#This Row],[protects-permanent_count]]&gt;Table24[[#This Row],[protects-permanent_max]]</f>
        <v>0</v>
      </c>
      <c r="AJ85" t="b">
        <f>Table1[[#This Row],[card advantage_count]]&gt;Table24[[#This Row],[card advantage_max]]</f>
        <v>1</v>
      </c>
      <c r="AK85" t="b">
        <f>Table1[[#This Row],[sweeper_count]]&gt;Table24[[#This Row],[sweeper_max]]</f>
        <v>0</v>
      </c>
      <c r="AL85" t="b">
        <f>Table1[[#This Row],[recursion_count]]&gt;Table24[[#This Row],[recursion_max]]</f>
        <v>0</v>
      </c>
      <c r="AM85" t="b">
        <f>Table1[[#This Row],[tutor_count]]&gt;Table24[[#This Row],[tutor_max]]</f>
        <v>0</v>
      </c>
      <c r="AN85" t="b">
        <f>Table1[[#This Row],[tutor-land_count]]&gt;Table24[[#This Row],[tutor-land_max]]</f>
        <v>1</v>
      </c>
      <c r="AO85" t="b">
        <f>Table1[[#This Row],[land_count]]&gt;Table24[[#This Row],[land_max]]</f>
        <v>0</v>
      </c>
    </row>
    <row r="86" spans="1:41" x14ac:dyDescent="0.25">
      <c r="A86" s="1">
        <v>85</v>
      </c>
      <c r="B86" t="s">
        <v>96</v>
      </c>
      <c r="C86" t="b">
        <v>1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1</v>
      </c>
      <c r="L86" t="b">
        <v>0</v>
      </c>
      <c r="M86" t="b">
        <v>0</v>
      </c>
      <c r="N86">
        <f>COUNTIF(C$2:C86,TRUE)</f>
        <v>28</v>
      </c>
      <c r="O86">
        <f>COUNTIF(D$2:D86,TRUE)</f>
        <v>9</v>
      </c>
      <c r="P86">
        <f>COUNTIF(E$2:E86,TRUE)</f>
        <v>4</v>
      </c>
      <c r="Q86">
        <f>COUNTIF(F$2:F86,TRUE)</f>
        <v>11</v>
      </c>
      <c r="R86">
        <f>COUNTIF(G$2:G86,TRUE)</f>
        <v>4</v>
      </c>
      <c r="S86">
        <f>COUNTIF(H$2:H86,TRUE)</f>
        <v>1</v>
      </c>
      <c r="T86">
        <f>COUNTIF(I$2:I86,TRUE)-Table1[[#This Row],[tutor-land_count]]</f>
        <v>1</v>
      </c>
      <c r="U86">
        <f>COUNTIF(J$2:J86,TRUE)</f>
        <v>25</v>
      </c>
      <c r="V86">
        <f>COUNTIF(K$2:K86,TRUE)</f>
        <v>39</v>
      </c>
      <c r="W86">
        <f>COUNTIF(L$2:L86,TRUE)</f>
        <v>10</v>
      </c>
      <c r="X86">
        <v>12</v>
      </c>
      <c r="Y86">
        <v>10</v>
      </c>
      <c r="Z86">
        <v>5</v>
      </c>
      <c r="AA86">
        <v>10</v>
      </c>
      <c r="AB86">
        <v>4</v>
      </c>
      <c r="AC86">
        <v>4</v>
      </c>
      <c r="AD86">
        <v>5</v>
      </c>
      <c r="AE86">
        <v>0</v>
      </c>
      <c r="AF86">
        <v>38</v>
      </c>
      <c r="AG86" t="b">
        <f>Table1[[#This Row],[ramp_count]]&gt;Table24[[#This Row],[ramp_max]]</f>
        <v>1</v>
      </c>
      <c r="AH86" t="b">
        <f>Table1[[#This Row],[removal_count]]&gt;Table24[[#This Row],[removal_max]]</f>
        <v>0</v>
      </c>
      <c r="AI86" t="b">
        <f>Table1[[#This Row],[protects-permanent_count]]&gt;Table24[[#This Row],[protects-permanent_max]]</f>
        <v>0</v>
      </c>
      <c r="AJ86" t="b">
        <f>Table1[[#This Row],[card advantage_count]]&gt;Table24[[#This Row],[card advantage_max]]</f>
        <v>1</v>
      </c>
      <c r="AK86" t="b">
        <f>Table1[[#This Row],[sweeper_count]]&gt;Table24[[#This Row],[sweeper_max]]</f>
        <v>0</v>
      </c>
      <c r="AL86" t="b">
        <f>Table1[[#This Row],[recursion_count]]&gt;Table24[[#This Row],[recursion_max]]</f>
        <v>0</v>
      </c>
      <c r="AM86" t="b">
        <f>Table1[[#This Row],[tutor_count]]&gt;Table24[[#This Row],[tutor_max]]</f>
        <v>0</v>
      </c>
      <c r="AN86" t="b">
        <f>Table1[[#This Row],[tutor-land_count]]&gt;Table24[[#This Row],[tutor-land_max]]</f>
        <v>1</v>
      </c>
      <c r="AO86" t="b">
        <f>Table1[[#This Row],[land_count]]&gt;Table24[[#This Row],[land_max]]</f>
        <v>1</v>
      </c>
    </row>
    <row r="87" spans="1:41" x14ac:dyDescent="0.25">
      <c r="A87" s="1">
        <v>86</v>
      </c>
      <c r="B87" s="4" t="s">
        <v>97</v>
      </c>
      <c r="C87" s="4" t="b">
        <v>1</v>
      </c>
      <c r="D87" s="4" t="b">
        <v>0</v>
      </c>
      <c r="E87" s="4" t="b">
        <v>0</v>
      </c>
      <c r="F87" s="4" t="b">
        <v>0</v>
      </c>
      <c r="G87" s="4" t="b">
        <v>0</v>
      </c>
      <c r="H87" s="4" t="b">
        <v>0</v>
      </c>
      <c r="I87" s="4" t="b">
        <v>0</v>
      </c>
      <c r="J87" s="4" t="b">
        <v>0</v>
      </c>
      <c r="K87" s="4" t="b">
        <v>0</v>
      </c>
      <c r="L87" s="4" t="b">
        <v>0</v>
      </c>
      <c r="M87" t="b">
        <v>1</v>
      </c>
      <c r="N87">
        <f>COUNTIF(C$2:C87,TRUE)</f>
        <v>29</v>
      </c>
      <c r="O87">
        <f>COUNTIF(D$2:D87,TRUE)</f>
        <v>9</v>
      </c>
      <c r="P87">
        <f>COUNTIF(E$2:E87,TRUE)</f>
        <v>4</v>
      </c>
      <c r="Q87">
        <f>COUNTIF(F$2:F87,TRUE)</f>
        <v>11</v>
      </c>
      <c r="R87">
        <f>COUNTIF(G$2:G87,TRUE)</f>
        <v>4</v>
      </c>
      <c r="S87">
        <f>COUNTIF(H$2:H87,TRUE)</f>
        <v>1</v>
      </c>
      <c r="T87">
        <f>COUNTIF(I$2:I87,TRUE)-Table1[[#This Row],[tutor-land_count]]</f>
        <v>1</v>
      </c>
      <c r="U87">
        <f>COUNTIF(J$2:J87,TRUE)</f>
        <v>25</v>
      </c>
      <c r="V87">
        <f>COUNTIF(K$2:K87,TRUE)</f>
        <v>39</v>
      </c>
      <c r="W87">
        <f>COUNTIF(L$2:L87,TRUE)</f>
        <v>10</v>
      </c>
      <c r="X87">
        <v>12</v>
      </c>
      <c r="Y87">
        <v>10</v>
      </c>
      <c r="Z87">
        <v>5</v>
      </c>
      <c r="AA87">
        <v>10</v>
      </c>
      <c r="AB87">
        <v>4</v>
      </c>
      <c r="AC87">
        <v>4</v>
      </c>
      <c r="AD87">
        <v>5</v>
      </c>
      <c r="AE87">
        <v>0</v>
      </c>
      <c r="AF87">
        <v>38</v>
      </c>
      <c r="AG87" t="b">
        <f>Table1[[#This Row],[ramp_count]]&gt;Table24[[#This Row],[ramp_max]]</f>
        <v>1</v>
      </c>
      <c r="AH87" t="b">
        <f>Table1[[#This Row],[removal_count]]&gt;Table24[[#This Row],[removal_max]]</f>
        <v>0</v>
      </c>
      <c r="AI87" t="b">
        <f>Table1[[#This Row],[protects-permanent_count]]&gt;Table24[[#This Row],[protects-permanent_max]]</f>
        <v>0</v>
      </c>
      <c r="AJ87" t="b">
        <f>Table1[[#This Row],[card advantage_count]]&gt;Table24[[#This Row],[card advantage_max]]</f>
        <v>1</v>
      </c>
      <c r="AK87" t="b">
        <f>Table1[[#This Row],[sweeper_count]]&gt;Table24[[#This Row],[sweeper_max]]</f>
        <v>0</v>
      </c>
      <c r="AL87" t="b">
        <f>Table1[[#This Row],[recursion_count]]&gt;Table24[[#This Row],[recursion_max]]</f>
        <v>0</v>
      </c>
      <c r="AM87" t="b">
        <f>Table1[[#This Row],[tutor_count]]&gt;Table24[[#This Row],[tutor_max]]</f>
        <v>0</v>
      </c>
      <c r="AN87" t="b">
        <f>Table1[[#This Row],[tutor-land_count]]&gt;Table24[[#This Row],[tutor-land_max]]</f>
        <v>1</v>
      </c>
      <c r="AO87" t="b">
        <f>Table1[[#This Row],[land_count]]&gt;Table24[[#This Row],[land_max]]</f>
        <v>1</v>
      </c>
    </row>
    <row r="88" spans="1:41" x14ac:dyDescent="0.25">
      <c r="A88" s="1">
        <v>87</v>
      </c>
      <c r="B88" t="s">
        <v>98</v>
      </c>
      <c r="C88" t="b">
        <v>0</v>
      </c>
      <c r="D88" t="b">
        <v>0</v>
      </c>
      <c r="E88" t="b">
        <v>0</v>
      </c>
      <c r="F88" t="b">
        <v>1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1</v>
      </c>
      <c r="M88" t="b">
        <v>0</v>
      </c>
      <c r="N88">
        <f>COUNTIF(C$2:C88,TRUE)</f>
        <v>29</v>
      </c>
      <c r="O88">
        <f>COUNTIF(D$2:D88,TRUE)</f>
        <v>9</v>
      </c>
      <c r="P88">
        <f>COUNTIF(E$2:E88,TRUE)</f>
        <v>4</v>
      </c>
      <c r="Q88">
        <f>COUNTIF(F$2:F88,TRUE)</f>
        <v>12</v>
      </c>
      <c r="R88">
        <f>COUNTIF(G$2:G88,TRUE)</f>
        <v>4</v>
      </c>
      <c r="S88">
        <f>COUNTIF(H$2:H88,TRUE)</f>
        <v>1</v>
      </c>
      <c r="T88">
        <f>COUNTIF(I$2:I88,TRUE)-Table1[[#This Row],[tutor-land_count]]</f>
        <v>1</v>
      </c>
      <c r="U88">
        <f>COUNTIF(J$2:J88,TRUE)</f>
        <v>25</v>
      </c>
      <c r="V88">
        <f>COUNTIF(K$2:K88,TRUE)</f>
        <v>39</v>
      </c>
      <c r="W88">
        <f>COUNTIF(L$2:L88,TRUE)</f>
        <v>11</v>
      </c>
      <c r="X88">
        <v>12</v>
      </c>
      <c r="Y88">
        <v>10</v>
      </c>
      <c r="Z88">
        <v>5</v>
      </c>
      <c r="AA88">
        <v>10</v>
      </c>
      <c r="AB88">
        <v>4</v>
      </c>
      <c r="AC88">
        <v>4</v>
      </c>
      <c r="AD88">
        <v>5</v>
      </c>
      <c r="AE88">
        <v>0</v>
      </c>
      <c r="AF88">
        <v>38</v>
      </c>
      <c r="AG88" t="b">
        <f>Table1[[#This Row],[ramp_count]]&gt;Table24[[#This Row],[ramp_max]]</f>
        <v>1</v>
      </c>
      <c r="AH88" t="b">
        <f>Table1[[#This Row],[removal_count]]&gt;Table24[[#This Row],[removal_max]]</f>
        <v>0</v>
      </c>
      <c r="AI88" t="b">
        <f>Table1[[#This Row],[protects-permanent_count]]&gt;Table24[[#This Row],[protects-permanent_max]]</f>
        <v>0</v>
      </c>
      <c r="AJ88" t="b">
        <f>Table1[[#This Row],[card advantage_count]]&gt;Table24[[#This Row],[card advantage_max]]</f>
        <v>1</v>
      </c>
      <c r="AK88" t="b">
        <f>Table1[[#This Row],[sweeper_count]]&gt;Table24[[#This Row],[sweeper_max]]</f>
        <v>0</v>
      </c>
      <c r="AL88" t="b">
        <f>Table1[[#This Row],[recursion_count]]&gt;Table24[[#This Row],[recursion_max]]</f>
        <v>0</v>
      </c>
      <c r="AM88" t="b">
        <f>Table1[[#This Row],[tutor_count]]&gt;Table24[[#This Row],[tutor_max]]</f>
        <v>0</v>
      </c>
      <c r="AN88" t="b">
        <f>Table1[[#This Row],[tutor-land_count]]&gt;Table24[[#This Row],[tutor-land_max]]</f>
        <v>1</v>
      </c>
      <c r="AO88" t="b">
        <f>Table1[[#This Row],[land_count]]&gt;Table24[[#This Row],[land_max]]</f>
        <v>1</v>
      </c>
    </row>
    <row r="89" spans="1:41" x14ac:dyDescent="0.25">
      <c r="A89" s="1">
        <v>88</v>
      </c>
      <c r="B89" t="s">
        <v>99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b">
        <v>0</v>
      </c>
      <c r="N89">
        <f>COUNTIF(C$2:C89,TRUE)</f>
        <v>29</v>
      </c>
      <c r="O89">
        <f>COUNTIF(D$2:D89,TRUE)</f>
        <v>9</v>
      </c>
      <c r="P89">
        <f>COUNTIF(E$2:E89,TRUE)</f>
        <v>4</v>
      </c>
      <c r="Q89">
        <f>COUNTIF(F$2:F89,TRUE)</f>
        <v>12</v>
      </c>
      <c r="R89">
        <f>COUNTIF(G$2:G89,TRUE)</f>
        <v>4</v>
      </c>
      <c r="S89">
        <f>COUNTIF(H$2:H89,TRUE)</f>
        <v>1</v>
      </c>
      <c r="T89">
        <f>COUNTIF(I$2:I89,TRUE)-Table1[[#This Row],[tutor-land_count]]</f>
        <v>1</v>
      </c>
      <c r="U89">
        <f>COUNTIF(J$2:J89,TRUE)</f>
        <v>25</v>
      </c>
      <c r="V89">
        <f>COUNTIF(K$2:K89,TRUE)</f>
        <v>40</v>
      </c>
      <c r="W89">
        <f>COUNTIF(L$2:L89,TRUE)</f>
        <v>11</v>
      </c>
      <c r="X89">
        <v>12</v>
      </c>
      <c r="Y89">
        <v>10</v>
      </c>
      <c r="Z89">
        <v>5</v>
      </c>
      <c r="AA89">
        <v>10</v>
      </c>
      <c r="AB89">
        <v>4</v>
      </c>
      <c r="AC89">
        <v>4</v>
      </c>
      <c r="AD89">
        <v>5</v>
      </c>
      <c r="AE89">
        <v>0</v>
      </c>
      <c r="AF89">
        <v>38</v>
      </c>
      <c r="AG89" t="b">
        <f>Table1[[#This Row],[ramp_count]]&gt;Table24[[#This Row],[ramp_max]]</f>
        <v>1</v>
      </c>
      <c r="AH89" t="b">
        <f>Table1[[#This Row],[removal_count]]&gt;Table24[[#This Row],[removal_max]]</f>
        <v>0</v>
      </c>
      <c r="AI89" t="b">
        <f>Table1[[#This Row],[protects-permanent_count]]&gt;Table24[[#This Row],[protects-permanent_max]]</f>
        <v>0</v>
      </c>
      <c r="AJ89" t="b">
        <f>Table1[[#This Row],[card advantage_count]]&gt;Table24[[#This Row],[card advantage_max]]</f>
        <v>1</v>
      </c>
      <c r="AK89" t="b">
        <f>Table1[[#This Row],[sweeper_count]]&gt;Table24[[#This Row],[sweeper_max]]</f>
        <v>0</v>
      </c>
      <c r="AL89" t="b">
        <f>Table1[[#This Row],[recursion_count]]&gt;Table24[[#This Row],[recursion_max]]</f>
        <v>0</v>
      </c>
      <c r="AM89" t="b">
        <f>Table1[[#This Row],[tutor_count]]&gt;Table24[[#This Row],[tutor_max]]</f>
        <v>0</v>
      </c>
      <c r="AN89" t="b">
        <f>Table1[[#This Row],[tutor-land_count]]&gt;Table24[[#This Row],[tutor-land_max]]</f>
        <v>1</v>
      </c>
      <c r="AO89" t="b">
        <f>Table1[[#This Row],[land_count]]&gt;Table24[[#This Row],[land_max]]</f>
        <v>1</v>
      </c>
    </row>
    <row r="90" spans="1:41" x14ac:dyDescent="0.25">
      <c r="A90" s="1">
        <v>89</v>
      </c>
      <c r="B90" t="s">
        <v>100</v>
      </c>
      <c r="C90" t="b">
        <v>0</v>
      </c>
      <c r="D90" t="b">
        <v>1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>
        <f>COUNTIF(C$2:C90,TRUE)</f>
        <v>29</v>
      </c>
      <c r="O90">
        <f>COUNTIF(D$2:D90,TRUE)</f>
        <v>10</v>
      </c>
      <c r="P90">
        <f>COUNTIF(E$2:E90,TRUE)</f>
        <v>4</v>
      </c>
      <c r="Q90">
        <f>COUNTIF(F$2:F90,TRUE)</f>
        <v>12</v>
      </c>
      <c r="R90">
        <f>COUNTIF(G$2:G90,TRUE)</f>
        <v>4</v>
      </c>
      <c r="S90">
        <f>COUNTIF(H$2:H90,TRUE)</f>
        <v>1</v>
      </c>
      <c r="T90">
        <f>COUNTIF(I$2:I90,TRUE)-Table1[[#This Row],[tutor-land_count]]</f>
        <v>1</v>
      </c>
      <c r="U90">
        <f>COUNTIF(J$2:J90,TRUE)</f>
        <v>25</v>
      </c>
      <c r="V90">
        <f>COUNTIF(K$2:K90,TRUE)</f>
        <v>40</v>
      </c>
      <c r="W90">
        <f>COUNTIF(L$2:L90,TRUE)</f>
        <v>11</v>
      </c>
      <c r="X90">
        <v>12</v>
      </c>
      <c r="Y90">
        <v>10</v>
      </c>
      <c r="Z90">
        <v>5</v>
      </c>
      <c r="AA90">
        <v>10</v>
      </c>
      <c r="AB90">
        <v>4</v>
      </c>
      <c r="AC90">
        <v>4</v>
      </c>
      <c r="AD90">
        <v>5</v>
      </c>
      <c r="AE90">
        <v>0</v>
      </c>
      <c r="AF90">
        <v>38</v>
      </c>
      <c r="AG90" t="b">
        <f>Table1[[#This Row],[ramp_count]]&gt;Table24[[#This Row],[ramp_max]]</f>
        <v>1</v>
      </c>
      <c r="AH90" t="b">
        <f>Table1[[#This Row],[removal_count]]&gt;Table24[[#This Row],[removal_max]]</f>
        <v>0</v>
      </c>
      <c r="AI90" t="b">
        <f>Table1[[#This Row],[protects-permanent_count]]&gt;Table24[[#This Row],[protects-permanent_max]]</f>
        <v>0</v>
      </c>
      <c r="AJ90" t="b">
        <f>Table1[[#This Row],[card advantage_count]]&gt;Table24[[#This Row],[card advantage_max]]</f>
        <v>1</v>
      </c>
      <c r="AK90" t="b">
        <f>Table1[[#This Row],[sweeper_count]]&gt;Table24[[#This Row],[sweeper_max]]</f>
        <v>0</v>
      </c>
      <c r="AL90" t="b">
        <f>Table1[[#This Row],[recursion_count]]&gt;Table24[[#This Row],[recursion_max]]</f>
        <v>0</v>
      </c>
      <c r="AM90" t="b">
        <f>Table1[[#This Row],[tutor_count]]&gt;Table24[[#This Row],[tutor_max]]</f>
        <v>0</v>
      </c>
      <c r="AN90" t="b">
        <f>Table1[[#This Row],[tutor-land_count]]&gt;Table24[[#This Row],[tutor-land_max]]</f>
        <v>1</v>
      </c>
      <c r="AO90" t="b">
        <f>Table1[[#This Row],[land_count]]&gt;Table24[[#This Row],[land_max]]</f>
        <v>1</v>
      </c>
    </row>
    <row r="91" spans="1:41" x14ac:dyDescent="0.25">
      <c r="A91" s="1">
        <v>90</v>
      </c>
      <c r="B91" t="s">
        <v>101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>
        <f>COUNTIF(C$2:C91,TRUE)</f>
        <v>29</v>
      </c>
      <c r="O91">
        <f>COUNTIF(D$2:D91,TRUE)</f>
        <v>10</v>
      </c>
      <c r="P91">
        <f>COUNTIF(E$2:E91,TRUE)</f>
        <v>4</v>
      </c>
      <c r="Q91">
        <f>COUNTIF(F$2:F91,TRUE)</f>
        <v>12</v>
      </c>
      <c r="R91">
        <f>COUNTIF(G$2:G91,TRUE)</f>
        <v>4</v>
      </c>
      <c r="S91">
        <f>COUNTIF(H$2:H91,TRUE)</f>
        <v>1</v>
      </c>
      <c r="T91">
        <f>COUNTIF(I$2:I91,TRUE)-Table1[[#This Row],[tutor-land_count]]</f>
        <v>1</v>
      </c>
      <c r="U91">
        <f>COUNTIF(J$2:J91,TRUE)</f>
        <v>25</v>
      </c>
      <c r="V91">
        <f>COUNTIF(K$2:K91,TRUE)</f>
        <v>40</v>
      </c>
      <c r="W91">
        <f>COUNTIF(L$2:L91,TRUE)</f>
        <v>11</v>
      </c>
      <c r="X91">
        <v>12</v>
      </c>
      <c r="Y91">
        <v>10</v>
      </c>
      <c r="Z91">
        <v>5</v>
      </c>
      <c r="AA91">
        <v>10</v>
      </c>
      <c r="AB91">
        <v>4</v>
      </c>
      <c r="AC91">
        <v>4</v>
      </c>
      <c r="AD91">
        <v>5</v>
      </c>
      <c r="AE91">
        <v>0</v>
      </c>
      <c r="AF91">
        <v>38</v>
      </c>
      <c r="AG91" t="b">
        <f>Table1[[#This Row],[ramp_count]]&gt;Table24[[#This Row],[ramp_max]]</f>
        <v>1</v>
      </c>
      <c r="AH91" t="b">
        <f>Table1[[#This Row],[removal_count]]&gt;Table24[[#This Row],[removal_max]]</f>
        <v>0</v>
      </c>
      <c r="AI91" t="b">
        <f>Table1[[#This Row],[protects-permanent_count]]&gt;Table24[[#This Row],[protects-permanent_max]]</f>
        <v>0</v>
      </c>
      <c r="AJ91" t="b">
        <f>Table1[[#This Row],[card advantage_count]]&gt;Table24[[#This Row],[card advantage_max]]</f>
        <v>1</v>
      </c>
      <c r="AK91" t="b">
        <f>Table1[[#This Row],[sweeper_count]]&gt;Table24[[#This Row],[sweeper_max]]</f>
        <v>0</v>
      </c>
      <c r="AL91" t="b">
        <f>Table1[[#This Row],[recursion_count]]&gt;Table24[[#This Row],[recursion_max]]</f>
        <v>0</v>
      </c>
      <c r="AM91" t="b">
        <f>Table1[[#This Row],[tutor_count]]&gt;Table24[[#This Row],[tutor_max]]</f>
        <v>0</v>
      </c>
      <c r="AN91" t="b">
        <f>Table1[[#This Row],[tutor-land_count]]&gt;Table24[[#This Row],[tutor-land_max]]</f>
        <v>1</v>
      </c>
      <c r="AO91" t="b">
        <f>Table1[[#This Row],[land_count]]&gt;Table24[[#This Row],[land_max]]</f>
        <v>1</v>
      </c>
    </row>
    <row r="92" spans="1:41" x14ac:dyDescent="0.25">
      <c r="A92" s="1">
        <v>91</v>
      </c>
      <c r="B92" t="s">
        <v>186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1</v>
      </c>
      <c r="L92" t="b">
        <v>0</v>
      </c>
      <c r="M92" t="b">
        <v>0</v>
      </c>
      <c r="N92">
        <f>COUNTIF(C$2:C92,TRUE)</f>
        <v>29</v>
      </c>
      <c r="O92">
        <f>COUNTIF(D$2:D92,TRUE)</f>
        <v>10</v>
      </c>
      <c r="P92">
        <f>COUNTIF(E$2:E92,TRUE)</f>
        <v>4</v>
      </c>
      <c r="Q92">
        <f>COUNTIF(F$2:F92,TRUE)</f>
        <v>12</v>
      </c>
      <c r="R92">
        <f>COUNTIF(G$2:G92,TRUE)</f>
        <v>4</v>
      </c>
      <c r="S92">
        <f>COUNTIF(H$2:H92,TRUE)</f>
        <v>1</v>
      </c>
      <c r="T92">
        <f>COUNTIF(I$2:I92,TRUE)-Table1[[#This Row],[tutor-land_count]]</f>
        <v>1</v>
      </c>
      <c r="U92">
        <f>COUNTIF(J$2:J92,TRUE)</f>
        <v>25</v>
      </c>
      <c r="V92">
        <f>COUNTIF(K$2:K92,TRUE)</f>
        <v>41</v>
      </c>
      <c r="W92">
        <f>COUNTIF(L$2:L92,TRUE)</f>
        <v>11</v>
      </c>
      <c r="X92">
        <v>12</v>
      </c>
      <c r="Y92">
        <v>10</v>
      </c>
      <c r="Z92">
        <v>5</v>
      </c>
      <c r="AA92">
        <v>10</v>
      </c>
      <c r="AB92">
        <v>4</v>
      </c>
      <c r="AC92">
        <v>4</v>
      </c>
      <c r="AD92">
        <v>5</v>
      </c>
      <c r="AE92">
        <v>0</v>
      </c>
      <c r="AF92">
        <v>38</v>
      </c>
      <c r="AG92" t="b">
        <f>Table1[[#This Row],[ramp_count]]&gt;Table24[[#This Row],[ramp_max]]</f>
        <v>1</v>
      </c>
      <c r="AH92" t="b">
        <f>Table1[[#This Row],[removal_count]]&gt;Table24[[#This Row],[removal_max]]</f>
        <v>0</v>
      </c>
      <c r="AI92" t="b">
        <f>Table1[[#This Row],[protects-permanent_count]]&gt;Table24[[#This Row],[protects-permanent_max]]</f>
        <v>0</v>
      </c>
      <c r="AJ92" t="b">
        <f>Table1[[#This Row],[card advantage_count]]&gt;Table24[[#This Row],[card advantage_max]]</f>
        <v>1</v>
      </c>
      <c r="AK92" t="b">
        <f>Table1[[#This Row],[sweeper_count]]&gt;Table24[[#This Row],[sweeper_max]]</f>
        <v>0</v>
      </c>
      <c r="AL92" t="b">
        <f>Table1[[#This Row],[recursion_count]]&gt;Table24[[#This Row],[recursion_max]]</f>
        <v>0</v>
      </c>
      <c r="AM92" t="b">
        <f>Table1[[#This Row],[tutor_count]]&gt;Table24[[#This Row],[tutor_max]]</f>
        <v>0</v>
      </c>
      <c r="AN92" t="b">
        <f>Table1[[#This Row],[tutor-land_count]]&gt;Table24[[#This Row],[tutor-land_max]]</f>
        <v>1</v>
      </c>
      <c r="AO92" t="b">
        <f>Table1[[#This Row],[land_count]]&gt;Table24[[#This Row],[land_max]]</f>
        <v>1</v>
      </c>
    </row>
    <row r="93" spans="1:41" x14ac:dyDescent="0.25">
      <c r="A93" s="1">
        <v>92</v>
      </c>
      <c r="B93" t="s">
        <v>102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t="b">
        <v>1</v>
      </c>
      <c r="K93" t="b">
        <v>1</v>
      </c>
      <c r="L93" t="b">
        <v>0</v>
      </c>
      <c r="M93" t="b">
        <v>0</v>
      </c>
      <c r="N93">
        <f>COUNTIF(C$2:C93,TRUE)</f>
        <v>29</v>
      </c>
      <c r="O93">
        <f>COUNTIF(D$2:D93,TRUE)</f>
        <v>10</v>
      </c>
      <c r="P93">
        <f>COUNTIF(E$2:E93,TRUE)</f>
        <v>4</v>
      </c>
      <c r="Q93">
        <f>COUNTIF(F$2:F93,TRUE)</f>
        <v>12</v>
      </c>
      <c r="R93">
        <f>COUNTIF(G$2:G93,TRUE)</f>
        <v>4</v>
      </c>
      <c r="S93">
        <f>COUNTIF(H$2:H93,TRUE)</f>
        <v>1</v>
      </c>
      <c r="T93">
        <f>COUNTIF(I$2:I93,TRUE)-Table1[[#This Row],[tutor-land_count]]</f>
        <v>1</v>
      </c>
      <c r="U93">
        <f>COUNTIF(J$2:J93,TRUE)</f>
        <v>26</v>
      </c>
      <c r="V93">
        <f>COUNTIF(K$2:K93,TRUE)</f>
        <v>42</v>
      </c>
      <c r="W93">
        <f>COUNTIF(L$2:L93,TRUE)</f>
        <v>11</v>
      </c>
      <c r="X93">
        <v>12</v>
      </c>
      <c r="Y93">
        <v>10</v>
      </c>
      <c r="Z93">
        <v>5</v>
      </c>
      <c r="AA93">
        <v>10</v>
      </c>
      <c r="AB93">
        <v>4</v>
      </c>
      <c r="AC93">
        <v>4</v>
      </c>
      <c r="AD93">
        <v>5</v>
      </c>
      <c r="AE93">
        <v>0</v>
      </c>
      <c r="AF93">
        <v>38</v>
      </c>
      <c r="AG93" t="b">
        <f>Table1[[#This Row],[ramp_count]]&gt;Table24[[#This Row],[ramp_max]]</f>
        <v>1</v>
      </c>
      <c r="AH93" t="b">
        <f>Table1[[#This Row],[removal_count]]&gt;Table24[[#This Row],[removal_max]]</f>
        <v>0</v>
      </c>
      <c r="AI93" t="b">
        <f>Table1[[#This Row],[protects-permanent_count]]&gt;Table24[[#This Row],[protects-permanent_max]]</f>
        <v>0</v>
      </c>
      <c r="AJ93" t="b">
        <f>Table1[[#This Row],[card advantage_count]]&gt;Table24[[#This Row],[card advantage_max]]</f>
        <v>1</v>
      </c>
      <c r="AK93" t="b">
        <f>Table1[[#This Row],[sweeper_count]]&gt;Table24[[#This Row],[sweeper_max]]</f>
        <v>0</v>
      </c>
      <c r="AL93" t="b">
        <f>Table1[[#This Row],[recursion_count]]&gt;Table24[[#This Row],[recursion_max]]</f>
        <v>0</v>
      </c>
      <c r="AM93" t="b">
        <f>Table1[[#This Row],[tutor_count]]&gt;Table24[[#This Row],[tutor_max]]</f>
        <v>0</v>
      </c>
      <c r="AN93" t="b">
        <f>Table1[[#This Row],[tutor-land_count]]&gt;Table24[[#This Row],[tutor-land_max]]</f>
        <v>1</v>
      </c>
      <c r="AO93" t="b">
        <f>Table1[[#This Row],[land_count]]&gt;Table24[[#This Row],[land_max]]</f>
        <v>1</v>
      </c>
    </row>
    <row r="94" spans="1:41" x14ac:dyDescent="0.25">
      <c r="A94" s="1">
        <v>93</v>
      </c>
      <c r="B94" s="4" t="s">
        <v>103</v>
      </c>
      <c r="C94" s="4" t="b">
        <v>1</v>
      </c>
      <c r="D94" s="4" t="b">
        <v>0</v>
      </c>
      <c r="E94" s="4" t="b">
        <v>0</v>
      </c>
      <c r="F94" s="4" t="b">
        <v>0</v>
      </c>
      <c r="G94" s="4" t="b">
        <v>0</v>
      </c>
      <c r="H94" s="4" t="b">
        <v>0</v>
      </c>
      <c r="I94" s="4" t="b">
        <v>0</v>
      </c>
      <c r="J94" s="4" t="b">
        <v>0</v>
      </c>
      <c r="K94" s="4" t="b">
        <v>0</v>
      </c>
      <c r="L94" s="4" t="b">
        <v>1</v>
      </c>
      <c r="M94" t="b">
        <v>1</v>
      </c>
      <c r="N94">
        <f>COUNTIF(C$2:C94,TRUE)</f>
        <v>30</v>
      </c>
      <c r="O94">
        <f>COUNTIF(D$2:D94,TRUE)</f>
        <v>10</v>
      </c>
      <c r="P94">
        <f>COUNTIF(E$2:E94,TRUE)</f>
        <v>4</v>
      </c>
      <c r="Q94">
        <f>COUNTIF(F$2:F94,TRUE)</f>
        <v>12</v>
      </c>
      <c r="R94">
        <f>COUNTIF(G$2:G94,TRUE)</f>
        <v>4</v>
      </c>
      <c r="S94">
        <f>COUNTIF(H$2:H94,TRUE)</f>
        <v>1</v>
      </c>
      <c r="T94">
        <f>COUNTIF(I$2:I94,TRUE)-Table1[[#This Row],[tutor-land_count]]</f>
        <v>1</v>
      </c>
      <c r="U94">
        <f>COUNTIF(J$2:J94,TRUE)</f>
        <v>26</v>
      </c>
      <c r="V94">
        <f>COUNTIF(K$2:K94,TRUE)</f>
        <v>42</v>
      </c>
      <c r="W94">
        <f>COUNTIF(L$2:L94,TRUE)</f>
        <v>12</v>
      </c>
      <c r="X94">
        <v>12</v>
      </c>
      <c r="Y94">
        <v>10</v>
      </c>
      <c r="Z94">
        <v>5</v>
      </c>
      <c r="AA94">
        <v>10</v>
      </c>
      <c r="AB94">
        <v>4</v>
      </c>
      <c r="AC94">
        <v>4</v>
      </c>
      <c r="AD94">
        <v>5</v>
      </c>
      <c r="AE94">
        <v>0</v>
      </c>
      <c r="AF94">
        <v>38</v>
      </c>
      <c r="AG94" t="b">
        <f>Table1[[#This Row],[ramp_count]]&gt;Table24[[#This Row],[ramp_max]]</f>
        <v>1</v>
      </c>
      <c r="AH94" t="b">
        <f>Table1[[#This Row],[removal_count]]&gt;Table24[[#This Row],[removal_max]]</f>
        <v>0</v>
      </c>
      <c r="AI94" t="b">
        <f>Table1[[#This Row],[protects-permanent_count]]&gt;Table24[[#This Row],[protects-permanent_max]]</f>
        <v>0</v>
      </c>
      <c r="AJ94" t="b">
        <f>Table1[[#This Row],[card advantage_count]]&gt;Table24[[#This Row],[card advantage_max]]</f>
        <v>1</v>
      </c>
      <c r="AK94" t="b">
        <f>Table1[[#This Row],[sweeper_count]]&gt;Table24[[#This Row],[sweeper_max]]</f>
        <v>0</v>
      </c>
      <c r="AL94" t="b">
        <f>Table1[[#This Row],[recursion_count]]&gt;Table24[[#This Row],[recursion_max]]</f>
        <v>0</v>
      </c>
      <c r="AM94" t="b">
        <f>Table1[[#This Row],[tutor_count]]&gt;Table24[[#This Row],[tutor_max]]</f>
        <v>0</v>
      </c>
      <c r="AN94" t="b">
        <f>Table1[[#This Row],[tutor-land_count]]&gt;Table24[[#This Row],[tutor-land_max]]</f>
        <v>1</v>
      </c>
      <c r="AO94" t="b">
        <f>Table1[[#This Row],[land_count]]&gt;Table24[[#This Row],[land_max]]</f>
        <v>1</v>
      </c>
    </row>
    <row r="95" spans="1:41" x14ac:dyDescent="0.25">
      <c r="A95" s="1">
        <v>94</v>
      </c>
      <c r="B95" t="s">
        <v>104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>
        <f>COUNTIF(C$2:C95,TRUE)</f>
        <v>30</v>
      </c>
      <c r="O95">
        <f>COUNTIF(D$2:D95,TRUE)</f>
        <v>10</v>
      </c>
      <c r="P95">
        <f>COUNTIF(E$2:E95,TRUE)</f>
        <v>4</v>
      </c>
      <c r="Q95">
        <f>COUNTIF(F$2:F95,TRUE)</f>
        <v>12</v>
      </c>
      <c r="R95">
        <f>COUNTIF(G$2:G95,TRUE)</f>
        <v>4</v>
      </c>
      <c r="S95">
        <f>COUNTIF(H$2:H95,TRUE)</f>
        <v>1</v>
      </c>
      <c r="T95">
        <f>COUNTIF(I$2:I95,TRUE)-Table1[[#This Row],[tutor-land_count]]</f>
        <v>1</v>
      </c>
      <c r="U95">
        <f>COUNTIF(J$2:J95,TRUE)</f>
        <v>26</v>
      </c>
      <c r="V95">
        <f>COUNTIF(K$2:K95,TRUE)</f>
        <v>42</v>
      </c>
      <c r="W95">
        <f>COUNTIF(L$2:L95,TRUE)</f>
        <v>12</v>
      </c>
      <c r="X95">
        <v>12</v>
      </c>
      <c r="Y95">
        <v>10</v>
      </c>
      <c r="Z95">
        <v>5</v>
      </c>
      <c r="AA95">
        <v>10</v>
      </c>
      <c r="AB95">
        <v>4</v>
      </c>
      <c r="AC95">
        <v>4</v>
      </c>
      <c r="AD95">
        <v>5</v>
      </c>
      <c r="AE95">
        <v>0</v>
      </c>
      <c r="AF95">
        <v>38</v>
      </c>
      <c r="AG95" t="b">
        <f>Table1[[#This Row],[ramp_count]]&gt;Table24[[#This Row],[ramp_max]]</f>
        <v>1</v>
      </c>
      <c r="AH95" t="b">
        <f>Table1[[#This Row],[removal_count]]&gt;Table24[[#This Row],[removal_max]]</f>
        <v>0</v>
      </c>
      <c r="AI95" t="b">
        <f>Table1[[#This Row],[protects-permanent_count]]&gt;Table24[[#This Row],[protects-permanent_max]]</f>
        <v>0</v>
      </c>
      <c r="AJ95" t="b">
        <f>Table1[[#This Row],[card advantage_count]]&gt;Table24[[#This Row],[card advantage_max]]</f>
        <v>1</v>
      </c>
      <c r="AK95" t="b">
        <f>Table1[[#This Row],[sweeper_count]]&gt;Table24[[#This Row],[sweeper_max]]</f>
        <v>0</v>
      </c>
      <c r="AL95" t="b">
        <f>Table1[[#This Row],[recursion_count]]&gt;Table24[[#This Row],[recursion_max]]</f>
        <v>0</v>
      </c>
      <c r="AM95" t="b">
        <f>Table1[[#This Row],[tutor_count]]&gt;Table24[[#This Row],[tutor_max]]</f>
        <v>0</v>
      </c>
      <c r="AN95" t="b">
        <f>Table1[[#This Row],[tutor-land_count]]&gt;Table24[[#This Row],[tutor-land_max]]</f>
        <v>1</v>
      </c>
      <c r="AO95" t="b">
        <f>Table1[[#This Row],[land_count]]&gt;Table24[[#This Row],[land_max]]</f>
        <v>1</v>
      </c>
    </row>
    <row r="96" spans="1:41" x14ac:dyDescent="0.25">
      <c r="A96" s="1">
        <v>95</v>
      </c>
      <c r="B96" t="s">
        <v>105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1</v>
      </c>
      <c r="J96" t="b">
        <v>1</v>
      </c>
      <c r="K96" t="b">
        <v>1</v>
      </c>
      <c r="L96" t="b">
        <v>0</v>
      </c>
      <c r="M96" t="b">
        <v>0</v>
      </c>
      <c r="N96">
        <f>COUNTIF(C$2:C96,TRUE)</f>
        <v>30</v>
      </c>
      <c r="O96">
        <f>COUNTIF(D$2:D96,TRUE)</f>
        <v>10</v>
      </c>
      <c r="P96">
        <f>COUNTIF(E$2:E96,TRUE)</f>
        <v>4</v>
      </c>
      <c r="Q96">
        <f>COUNTIF(F$2:F96,TRUE)</f>
        <v>12</v>
      </c>
      <c r="R96">
        <f>COUNTIF(G$2:G96,TRUE)</f>
        <v>4</v>
      </c>
      <c r="S96">
        <f>COUNTIF(H$2:H96,TRUE)</f>
        <v>1</v>
      </c>
      <c r="T96">
        <f>COUNTIF(I$2:I96,TRUE)-Table1[[#This Row],[tutor-land_count]]</f>
        <v>1</v>
      </c>
      <c r="U96">
        <f>COUNTIF(J$2:J96,TRUE)</f>
        <v>27</v>
      </c>
      <c r="V96">
        <f>COUNTIF(K$2:K96,TRUE)</f>
        <v>43</v>
      </c>
      <c r="W96">
        <f>COUNTIF(L$2:L96,TRUE)</f>
        <v>12</v>
      </c>
      <c r="X96">
        <v>12</v>
      </c>
      <c r="Y96">
        <v>10</v>
      </c>
      <c r="Z96">
        <v>5</v>
      </c>
      <c r="AA96">
        <v>10</v>
      </c>
      <c r="AB96">
        <v>4</v>
      </c>
      <c r="AC96">
        <v>4</v>
      </c>
      <c r="AD96">
        <v>5</v>
      </c>
      <c r="AE96">
        <v>0</v>
      </c>
      <c r="AF96">
        <v>38</v>
      </c>
      <c r="AG96" t="b">
        <f>Table1[[#This Row],[ramp_count]]&gt;Table24[[#This Row],[ramp_max]]</f>
        <v>1</v>
      </c>
      <c r="AH96" t="b">
        <f>Table1[[#This Row],[removal_count]]&gt;Table24[[#This Row],[removal_max]]</f>
        <v>0</v>
      </c>
      <c r="AI96" t="b">
        <f>Table1[[#This Row],[protects-permanent_count]]&gt;Table24[[#This Row],[protects-permanent_max]]</f>
        <v>0</v>
      </c>
      <c r="AJ96" t="b">
        <f>Table1[[#This Row],[card advantage_count]]&gt;Table24[[#This Row],[card advantage_max]]</f>
        <v>1</v>
      </c>
      <c r="AK96" t="b">
        <f>Table1[[#This Row],[sweeper_count]]&gt;Table24[[#This Row],[sweeper_max]]</f>
        <v>0</v>
      </c>
      <c r="AL96" t="b">
        <f>Table1[[#This Row],[recursion_count]]&gt;Table24[[#This Row],[recursion_max]]</f>
        <v>0</v>
      </c>
      <c r="AM96" t="b">
        <f>Table1[[#This Row],[tutor_count]]&gt;Table24[[#This Row],[tutor_max]]</f>
        <v>0</v>
      </c>
      <c r="AN96" t="b">
        <f>Table1[[#This Row],[tutor-land_count]]&gt;Table24[[#This Row],[tutor-land_max]]</f>
        <v>1</v>
      </c>
      <c r="AO96" t="b">
        <f>Table1[[#This Row],[land_count]]&gt;Table24[[#This Row],[land_max]]</f>
        <v>1</v>
      </c>
    </row>
    <row r="97" spans="1:41" x14ac:dyDescent="0.25">
      <c r="A97" s="1">
        <v>96</v>
      </c>
      <c r="B97" s="4" t="s">
        <v>106</v>
      </c>
      <c r="C97" s="4" t="b">
        <v>1</v>
      </c>
      <c r="D97" s="4" t="b">
        <v>0</v>
      </c>
      <c r="E97" s="4" t="b">
        <v>0</v>
      </c>
      <c r="F97" s="4" t="b">
        <v>0</v>
      </c>
      <c r="G97" s="4" t="b">
        <v>0</v>
      </c>
      <c r="H97" s="4" t="b">
        <v>0</v>
      </c>
      <c r="I97" s="4" t="b">
        <v>0</v>
      </c>
      <c r="J97" s="4" t="b">
        <v>0</v>
      </c>
      <c r="K97" s="4" t="b">
        <v>0</v>
      </c>
      <c r="L97" s="4" t="b">
        <v>0</v>
      </c>
      <c r="M97" t="b">
        <v>1</v>
      </c>
      <c r="N97">
        <f>COUNTIF(C$2:C97,TRUE)</f>
        <v>31</v>
      </c>
      <c r="O97">
        <f>COUNTIF(D$2:D97,TRUE)</f>
        <v>10</v>
      </c>
      <c r="P97">
        <f>COUNTIF(E$2:E97,TRUE)</f>
        <v>4</v>
      </c>
      <c r="Q97">
        <f>COUNTIF(F$2:F97,TRUE)</f>
        <v>12</v>
      </c>
      <c r="R97">
        <f>COUNTIF(G$2:G97,TRUE)</f>
        <v>4</v>
      </c>
      <c r="S97">
        <f>COUNTIF(H$2:H97,TRUE)</f>
        <v>1</v>
      </c>
      <c r="T97">
        <f>COUNTIF(I$2:I97,TRUE)-Table1[[#This Row],[tutor-land_count]]</f>
        <v>1</v>
      </c>
      <c r="U97">
        <f>COUNTIF(J$2:J97,TRUE)</f>
        <v>27</v>
      </c>
      <c r="V97">
        <f>COUNTIF(K$2:K97,TRUE)</f>
        <v>43</v>
      </c>
      <c r="W97">
        <f>COUNTIF(L$2:L97,TRUE)</f>
        <v>12</v>
      </c>
      <c r="X97">
        <v>12</v>
      </c>
      <c r="Y97">
        <v>10</v>
      </c>
      <c r="Z97">
        <v>5</v>
      </c>
      <c r="AA97">
        <v>10</v>
      </c>
      <c r="AB97">
        <v>4</v>
      </c>
      <c r="AC97">
        <v>4</v>
      </c>
      <c r="AD97">
        <v>5</v>
      </c>
      <c r="AE97">
        <v>0</v>
      </c>
      <c r="AF97">
        <v>38</v>
      </c>
      <c r="AG97" t="b">
        <f>Table1[[#This Row],[ramp_count]]&gt;Table24[[#This Row],[ramp_max]]</f>
        <v>1</v>
      </c>
      <c r="AH97" t="b">
        <f>Table1[[#This Row],[removal_count]]&gt;Table24[[#This Row],[removal_max]]</f>
        <v>0</v>
      </c>
      <c r="AI97" t="b">
        <f>Table1[[#This Row],[protects-permanent_count]]&gt;Table24[[#This Row],[protects-permanent_max]]</f>
        <v>0</v>
      </c>
      <c r="AJ97" t="b">
        <f>Table1[[#This Row],[card advantage_count]]&gt;Table24[[#This Row],[card advantage_max]]</f>
        <v>1</v>
      </c>
      <c r="AK97" t="b">
        <f>Table1[[#This Row],[sweeper_count]]&gt;Table24[[#This Row],[sweeper_max]]</f>
        <v>0</v>
      </c>
      <c r="AL97" t="b">
        <f>Table1[[#This Row],[recursion_count]]&gt;Table24[[#This Row],[recursion_max]]</f>
        <v>0</v>
      </c>
      <c r="AM97" t="b">
        <f>Table1[[#This Row],[tutor_count]]&gt;Table24[[#This Row],[tutor_max]]</f>
        <v>0</v>
      </c>
      <c r="AN97" t="b">
        <f>Table1[[#This Row],[tutor-land_count]]&gt;Table24[[#This Row],[tutor-land_max]]</f>
        <v>1</v>
      </c>
      <c r="AO97" t="b">
        <f>Table1[[#This Row],[land_count]]&gt;Table24[[#This Row],[land_max]]</f>
        <v>1</v>
      </c>
    </row>
    <row r="98" spans="1:41" x14ac:dyDescent="0.25">
      <c r="A98" s="1">
        <v>97</v>
      </c>
      <c r="B98" t="s">
        <v>107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1</v>
      </c>
      <c r="L98" t="b">
        <v>0</v>
      </c>
      <c r="M98" t="b">
        <v>0</v>
      </c>
      <c r="N98">
        <f>COUNTIF(C$2:C98,TRUE)</f>
        <v>31</v>
      </c>
      <c r="O98">
        <f>COUNTIF(D$2:D98,TRUE)</f>
        <v>10</v>
      </c>
      <c r="P98">
        <f>COUNTIF(E$2:E98,TRUE)</f>
        <v>4</v>
      </c>
      <c r="Q98">
        <f>COUNTIF(F$2:F98,TRUE)</f>
        <v>12</v>
      </c>
      <c r="R98">
        <f>COUNTIF(G$2:G98,TRUE)</f>
        <v>4</v>
      </c>
      <c r="S98">
        <f>COUNTIF(H$2:H98,TRUE)</f>
        <v>1</v>
      </c>
      <c r="T98">
        <f>COUNTIF(I$2:I98,TRUE)-Table1[[#This Row],[tutor-land_count]]</f>
        <v>1</v>
      </c>
      <c r="U98">
        <f>COUNTIF(J$2:J98,TRUE)</f>
        <v>27</v>
      </c>
      <c r="V98">
        <f>COUNTIF(K$2:K98,TRUE)</f>
        <v>44</v>
      </c>
      <c r="W98">
        <f>COUNTIF(L$2:L98,TRUE)</f>
        <v>12</v>
      </c>
      <c r="X98">
        <v>12</v>
      </c>
      <c r="Y98">
        <v>10</v>
      </c>
      <c r="Z98">
        <v>5</v>
      </c>
      <c r="AA98">
        <v>10</v>
      </c>
      <c r="AB98">
        <v>4</v>
      </c>
      <c r="AC98">
        <v>4</v>
      </c>
      <c r="AD98">
        <v>5</v>
      </c>
      <c r="AE98">
        <v>0</v>
      </c>
      <c r="AF98">
        <v>38</v>
      </c>
      <c r="AG98" t="b">
        <f>Table1[[#This Row],[ramp_count]]&gt;Table24[[#This Row],[ramp_max]]</f>
        <v>1</v>
      </c>
      <c r="AH98" t="b">
        <f>Table1[[#This Row],[removal_count]]&gt;Table24[[#This Row],[removal_max]]</f>
        <v>0</v>
      </c>
      <c r="AI98" t="b">
        <f>Table1[[#This Row],[protects-permanent_count]]&gt;Table24[[#This Row],[protects-permanent_max]]</f>
        <v>0</v>
      </c>
      <c r="AJ98" t="b">
        <f>Table1[[#This Row],[card advantage_count]]&gt;Table24[[#This Row],[card advantage_max]]</f>
        <v>1</v>
      </c>
      <c r="AK98" t="b">
        <f>Table1[[#This Row],[sweeper_count]]&gt;Table24[[#This Row],[sweeper_max]]</f>
        <v>0</v>
      </c>
      <c r="AL98" t="b">
        <f>Table1[[#This Row],[recursion_count]]&gt;Table24[[#This Row],[recursion_max]]</f>
        <v>0</v>
      </c>
      <c r="AM98" t="b">
        <f>Table1[[#This Row],[tutor_count]]&gt;Table24[[#This Row],[tutor_max]]</f>
        <v>0</v>
      </c>
      <c r="AN98" t="b">
        <f>Table1[[#This Row],[tutor-land_count]]&gt;Table24[[#This Row],[tutor-land_max]]</f>
        <v>1</v>
      </c>
      <c r="AO98" t="b">
        <f>Table1[[#This Row],[land_count]]&gt;Table24[[#This Row],[land_max]]</f>
        <v>1</v>
      </c>
    </row>
    <row r="99" spans="1:41" x14ac:dyDescent="0.25">
      <c r="A99" s="1">
        <v>98</v>
      </c>
      <c r="B99" s="4" t="s">
        <v>108</v>
      </c>
      <c r="C99" s="4" t="b">
        <v>1</v>
      </c>
      <c r="D99" s="4" t="b">
        <v>0</v>
      </c>
      <c r="E99" s="4" t="b">
        <v>0</v>
      </c>
      <c r="F99" s="4" t="b">
        <v>0</v>
      </c>
      <c r="G99" s="4" t="b">
        <v>0</v>
      </c>
      <c r="H99" s="4" t="b">
        <v>0</v>
      </c>
      <c r="I99" s="4" t="b">
        <v>0</v>
      </c>
      <c r="J99" s="4" t="b">
        <v>0</v>
      </c>
      <c r="K99" s="4" t="b">
        <v>0</v>
      </c>
      <c r="L99" s="4" t="b">
        <v>0</v>
      </c>
      <c r="M99" t="b">
        <v>1</v>
      </c>
      <c r="N99">
        <f>COUNTIF(C$2:C99,TRUE)</f>
        <v>32</v>
      </c>
      <c r="O99">
        <f>COUNTIF(D$2:D99,TRUE)</f>
        <v>10</v>
      </c>
      <c r="P99">
        <f>COUNTIF(E$2:E99,TRUE)</f>
        <v>4</v>
      </c>
      <c r="Q99">
        <f>COUNTIF(F$2:F99,TRUE)</f>
        <v>12</v>
      </c>
      <c r="R99">
        <f>COUNTIF(G$2:G99,TRUE)</f>
        <v>4</v>
      </c>
      <c r="S99">
        <f>COUNTIF(H$2:H99,TRUE)</f>
        <v>1</v>
      </c>
      <c r="T99">
        <f>COUNTIF(I$2:I99,TRUE)-Table1[[#This Row],[tutor-land_count]]</f>
        <v>1</v>
      </c>
      <c r="U99">
        <f>COUNTIF(J$2:J99,TRUE)</f>
        <v>27</v>
      </c>
      <c r="V99">
        <f>COUNTIF(K$2:K99,TRUE)</f>
        <v>44</v>
      </c>
      <c r="W99">
        <f>COUNTIF(L$2:L99,TRUE)</f>
        <v>12</v>
      </c>
      <c r="X99">
        <v>12</v>
      </c>
      <c r="Y99">
        <v>10</v>
      </c>
      <c r="Z99">
        <v>5</v>
      </c>
      <c r="AA99">
        <v>10</v>
      </c>
      <c r="AB99">
        <v>4</v>
      </c>
      <c r="AC99">
        <v>4</v>
      </c>
      <c r="AD99">
        <v>5</v>
      </c>
      <c r="AE99">
        <v>0</v>
      </c>
      <c r="AF99">
        <v>38</v>
      </c>
      <c r="AG99" t="b">
        <f>Table1[[#This Row],[ramp_count]]&gt;Table24[[#This Row],[ramp_max]]</f>
        <v>1</v>
      </c>
      <c r="AH99" t="b">
        <f>Table1[[#This Row],[removal_count]]&gt;Table24[[#This Row],[removal_max]]</f>
        <v>0</v>
      </c>
      <c r="AI99" t="b">
        <f>Table1[[#This Row],[protects-permanent_count]]&gt;Table24[[#This Row],[protects-permanent_max]]</f>
        <v>0</v>
      </c>
      <c r="AJ99" t="b">
        <f>Table1[[#This Row],[card advantage_count]]&gt;Table24[[#This Row],[card advantage_max]]</f>
        <v>1</v>
      </c>
      <c r="AK99" t="b">
        <f>Table1[[#This Row],[sweeper_count]]&gt;Table24[[#This Row],[sweeper_max]]</f>
        <v>0</v>
      </c>
      <c r="AL99" t="b">
        <f>Table1[[#This Row],[recursion_count]]&gt;Table24[[#This Row],[recursion_max]]</f>
        <v>0</v>
      </c>
      <c r="AM99" t="b">
        <f>Table1[[#This Row],[tutor_count]]&gt;Table24[[#This Row],[tutor_max]]</f>
        <v>0</v>
      </c>
      <c r="AN99" t="b">
        <f>Table1[[#This Row],[tutor-land_count]]&gt;Table24[[#This Row],[tutor-land_max]]</f>
        <v>1</v>
      </c>
      <c r="AO99" t="b">
        <f>Table1[[#This Row],[land_count]]&gt;Table24[[#This Row],[land_max]]</f>
        <v>1</v>
      </c>
    </row>
    <row r="100" spans="1:41" x14ac:dyDescent="0.25">
      <c r="A100" s="1">
        <v>99</v>
      </c>
      <c r="B100" t="s">
        <v>109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1</v>
      </c>
      <c r="L100" t="b">
        <v>0</v>
      </c>
      <c r="M100" t="b">
        <v>0</v>
      </c>
      <c r="N100">
        <f>COUNTIF(C$2:C100,TRUE)</f>
        <v>32</v>
      </c>
      <c r="O100">
        <f>COUNTIF(D$2:D100,TRUE)</f>
        <v>10</v>
      </c>
      <c r="P100">
        <f>COUNTIF(E$2:E100,TRUE)</f>
        <v>4</v>
      </c>
      <c r="Q100">
        <f>COUNTIF(F$2:F100,TRUE)</f>
        <v>12</v>
      </c>
      <c r="R100">
        <f>COUNTIF(G$2:G100,TRUE)</f>
        <v>4</v>
      </c>
      <c r="S100">
        <f>COUNTIF(H$2:H100,TRUE)</f>
        <v>1</v>
      </c>
      <c r="T100">
        <f>COUNTIF(I$2:I100,TRUE)-Table1[[#This Row],[tutor-land_count]]</f>
        <v>1</v>
      </c>
      <c r="U100">
        <f>COUNTIF(J$2:J100,TRUE)</f>
        <v>27</v>
      </c>
      <c r="V100">
        <f>COUNTIF(K$2:K100,TRUE)</f>
        <v>45</v>
      </c>
      <c r="W100">
        <f>COUNTIF(L$2:L100,TRUE)</f>
        <v>12</v>
      </c>
      <c r="X100">
        <v>12</v>
      </c>
      <c r="Y100">
        <v>10</v>
      </c>
      <c r="Z100">
        <v>5</v>
      </c>
      <c r="AA100">
        <v>10</v>
      </c>
      <c r="AB100">
        <v>4</v>
      </c>
      <c r="AC100">
        <v>4</v>
      </c>
      <c r="AD100">
        <v>5</v>
      </c>
      <c r="AE100">
        <v>0</v>
      </c>
      <c r="AF100">
        <v>38</v>
      </c>
      <c r="AG100" t="b">
        <f>Table1[[#This Row],[ramp_count]]&gt;Table24[[#This Row],[ramp_max]]</f>
        <v>1</v>
      </c>
      <c r="AH100" t="b">
        <f>Table1[[#This Row],[removal_count]]&gt;Table24[[#This Row],[removal_max]]</f>
        <v>0</v>
      </c>
      <c r="AI100" t="b">
        <f>Table1[[#This Row],[protects-permanent_count]]&gt;Table24[[#This Row],[protects-permanent_max]]</f>
        <v>0</v>
      </c>
      <c r="AJ100" t="b">
        <f>Table1[[#This Row],[card advantage_count]]&gt;Table24[[#This Row],[card advantage_max]]</f>
        <v>1</v>
      </c>
      <c r="AK100" t="b">
        <f>Table1[[#This Row],[sweeper_count]]&gt;Table24[[#This Row],[sweeper_max]]</f>
        <v>0</v>
      </c>
      <c r="AL100" t="b">
        <f>Table1[[#This Row],[recursion_count]]&gt;Table24[[#This Row],[recursion_max]]</f>
        <v>0</v>
      </c>
      <c r="AM100" t="b">
        <f>Table1[[#This Row],[tutor_count]]&gt;Table24[[#This Row],[tutor_max]]</f>
        <v>0</v>
      </c>
      <c r="AN100" t="b">
        <f>Table1[[#This Row],[tutor-land_count]]&gt;Table24[[#This Row],[tutor-land_max]]</f>
        <v>1</v>
      </c>
      <c r="AO100" t="b">
        <f>Table1[[#This Row],[land_count]]&gt;Table24[[#This Row],[land_max]]</f>
        <v>1</v>
      </c>
    </row>
    <row r="101" spans="1:41" x14ac:dyDescent="0.25">
      <c r="A101" s="1">
        <v>100</v>
      </c>
      <c r="B101" t="s">
        <v>110</v>
      </c>
      <c r="C101" t="b">
        <v>0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>
        <f>COUNTIF(C$2:C101,TRUE)</f>
        <v>32</v>
      </c>
      <c r="O101">
        <f>COUNTIF(D$2:D101,TRUE)</f>
        <v>10</v>
      </c>
      <c r="P101">
        <f>COUNTIF(E$2:E101,TRUE)</f>
        <v>4</v>
      </c>
      <c r="Q101">
        <f>COUNTIF(F$2:F101,TRUE)</f>
        <v>12</v>
      </c>
      <c r="R101">
        <f>COUNTIF(G$2:G101,TRUE)</f>
        <v>4</v>
      </c>
      <c r="S101">
        <f>COUNTIF(H$2:H101,TRUE)</f>
        <v>1</v>
      </c>
      <c r="T101">
        <f>COUNTIF(I$2:I101,TRUE)-Table1[[#This Row],[tutor-land_count]]</f>
        <v>1</v>
      </c>
      <c r="U101">
        <f>COUNTIF(J$2:J101,TRUE)</f>
        <v>27</v>
      </c>
      <c r="V101">
        <f>COUNTIF(K$2:K101,TRUE)</f>
        <v>45</v>
      </c>
      <c r="W101">
        <f>COUNTIF(L$2:L101,TRUE)</f>
        <v>12</v>
      </c>
      <c r="X101">
        <v>12</v>
      </c>
      <c r="Y101">
        <v>10</v>
      </c>
      <c r="Z101">
        <v>5</v>
      </c>
      <c r="AA101">
        <v>10</v>
      </c>
      <c r="AB101">
        <v>4</v>
      </c>
      <c r="AC101">
        <v>4</v>
      </c>
      <c r="AD101">
        <v>5</v>
      </c>
      <c r="AE101">
        <v>0</v>
      </c>
      <c r="AF101">
        <v>38</v>
      </c>
      <c r="AG101" t="b">
        <f>Table1[[#This Row],[ramp_count]]&gt;Table24[[#This Row],[ramp_max]]</f>
        <v>1</v>
      </c>
      <c r="AH101" t="b">
        <f>Table1[[#This Row],[removal_count]]&gt;Table24[[#This Row],[removal_max]]</f>
        <v>0</v>
      </c>
      <c r="AI101" t="b">
        <f>Table1[[#This Row],[protects-permanent_count]]&gt;Table24[[#This Row],[protects-permanent_max]]</f>
        <v>0</v>
      </c>
      <c r="AJ101" t="b">
        <f>Table1[[#This Row],[card advantage_count]]&gt;Table24[[#This Row],[card advantage_max]]</f>
        <v>1</v>
      </c>
      <c r="AK101" t="b">
        <f>Table1[[#This Row],[sweeper_count]]&gt;Table24[[#This Row],[sweeper_max]]</f>
        <v>0</v>
      </c>
      <c r="AL101" t="b">
        <f>Table1[[#This Row],[recursion_count]]&gt;Table24[[#This Row],[recursion_max]]</f>
        <v>0</v>
      </c>
      <c r="AM101" t="b">
        <f>Table1[[#This Row],[tutor_count]]&gt;Table24[[#This Row],[tutor_max]]</f>
        <v>0</v>
      </c>
      <c r="AN101" t="b">
        <f>Table1[[#This Row],[tutor-land_count]]&gt;Table24[[#This Row],[tutor-land_max]]</f>
        <v>1</v>
      </c>
      <c r="AO101" t="b">
        <f>Table1[[#This Row],[land_count]]&gt;Table24[[#This Row],[land_max]]</f>
        <v>1</v>
      </c>
    </row>
    <row r="102" spans="1:41" x14ac:dyDescent="0.25">
      <c r="A102" s="1">
        <v>101</v>
      </c>
      <c r="B102" t="s">
        <v>111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1</v>
      </c>
      <c r="L102" t="b">
        <v>0</v>
      </c>
      <c r="M102" t="b">
        <v>0</v>
      </c>
      <c r="N102">
        <f>COUNTIF(C$2:C102,TRUE)</f>
        <v>32</v>
      </c>
      <c r="O102">
        <f>COUNTIF(D$2:D102,TRUE)</f>
        <v>10</v>
      </c>
      <c r="P102">
        <f>COUNTIF(E$2:E102,TRUE)</f>
        <v>4</v>
      </c>
      <c r="Q102">
        <f>COUNTIF(F$2:F102,TRUE)</f>
        <v>12</v>
      </c>
      <c r="R102">
        <f>COUNTIF(G$2:G102,TRUE)</f>
        <v>4</v>
      </c>
      <c r="S102">
        <f>COUNTIF(H$2:H102,TRUE)</f>
        <v>1</v>
      </c>
      <c r="T102">
        <f>COUNTIF(I$2:I102,TRUE)-Table1[[#This Row],[tutor-land_count]]</f>
        <v>1</v>
      </c>
      <c r="U102">
        <f>COUNTIF(J$2:J102,TRUE)</f>
        <v>27</v>
      </c>
      <c r="V102">
        <f>COUNTIF(K$2:K102,TRUE)</f>
        <v>46</v>
      </c>
      <c r="W102">
        <f>COUNTIF(L$2:L102,TRUE)</f>
        <v>12</v>
      </c>
      <c r="X102">
        <v>12</v>
      </c>
      <c r="Y102">
        <v>10</v>
      </c>
      <c r="Z102">
        <v>5</v>
      </c>
      <c r="AA102">
        <v>10</v>
      </c>
      <c r="AB102">
        <v>4</v>
      </c>
      <c r="AC102">
        <v>4</v>
      </c>
      <c r="AD102">
        <v>5</v>
      </c>
      <c r="AE102">
        <v>0</v>
      </c>
      <c r="AF102">
        <v>38</v>
      </c>
      <c r="AG102" t="b">
        <f>Table1[[#This Row],[ramp_count]]&gt;Table24[[#This Row],[ramp_max]]</f>
        <v>1</v>
      </c>
      <c r="AH102" t="b">
        <f>Table1[[#This Row],[removal_count]]&gt;Table24[[#This Row],[removal_max]]</f>
        <v>0</v>
      </c>
      <c r="AI102" t="b">
        <f>Table1[[#This Row],[protects-permanent_count]]&gt;Table24[[#This Row],[protects-permanent_max]]</f>
        <v>0</v>
      </c>
      <c r="AJ102" t="b">
        <f>Table1[[#This Row],[card advantage_count]]&gt;Table24[[#This Row],[card advantage_max]]</f>
        <v>1</v>
      </c>
      <c r="AK102" t="b">
        <f>Table1[[#This Row],[sweeper_count]]&gt;Table24[[#This Row],[sweeper_max]]</f>
        <v>0</v>
      </c>
      <c r="AL102" t="b">
        <f>Table1[[#This Row],[recursion_count]]&gt;Table24[[#This Row],[recursion_max]]</f>
        <v>0</v>
      </c>
      <c r="AM102" t="b">
        <f>Table1[[#This Row],[tutor_count]]&gt;Table24[[#This Row],[tutor_max]]</f>
        <v>0</v>
      </c>
      <c r="AN102" t="b">
        <f>Table1[[#This Row],[tutor-land_count]]&gt;Table24[[#This Row],[tutor-land_max]]</f>
        <v>1</v>
      </c>
      <c r="AO102" t="b">
        <f>Table1[[#This Row],[land_count]]&gt;Table24[[#This Row],[land_max]]</f>
        <v>1</v>
      </c>
    </row>
    <row r="103" spans="1:41" x14ac:dyDescent="0.25">
      <c r="A103" s="1">
        <v>102</v>
      </c>
      <c r="B103" t="s">
        <v>112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1</v>
      </c>
      <c r="L103" t="b">
        <v>0</v>
      </c>
      <c r="M103" t="b">
        <v>0</v>
      </c>
      <c r="N103">
        <f>COUNTIF(C$2:C103,TRUE)</f>
        <v>32</v>
      </c>
      <c r="O103">
        <f>COUNTIF(D$2:D103,TRUE)</f>
        <v>10</v>
      </c>
      <c r="P103">
        <f>COUNTIF(E$2:E103,TRUE)</f>
        <v>4</v>
      </c>
      <c r="Q103">
        <f>COUNTIF(F$2:F103,TRUE)</f>
        <v>12</v>
      </c>
      <c r="R103">
        <f>COUNTIF(G$2:G103,TRUE)</f>
        <v>4</v>
      </c>
      <c r="S103">
        <f>COUNTIF(H$2:H103,TRUE)</f>
        <v>1</v>
      </c>
      <c r="T103">
        <f>COUNTIF(I$2:I103,TRUE)-Table1[[#This Row],[tutor-land_count]]</f>
        <v>1</v>
      </c>
      <c r="U103">
        <f>COUNTIF(J$2:J103,TRUE)</f>
        <v>27</v>
      </c>
      <c r="V103">
        <f>COUNTIF(K$2:K103,TRUE)</f>
        <v>47</v>
      </c>
      <c r="W103">
        <f>COUNTIF(L$2:L103,TRUE)</f>
        <v>12</v>
      </c>
      <c r="X103">
        <v>12</v>
      </c>
      <c r="Y103">
        <v>10</v>
      </c>
      <c r="Z103">
        <v>5</v>
      </c>
      <c r="AA103">
        <v>10</v>
      </c>
      <c r="AB103">
        <v>4</v>
      </c>
      <c r="AC103">
        <v>4</v>
      </c>
      <c r="AD103">
        <v>5</v>
      </c>
      <c r="AE103">
        <v>0</v>
      </c>
      <c r="AF103">
        <v>38</v>
      </c>
      <c r="AG103" t="b">
        <f>Table1[[#This Row],[ramp_count]]&gt;Table24[[#This Row],[ramp_max]]</f>
        <v>1</v>
      </c>
      <c r="AH103" t="b">
        <f>Table1[[#This Row],[removal_count]]&gt;Table24[[#This Row],[removal_max]]</f>
        <v>0</v>
      </c>
      <c r="AI103" t="b">
        <f>Table1[[#This Row],[protects-permanent_count]]&gt;Table24[[#This Row],[protects-permanent_max]]</f>
        <v>0</v>
      </c>
      <c r="AJ103" t="b">
        <f>Table1[[#This Row],[card advantage_count]]&gt;Table24[[#This Row],[card advantage_max]]</f>
        <v>1</v>
      </c>
      <c r="AK103" t="b">
        <f>Table1[[#This Row],[sweeper_count]]&gt;Table24[[#This Row],[sweeper_max]]</f>
        <v>0</v>
      </c>
      <c r="AL103" t="b">
        <f>Table1[[#This Row],[recursion_count]]&gt;Table24[[#This Row],[recursion_max]]</f>
        <v>0</v>
      </c>
      <c r="AM103" t="b">
        <f>Table1[[#This Row],[tutor_count]]&gt;Table24[[#This Row],[tutor_max]]</f>
        <v>0</v>
      </c>
      <c r="AN103" t="b">
        <f>Table1[[#This Row],[tutor-land_count]]&gt;Table24[[#This Row],[tutor-land_max]]</f>
        <v>1</v>
      </c>
      <c r="AO103" t="b">
        <f>Table1[[#This Row],[land_count]]&gt;Table24[[#This Row],[land_max]]</f>
        <v>1</v>
      </c>
    </row>
    <row r="104" spans="1:41" x14ac:dyDescent="0.25">
      <c r="A104" s="1">
        <v>103</v>
      </c>
      <c r="B104" t="s">
        <v>113</v>
      </c>
      <c r="C104" t="b">
        <v>0</v>
      </c>
      <c r="D104" t="b">
        <v>0</v>
      </c>
      <c r="E104" t="b">
        <v>0</v>
      </c>
      <c r="F104" t="b">
        <v>1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>
        <f>COUNTIF(C$2:C104,TRUE)</f>
        <v>32</v>
      </c>
      <c r="O104">
        <f>COUNTIF(D$2:D104,TRUE)</f>
        <v>10</v>
      </c>
      <c r="P104">
        <f>COUNTIF(E$2:E104,TRUE)</f>
        <v>4</v>
      </c>
      <c r="Q104">
        <f>COUNTIF(F$2:F104,TRUE)</f>
        <v>13</v>
      </c>
      <c r="R104">
        <f>COUNTIF(G$2:G104,TRUE)</f>
        <v>4</v>
      </c>
      <c r="S104">
        <f>COUNTIF(H$2:H104,TRUE)</f>
        <v>1</v>
      </c>
      <c r="T104">
        <f>COUNTIF(I$2:I104,TRUE)-Table1[[#This Row],[tutor-land_count]]</f>
        <v>1</v>
      </c>
      <c r="U104">
        <f>COUNTIF(J$2:J104,TRUE)</f>
        <v>27</v>
      </c>
      <c r="V104">
        <f>COUNTIF(K$2:K104,TRUE)</f>
        <v>47</v>
      </c>
      <c r="W104">
        <f>COUNTIF(L$2:L104,TRUE)</f>
        <v>12</v>
      </c>
      <c r="X104">
        <v>12</v>
      </c>
      <c r="Y104">
        <v>10</v>
      </c>
      <c r="Z104">
        <v>5</v>
      </c>
      <c r="AA104">
        <v>10</v>
      </c>
      <c r="AB104">
        <v>4</v>
      </c>
      <c r="AC104">
        <v>4</v>
      </c>
      <c r="AD104">
        <v>5</v>
      </c>
      <c r="AE104">
        <v>0</v>
      </c>
      <c r="AF104">
        <v>38</v>
      </c>
      <c r="AG104" t="b">
        <f>Table1[[#This Row],[ramp_count]]&gt;Table24[[#This Row],[ramp_max]]</f>
        <v>1</v>
      </c>
      <c r="AH104" t="b">
        <f>Table1[[#This Row],[removal_count]]&gt;Table24[[#This Row],[removal_max]]</f>
        <v>0</v>
      </c>
      <c r="AI104" t="b">
        <f>Table1[[#This Row],[protects-permanent_count]]&gt;Table24[[#This Row],[protects-permanent_max]]</f>
        <v>0</v>
      </c>
      <c r="AJ104" t="b">
        <f>Table1[[#This Row],[card advantage_count]]&gt;Table24[[#This Row],[card advantage_max]]</f>
        <v>1</v>
      </c>
      <c r="AK104" t="b">
        <f>Table1[[#This Row],[sweeper_count]]&gt;Table24[[#This Row],[sweeper_max]]</f>
        <v>0</v>
      </c>
      <c r="AL104" t="b">
        <f>Table1[[#This Row],[recursion_count]]&gt;Table24[[#This Row],[recursion_max]]</f>
        <v>0</v>
      </c>
      <c r="AM104" t="b">
        <f>Table1[[#This Row],[tutor_count]]&gt;Table24[[#This Row],[tutor_max]]</f>
        <v>0</v>
      </c>
      <c r="AN104" t="b">
        <f>Table1[[#This Row],[tutor-land_count]]&gt;Table24[[#This Row],[tutor-land_max]]</f>
        <v>1</v>
      </c>
      <c r="AO104" t="b">
        <f>Table1[[#This Row],[land_count]]&gt;Table24[[#This Row],[land_max]]</f>
        <v>1</v>
      </c>
    </row>
    <row r="105" spans="1:41" x14ac:dyDescent="0.25">
      <c r="A105" s="1">
        <v>104</v>
      </c>
      <c r="B105" t="s">
        <v>114</v>
      </c>
      <c r="C105" t="b">
        <v>0</v>
      </c>
      <c r="D105" t="b">
        <v>0</v>
      </c>
      <c r="E105" t="b">
        <v>0</v>
      </c>
      <c r="F105" t="b">
        <v>1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>
        <f>COUNTIF(C$2:C105,TRUE)</f>
        <v>32</v>
      </c>
      <c r="O105">
        <f>COUNTIF(D$2:D105,TRUE)</f>
        <v>10</v>
      </c>
      <c r="P105">
        <f>COUNTIF(E$2:E105,TRUE)</f>
        <v>4</v>
      </c>
      <c r="Q105">
        <f>COUNTIF(F$2:F105,TRUE)</f>
        <v>14</v>
      </c>
      <c r="R105">
        <f>COUNTIF(G$2:G105,TRUE)</f>
        <v>4</v>
      </c>
      <c r="S105">
        <f>COUNTIF(H$2:H105,TRUE)</f>
        <v>1</v>
      </c>
      <c r="T105">
        <f>COUNTIF(I$2:I105,TRUE)-Table1[[#This Row],[tutor-land_count]]</f>
        <v>1</v>
      </c>
      <c r="U105">
        <f>COUNTIF(J$2:J105,TRUE)</f>
        <v>27</v>
      </c>
      <c r="V105">
        <f>COUNTIF(K$2:K105,TRUE)</f>
        <v>47</v>
      </c>
      <c r="W105">
        <f>COUNTIF(L$2:L105,TRUE)</f>
        <v>12</v>
      </c>
      <c r="X105">
        <v>12</v>
      </c>
      <c r="Y105">
        <v>10</v>
      </c>
      <c r="Z105">
        <v>5</v>
      </c>
      <c r="AA105">
        <v>10</v>
      </c>
      <c r="AB105">
        <v>4</v>
      </c>
      <c r="AC105">
        <v>4</v>
      </c>
      <c r="AD105">
        <v>5</v>
      </c>
      <c r="AE105">
        <v>0</v>
      </c>
      <c r="AF105">
        <v>38</v>
      </c>
      <c r="AG105" t="b">
        <f>Table1[[#This Row],[ramp_count]]&gt;Table24[[#This Row],[ramp_max]]</f>
        <v>1</v>
      </c>
      <c r="AH105" t="b">
        <f>Table1[[#This Row],[removal_count]]&gt;Table24[[#This Row],[removal_max]]</f>
        <v>0</v>
      </c>
      <c r="AI105" t="b">
        <f>Table1[[#This Row],[protects-permanent_count]]&gt;Table24[[#This Row],[protects-permanent_max]]</f>
        <v>0</v>
      </c>
      <c r="AJ105" t="b">
        <f>Table1[[#This Row],[card advantage_count]]&gt;Table24[[#This Row],[card advantage_max]]</f>
        <v>1</v>
      </c>
      <c r="AK105" t="b">
        <f>Table1[[#This Row],[sweeper_count]]&gt;Table24[[#This Row],[sweeper_max]]</f>
        <v>0</v>
      </c>
      <c r="AL105" t="b">
        <f>Table1[[#This Row],[recursion_count]]&gt;Table24[[#This Row],[recursion_max]]</f>
        <v>0</v>
      </c>
      <c r="AM105" t="b">
        <f>Table1[[#This Row],[tutor_count]]&gt;Table24[[#This Row],[tutor_max]]</f>
        <v>0</v>
      </c>
      <c r="AN105" t="b">
        <f>Table1[[#This Row],[tutor-land_count]]&gt;Table24[[#This Row],[tutor-land_max]]</f>
        <v>1</v>
      </c>
      <c r="AO105" t="b">
        <f>Table1[[#This Row],[land_count]]&gt;Table24[[#This Row],[land_max]]</f>
        <v>1</v>
      </c>
    </row>
    <row r="106" spans="1:41" x14ac:dyDescent="0.25">
      <c r="A106" s="1">
        <v>105</v>
      </c>
      <c r="B106" t="s">
        <v>115</v>
      </c>
      <c r="C106" t="b">
        <v>0</v>
      </c>
      <c r="D106" t="b">
        <v>0</v>
      </c>
      <c r="E106" t="b">
        <v>0</v>
      </c>
      <c r="F106" t="b">
        <v>1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>
        <f>COUNTIF(C$2:C106,TRUE)</f>
        <v>32</v>
      </c>
      <c r="O106">
        <f>COUNTIF(D$2:D106,TRUE)</f>
        <v>10</v>
      </c>
      <c r="P106">
        <f>COUNTIF(E$2:E106,TRUE)</f>
        <v>4</v>
      </c>
      <c r="Q106">
        <f>COUNTIF(F$2:F106,TRUE)</f>
        <v>15</v>
      </c>
      <c r="R106">
        <f>COUNTIF(G$2:G106,TRUE)</f>
        <v>4</v>
      </c>
      <c r="S106">
        <f>COUNTIF(H$2:H106,TRUE)</f>
        <v>1</v>
      </c>
      <c r="T106">
        <f>COUNTIF(I$2:I106,TRUE)-Table1[[#This Row],[tutor-land_count]]</f>
        <v>1</v>
      </c>
      <c r="U106">
        <f>COUNTIF(J$2:J106,TRUE)</f>
        <v>27</v>
      </c>
      <c r="V106">
        <f>COUNTIF(K$2:K106,TRUE)</f>
        <v>47</v>
      </c>
      <c r="W106">
        <f>COUNTIF(L$2:L106,TRUE)</f>
        <v>12</v>
      </c>
      <c r="X106">
        <v>12</v>
      </c>
      <c r="Y106">
        <v>10</v>
      </c>
      <c r="Z106">
        <v>5</v>
      </c>
      <c r="AA106">
        <v>10</v>
      </c>
      <c r="AB106">
        <v>4</v>
      </c>
      <c r="AC106">
        <v>4</v>
      </c>
      <c r="AD106">
        <v>5</v>
      </c>
      <c r="AE106">
        <v>0</v>
      </c>
      <c r="AF106">
        <v>38</v>
      </c>
      <c r="AG106" t="b">
        <f>Table1[[#This Row],[ramp_count]]&gt;Table24[[#This Row],[ramp_max]]</f>
        <v>1</v>
      </c>
      <c r="AH106" t="b">
        <f>Table1[[#This Row],[removal_count]]&gt;Table24[[#This Row],[removal_max]]</f>
        <v>0</v>
      </c>
      <c r="AI106" t="b">
        <f>Table1[[#This Row],[protects-permanent_count]]&gt;Table24[[#This Row],[protects-permanent_max]]</f>
        <v>0</v>
      </c>
      <c r="AJ106" t="b">
        <f>Table1[[#This Row],[card advantage_count]]&gt;Table24[[#This Row],[card advantage_max]]</f>
        <v>1</v>
      </c>
      <c r="AK106" t="b">
        <f>Table1[[#This Row],[sweeper_count]]&gt;Table24[[#This Row],[sweeper_max]]</f>
        <v>0</v>
      </c>
      <c r="AL106" t="b">
        <f>Table1[[#This Row],[recursion_count]]&gt;Table24[[#This Row],[recursion_max]]</f>
        <v>0</v>
      </c>
      <c r="AM106" t="b">
        <f>Table1[[#This Row],[tutor_count]]&gt;Table24[[#This Row],[tutor_max]]</f>
        <v>0</v>
      </c>
      <c r="AN106" t="b">
        <f>Table1[[#This Row],[tutor-land_count]]&gt;Table24[[#This Row],[tutor-land_max]]</f>
        <v>1</v>
      </c>
      <c r="AO106" t="b">
        <f>Table1[[#This Row],[land_count]]&gt;Table24[[#This Row],[land_max]]</f>
        <v>1</v>
      </c>
    </row>
    <row r="107" spans="1:41" x14ac:dyDescent="0.25">
      <c r="A107" s="1">
        <v>106</v>
      </c>
      <c r="B107" t="s">
        <v>116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1</v>
      </c>
      <c r="L107" t="b">
        <v>0</v>
      </c>
      <c r="M107" t="b">
        <v>0</v>
      </c>
      <c r="N107">
        <f>COUNTIF(C$2:C107,TRUE)</f>
        <v>32</v>
      </c>
      <c r="O107">
        <f>COUNTIF(D$2:D107,TRUE)</f>
        <v>10</v>
      </c>
      <c r="P107">
        <f>COUNTIF(E$2:E107,TRUE)</f>
        <v>4</v>
      </c>
      <c r="Q107">
        <f>COUNTIF(F$2:F107,TRUE)</f>
        <v>15</v>
      </c>
      <c r="R107">
        <f>COUNTIF(G$2:G107,TRUE)</f>
        <v>4</v>
      </c>
      <c r="S107">
        <f>COUNTIF(H$2:H107,TRUE)</f>
        <v>1</v>
      </c>
      <c r="T107">
        <f>COUNTIF(I$2:I107,TRUE)-Table1[[#This Row],[tutor-land_count]]</f>
        <v>1</v>
      </c>
      <c r="U107">
        <f>COUNTIF(J$2:J107,TRUE)</f>
        <v>27</v>
      </c>
      <c r="V107">
        <f>COUNTIF(K$2:K107,TRUE)</f>
        <v>48</v>
      </c>
      <c r="W107">
        <f>COUNTIF(L$2:L107,TRUE)</f>
        <v>12</v>
      </c>
      <c r="X107">
        <v>12</v>
      </c>
      <c r="Y107">
        <v>10</v>
      </c>
      <c r="Z107">
        <v>5</v>
      </c>
      <c r="AA107">
        <v>10</v>
      </c>
      <c r="AB107">
        <v>4</v>
      </c>
      <c r="AC107">
        <v>4</v>
      </c>
      <c r="AD107">
        <v>5</v>
      </c>
      <c r="AE107">
        <v>0</v>
      </c>
      <c r="AF107">
        <v>38</v>
      </c>
      <c r="AG107" t="b">
        <f>Table1[[#This Row],[ramp_count]]&gt;Table24[[#This Row],[ramp_max]]</f>
        <v>1</v>
      </c>
      <c r="AH107" t="b">
        <f>Table1[[#This Row],[removal_count]]&gt;Table24[[#This Row],[removal_max]]</f>
        <v>0</v>
      </c>
      <c r="AI107" t="b">
        <f>Table1[[#This Row],[protects-permanent_count]]&gt;Table24[[#This Row],[protects-permanent_max]]</f>
        <v>0</v>
      </c>
      <c r="AJ107" t="b">
        <f>Table1[[#This Row],[card advantage_count]]&gt;Table24[[#This Row],[card advantage_max]]</f>
        <v>1</v>
      </c>
      <c r="AK107" t="b">
        <f>Table1[[#This Row],[sweeper_count]]&gt;Table24[[#This Row],[sweeper_max]]</f>
        <v>0</v>
      </c>
      <c r="AL107" t="b">
        <f>Table1[[#This Row],[recursion_count]]&gt;Table24[[#This Row],[recursion_max]]</f>
        <v>0</v>
      </c>
      <c r="AM107" t="b">
        <f>Table1[[#This Row],[tutor_count]]&gt;Table24[[#This Row],[tutor_max]]</f>
        <v>0</v>
      </c>
      <c r="AN107" t="b">
        <f>Table1[[#This Row],[tutor-land_count]]&gt;Table24[[#This Row],[tutor-land_max]]</f>
        <v>1</v>
      </c>
      <c r="AO107" t="b">
        <f>Table1[[#This Row],[land_count]]&gt;Table24[[#This Row],[land_max]]</f>
        <v>1</v>
      </c>
    </row>
    <row r="108" spans="1:41" x14ac:dyDescent="0.25">
      <c r="A108" s="1">
        <v>107</v>
      </c>
      <c r="B108" t="s">
        <v>117</v>
      </c>
      <c r="C108" t="b">
        <v>0</v>
      </c>
      <c r="D108" t="b">
        <v>0</v>
      </c>
      <c r="E108" t="b">
        <v>0</v>
      </c>
      <c r="F108" t="b">
        <v>1</v>
      </c>
      <c r="G108" t="b">
        <v>0</v>
      </c>
      <c r="H108" t="b">
        <v>1</v>
      </c>
      <c r="I108" t="b">
        <v>0</v>
      </c>
      <c r="J108" t="b">
        <v>0</v>
      </c>
      <c r="K108" t="b">
        <v>1</v>
      </c>
      <c r="L108" t="b">
        <v>0</v>
      </c>
      <c r="M108" t="b">
        <v>0</v>
      </c>
      <c r="N108">
        <f>COUNTIF(C$2:C108,TRUE)</f>
        <v>32</v>
      </c>
      <c r="O108">
        <f>COUNTIF(D$2:D108,TRUE)</f>
        <v>10</v>
      </c>
      <c r="P108">
        <f>COUNTIF(E$2:E108,TRUE)</f>
        <v>4</v>
      </c>
      <c r="Q108">
        <f>COUNTIF(F$2:F108,TRUE)</f>
        <v>16</v>
      </c>
      <c r="R108">
        <f>COUNTIF(G$2:G108,TRUE)</f>
        <v>4</v>
      </c>
      <c r="S108">
        <f>COUNTIF(H$2:H108,TRUE)</f>
        <v>2</v>
      </c>
      <c r="T108">
        <f>COUNTIF(I$2:I108,TRUE)-Table1[[#This Row],[tutor-land_count]]</f>
        <v>1</v>
      </c>
      <c r="U108">
        <f>COUNTIF(J$2:J108,TRUE)</f>
        <v>27</v>
      </c>
      <c r="V108">
        <f>COUNTIF(K$2:K108,TRUE)</f>
        <v>49</v>
      </c>
      <c r="W108">
        <f>COUNTIF(L$2:L108,TRUE)</f>
        <v>12</v>
      </c>
      <c r="X108">
        <v>12</v>
      </c>
      <c r="Y108">
        <v>10</v>
      </c>
      <c r="Z108">
        <v>5</v>
      </c>
      <c r="AA108">
        <v>10</v>
      </c>
      <c r="AB108">
        <v>4</v>
      </c>
      <c r="AC108">
        <v>4</v>
      </c>
      <c r="AD108">
        <v>5</v>
      </c>
      <c r="AE108">
        <v>0</v>
      </c>
      <c r="AF108">
        <v>38</v>
      </c>
      <c r="AG108" t="b">
        <f>Table1[[#This Row],[ramp_count]]&gt;Table24[[#This Row],[ramp_max]]</f>
        <v>1</v>
      </c>
      <c r="AH108" t="b">
        <f>Table1[[#This Row],[removal_count]]&gt;Table24[[#This Row],[removal_max]]</f>
        <v>0</v>
      </c>
      <c r="AI108" t="b">
        <f>Table1[[#This Row],[protects-permanent_count]]&gt;Table24[[#This Row],[protects-permanent_max]]</f>
        <v>0</v>
      </c>
      <c r="AJ108" t="b">
        <f>Table1[[#This Row],[card advantage_count]]&gt;Table24[[#This Row],[card advantage_max]]</f>
        <v>1</v>
      </c>
      <c r="AK108" t="b">
        <f>Table1[[#This Row],[sweeper_count]]&gt;Table24[[#This Row],[sweeper_max]]</f>
        <v>0</v>
      </c>
      <c r="AL108" t="b">
        <f>Table1[[#This Row],[recursion_count]]&gt;Table24[[#This Row],[recursion_max]]</f>
        <v>0</v>
      </c>
      <c r="AM108" t="b">
        <f>Table1[[#This Row],[tutor_count]]&gt;Table24[[#This Row],[tutor_max]]</f>
        <v>0</v>
      </c>
      <c r="AN108" t="b">
        <f>Table1[[#This Row],[tutor-land_count]]&gt;Table24[[#This Row],[tutor-land_max]]</f>
        <v>1</v>
      </c>
      <c r="AO108" t="b">
        <f>Table1[[#This Row],[land_count]]&gt;Table24[[#This Row],[land_max]]</f>
        <v>1</v>
      </c>
    </row>
    <row r="109" spans="1:41" x14ac:dyDescent="0.25">
      <c r="A109" s="1">
        <v>108</v>
      </c>
      <c r="B109" s="4" t="s">
        <v>118</v>
      </c>
      <c r="C109" s="4" t="b">
        <v>1</v>
      </c>
      <c r="D109" s="4" t="b">
        <v>0</v>
      </c>
      <c r="E109" s="4" t="b">
        <v>0</v>
      </c>
      <c r="F109" s="4" t="b">
        <v>0</v>
      </c>
      <c r="G109" s="4" t="b">
        <v>0</v>
      </c>
      <c r="H109" s="4" t="b">
        <v>0</v>
      </c>
      <c r="I109" s="4" t="b">
        <v>0</v>
      </c>
      <c r="J109" s="4" t="b">
        <v>0</v>
      </c>
      <c r="K109" s="4" t="b">
        <v>0</v>
      </c>
      <c r="L109" s="4" t="b">
        <v>0</v>
      </c>
      <c r="M109" t="b">
        <v>1</v>
      </c>
      <c r="N109">
        <f>COUNTIF(C$2:C109,TRUE)</f>
        <v>33</v>
      </c>
      <c r="O109">
        <f>COUNTIF(D$2:D109,TRUE)</f>
        <v>10</v>
      </c>
      <c r="P109">
        <f>COUNTIF(E$2:E109,TRUE)</f>
        <v>4</v>
      </c>
      <c r="Q109">
        <f>COUNTIF(F$2:F109,TRUE)</f>
        <v>16</v>
      </c>
      <c r="R109">
        <f>COUNTIF(G$2:G109,TRUE)</f>
        <v>4</v>
      </c>
      <c r="S109">
        <f>COUNTIF(H$2:H109,TRUE)</f>
        <v>2</v>
      </c>
      <c r="T109">
        <f>COUNTIF(I$2:I109,TRUE)-Table1[[#This Row],[tutor-land_count]]</f>
        <v>1</v>
      </c>
      <c r="U109">
        <f>COUNTIF(J$2:J109,TRUE)</f>
        <v>27</v>
      </c>
      <c r="V109">
        <f>COUNTIF(K$2:K109,TRUE)</f>
        <v>49</v>
      </c>
      <c r="W109">
        <f>COUNTIF(L$2:L109,TRUE)</f>
        <v>12</v>
      </c>
      <c r="X109">
        <v>12</v>
      </c>
      <c r="Y109">
        <v>10</v>
      </c>
      <c r="Z109">
        <v>5</v>
      </c>
      <c r="AA109">
        <v>10</v>
      </c>
      <c r="AB109">
        <v>4</v>
      </c>
      <c r="AC109">
        <v>4</v>
      </c>
      <c r="AD109">
        <v>5</v>
      </c>
      <c r="AE109">
        <v>0</v>
      </c>
      <c r="AF109">
        <v>38</v>
      </c>
      <c r="AG109" t="b">
        <f>Table1[[#This Row],[ramp_count]]&gt;Table24[[#This Row],[ramp_max]]</f>
        <v>1</v>
      </c>
      <c r="AH109" t="b">
        <f>Table1[[#This Row],[removal_count]]&gt;Table24[[#This Row],[removal_max]]</f>
        <v>0</v>
      </c>
      <c r="AI109" t="b">
        <f>Table1[[#This Row],[protects-permanent_count]]&gt;Table24[[#This Row],[protects-permanent_max]]</f>
        <v>0</v>
      </c>
      <c r="AJ109" t="b">
        <f>Table1[[#This Row],[card advantage_count]]&gt;Table24[[#This Row],[card advantage_max]]</f>
        <v>1</v>
      </c>
      <c r="AK109" t="b">
        <f>Table1[[#This Row],[sweeper_count]]&gt;Table24[[#This Row],[sweeper_max]]</f>
        <v>0</v>
      </c>
      <c r="AL109" t="b">
        <f>Table1[[#This Row],[recursion_count]]&gt;Table24[[#This Row],[recursion_max]]</f>
        <v>0</v>
      </c>
      <c r="AM109" t="b">
        <f>Table1[[#This Row],[tutor_count]]&gt;Table24[[#This Row],[tutor_max]]</f>
        <v>0</v>
      </c>
      <c r="AN109" t="b">
        <f>Table1[[#This Row],[tutor-land_count]]&gt;Table24[[#This Row],[tutor-land_max]]</f>
        <v>1</v>
      </c>
      <c r="AO109" t="b">
        <f>Table1[[#This Row],[land_count]]&gt;Table24[[#This Row],[land_max]]</f>
        <v>1</v>
      </c>
    </row>
    <row r="110" spans="1:41" x14ac:dyDescent="0.25">
      <c r="A110" s="1">
        <v>109</v>
      </c>
      <c r="B110" t="s">
        <v>119</v>
      </c>
      <c r="C110" t="b">
        <v>0</v>
      </c>
      <c r="D110" t="b">
        <v>0</v>
      </c>
      <c r="E110" t="b">
        <v>0</v>
      </c>
      <c r="F110" t="b">
        <v>1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>
        <f>COUNTIF(C$2:C110,TRUE)</f>
        <v>33</v>
      </c>
      <c r="O110">
        <f>COUNTIF(D$2:D110,TRUE)</f>
        <v>10</v>
      </c>
      <c r="P110">
        <f>COUNTIF(E$2:E110,TRUE)</f>
        <v>4</v>
      </c>
      <c r="Q110">
        <f>COUNTIF(F$2:F110,TRUE)</f>
        <v>17</v>
      </c>
      <c r="R110">
        <f>COUNTIF(G$2:G110,TRUE)</f>
        <v>4</v>
      </c>
      <c r="S110">
        <f>COUNTIF(H$2:H110,TRUE)</f>
        <v>2</v>
      </c>
      <c r="T110">
        <f>COUNTIF(I$2:I110,TRUE)-Table1[[#This Row],[tutor-land_count]]</f>
        <v>1</v>
      </c>
      <c r="U110">
        <f>COUNTIF(J$2:J110,TRUE)</f>
        <v>27</v>
      </c>
      <c r="V110">
        <f>COUNTIF(K$2:K110,TRUE)</f>
        <v>49</v>
      </c>
      <c r="W110">
        <f>COUNTIF(L$2:L110,TRUE)</f>
        <v>12</v>
      </c>
      <c r="X110">
        <v>12</v>
      </c>
      <c r="Y110">
        <v>10</v>
      </c>
      <c r="Z110">
        <v>5</v>
      </c>
      <c r="AA110">
        <v>10</v>
      </c>
      <c r="AB110">
        <v>4</v>
      </c>
      <c r="AC110">
        <v>4</v>
      </c>
      <c r="AD110">
        <v>5</v>
      </c>
      <c r="AE110">
        <v>0</v>
      </c>
      <c r="AF110">
        <v>38</v>
      </c>
      <c r="AG110" t="b">
        <f>Table1[[#This Row],[ramp_count]]&gt;Table24[[#This Row],[ramp_max]]</f>
        <v>1</v>
      </c>
      <c r="AH110" t="b">
        <f>Table1[[#This Row],[removal_count]]&gt;Table24[[#This Row],[removal_max]]</f>
        <v>0</v>
      </c>
      <c r="AI110" t="b">
        <f>Table1[[#This Row],[protects-permanent_count]]&gt;Table24[[#This Row],[protects-permanent_max]]</f>
        <v>0</v>
      </c>
      <c r="AJ110" t="b">
        <f>Table1[[#This Row],[card advantage_count]]&gt;Table24[[#This Row],[card advantage_max]]</f>
        <v>1</v>
      </c>
      <c r="AK110" t="b">
        <f>Table1[[#This Row],[sweeper_count]]&gt;Table24[[#This Row],[sweeper_max]]</f>
        <v>0</v>
      </c>
      <c r="AL110" t="b">
        <f>Table1[[#This Row],[recursion_count]]&gt;Table24[[#This Row],[recursion_max]]</f>
        <v>0</v>
      </c>
      <c r="AM110" t="b">
        <f>Table1[[#This Row],[tutor_count]]&gt;Table24[[#This Row],[tutor_max]]</f>
        <v>0</v>
      </c>
      <c r="AN110" t="b">
        <f>Table1[[#This Row],[tutor-land_count]]&gt;Table24[[#This Row],[tutor-land_max]]</f>
        <v>1</v>
      </c>
      <c r="AO110" t="b">
        <f>Table1[[#This Row],[land_count]]&gt;Table24[[#This Row],[land_max]]</f>
        <v>1</v>
      </c>
    </row>
    <row r="111" spans="1:41" x14ac:dyDescent="0.25">
      <c r="A111" s="1">
        <v>110</v>
      </c>
      <c r="B111" t="s">
        <v>120</v>
      </c>
      <c r="C111" t="b">
        <v>0</v>
      </c>
      <c r="D111" t="b">
        <v>0</v>
      </c>
      <c r="E111" t="b">
        <v>0</v>
      </c>
      <c r="F111" t="b">
        <v>1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>
        <f>COUNTIF(C$2:C111,TRUE)</f>
        <v>33</v>
      </c>
      <c r="O111">
        <f>COUNTIF(D$2:D111,TRUE)</f>
        <v>10</v>
      </c>
      <c r="P111">
        <f>COUNTIF(E$2:E111,TRUE)</f>
        <v>4</v>
      </c>
      <c r="Q111">
        <f>COUNTIF(F$2:F111,TRUE)</f>
        <v>18</v>
      </c>
      <c r="R111">
        <f>COUNTIF(G$2:G111,TRUE)</f>
        <v>4</v>
      </c>
      <c r="S111">
        <f>COUNTIF(H$2:H111,TRUE)</f>
        <v>2</v>
      </c>
      <c r="T111">
        <f>COUNTIF(I$2:I111,TRUE)-Table1[[#This Row],[tutor-land_count]]</f>
        <v>1</v>
      </c>
      <c r="U111">
        <f>COUNTIF(J$2:J111,TRUE)</f>
        <v>27</v>
      </c>
      <c r="V111">
        <f>COUNTIF(K$2:K111,TRUE)</f>
        <v>49</v>
      </c>
      <c r="W111">
        <f>COUNTIF(L$2:L111,TRUE)</f>
        <v>12</v>
      </c>
      <c r="X111">
        <v>12</v>
      </c>
      <c r="Y111">
        <v>10</v>
      </c>
      <c r="Z111">
        <v>5</v>
      </c>
      <c r="AA111">
        <v>10</v>
      </c>
      <c r="AB111">
        <v>4</v>
      </c>
      <c r="AC111">
        <v>4</v>
      </c>
      <c r="AD111">
        <v>5</v>
      </c>
      <c r="AE111">
        <v>0</v>
      </c>
      <c r="AF111">
        <v>38</v>
      </c>
      <c r="AG111" t="b">
        <f>Table1[[#This Row],[ramp_count]]&gt;Table24[[#This Row],[ramp_max]]</f>
        <v>1</v>
      </c>
      <c r="AH111" t="b">
        <f>Table1[[#This Row],[removal_count]]&gt;Table24[[#This Row],[removal_max]]</f>
        <v>0</v>
      </c>
      <c r="AI111" t="b">
        <f>Table1[[#This Row],[protects-permanent_count]]&gt;Table24[[#This Row],[protects-permanent_max]]</f>
        <v>0</v>
      </c>
      <c r="AJ111" t="b">
        <f>Table1[[#This Row],[card advantage_count]]&gt;Table24[[#This Row],[card advantage_max]]</f>
        <v>1</v>
      </c>
      <c r="AK111" t="b">
        <f>Table1[[#This Row],[sweeper_count]]&gt;Table24[[#This Row],[sweeper_max]]</f>
        <v>0</v>
      </c>
      <c r="AL111" t="b">
        <f>Table1[[#This Row],[recursion_count]]&gt;Table24[[#This Row],[recursion_max]]</f>
        <v>0</v>
      </c>
      <c r="AM111" t="b">
        <f>Table1[[#This Row],[tutor_count]]&gt;Table24[[#This Row],[tutor_max]]</f>
        <v>0</v>
      </c>
      <c r="AN111" t="b">
        <f>Table1[[#This Row],[tutor-land_count]]&gt;Table24[[#This Row],[tutor-land_max]]</f>
        <v>1</v>
      </c>
      <c r="AO111" t="b">
        <f>Table1[[#This Row],[land_count]]&gt;Table24[[#This Row],[land_max]]</f>
        <v>1</v>
      </c>
    </row>
    <row r="112" spans="1:41" x14ac:dyDescent="0.25">
      <c r="A112" s="1">
        <v>111</v>
      </c>
      <c r="B112" t="s">
        <v>121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1</v>
      </c>
      <c r="L112" t="b">
        <v>0</v>
      </c>
      <c r="M112" t="b">
        <v>0</v>
      </c>
      <c r="N112">
        <f>COUNTIF(C$2:C112,TRUE)</f>
        <v>33</v>
      </c>
      <c r="O112">
        <f>COUNTIF(D$2:D112,TRUE)</f>
        <v>10</v>
      </c>
      <c r="P112">
        <f>COUNTIF(E$2:E112,TRUE)</f>
        <v>4</v>
      </c>
      <c r="Q112">
        <f>COUNTIF(F$2:F112,TRUE)</f>
        <v>18</v>
      </c>
      <c r="R112">
        <f>COUNTIF(G$2:G112,TRUE)</f>
        <v>4</v>
      </c>
      <c r="S112">
        <f>COUNTIF(H$2:H112,TRUE)</f>
        <v>2</v>
      </c>
      <c r="T112">
        <f>COUNTIF(I$2:I112,TRUE)-Table1[[#This Row],[tutor-land_count]]</f>
        <v>1</v>
      </c>
      <c r="U112">
        <f>COUNTIF(J$2:J112,TRUE)</f>
        <v>27</v>
      </c>
      <c r="V112">
        <f>COUNTIF(K$2:K112,TRUE)</f>
        <v>50</v>
      </c>
      <c r="W112">
        <f>COUNTIF(L$2:L112,TRUE)</f>
        <v>12</v>
      </c>
      <c r="X112">
        <v>12</v>
      </c>
      <c r="Y112">
        <v>10</v>
      </c>
      <c r="Z112">
        <v>5</v>
      </c>
      <c r="AA112">
        <v>10</v>
      </c>
      <c r="AB112">
        <v>4</v>
      </c>
      <c r="AC112">
        <v>4</v>
      </c>
      <c r="AD112">
        <v>5</v>
      </c>
      <c r="AE112">
        <v>0</v>
      </c>
      <c r="AF112">
        <v>38</v>
      </c>
      <c r="AG112" t="b">
        <f>Table1[[#This Row],[ramp_count]]&gt;Table24[[#This Row],[ramp_max]]</f>
        <v>1</v>
      </c>
      <c r="AH112" t="b">
        <f>Table1[[#This Row],[removal_count]]&gt;Table24[[#This Row],[removal_max]]</f>
        <v>0</v>
      </c>
      <c r="AI112" t="b">
        <f>Table1[[#This Row],[protects-permanent_count]]&gt;Table24[[#This Row],[protects-permanent_max]]</f>
        <v>0</v>
      </c>
      <c r="AJ112" t="b">
        <f>Table1[[#This Row],[card advantage_count]]&gt;Table24[[#This Row],[card advantage_max]]</f>
        <v>1</v>
      </c>
      <c r="AK112" t="b">
        <f>Table1[[#This Row],[sweeper_count]]&gt;Table24[[#This Row],[sweeper_max]]</f>
        <v>0</v>
      </c>
      <c r="AL112" t="b">
        <f>Table1[[#This Row],[recursion_count]]&gt;Table24[[#This Row],[recursion_max]]</f>
        <v>0</v>
      </c>
      <c r="AM112" t="b">
        <f>Table1[[#This Row],[tutor_count]]&gt;Table24[[#This Row],[tutor_max]]</f>
        <v>0</v>
      </c>
      <c r="AN112" t="b">
        <f>Table1[[#This Row],[tutor-land_count]]&gt;Table24[[#This Row],[tutor-land_max]]</f>
        <v>1</v>
      </c>
      <c r="AO112" t="b">
        <f>Table1[[#This Row],[land_count]]&gt;Table24[[#This Row],[land_max]]</f>
        <v>1</v>
      </c>
    </row>
    <row r="113" spans="1:41" x14ac:dyDescent="0.25">
      <c r="A113" s="1">
        <v>112</v>
      </c>
      <c r="B113" t="s">
        <v>122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1</v>
      </c>
      <c r="L113" t="b">
        <v>0</v>
      </c>
      <c r="M113" t="b">
        <v>0</v>
      </c>
      <c r="N113">
        <f>COUNTIF(C$2:C113,TRUE)</f>
        <v>33</v>
      </c>
      <c r="O113">
        <f>COUNTIF(D$2:D113,TRUE)</f>
        <v>10</v>
      </c>
      <c r="P113">
        <f>COUNTIF(E$2:E113,TRUE)</f>
        <v>4</v>
      </c>
      <c r="Q113">
        <f>COUNTIF(F$2:F113,TRUE)</f>
        <v>18</v>
      </c>
      <c r="R113">
        <f>COUNTIF(G$2:G113,TRUE)</f>
        <v>4</v>
      </c>
      <c r="S113">
        <f>COUNTIF(H$2:H113,TRUE)</f>
        <v>2</v>
      </c>
      <c r="T113">
        <f>COUNTIF(I$2:I113,TRUE)-Table1[[#This Row],[tutor-land_count]]</f>
        <v>1</v>
      </c>
      <c r="U113">
        <f>COUNTIF(J$2:J113,TRUE)</f>
        <v>27</v>
      </c>
      <c r="V113">
        <f>COUNTIF(K$2:K113,TRUE)</f>
        <v>51</v>
      </c>
      <c r="W113">
        <f>COUNTIF(L$2:L113,TRUE)</f>
        <v>12</v>
      </c>
      <c r="X113">
        <v>12</v>
      </c>
      <c r="Y113">
        <v>10</v>
      </c>
      <c r="Z113">
        <v>5</v>
      </c>
      <c r="AA113">
        <v>10</v>
      </c>
      <c r="AB113">
        <v>4</v>
      </c>
      <c r="AC113">
        <v>4</v>
      </c>
      <c r="AD113">
        <v>5</v>
      </c>
      <c r="AE113">
        <v>0</v>
      </c>
      <c r="AF113">
        <v>38</v>
      </c>
      <c r="AG113" t="b">
        <f>Table1[[#This Row],[ramp_count]]&gt;Table24[[#This Row],[ramp_max]]</f>
        <v>1</v>
      </c>
      <c r="AH113" t="b">
        <f>Table1[[#This Row],[removal_count]]&gt;Table24[[#This Row],[removal_max]]</f>
        <v>0</v>
      </c>
      <c r="AI113" t="b">
        <f>Table1[[#This Row],[protects-permanent_count]]&gt;Table24[[#This Row],[protects-permanent_max]]</f>
        <v>0</v>
      </c>
      <c r="AJ113" t="b">
        <f>Table1[[#This Row],[card advantage_count]]&gt;Table24[[#This Row],[card advantage_max]]</f>
        <v>1</v>
      </c>
      <c r="AK113" t="b">
        <f>Table1[[#This Row],[sweeper_count]]&gt;Table24[[#This Row],[sweeper_max]]</f>
        <v>0</v>
      </c>
      <c r="AL113" t="b">
        <f>Table1[[#This Row],[recursion_count]]&gt;Table24[[#This Row],[recursion_max]]</f>
        <v>0</v>
      </c>
      <c r="AM113" t="b">
        <f>Table1[[#This Row],[tutor_count]]&gt;Table24[[#This Row],[tutor_max]]</f>
        <v>0</v>
      </c>
      <c r="AN113" t="b">
        <f>Table1[[#This Row],[tutor-land_count]]&gt;Table24[[#This Row],[tutor-land_max]]</f>
        <v>1</v>
      </c>
      <c r="AO113" t="b">
        <f>Table1[[#This Row],[land_count]]&gt;Table24[[#This Row],[land_max]]</f>
        <v>1</v>
      </c>
    </row>
    <row r="114" spans="1:41" x14ac:dyDescent="0.25">
      <c r="A114" s="1">
        <v>113</v>
      </c>
      <c r="B114" t="s">
        <v>123</v>
      </c>
      <c r="C114" t="b">
        <v>0</v>
      </c>
      <c r="D114" t="b">
        <v>0</v>
      </c>
      <c r="E114" t="b">
        <v>1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>
        <f>COUNTIF(C$2:C114,TRUE)</f>
        <v>33</v>
      </c>
      <c r="O114">
        <f>COUNTIF(D$2:D114,TRUE)</f>
        <v>10</v>
      </c>
      <c r="P114">
        <f>COUNTIF(E$2:E114,TRUE)</f>
        <v>5</v>
      </c>
      <c r="Q114">
        <f>COUNTIF(F$2:F114,TRUE)</f>
        <v>18</v>
      </c>
      <c r="R114">
        <f>COUNTIF(G$2:G114,TRUE)</f>
        <v>4</v>
      </c>
      <c r="S114">
        <f>COUNTIF(H$2:H114,TRUE)</f>
        <v>2</v>
      </c>
      <c r="T114">
        <f>COUNTIF(I$2:I114,TRUE)-Table1[[#This Row],[tutor-land_count]]</f>
        <v>1</v>
      </c>
      <c r="U114">
        <f>COUNTIF(J$2:J114,TRUE)</f>
        <v>27</v>
      </c>
      <c r="V114">
        <f>COUNTIF(K$2:K114,TRUE)</f>
        <v>51</v>
      </c>
      <c r="W114">
        <f>COUNTIF(L$2:L114,TRUE)</f>
        <v>12</v>
      </c>
      <c r="X114">
        <v>12</v>
      </c>
      <c r="Y114">
        <v>10</v>
      </c>
      <c r="Z114">
        <v>5</v>
      </c>
      <c r="AA114">
        <v>10</v>
      </c>
      <c r="AB114">
        <v>4</v>
      </c>
      <c r="AC114">
        <v>4</v>
      </c>
      <c r="AD114">
        <v>5</v>
      </c>
      <c r="AE114">
        <v>0</v>
      </c>
      <c r="AF114">
        <v>38</v>
      </c>
      <c r="AG114" t="b">
        <f>Table1[[#This Row],[ramp_count]]&gt;Table24[[#This Row],[ramp_max]]</f>
        <v>1</v>
      </c>
      <c r="AH114" t="b">
        <f>Table1[[#This Row],[removal_count]]&gt;Table24[[#This Row],[removal_max]]</f>
        <v>0</v>
      </c>
      <c r="AI114" t="b">
        <f>Table1[[#This Row],[protects-permanent_count]]&gt;Table24[[#This Row],[protects-permanent_max]]</f>
        <v>0</v>
      </c>
      <c r="AJ114" t="b">
        <f>Table1[[#This Row],[card advantage_count]]&gt;Table24[[#This Row],[card advantage_max]]</f>
        <v>1</v>
      </c>
      <c r="AK114" t="b">
        <f>Table1[[#This Row],[sweeper_count]]&gt;Table24[[#This Row],[sweeper_max]]</f>
        <v>0</v>
      </c>
      <c r="AL114" t="b">
        <f>Table1[[#This Row],[recursion_count]]&gt;Table24[[#This Row],[recursion_max]]</f>
        <v>0</v>
      </c>
      <c r="AM114" t="b">
        <f>Table1[[#This Row],[tutor_count]]&gt;Table24[[#This Row],[tutor_max]]</f>
        <v>0</v>
      </c>
      <c r="AN114" t="b">
        <f>Table1[[#This Row],[tutor-land_count]]&gt;Table24[[#This Row],[tutor-land_max]]</f>
        <v>1</v>
      </c>
      <c r="AO114" t="b">
        <f>Table1[[#This Row],[land_count]]&gt;Table24[[#This Row],[land_max]]</f>
        <v>1</v>
      </c>
    </row>
    <row r="115" spans="1:41" x14ac:dyDescent="0.25">
      <c r="A115" s="1">
        <v>114</v>
      </c>
      <c r="B115" t="s">
        <v>124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1</v>
      </c>
      <c r="L115" t="b">
        <v>0</v>
      </c>
      <c r="M115" t="b">
        <v>0</v>
      </c>
      <c r="N115">
        <f>COUNTIF(C$2:C115,TRUE)</f>
        <v>33</v>
      </c>
      <c r="O115">
        <f>COUNTIF(D$2:D115,TRUE)</f>
        <v>10</v>
      </c>
      <c r="P115">
        <f>COUNTIF(E$2:E115,TRUE)</f>
        <v>5</v>
      </c>
      <c r="Q115">
        <f>COUNTIF(F$2:F115,TRUE)</f>
        <v>18</v>
      </c>
      <c r="R115">
        <f>COUNTIF(G$2:G115,TRUE)</f>
        <v>4</v>
      </c>
      <c r="S115">
        <f>COUNTIF(H$2:H115,TRUE)</f>
        <v>2</v>
      </c>
      <c r="T115">
        <f>COUNTIF(I$2:I115,TRUE)-Table1[[#This Row],[tutor-land_count]]</f>
        <v>1</v>
      </c>
      <c r="U115">
        <f>COUNTIF(J$2:J115,TRUE)</f>
        <v>27</v>
      </c>
      <c r="V115">
        <f>COUNTIF(K$2:K115,TRUE)</f>
        <v>52</v>
      </c>
      <c r="W115">
        <f>COUNTIF(L$2:L115,TRUE)</f>
        <v>12</v>
      </c>
      <c r="X115">
        <v>12</v>
      </c>
      <c r="Y115">
        <v>10</v>
      </c>
      <c r="Z115">
        <v>5</v>
      </c>
      <c r="AA115">
        <v>10</v>
      </c>
      <c r="AB115">
        <v>4</v>
      </c>
      <c r="AC115">
        <v>4</v>
      </c>
      <c r="AD115">
        <v>5</v>
      </c>
      <c r="AE115">
        <v>0</v>
      </c>
      <c r="AF115">
        <v>38</v>
      </c>
      <c r="AG115" t="b">
        <f>Table1[[#This Row],[ramp_count]]&gt;Table24[[#This Row],[ramp_max]]</f>
        <v>1</v>
      </c>
      <c r="AH115" t="b">
        <f>Table1[[#This Row],[removal_count]]&gt;Table24[[#This Row],[removal_max]]</f>
        <v>0</v>
      </c>
      <c r="AI115" t="b">
        <f>Table1[[#This Row],[protects-permanent_count]]&gt;Table24[[#This Row],[protects-permanent_max]]</f>
        <v>0</v>
      </c>
      <c r="AJ115" t="b">
        <f>Table1[[#This Row],[card advantage_count]]&gt;Table24[[#This Row],[card advantage_max]]</f>
        <v>1</v>
      </c>
      <c r="AK115" t="b">
        <f>Table1[[#This Row],[sweeper_count]]&gt;Table24[[#This Row],[sweeper_max]]</f>
        <v>0</v>
      </c>
      <c r="AL115" t="b">
        <f>Table1[[#This Row],[recursion_count]]&gt;Table24[[#This Row],[recursion_max]]</f>
        <v>0</v>
      </c>
      <c r="AM115" t="b">
        <f>Table1[[#This Row],[tutor_count]]&gt;Table24[[#This Row],[tutor_max]]</f>
        <v>0</v>
      </c>
      <c r="AN115" t="b">
        <f>Table1[[#This Row],[tutor-land_count]]&gt;Table24[[#This Row],[tutor-land_max]]</f>
        <v>1</v>
      </c>
      <c r="AO115" t="b">
        <f>Table1[[#This Row],[land_count]]&gt;Table24[[#This Row],[land_max]]</f>
        <v>1</v>
      </c>
    </row>
    <row r="116" spans="1:41" x14ac:dyDescent="0.25">
      <c r="A116" s="1">
        <v>115</v>
      </c>
      <c r="B116" s="4" t="s">
        <v>125</v>
      </c>
      <c r="C116" s="4" t="b">
        <v>0</v>
      </c>
      <c r="D116" s="4" t="b">
        <v>1</v>
      </c>
      <c r="E116" s="4" t="b">
        <v>0</v>
      </c>
      <c r="F116" s="4" t="b">
        <v>0</v>
      </c>
      <c r="G116" s="4" t="b">
        <v>0</v>
      </c>
      <c r="H116" s="4" t="b">
        <v>0</v>
      </c>
      <c r="I116" s="4" t="b">
        <v>0</v>
      </c>
      <c r="J116" s="4" t="b">
        <v>0</v>
      </c>
      <c r="K116" s="4" t="b">
        <v>0</v>
      </c>
      <c r="L116" s="4" t="b">
        <v>1</v>
      </c>
      <c r="M116" s="4" t="b">
        <v>0</v>
      </c>
      <c r="N116">
        <f>COUNTIF(C$2:C116,TRUE)</f>
        <v>33</v>
      </c>
      <c r="O116">
        <f>COUNTIF(D$2:D116,TRUE)</f>
        <v>11</v>
      </c>
      <c r="P116">
        <f>COUNTIF(E$2:E116,TRUE)</f>
        <v>5</v>
      </c>
      <c r="Q116">
        <f>COUNTIF(F$2:F116,TRUE)</f>
        <v>18</v>
      </c>
      <c r="R116">
        <f>COUNTIF(G$2:G116,TRUE)</f>
        <v>4</v>
      </c>
      <c r="S116">
        <f>COUNTIF(H$2:H116,TRUE)</f>
        <v>2</v>
      </c>
      <c r="T116">
        <f>COUNTIF(I$2:I116,TRUE)-Table1[[#This Row],[tutor-land_count]]</f>
        <v>1</v>
      </c>
      <c r="U116">
        <f>COUNTIF(J$2:J116,TRUE)</f>
        <v>27</v>
      </c>
      <c r="V116">
        <f>COUNTIF(K$2:K116,TRUE)</f>
        <v>52</v>
      </c>
      <c r="W116">
        <f>COUNTIF(L$2:L116,TRUE)</f>
        <v>13</v>
      </c>
      <c r="X116">
        <v>12</v>
      </c>
      <c r="Y116">
        <v>10</v>
      </c>
      <c r="Z116">
        <v>5</v>
      </c>
      <c r="AA116">
        <v>10</v>
      </c>
      <c r="AB116">
        <v>4</v>
      </c>
      <c r="AC116">
        <v>4</v>
      </c>
      <c r="AD116">
        <v>5</v>
      </c>
      <c r="AE116">
        <v>0</v>
      </c>
      <c r="AF116">
        <v>38</v>
      </c>
      <c r="AG116" t="b">
        <f>Table1[[#This Row],[ramp_count]]&gt;Table24[[#This Row],[ramp_max]]</f>
        <v>1</v>
      </c>
      <c r="AH116" t="b">
        <f>Table1[[#This Row],[removal_count]]&gt;Table24[[#This Row],[removal_max]]</f>
        <v>1</v>
      </c>
      <c r="AI116" t="b">
        <f>Table1[[#This Row],[protects-permanent_count]]&gt;Table24[[#This Row],[protects-permanent_max]]</f>
        <v>0</v>
      </c>
      <c r="AJ116" t="b">
        <f>Table1[[#This Row],[card advantage_count]]&gt;Table24[[#This Row],[card advantage_max]]</f>
        <v>1</v>
      </c>
      <c r="AK116" t="b">
        <f>Table1[[#This Row],[sweeper_count]]&gt;Table24[[#This Row],[sweeper_max]]</f>
        <v>0</v>
      </c>
      <c r="AL116" t="b">
        <f>Table1[[#This Row],[recursion_count]]&gt;Table24[[#This Row],[recursion_max]]</f>
        <v>0</v>
      </c>
      <c r="AM116" t="b">
        <f>Table1[[#This Row],[tutor_count]]&gt;Table24[[#This Row],[tutor_max]]</f>
        <v>0</v>
      </c>
      <c r="AN116" t="b">
        <f>Table1[[#This Row],[tutor-land_count]]&gt;Table24[[#This Row],[tutor-land_max]]</f>
        <v>1</v>
      </c>
      <c r="AO116" t="b">
        <f>Table1[[#This Row],[land_count]]&gt;Table24[[#This Row],[land_max]]</f>
        <v>1</v>
      </c>
    </row>
    <row r="117" spans="1:41" x14ac:dyDescent="0.25">
      <c r="A117" s="1">
        <v>116</v>
      </c>
      <c r="B117" t="s">
        <v>126</v>
      </c>
      <c r="C117" t="b">
        <v>1</v>
      </c>
      <c r="D117" t="b">
        <v>0</v>
      </c>
      <c r="E117" t="b">
        <v>0</v>
      </c>
      <c r="F117" t="b">
        <v>1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>
        <f>COUNTIF(C$2:C117,TRUE)</f>
        <v>34</v>
      </c>
      <c r="O117">
        <f>COUNTIF(D$2:D117,TRUE)</f>
        <v>11</v>
      </c>
      <c r="P117">
        <f>COUNTIF(E$2:E117,TRUE)</f>
        <v>5</v>
      </c>
      <c r="Q117">
        <f>COUNTIF(F$2:F117,TRUE)</f>
        <v>19</v>
      </c>
      <c r="R117">
        <f>COUNTIF(G$2:G117,TRUE)</f>
        <v>4</v>
      </c>
      <c r="S117">
        <f>COUNTIF(H$2:H117,TRUE)</f>
        <v>2</v>
      </c>
      <c r="T117">
        <f>COUNTIF(I$2:I117,TRUE)-Table1[[#This Row],[tutor-land_count]]</f>
        <v>1</v>
      </c>
      <c r="U117">
        <f>COUNTIF(J$2:J117,TRUE)</f>
        <v>27</v>
      </c>
      <c r="V117">
        <f>COUNTIF(K$2:K117,TRUE)</f>
        <v>52</v>
      </c>
      <c r="W117">
        <f>COUNTIF(L$2:L117,TRUE)</f>
        <v>13</v>
      </c>
      <c r="X117">
        <v>12</v>
      </c>
      <c r="Y117">
        <v>10</v>
      </c>
      <c r="Z117">
        <v>5</v>
      </c>
      <c r="AA117">
        <v>10</v>
      </c>
      <c r="AB117">
        <v>4</v>
      </c>
      <c r="AC117">
        <v>4</v>
      </c>
      <c r="AD117">
        <v>5</v>
      </c>
      <c r="AE117">
        <v>0</v>
      </c>
      <c r="AF117">
        <v>38</v>
      </c>
      <c r="AG117" t="b">
        <f>Table1[[#This Row],[ramp_count]]&gt;Table24[[#This Row],[ramp_max]]</f>
        <v>1</v>
      </c>
      <c r="AH117" t="b">
        <f>Table1[[#This Row],[removal_count]]&gt;Table24[[#This Row],[removal_max]]</f>
        <v>1</v>
      </c>
      <c r="AI117" t="b">
        <f>Table1[[#This Row],[protects-permanent_count]]&gt;Table24[[#This Row],[protects-permanent_max]]</f>
        <v>0</v>
      </c>
      <c r="AJ117" t="b">
        <f>Table1[[#This Row],[card advantage_count]]&gt;Table24[[#This Row],[card advantage_max]]</f>
        <v>1</v>
      </c>
      <c r="AK117" t="b">
        <f>Table1[[#This Row],[sweeper_count]]&gt;Table24[[#This Row],[sweeper_max]]</f>
        <v>0</v>
      </c>
      <c r="AL117" t="b">
        <f>Table1[[#This Row],[recursion_count]]&gt;Table24[[#This Row],[recursion_max]]</f>
        <v>0</v>
      </c>
      <c r="AM117" t="b">
        <f>Table1[[#This Row],[tutor_count]]&gt;Table24[[#This Row],[tutor_max]]</f>
        <v>0</v>
      </c>
      <c r="AN117" t="b">
        <f>Table1[[#This Row],[tutor-land_count]]&gt;Table24[[#This Row],[tutor-land_max]]</f>
        <v>1</v>
      </c>
      <c r="AO117" t="b">
        <f>Table1[[#This Row],[land_count]]&gt;Table24[[#This Row],[land_max]]</f>
        <v>1</v>
      </c>
    </row>
    <row r="118" spans="1:41" x14ac:dyDescent="0.25">
      <c r="A118" s="1">
        <v>117</v>
      </c>
      <c r="B118" t="s">
        <v>127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1</v>
      </c>
      <c r="M118" t="b">
        <v>0</v>
      </c>
      <c r="N118">
        <f>COUNTIF(C$2:C118,TRUE)</f>
        <v>34</v>
      </c>
      <c r="O118">
        <f>COUNTIF(D$2:D118,TRUE)</f>
        <v>11</v>
      </c>
      <c r="P118">
        <f>COUNTIF(E$2:E118,TRUE)</f>
        <v>5</v>
      </c>
      <c r="Q118">
        <f>COUNTIF(F$2:F118,TRUE)</f>
        <v>19</v>
      </c>
      <c r="R118">
        <f>COUNTIF(G$2:G118,TRUE)</f>
        <v>4</v>
      </c>
      <c r="S118">
        <f>COUNTIF(H$2:H118,TRUE)</f>
        <v>2</v>
      </c>
      <c r="T118">
        <f>COUNTIF(I$2:I118,TRUE)-Table1[[#This Row],[tutor-land_count]]</f>
        <v>1</v>
      </c>
      <c r="U118">
        <f>COUNTIF(J$2:J118,TRUE)</f>
        <v>27</v>
      </c>
      <c r="V118">
        <f>COUNTIF(K$2:K118,TRUE)</f>
        <v>52</v>
      </c>
      <c r="W118">
        <f>COUNTIF(L$2:L118,TRUE)</f>
        <v>14</v>
      </c>
      <c r="X118">
        <v>12</v>
      </c>
      <c r="Y118">
        <v>10</v>
      </c>
      <c r="Z118">
        <v>5</v>
      </c>
      <c r="AA118">
        <v>10</v>
      </c>
      <c r="AB118">
        <v>4</v>
      </c>
      <c r="AC118">
        <v>4</v>
      </c>
      <c r="AD118">
        <v>5</v>
      </c>
      <c r="AE118">
        <v>0</v>
      </c>
      <c r="AF118">
        <v>38</v>
      </c>
      <c r="AG118" t="b">
        <f>Table1[[#This Row],[ramp_count]]&gt;Table24[[#This Row],[ramp_max]]</f>
        <v>1</v>
      </c>
      <c r="AH118" t="b">
        <f>Table1[[#This Row],[removal_count]]&gt;Table24[[#This Row],[removal_max]]</f>
        <v>1</v>
      </c>
      <c r="AI118" t="b">
        <f>Table1[[#This Row],[protects-permanent_count]]&gt;Table24[[#This Row],[protects-permanent_max]]</f>
        <v>0</v>
      </c>
      <c r="AJ118" t="b">
        <f>Table1[[#This Row],[card advantage_count]]&gt;Table24[[#This Row],[card advantage_max]]</f>
        <v>1</v>
      </c>
      <c r="AK118" t="b">
        <f>Table1[[#This Row],[sweeper_count]]&gt;Table24[[#This Row],[sweeper_max]]</f>
        <v>0</v>
      </c>
      <c r="AL118" t="b">
        <f>Table1[[#This Row],[recursion_count]]&gt;Table24[[#This Row],[recursion_max]]</f>
        <v>0</v>
      </c>
      <c r="AM118" t="b">
        <f>Table1[[#This Row],[tutor_count]]&gt;Table24[[#This Row],[tutor_max]]</f>
        <v>0</v>
      </c>
      <c r="AN118" t="b">
        <f>Table1[[#This Row],[tutor-land_count]]&gt;Table24[[#This Row],[tutor-land_max]]</f>
        <v>1</v>
      </c>
      <c r="AO118" t="b">
        <f>Table1[[#This Row],[land_count]]&gt;Table24[[#This Row],[land_max]]</f>
        <v>1</v>
      </c>
    </row>
    <row r="119" spans="1:41" x14ac:dyDescent="0.25">
      <c r="A119" s="1">
        <v>118</v>
      </c>
      <c r="B119" t="s">
        <v>128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>
        <f>COUNTIF(C$2:C119,TRUE)</f>
        <v>34</v>
      </c>
      <c r="O119">
        <f>COUNTIF(D$2:D119,TRUE)</f>
        <v>11</v>
      </c>
      <c r="P119">
        <f>COUNTIF(E$2:E119,TRUE)</f>
        <v>5</v>
      </c>
      <c r="Q119">
        <f>COUNTIF(F$2:F119,TRUE)</f>
        <v>19</v>
      </c>
      <c r="R119">
        <f>COUNTIF(G$2:G119,TRUE)</f>
        <v>4</v>
      </c>
      <c r="S119">
        <f>COUNTIF(H$2:H119,TRUE)</f>
        <v>2</v>
      </c>
      <c r="T119">
        <f>COUNTIF(I$2:I119,TRUE)-Table1[[#This Row],[tutor-land_count]]</f>
        <v>1</v>
      </c>
      <c r="U119">
        <f>COUNTIF(J$2:J119,TRUE)</f>
        <v>27</v>
      </c>
      <c r="V119">
        <f>COUNTIF(K$2:K119,TRUE)</f>
        <v>52</v>
      </c>
      <c r="W119">
        <f>COUNTIF(L$2:L119,TRUE)</f>
        <v>14</v>
      </c>
      <c r="X119">
        <v>12</v>
      </c>
      <c r="Y119">
        <v>10</v>
      </c>
      <c r="Z119">
        <v>5</v>
      </c>
      <c r="AA119">
        <v>10</v>
      </c>
      <c r="AB119">
        <v>4</v>
      </c>
      <c r="AC119">
        <v>4</v>
      </c>
      <c r="AD119">
        <v>5</v>
      </c>
      <c r="AE119">
        <v>0</v>
      </c>
      <c r="AF119">
        <v>38</v>
      </c>
      <c r="AG119" t="b">
        <f>Table1[[#This Row],[ramp_count]]&gt;Table24[[#This Row],[ramp_max]]</f>
        <v>1</v>
      </c>
      <c r="AH119" t="b">
        <f>Table1[[#This Row],[removal_count]]&gt;Table24[[#This Row],[removal_max]]</f>
        <v>1</v>
      </c>
      <c r="AI119" t="b">
        <f>Table1[[#This Row],[protects-permanent_count]]&gt;Table24[[#This Row],[protects-permanent_max]]</f>
        <v>0</v>
      </c>
      <c r="AJ119" t="b">
        <f>Table1[[#This Row],[card advantage_count]]&gt;Table24[[#This Row],[card advantage_max]]</f>
        <v>1</v>
      </c>
      <c r="AK119" t="b">
        <f>Table1[[#This Row],[sweeper_count]]&gt;Table24[[#This Row],[sweeper_max]]</f>
        <v>0</v>
      </c>
      <c r="AL119" t="b">
        <f>Table1[[#This Row],[recursion_count]]&gt;Table24[[#This Row],[recursion_max]]</f>
        <v>0</v>
      </c>
      <c r="AM119" t="b">
        <f>Table1[[#This Row],[tutor_count]]&gt;Table24[[#This Row],[tutor_max]]</f>
        <v>0</v>
      </c>
      <c r="AN119" t="b">
        <f>Table1[[#This Row],[tutor-land_count]]&gt;Table24[[#This Row],[tutor-land_max]]</f>
        <v>1</v>
      </c>
      <c r="AO119" t="b">
        <f>Table1[[#This Row],[land_count]]&gt;Table24[[#This Row],[land_max]]</f>
        <v>1</v>
      </c>
    </row>
    <row r="120" spans="1:41" x14ac:dyDescent="0.25">
      <c r="A120" s="1">
        <v>119</v>
      </c>
      <c r="B120" t="s">
        <v>129</v>
      </c>
      <c r="C120" t="b">
        <v>1</v>
      </c>
      <c r="D120" t="b">
        <v>0</v>
      </c>
      <c r="E120" t="b">
        <v>0</v>
      </c>
      <c r="F120" t="b">
        <v>1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>
        <f>COUNTIF(C$2:C120,TRUE)</f>
        <v>35</v>
      </c>
      <c r="O120">
        <f>COUNTIF(D$2:D120,TRUE)</f>
        <v>11</v>
      </c>
      <c r="P120">
        <f>COUNTIF(E$2:E120,TRUE)</f>
        <v>5</v>
      </c>
      <c r="Q120">
        <f>COUNTIF(F$2:F120,TRUE)</f>
        <v>20</v>
      </c>
      <c r="R120">
        <f>COUNTIF(G$2:G120,TRUE)</f>
        <v>4</v>
      </c>
      <c r="S120">
        <f>COUNTIF(H$2:H120,TRUE)</f>
        <v>2</v>
      </c>
      <c r="T120">
        <f>COUNTIF(I$2:I120,TRUE)-Table1[[#This Row],[tutor-land_count]]</f>
        <v>1</v>
      </c>
      <c r="U120">
        <f>COUNTIF(J$2:J120,TRUE)</f>
        <v>27</v>
      </c>
      <c r="V120">
        <f>COUNTIF(K$2:K120,TRUE)</f>
        <v>52</v>
      </c>
      <c r="W120">
        <f>COUNTIF(L$2:L120,TRUE)</f>
        <v>14</v>
      </c>
      <c r="X120">
        <v>12</v>
      </c>
      <c r="Y120">
        <v>10</v>
      </c>
      <c r="Z120">
        <v>5</v>
      </c>
      <c r="AA120">
        <v>10</v>
      </c>
      <c r="AB120">
        <v>4</v>
      </c>
      <c r="AC120">
        <v>4</v>
      </c>
      <c r="AD120">
        <v>5</v>
      </c>
      <c r="AE120">
        <v>0</v>
      </c>
      <c r="AF120">
        <v>38</v>
      </c>
      <c r="AG120" t="b">
        <f>Table1[[#This Row],[ramp_count]]&gt;Table24[[#This Row],[ramp_max]]</f>
        <v>1</v>
      </c>
      <c r="AH120" t="b">
        <f>Table1[[#This Row],[removal_count]]&gt;Table24[[#This Row],[removal_max]]</f>
        <v>1</v>
      </c>
      <c r="AI120" t="b">
        <f>Table1[[#This Row],[protects-permanent_count]]&gt;Table24[[#This Row],[protects-permanent_max]]</f>
        <v>0</v>
      </c>
      <c r="AJ120" t="b">
        <f>Table1[[#This Row],[card advantage_count]]&gt;Table24[[#This Row],[card advantage_max]]</f>
        <v>1</v>
      </c>
      <c r="AK120" t="b">
        <f>Table1[[#This Row],[sweeper_count]]&gt;Table24[[#This Row],[sweeper_max]]</f>
        <v>0</v>
      </c>
      <c r="AL120" t="b">
        <f>Table1[[#This Row],[recursion_count]]&gt;Table24[[#This Row],[recursion_max]]</f>
        <v>0</v>
      </c>
      <c r="AM120" t="b">
        <f>Table1[[#This Row],[tutor_count]]&gt;Table24[[#This Row],[tutor_max]]</f>
        <v>0</v>
      </c>
      <c r="AN120" t="b">
        <f>Table1[[#This Row],[tutor-land_count]]&gt;Table24[[#This Row],[tutor-land_max]]</f>
        <v>1</v>
      </c>
      <c r="AO120" t="b">
        <f>Table1[[#This Row],[land_count]]&gt;Table24[[#This Row],[land_max]]</f>
        <v>1</v>
      </c>
    </row>
    <row r="121" spans="1:41" x14ac:dyDescent="0.25">
      <c r="A121" s="1">
        <v>120</v>
      </c>
      <c r="B121" s="4" t="s">
        <v>130</v>
      </c>
      <c r="C121" s="4" t="b">
        <v>1</v>
      </c>
      <c r="D121" s="4" t="b">
        <v>0</v>
      </c>
      <c r="E121" s="4" t="b">
        <v>0</v>
      </c>
      <c r="F121" s="4" t="b">
        <v>0</v>
      </c>
      <c r="G121" s="4" t="b">
        <v>0</v>
      </c>
      <c r="H121" s="4" t="b">
        <v>0</v>
      </c>
      <c r="I121" s="4" t="b">
        <v>0</v>
      </c>
      <c r="J121" s="4" t="b">
        <v>0</v>
      </c>
      <c r="K121" s="4" t="b">
        <v>0</v>
      </c>
      <c r="L121" s="4" t="b">
        <v>1</v>
      </c>
      <c r="M121" t="b">
        <v>1</v>
      </c>
      <c r="N121">
        <f>COUNTIF(C$2:C121,TRUE)</f>
        <v>36</v>
      </c>
      <c r="O121">
        <f>COUNTIF(D$2:D121,TRUE)</f>
        <v>11</v>
      </c>
      <c r="P121">
        <f>COUNTIF(E$2:E121,TRUE)</f>
        <v>5</v>
      </c>
      <c r="Q121">
        <f>COUNTIF(F$2:F121,TRUE)</f>
        <v>20</v>
      </c>
      <c r="R121">
        <f>COUNTIF(G$2:G121,TRUE)</f>
        <v>4</v>
      </c>
      <c r="S121">
        <f>COUNTIF(H$2:H121,TRUE)</f>
        <v>2</v>
      </c>
      <c r="T121">
        <f>COUNTIF(I$2:I121,TRUE)-Table1[[#This Row],[tutor-land_count]]</f>
        <v>1</v>
      </c>
      <c r="U121">
        <f>COUNTIF(J$2:J121,TRUE)</f>
        <v>27</v>
      </c>
      <c r="V121">
        <f>COUNTIF(K$2:K121,TRUE)</f>
        <v>52</v>
      </c>
      <c r="W121">
        <f>COUNTIF(L$2:L121,TRUE)</f>
        <v>15</v>
      </c>
      <c r="X121">
        <v>12</v>
      </c>
      <c r="Y121">
        <v>10</v>
      </c>
      <c r="Z121">
        <v>5</v>
      </c>
      <c r="AA121">
        <v>10</v>
      </c>
      <c r="AB121">
        <v>4</v>
      </c>
      <c r="AC121">
        <v>4</v>
      </c>
      <c r="AD121">
        <v>5</v>
      </c>
      <c r="AE121">
        <v>0</v>
      </c>
      <c r="AF121">
        <v>38</v>
      </c>
      <c r="AG121" t="b">
        <f>Table1[[#This Row],[ramp_count]]&gt;Table24[[#This Row],[ramp_max]]</f>
        <v>1</v>
      </c>
      <c r="AH121" t="b">
        <f>Table1[[#This Row],[removal_count]]&gt;Table24[[#This Row],[removal_max]]</f>
        <v>1</v>
      </c>
      <c r="AI121" t="b">
        <f>Table1[[#This Row],[protects-permanent_count]]&gt;Table24[[#This Row],[protects-permanent_max]]</f>
        <v>0</v>
      </c>
      <c r="AJ121" t="b">
        <f>Table1[[#This Row],[card advantage_count]]&gt;Table24[[#This Row],[card advantage_max]]</f>
        <v>1</v>
      </c>
      <c r="AK121" t="b">
        <f>Table1[[#This Row],[sweeper_count]]&gt;Table24[[#This Row],[sweeper_max]]</f>
        <v>0</v>
      </c>
      <c r="AL121" t="b">
        <f>Table1[[#This Row],[recursion_count]]&gt;Table24[[#This Row],[recursion_max]]</f>
        <v>0</v>
      </c>
      <c r="AM121" t="b">
        <f>Table1[[#This Row],[tutor_count]]&gt;Table24[[#This Row],[tutor_max]]</f>
        <v>0</v>
      </c>
      <c r="AN121" t="b">
        <f>Table1[[#This Row],[tutor-land_count]]&gt;Table24[[#This Row],[tutor-land_max]]</f>
        <v>1</v>
      </c>
      <c r="AO121" t="b">
        <f>Table1[[#This Row],[land_count]]&gt;Table24[[#This Row],[land_max]]</f>
        <v>1</v>
      </c>
    </row>
    <row r="122" spans="1:41" x14ac:dyDescent="0.25">
      <c r="A122" s="1">
        <v>121</v>
      </c>
      <c r="B122" t="s">
        <v>131</v>
      </c>
      <c r="C122" t="b">
        <v>1</v>
      </c>
      <c r="D122" t="b">
        <v>0</v>
      </c>
      <c r="E122" t="b">
        <v>0</v>
      </c>
      <c r="F122" t="b">
        <v>1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>
        <f>COUNTIF(C$2:C122,TRUE)</f>
        <v>37</v>
      </c>
      <c r="O122">
        <f>COUNTIF(D$2:D122,TRUE)</f>
        <v>11</v>
      </c>
      <c r="P122">
        <f>COUNTIF(E$2:E122,TRUE)</f>
        <v>5</v>
      </c>
      <c r="Q122">
        <f>COUNTIF(F$2:F122,TRUE)</f>
        <v>21</v>
      </c>
      <c r="R122">
        <f>COUNTIF(G$2:G122,TRUE)</f>
        <v>4</v>
      </c>
      <c r="S122">
        <f>COUNTIF(H$2:H122,TRUE)</f>
        <v>2</v>
      </c>
      <c r="T122">
        <f>COUNTIF(I$2:I122,TRUE)-Table1[[#This Row],[tutor-land_count]]</f>
        <v>1</v>
      </c>
      <c r="U122">
        <f>COUNTIF(J$2:J122,TRUE)</f>
        <v>27</v>
      </c>
      <c r="V122">
        <f>COUNTIF(K$2:K122,TRUE)</f>
        <v>52</v>
      </c>
      <c r="W122">
        <f>COUNTIF(L$2:L122,TRUE)</f>
        <v>15</v>
      </c>
      <c r="X122">
        <v>12</v>
      </c>
      <c r="Y122">
        <v>10</v>
      </c>
      <c r="Z122">
        <v>5</v>
      </c>
      <c r="AA122">
        <v>10</v>
      </c>
      <c r="AB122">
        <v>4</v>
      </c>
      <c r="AC122">
        <v>4</v>
      </c>
      <c r="AD122">
        <v>5</v>
      </c>
      <c r="AE122">
        <v>0</v>
      </c>
      <c r="AF122">
        <v>38</v>
      </c>
      <c r="AG122" t="b">
        <f>Table1[[#This Row],[ramp_count]]&gt;Table24[[#This Row],[ramp_max]]</f>
        <v>1</v>
      </c>
      <c r="AH122" t="b">
        <f>Table1[[#This Row],[removal_count]]&gt;Table24[[#This Row],[removal_max]]</f>
        <v>1</v>
      </c>
      <c r="AI122" t="b">
        <f>Table1[[#This Row],[protects-permanent_count]]&gt;Table24[[#This Row],[protects-permanent_max]]</f>
        <v>0</v>
      </c>
      <c r="AJ122" t="b">
        <f>Table1[[#This Row],[card advantage_count]]&gt;Table24[[#This Row],[card advantage_max]]</f>
        <v>1</v>
      </c>
      <c r="AK122" t="b">
        <f>Table1[[#This Row],[sweeper_count]]&gt;Table24[[#This Row],[sweeper_max]]</f>
        <v>0</v>
      </c>
      <c r="AL122" t="b">
        <f>Table1[[#This Row],[recursion_count]]&gt;Table24[[#This Row],[recursion_max]]</f>
        <v>0</v>
      </c>
      <c r="AM122" t="b">
        <f>Table1[[#This Row],[tutor_count]]&gt;Table24[[#This Row],[tutor_max]]</f>
        <v>0</v>
      </c>
      <c r="AN122" t="b">
        <f>Table1[[#This Row],[tutor-land_count]]&gt;Table24[[#This Row],[tutor-land_max]]</f>
        <v>1</v>
      </c>
      <c r="AO122" t="b">
        <f>Table1[[#This Row],[land_count]]&gt;Table24[[#This Row],[land_max]]</f>
        <v>1</v>
      </c>
    </row>
    <row r="123" spans="1:41" x14ac:dyDescent="0.25">
      <c r="A123" s="1">
        <v>122</v>
      </c>
      <c r="B123" s="4" t="s">
        <v>132</v>
      </c>
      <c r="C123" s="4" t="b">
        <v>1</v>
      </c>
      <c r="D123" s="4" t="b">
        <v>0</v>
      </c>
      <c r="E123" s="4" t="b">
        <v>0</v>
      </c>
      <c r="F123" s="4" t="b">
        <v>0</v>
      </c>
      <c r="G123" s="4" t="b">
        <v>0</v>
      </c>
      <c r="H123" s="4" t="b">
        <v>0</v>
      </c>
      <c r="I123" s="4" t="b">
        <v>0</v>
      </c>
      <c r="J123" s="4" t="b">
        <v>0</v>
      </c>
      <c r="K123" s="4" t="b">
        <v>0</v>
      </c>
      <c r="L123" s="4" t="b">
        <v>0</v>
      </c>
      <c r="M123" t="b">
        <v>1</v>
      </c>
      <c r="N123">
        <f>COUNTIF(C$2:C123,TRUE)</f>
        <v>38</v>
      </c>
      <c r="O123">
        <f>COUNTIF(D$2:D123,TRUE)</f>
        <v>11</v>
      </c>
      <c r="P123">
        <f>COUNTIF(E$2:E123,TRUE)</f>
        <v>5</v>
      </c>
      <c r="Q123">
        <f>COUNTIF(F$2:F123,TRUE)</f>
        <v>21</v>
      </c>
      <c r="R123">
        <f>COUNTIF(G$2:G123,TRUE)</f>
        <v>4</v>
      </c>
      <c r="S123">
        <f>COUNTIF(H$2:H123,TRUE)</f>
        <v>2</v>
      </c>
      <c r="T123">
        <f>COUNTIF(I$2:I123,TRUE)-Table1[[#This Row],[tutor-land_count]]</f>
        <v>1</v>
      </c>
      <c r="U123">
        <f>COUNTIF(J$2:J123,TRUE)</f>
        <v>27</v>
      </c>
      <c r="V123">
        <f>COUNTIF(K$2:K123,TRUE)</f>
        <v>52</v>
      </c>
      <c r="W123">
        <f>COUNTIF(L$2:L123,TRUE)</f>
        <v>15</v>
      </c>
      <c r="X123">
        <v>12</v>
      </c>
      <c r="Y123">
        <v>10</v>
      </c>
      <c r="Z123">
        <v>5</v>
      </c>
      <c r="AA123">
        <v>10</v>
      </c>
      <c r="AB123">
        <v>4</v>
      </c>
      <c r="AC123">
        <v>4</v>
      </c>
      <c r="AD123">
        <v>5</v>
      </c>
      <c r="AE123">
        <v>0</v>
      </c>
      <c r="AF123">
        <v>38</v>
      </c>
      <c r="AG123" t="b">
        <f>Table1[[#This Row],[ramp_count]]&gt;Table24[[#This Row],[ramp_max]]</f>
        <v>1</v>
      </c>
      <c r="AH123" t="b">
        <f>Table1[[#This Row],[removal_count]]&gt;Table24[[#This Row],[removal_max]]</f>
        <v>1</v>
      </c>
      <c r="AI123" t="b">
        <f>Table1[[#This Row],[protects-permanent_count]]&gt;Table24[[#This Row],[protects-permanent_max]]</f>
        <v>0</v>
      </c>
      <c r="AJ123" t="b">
        <f>Table1[[#This Row],[card advantage_count]]&gt;Table24[[#This Row],[card advantage_max]]</f>
        <v>1</v>
      </c>
      <c r="AK123" t="b">
        <f>Table1[[#This Row],[sweeper_count]]&gt;Table24[[#This Row],[sweeper_max]]</f>
        <v>0</v>
      </c>
      <c r="AL123" t="b">
        <f>Table1[[#This Row],[recursion_count]]&gt;Table24[[#This Row],[recursion_max]]</f>
        <v>0</v>
      </c>
      <c r="AM123" t="b">
        <f>Table1[[#This Row],[tutor_count]]&gt;Table24[[#This Row],[tutor_max]]</f>
        <v>0</v>
      </c>
      <c r="AN123" t="b">
        <f>Table1[[#This Row],[tutor-land_count]]&gt;Table24[[#This Row],[tutor-land_max]]</f>
        <v>1</v>
      </c>
      <c r="AO123" t="b">
        <f>Table1[[#This Row],[land_count]]&gt;Table24[[#This Row],[land_max]]</f>
        <v>1</v>
      </c>
    </row>
    <row r="124" spans="1:41" x14ac:dyDescent="0.25">
      <c r="A124" s="1">
        <v>123</v>
      </c>
      <c r="B124" t="s">
        <v>133</v>
      </c>
      <c r="C124" t="b">
        <v>0</v>
      </c>
      <c r="D124" t="b">
        <v>0</v>
      </c>
      <c r="E124" t="b">
        <v>1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>
        <f>COUNTIF(C$2:C124,TRUE)</f>
        <v>38</v>
      </c>
      <c r="O124">
        <f>COUNTIF(D$2:D124,TRUE)</f>
        <v>11</v>
      </c>
      <c r="P124">
        <f>COUNTIF(E$2:E124,TRUE)</f>
        <v>6</v>
      </c>
      <c r="Q124">
        <f>COUNTIF(F$2:F124,TRUE)</f>
        <v>21</v>
      </c>
      <c r="R124">
        <f>COUNTIF(G$2:G124,TRUE)</f>
        <v>4</v>
      </c>
      <c r="S124">
        <f>COUNTIF(H$2:H124,TRUE)</f>
        <v>2</v>
      </c>
      <c r="T124">
        <f>COUNTIF(I$2:I124,TRUE)-Table1[[#This Row],[tutor-land_count]]</f>
        <v>1</v>
      </c>
      <c r="U124">
        <f>COUNTIF(J$2:J124,TRUE)</f>
        <v>27</v>
      </c>
      <c r="V124">
        <f>COUNTIF(K$2:K124,TRUE)</f>
        <v>52</v>
      </c>
      <c r="W124">
        <f>COUNTIF(L$2:L124,TRUE)</f>
        <v>15</v>
      </c>
      <c r="X124">
        <v>12</v>
      </c>
      <c r="Y124">
        <v>10</v>
      </c>
      <c r="Z124">
        <v>5</v>
      </c>
      <c r="AA124">
        <v>10</v>
      </c>
      <c r="AB124">
        <v>4</v>
      </c>
      <c r="AC124">
        <v>4</v>
      </c>
      <c r="AD124">
        <v>5</v>
      </c>
      <c r="AE124">
        <v>0</v>
      </c>
      <c r="AF124">
        <v>38</v>
      </c>
      <c r="AG124" t="b">
        <f>Table1[[#This Row],[ramp_count]]&gt;Table24[[#This Row],[ramp_max]]</f>
        <v>1</v>
      </c>
      <c r="AH124" t="b">
        <f>Table1[[#This Row],[removal_count]]&gt;Table24[[#This Row],[removal_max]]</f>
        <v>1</v>
      </c>
      <c r="AI124" t="b">
        <f>Table1[[#This Row],[protects-permanent_count]]&gt;Table24[[#This Row],[protects-permanent_max]]</f>
        <v>1</v>
      </c>
      <c r="AJ124" t="b">
        <f>Table1[[#This Row],[card advantage_count]]&gt;Table24[[#This Row],[card advantage_max]]</f>
        <v>1</v>
      </c>
      <c r="AK124" t="b">
        <f>Table1[[#This Row],[sweeper_count]]&gt;Table24[[#This Row],[sweeper_max]]</f>
        <v>0</v>
      </c>
      <c r="AL124" t="b">
        <f>Table1[[#This Row],[recursion_count]]&gt;Table24[[#This Row],[recursion_max]]</f>
        <v>0</v>
      </c>
      <c r="AM124" t="b">
        <f>Table1[[#This Row],[tutor_count]]&gt;Table24[[#This Row],[tutor_max]]</f>
        <v>0</v>
      </c>
      <c r="AN124" t="b">
        <f>Table1[[#This Row],[tutor-land_count]]&gt;Table24[[#This Row],[tutor-land_max]]</f>
        <v>1</v>
      </c>
      <c r="AO124" t="b">
        <f>Table1[[#This Row],[land_count]]&gt;Table24[[#This Row],[land_max]]</f>
        <v>1</v>
      </c>
    </row>
    <row r="125" spans="1:41" x14ac:dyDescent="0.25">
      <c r="A125" s="1">
        <v>124</v>
      </c>
      <c r="B125" s="4" t="s">
        <v>134</v>
      </c>
      <c r="C125" s="4" t="b">
        <v>1</v>
      </c>
      <c r="D125" s="4" t="b">
        <v>0</v>
      </c>
      <c r="E125" s="4" t="b">
        <v>0</v>
      </c>
      <c r="F125" s="4" t="b">
        <v>0</v>
      </c>
      <c r="G125" s="4" t="b">
        <v>0</v>
      </c>
      <c r="H125" s="4" t="b">
        <v>0</v>
      </c>
      <c r="I125" s="4" t="b">
        <v>0</v>
      </c>
      <c r="J125" s="4" t="b">
        <v>0</v>
      </c>
      <c r="K125" s="4" t="b">
        <v>0</v>
      </c>
      <c r="L125" s="4" t="b">
        <v>0</v>
      </c>
      <c r="M125" t="b">
        <v>1</v>
      </c>
      <c r="N125">
        <f>COUNTIF(C$2:C125,TRUE)</f>
        <v>39</v>
      </c>
      <c r="O125">
        <f>COUNTIF(D$2:D125,TRUE)</f>
        <v>11</v>
      </c>
      <c r="P125">
        <f>COUNTIF(E$2:E125,TRUE)</f>
        <v>6</v>
      </c>
      <c r="Q125">
        <f>COUNTIF(F$2:F125,TRUE)</f>
        <v>21</v>
      </c>
      <c r="R125">
        <f>COUNTIF(G$2:G125,TRUE)</f>
        <v>4</v>
      </c>
      <c r="S125">
        <f>COUNTIF(H$2:H125,TRUE)</f>
        <v>2</v>
      </c>
      <c r="T125">
        <f>COUNTIF(I$2:I125,TRUE)-Table1[[#This Row],[tutor-land_count]]</f>
        <v>1</v>
      </c>
      <c r="U125">
        <f>COUNTIF(J$2:J125,TRUE)</f>
        <v>27</v>
      </c>
      <c r="V125">
        <f>COUNTIF(K$2:K125,TRUE)</f>
        <v>52</v>
      </c>
      <c r="W125">
        <f>COUNTIF(L$2:L125,TRUE)</f>
        <v>15</v>
      </c>
      <c r="X125">
        <v>12</v>
      </c>
      <c r="Y125">
        <v>10</v>
      </c>
      <c r="Z125">
        <v>5</v>
      </c>
      <c r="AA125">
        <v>10</v>
      </c>
      <c r="AB125">
        <v>4</v>
      </c>
      <c r="AC125">
        <v>4</v>
      </c>
      <c r="AD125">
        <v>5</v>
      </c>
      <c r="AE125">
        <v>0</v>
      </c>
      <c r="AF125">
        <v>38</v>
      </c>
      <c r="AG125" t="b">
        <f>Table1[[#This Row],[ramp_count]]&gt;Table24[[#This Row],[ramp_max]]</f>
        <v>1</v>
      </c>
      <c r="AH125" t="b">
        <f>Table1[[#This Row],[removal_count]]&gt;Table24[[#This Row],[removal_max]]</f>
        <v>1</v>
      </c>
      <c r="AI125" t="b">
        <f>Table1[[#This Row],[protects-permanent_count]]&gt;Table24[[#This Row],[protects-permanent_max]]</f>
        <v>1</v>
      </c>
      <c r="AJ125" t="b">
        <f>Table1[[#This Row],[card advantage_count]]&gt;Table24[[#This Row],[card advantage_max]]</f>
        <v>1</v>
      </c>
      <c r="AK125" t="b">
        <f>Table1[[#This Row],[sweeper_count]]&gt;Table24[[#This Row],[sweeper_max]]</f>
        <v>0</v>
      </c>
      <c r="AL125" t="b">
        <f>Table1[[#This Row],[recursion_count]]&gt;Table24[[#This Row],[recursion_max]]</f>
        <v>0</v>
      </c>
      <c r="AM125" t="b">
        <f>Table1[[#This Row],[tutor_count]]&gt;Table24[[#This Row],[tutor_max]]</f>
        <v>0</v>
      </c>
      <c r="AN125" t="b">
        <f>Table1[[#This Row],[tutor-land_count]]&gt;Table24[[#This Row],[tutor-land_max]]</f>
        <v>1</v>
      </c>
      <c r="AO125" t="b">
        <f>Table1[[#This Row],[land_count]]&gt;Table24[[#This Row],[land_max]]</f>
        <v>1</v>
      </c>
    </row>
    <row r="126" spans="1:41" x14ac:dyDescent="0.25">
      <c r="A126" s="1">
        <v>125</v>
      </c>
      <c r="B126" t="s">
        <v>135</v>
      </c>
      <c r="C126" t="b">
        <v>0</v>
      </c>
      <c r="D126" t="b">
        <v>0</v>
      </c>
      <c r="E126" t="b">
        <v>1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>
        <f>COUNTIF(C$2:C126,TRUE)</f>
        <v>39</v>
      </c>
      <c r="O126">
        <f>COUNTIF(D$2:D126,TRUE)</f>
        <v>11</v>
      </c>
      <c r="P126">
        <f>COUNTIF(E$2:E126,TRUE)</f>
        <v>7</v>
      </c>
      <c r="Q126">
        <f>COUNTIF(F$2:F126,TRUE)</f>
        <v>21</v>
      </c>
      <c r="R126">
        <f>COUNTIF(G$2:G126,TRUE)</f>
        <v>4</v>
      </c>
      <c r="S126">
        <f>COUNTIF(H$2:H126,TRUE)</f>
        <v>2</v>
      </c>
      <c r="T126">
        <f>COUNTIF(I$2:I126,TRUE)-Table1[[#This Row],[tutor-land_count]]</f>
        <v>1</v>
      </c>
      <c r="U126">
        <f>COUNTIF(J$2:J126,TRUE)</f>
        <v>27</v>
      </c>
      <c r="V126">
        <f>COUNTIF(K$2:K126,TRUE)</f>
        <v>52</v>
      </c>
      <c r="W126">
        <f>COUNTIF(L$2:L126,TRUE)</f>
        <v>15</v>
      </c>
      <c r="X126">
        <v>12</v>
      </c>
      <c r="Y126">
        <v>10</v>
      </c>
      <c r="Z126">
        <v>5</v>
      </c>
      <c r="AA126">
        <v>10</v>
      </c>
      <c r="AB126">
        <v>4</v>
      </c>
      <c r="AC126">
        <v>4</v>
      </c>
      <c r="AD126">
        <v>5</v>
      </c>
      <c r="AE126">
        <v>0</v>
      </c>
      <c r="AF126">
        <v>38</v>
      </c>
      <c r="AG126" t="b">
        <f>Table1[[#This Row],[ramp_count]]&gt;Table24[[#This Row],[ramp_max]]</f>
        <v>1</v>
      </c>
      <c r="AH126" t="b">
        <f>Table1[[#This Row],[removal_count]]&gt;Table24[[#This Row],[removal_max]]</f>
        <v>1</v>
      </c>
      <c r="AI126" t="b">
        <f>Table1[[#This Row],[protects-permanent_count]]&gt;Table24[[#This Row],[protects-permanent_max]]</f>
        <v>1</v>
      </c>
      <c r="AJ126" t="b">
        <f>Table1[[#This Row],[card advantage_count]]&gt;Table24[[#This Row],[card advantage_max]]</f>
        <v>1</v>
      </c>
      <c r="AK126" t="b">
        <f>Table1[[#This Row],[sweeper_count]]&gt;Table24[[#This Row],[sweeper_max]]</f>
        <v>0</v>
      </c>
      <c r="AL126" t="b">
        <f>Table1[[#This Row],[recursion_count]]&gt;Table24[[#This Row],[recursion_max]]</f>
        <v>0</v>
      </c>
      <c r="AM126" t="b">
        <f>Table1[[#This Row],[tutor_count]]&gt;Table24[[#This Row],[tutor_max]]</f>
        <v>0</v>
      </c>
      <c r="AN126" t="b">
        <f>Table1[[#This Row],[tutor-land_count]]&gt;Table24[[#This Row],[tutor-land_max]]</f>
        <v>1</v>
      </c>
      <c r="AO126" t="b">
        <f>Table1[[#This Row],[land_count]]&gt;Table24[[#This Row],[land_max]]</f>
        <v>1</v>
      </c>
    </row>
    <row r="127" spans="1:41" x14ac:dyDescent="0.25">
      <c r="A127" s="1">
        <v>126</v>
      </c>
      <c r="B127" t="s">
        <v>136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>
        <f>COUNTIF(C$2:C127,TRUE)</f>
        <v>39</v>
      </c>
      <c r="O127">
        <f>COUNTIF(D$2:D127,TRUE)</f>
        <v>11</v>
      </c>
      <c r="P127">
        <f>COUNTIF(E$2:E127,TRUE)</f>
        <v>7</v>
      </c>
      <c r="Q127">
        <f>COUNTIF(F$2:F127,TRUE)</f>
        <v>21</v>
      </c>
      <c r="R127">
        <f>COUNTIF(G$2:G127,TRUE)</f>
        <v>4</v>
      </c>
      <c r="S127">
        <f>COUNTIF(H$2:H127,TRUE)</f>
        <v>2</v>
      </c>
      <c r="T127">
        <f>COUNTIF(I$2:I127,TRUE)-Table1[[#This Row],[tutor-land_count]]</f>
        <v>1</v>
      </c>
      <c r="U127">
        <f>COUNTIF(J$2:J127,TRUE)</f>
        <v>27</v>
      </c>
      <c r="V127">
        <f>COUNTIF(K$2:K127,TRUE)</f>
        <v>52</v>
      </c>
      <c r="W127">
        <f>COUNTIF(L$2:L127,TRUE)</f>
        <v>15</v>
      </c>
      <c r="X127">
        <v>12</v>
      </c>
      <c r="Y127">
        <v>10</v>
      </c>
      <c r="Z127">
        <v>5</v>
      </c>
      <c r="AA127">
        <v>10</v>
      </c>
      <c r="AB127">
        <v>4</v>
      </c>
      <c r="AC127">
        <v>4</v>
      </c>
      <c r="AD127">
        <v>5</v>
      </c>
      <c r="AE127">
        <v>0</v>
      </c>
      <c r="AF127">
        <v>38</v>
      </c>
      <c r="AG127" t="b">
        <f>Table1[[#This Row],[ramp_count]]&gt;Table24[[#This Row],[ramp_max]]</f>
        <v>1</v>
      </c>
      <c r="AH127" t="b">
        <f>Table1[[#This Row],[removal_count]]&gt;Table24[[#This Row],[removal_max]]</f>
        <v>1</v>
      </c>
      <c r="AI127" t="b">
        <f>Table1[[#This Row],[protects-permanent_count]]&gt;Table24[[#This Row],[protects-permanent_max]]</f>
        <v>1</v>
      </c>
      <c r="AJ127" t="b">
        <f>Table1[[#This Row],[card advantage_count]]&gt;Table24[[#This Row],[card advantage_max]]</f>
        <v>1</v>
      </c>
      <c r="AK127" t="b">
        <f>Table1[[#This Row],[sweeper_count]]&gt;Table24[[#This Row],[sweeper_max]]</f>
        <v>0</v>
      </c>
      <c r="AL127" t="b">
        <f>Table1[[#This Row],[recursion_count]]&gt;Table24[[#This Row],[recursion_max]]</f>
        <v>0</v>
      </c>
      <c r="AM127" t="b">
        <f>Table1[[#This Row],[tutor_count]]&gt;Table24[[#This Row],[tutor_max]]</f>
        <v>0</v>
      </c>
      <c r="AN127" t="b">
        <f>Table1[[#This Row],[tutor-land_count]]&gt;Table24[[#This Row],[tutor-land_max]]</f>
        <v>1</v>
      </c>
      <c r="AO127" t="b">
        <f>Table1[[#This Row],[land_count]]&gt;Table24[[#This Row],[land_max]]</f>
        <v>1</v>
      </c>
    </row>
    <row r="128" spans="1:41" x14ac:dyDescent="0.25">
      <c r="A128" s="1">
        <v>127</v>
      </c>
      <c r="B128" s="4" t="s">
        <v>137</v>
      </c>
      <c r="C128" s="4" t="b">
        <v>1</v>
      </c>
      <c r="D128" s="4" t="b">
        <v>0</v>
      </c>
      <c r="E128" s="4" t="b">
        <v>0</v>
      </c>
      <c r="F128" s="4" t="b">
        <v>0</v>
      </c>
      <c r="G128" s="4" t="b">
        <v>0</v>
      </c>
      <c r="H128" s="4" t="b">
        <v>0</v>
      </c>
      <c r="I128" s="4" t="b">
        <v>0</v>
      </c>
      <c r="J128" s="4" t="b">
        <v>0</v>
      </c>
      <c r="K128" s="4" t="b">
        <v>0</v>
      </c>
      <c r="L128" s="4" t="b">
        <v>0</v>
      </c>
      <c r="M128" t="b">
        <v>1</v>
      </c>
      <c r="N128">
        <f>COUNTIF(C$2:C128,TRUE)</f>
        <v>40</v>
      </c>
      <c r="O128">
        <f>COUNTIF(D$2:D128,TRUE)</f>
        <v>11</v>
      </c>
      <c r="P128">
        <f>COUNTIF(E$2:E128,TRUE)</f>
        <v>7</v>
      </c>
      <c r="Q128">
        <f>COUNTIF(F$2:F128,TRUE)</f>
        <v>21</v>
      </c>
      <c r="R128">
        <f>COUNTIF(G$2:G128,TRUE)</f>
        <v>4</v>
      </c>
      <c r="S128">
        <f>COUNTIF(H$2:H128,TRUE)</f>
        <v>2</v>
      </c>
      <c r="T128">
        <f>COUNTIF(I$2:I128,TRUE)-Table1[[#This Row],[tutor-land_count]]</f>
        <v>1</v>
      </c>
      <c r="U128">
        <f>COUNTIF(J$2:J128,TRUE)</f>
        <v>27</v>
      </c>
      <c r="V128">
        <f>COUNTIF(K$2:K128,TRUE)</f>
        <v>52</v>
      </c>
      <c r="W128">
        <f>COUNTIF(L$2:L128,TRUE)</f>
        <v>15</v>
      </c>
      <c r="X128">
        <v>12</v>
      </c>
      <c r="Y128">
        <v>10</v>
      </c>
      <c r="Z128">
        <v>5</v>
      </c>
      <c r="AA128">
        <v>10</v>
      </c>
      <c r="AB128">
        <v>4</v>
      </c>
      <c r="AC128">
        <v>4</v>
      </c>
      <c r="AD128">
        <v>5</v>
      </c>
      <c r="AE128">
        <v>0</v>
      </c>
      <c r="AF128">
        <v>38</v>
      </c>
      <c r="AG128" t="b">
        <f>Table1[[#This Row],[ramp_count]]&gt;Table24[[#This Row],[ramp_max]]</f>
        <v>1</v>
      </c>
      <c r="AH128" t="b">
        <f>Table1[[#This Row],[removal_count]]&gt;Table24[[#This Row],[removal_max]]</f>
        <v>1</v>
      </c>
      <c r="AI128" t="b">
        <f>Table1[[#This Row],[protects-permanent_count]]&gt;Table24[[#This Row],[protects-permanent_max]]</f>
        <v>1</v>
      </c>
      <c r="AJ128" t="b">
        <f>Table1[[#This Row],[card advantage_count]]&gt;Table24[[#This Row],[card advantage_max]]</f>
        <v>1</v>
      </c>
      <c r="AK128" t="b">
        <f>Table1[[#This Row],[sweeper_count]]&gt;Table24[[#This Row],[sweeper_max]]</f>
        <v>0</v>
      </c>
      <c r="AL128" t="b">
        <f>Table1[[#This Row],[recursion_count]]&gt;Table24[[#This Row],[recursion_max]]</f>
        <v>0</v>
      </c>
      <c r="AM128" t="b">
        <f>Table1[[#This Row],[tutor_count]]&gt;Table24[[#This Row],[tutor_max]]</f>
        <v>0</v>
      </c>
      <c r="AN128" t="b">
        <f>Table1[[#This Row],[tutor-land_count]]&gt;Table24[[#This Row],[tutor-land_max]]</f>
        <v>1</v>
      </c>
      <c r="AO128" t="b">
        <f>Table1[[#This Row],[land_count]]&gt;Table24[[#This Row],[land_max]]</f>
        <v>1</v>
      </c>
    </row>
    <row r="129" spans="1:41" x14ac:dyDescent="0.25">
      <c r="A129" s="1">
        <v>128</v>
      </c>
      <c r="B129" t="s">
        <v>138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1</v>
      </c>
      <c r="M129" t="b">
        <v>0</v>
      </c>
      <c r="N129">
        <f>COUNTIF(C$2:C129,TRUE)</f>
        <v>40</v>
      </c>
      <c r="O129">
        <f>COUNTIF(D$2:D129,TRUE)</f>
        <v>11</v>
      </c>
      <c r="P129">
        <f>COUNTIF(E$2:E129,TRUE)</f>
        <v>7</v>
      </c>
      <c r="Q129">
        <f>COUNTIF(F$2:F129,TRUE)</f>
        <v>21</v>
      </c>
      <c r="R129">
        <f>COUNTIF(G$2:G129,TRUE)</f>
        <v>4</v>
      </c>
      <c r="S129">
        <f>COUNTIF(H$2:H129,TRUE)</f>
        <v>2</v>
      </c>
      <c r="T129">
        <f>COUNTIF(I$2:I129,TRUE)-Table1[[#This Row],[tutor-land_count]]</f>
        <v>1</v>
      </c>
      <c r="U129">
        <f>COUNTIF(J$2:J129,TRUE)</f>
        <v>27</v>
      </c>
      <c r="V129">
        <f>COUNTIF(K$2:K129,TRUE)</f>
        <v>52</v>
      </c>
      <c r="W129">
        <f>COUNTIF(L$2:L129,TRUE)</f>
        <v>16</v>
      </c>
      <c r="X129">
        <v>12</v>
      </c>
      <c r="Y129">
        <v>10</v>
      </c>
      <c r="Z129">
        <v>5</v>
      </c>
      <c r="AA129">
        <v>10</v>
      </c>
      <c r="AB129">
        <v>4</v>
      </c>
      <c r="AC129">
        <v>4</v>
      </c>
      <c r="AD129">
        <v>5</v>
      </c>
      <c r="AE129">
        <v>0</v>
      </c>
      <c r="AF129">
        <v>38</v>
      </c>
      <c r="AG129" t="b">
        <f>Table1[[#This Row],[ramp_count]]&gt;Table24[[#This Row],[ramp_max]]</f>
        <v>1</v>
      </c>
      <c r="AH129" t="b">
        <f>Table1[[#This Row],[removal_count]]&gt;Table24[[#This Row],[removal_max]]</f>
        <v>1</v>
      </c>
      <c r="AI129" t="b">
        <f>Table1[[#This Row],[protects-permanent_count]]&gt;Table24[[#This Row],[protects-permanent_max]]</f>
        <v>1</v>
      </c>
      <c r="AJ129" t="b">
        <f>Table1[[#This Row],[card advantage_count]]&gt;Table24[[#This Row],[card advantage_max]]</f>
        <v>1</v>
      </c>
      <c r="AK129" t="b">
        <f>Table1[[#This Row],[sweeper_count]]&gt;Table24[[#This Row],[sweeper_max]]</f>
        <v>0</v>
      </c>
      <c r="AL129" t="b">
        <f>Table1[[#This Row],[recursion_count]]&gt;Table24[[#This Row],[recursion_max]]</f>
        <v>0</v>
      </c>
      <c r="AM129" t="b">
        <f>Table1[[#This Row],[tutor_count]]&gt;Table24[[#This Row],[tutor_max]]</f>
        <v>0</v>
      </c>
      <c r="AN129" t="b">
        <f>Table1[[#This Row],[tutor-land_count]]&gt;Table24[[#This Row],[tutor-land_max]]</f>
        <v>1</v>
      </c>
      <c r="AO129" t="b">
        <f>Table1[[#This Row],[land_count]]&gt;Table24[[#This Row],[land_max]]</f>
        <v>1</v>
      </c>
    </row>
    <row r="130" spans="1:41" x14ac:dyDescent="0.25">
      <c r="A130" s="1">
        <v>129</v>
      </c>
      <c r="B130" t="s">
        <v>139</v>
      </c>
      <c r="C130" t="b">
        <v>1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1</v>
      </c>
      <c r="J130" t="b">
        <v>1</v>
      </c>
      <c r="K130" t="b">
        <v>0</v>
      </c>
      <c r="L130" t="b">
        <v>0</v>
      </c>
      <c r="M130" t="b">
        <v>0</v>
      </c>
      <c r="N130">
        <f>COUNTIF(C$2:C130,TRUE)</f>
        <v>41</v>
      </c>
      <c r="O130">
        <f>COUNTIF(D$2:D130,TRUE)</f>
        <v>11</v>
      </c>
      <c r="P130">
        <f>COUNTIF(E$2:E130,TRUE)</f>
        <v>7</v>
      </c>
      <c r="Q130">
        <f>COUNTIF(F$2:F130,TRUE)</f>
        <v>21</v>
      </c>
      <c r="R130">
        <f>COUNTIF(G$2:G130,TRUE)</f>
        <v>4</v>
      </c>
      <c r="S130">
        <f>COUNTIF(H$2:H130,TRUE)</f>
        <v>2</v>
      </c>
      <c r="T130">
        <f>COUNTIF(I$2:I130,TRUE)-Table1[[#This Row],[tutor-land_count]]</f>
        <v>1</v>
      </c>
      <c r="U130">
        <f>COUNTIF(J$2:J130,TRUE)</f>
        <v>28</v>
      </c>
      <c r="V130">
        <f>COUNTIF(K$2:K130,TRUE)</f>
        <v>52</v>
      </c>
      <c r="W130">
        <f>COUNTIF(L$2:L130,TRUE)</f>
        <v>16</v>
      </c>
      <c r="X130">
        <v>12</v>
      </c>
      <c r="Y130">
        <v>10</v>
      </c>
      <c r="Z130">
        <v>5</v>
      </c>
      <c r="AA130">
        <v>10</v>
      </c>
      <c r="AB130">
        <v>4</v>
      </c>
      <c r="AC130">
        <v>4</v>
      </c>
      <c r="AD130">
        <v>5</v>
      </c>
      <c r="AE130">
        <v>0</v>
      </c>
      <c r="AF130">
        <v>38</v>
      </c>
      <c r="AG130" t="b">
        <f>Table1[[#This Row],[ramp_count]]&gt;Table24[[#This Row],[ramp_max]]</f>
        <v>1</v>
      </c>
      <c r="AH130" t="b">
        <f>Table1[[#This Row],[removal_count]]&gt;Table24[[#This Row],[removal_max]]</f>
        <v>1</v>
      </c>
      <c r="AI130" t="b">
        <f>Table1[[#This Row],[protects-permanent_count]]&gt;Table24[[#This Row],[protects-permanent_max]]</f>
        <v>1</v>
      </c>
      <c r="AJ130" t="b">
        <f>Table1[[#This Row],[card advantage_count]]&gt;Table24[[#This Row],[card advantage_max]]</f>
        <v>1</v>
      </c>
      <c r="AK130" t="b">
        <f>Table1[[#This Row],[sweeper_count]]&gt;Table24[[#This Row],[sweeper_max]]</f>
        <v>0</v>
      </c>
      <c r="AL130" t="b">
        <f>Table1[[#This Row],[recursion_count]]&gt;Table24[[#This Row],[recursion_max]]</f>
        <v>0</v>
      </c>
      <c r="AM130" t="b">
        <f>Table1[[#This Row],[tutor_count]]&gt;Table24[[#This Row],[tutor_max]]</f>
        <v>0</v>
      </c>
      <c r="AN130" t="b">
        <f>Table1[[#This Row],[tutor-land_count]]&gt;Table24[[#This Row],[tutor-land_max]]</f>
        <v>1</v>
      </c>
      <c r="AO130" t="b">
        <f>Table1[[#This Row],[land_count]]&gt;Table24[[#This Row],[land_max]]</f>
        <v>1</v>
      </c>
    </row>
    <row r="131" spans="1:41" x14ac:dyDescent="0.25">
      <c r="A131" s="1">
        <v>130</v>
      </c>
      <c r="B131" t="s">
        <v>140</v>
      </c>
      <c r="C131" t="b">
        <v>1</v>
      </c>
      <c r="D131" t="b">
        <v>0</v>
      </c>
      <c r="E131" t="b">
        <v>0</v>
      </c>
      <c r="F131" t="b">
        <v>0</v>
      </c>
      <c r="G131" t="b">
        <v>0</v>
      </c>
      <c r="H131" t="b">
        <v>1</v>
      </c>
      <c r="I131" t="b">
        <v>0</v>
      </c>
      <c r="J131" t="b">
        <v>0</v>
      </c>
      <c r="K131" t="b">
        <v>0</v>
      </c>
      <c r="L131" t="b">
        <v>1</v>
      </c>
      <c r="M131" t="b">
        <v>0</v>
      </c>
      <c r="N131">
        <f>COUNTIF(C$2:C131,TRUE)</f>
        <v>42</v>
      </c>
      <c r="O131">
        <f>COUNTIF(D$2:D131,TRUE)</f>
        <v>11</v>
      </c>
      <c r="P131">
        <f>COUNTIF(E$2:E131,TRUE)</f>
        <v>7</v>
      </c>
      <c r="Q131">
        <f>COUNTIF(F$2:F131,TRUE)</f>
        <v>21</v>
      </c>
      <c r="R131">
        <f>COUNTIF(G$2:G131,TRUE)</f>
        <v>4</v>
      </c>
      <c r="S131">
        <f>COUNTIF(H$2:H131,TRUE)</f>
        <v>3</v>
      </c>
      <c r="T131">
        <f>COUNTIF(I$2:I131,TRUE)-Table1[[#This Row],[tutor-land_count]]</f>
        <v>1</v>
      </c>
      <c r="U131">
        <f>COUNTIF(J$2:J131,TRUE)</f>
        <v>28</v>
      </c>
      <c r="V131">
        <f>COUNTIF(K$2:K131,TRUE)</f>
        <v>52</v>
      </c>
      <c r="W131">
        <f>COUNTIF(L$2:L131,TRUE)</f>
        <v>17</v>
      </c>
      <c r="X131">
        <v>12</v>
      </c>
      <c r="Y131">
        <v>10</v>
      </c>
      <c r="Z131">
        <v>5</v>
      </c>
      <c r="AA131">
        <v>10</v>
      </c>
      <c r="AB131">
        <v>4</v>
      </c>
      <c r="AC131">
        <v>4</v>
      </c>
      <c r="AD131">
        <v>5</v>
      </c>
      <c r="AE131">
        <v>0</v>
      </c>
      <c r="AF131">
        <v>38</v>
      </c>
      <c r="AG131" t="b">
        <f>Table1[[#This Row],[ramp_count]]&gt;Table24[[#This Row],[ramp_max]]</f>
        <v>1</v>
      </c>
      <c r="AH131" t="b">
        <f>Table1[[#This Row],[removal_count]]&gt;Table24[[#This Row],[removal_max]]</f>
        <v>1</v>
      </c>
      <c r="AI131" t="b">
        <f>Table1[[#This Row],[protects-permanent_count]]&gt;Table24[[#This Row],[protects-permanent_max]]</f>
        <v>1</v>
      </c>
      <c r="AJ131" t="b">
        <f>Table1[[#This Row],[card advantage_count]]&gt;Table24[[#This Row],[card advantage_max]]</f>
        <v>1</v>
      </c>
      <c r="AK131" t="b">
        <f>Table1[[#This Row],[sweeper_count]]&gt;Table24[[#This Row],[sweeper_max]]</f>
        <v>0</v>
      </c>
      <c r="AL131" t="b">
        <f>Table1[[#This Row],[recursion_count]]&gt;Table24[[#This Row],[recursion_max]]</f>
        <v>0</v>
      </c>
      <c r="AM131" t="b">
        <f>Table1[[#This Row],[tutor_count]]&gt;Table24[[#This Row],[tutor_max]]</f>
        <v>0</v>
      </c>
      <c r="AN131" t="b">
        <f>Table1[[#This Row],[tutor-land_count]]&gt;Table24[[#This Row],[tutor-land_max]]</f>
        <v>1</v>
      </c>
      <c r="AO131" t="b">
        <f>Table1[[#This Row],[land_count]]&gt;Table24[[#This Row],[land_max]]</f>
        <v>1</v>
      </c>
    </row>
    <row r="132" spans="1:41" x14ac:dyDescent="0.25">
      <c r="A132" s="1">
        <v>131</v>
      </c>
      <c r="B132" s="4" t="s">
        <v>141</v>
      </c>
      <c r="C132" s="4" t="b">
        <v>1</v>
      </c>
      <c r="D132" s="4" t="b">
        <v>0</v>
      </c>
      <c r="E132" s="4" t="b">
        <v>0</v>
      </c>
      <c r="F132" s="4" t="b">
        <v>0</v>
      </c>
      <c r="G132" s="4" t="b">
        <v>0</v>
      </c>
      <c r="H132" s="4" t="b">
        <v>0</v>
      </c>
      <c r="I132" s="4" t="b">
        <v>0</v>
      </c>
      <c r="J132" s="4" t="b">
        <v>0</v>
      </c>
      <c r="K132" s="4" t="b">
        <v>0</v>
      </c>
      <c r="L132" s="4" t="b">
        <v>1</v>
      </c>
      <c r="M132" t="b">
        <v>1</v>
      </c>
      <c r="N132">
        <f>COUNTIF(C$2:C132,TRUE)</f>
        <v>43</v>
      </c>
      <c r="O132">
        <f>COUNTIF(D$2:D132,TRUE)</f>
        <v>11</v>
      </c>
      <c r="P132">
        <f>COUNTIF(E$2:E132,TRUE)</f>
        <v>7</v>
      </c>
      <c r="Q132">
        <f>COUNTIF(F$2:F132,TRUE)</f>
        <v>21</v>
      </c>
      <c r="R132">
        <f>COUNTIF(G$2:G132,TRUE)</f>
        <v>4</v>
      </c>
      <c r="S132">
        <f>COUNTIF(H$2:H132,TRUE)</f>
        <v>3</v>
      </c>
      <c r="T132">
        <f>COUNTIF(I$2:I132,TRUE)-Table1[[#This Row],[tutor-land_count]]</f>
        <v>1</v>
      </c>
      <c r="U132">
        <f>COUNTIF(J$2:J132,TRUE)</f>
        <v>28</v>
      </c>
      <c r="V132">
        <f>COUNTIF(K$2:K132,TRUE)</f>
        <v>52</v>
      </c>
      <c r="W132">
        <f>COUNTIF(L$2:L132,TRUE)</f>
        <v>18</v>
      </c>
      <c r="X132">
        <v>12</v>
      </c>
      <c r="Y132">
        <v>10</v>
      </c>
      <c r="Z132">
        <v>5</v>
      </c>
      <c r="AA132">
        <v>10</v>
      </c>
      <c r="AB132">
        <v>4</v>
      </c>
      <c r="AC132">
        <v>4</v>
      </c>
      <c r="AD132">
        <v>5</v>
      </c>
      <c r="AE132">
        <v>0</v>
      </c>
      <c r="AF132">
        <v>38</v>
      </c>
      <c r="AG132" t="b">
        <f>Table1[[#This Row],[ramp_count]]&gt;Table24[[#This Row],[ramp_max]]</f>
        <v>1</v>
      </c>
      <c r="AH132" t="b">
        <f>Table1[[#This Row],[removal_count]]&gt;Table24[[#This Row],[removal_max]]</f>
        <v>1</v>
      </c>
      <c r="AI132" t="b">
        <f>Table1[[#This Row],[protects-permanent_count]]&gt;Table24[[#This Row],[protects-permanent_max]]</f>
        <v>1</v>
      </c>
      <c r="AJ132" t="b">
        <f>Table1[[#This Row],[card advantage_count]]&gt;Table24[[#This Row],[card advantage_max]]</f>
        <v>1</v>
      </c>
      <c r="AK132" t="b">
        <f>Table1[[#This Row],[sweeper_count]]&gt;Table24[[#This Row],[sweeper_max]]</f>
        <v>0</v>
      </c>
      <c r="AL132" t="b">
        <f>Table1[[#This Row],[recursion_count]]&gt;Table24[[#This Row],[recursion_max]]</f>
        <v>0</v>
      </c>
      <c r="AM132" t="b">
        <f>Table1[[#This Row],[tutor_count]]&gt;Table24[[#This Row],[tutor_max]]</f>
        <v>0</v>
      </c>
      <c r="AN132" t="b">
        <f>Table1[[#This Row],[tutor-land_count]]&gt;Table24[[#This Row],[tutor-land_max]]</f>
        <v>1</v>
      </c>
      <c r="AO132" t="b">
        <f>Table1[[#This Row],[land_count]]&gt;Table24[[#This Row],[land_max]]</f>
        <v>1</v>
      </c>
    </row>
    <row r="133" spans="1:41" x14ac:dyDescent="0.25">
      <c r="A133" s="1">
        <v>132</v>
      </c>
      <c r="B133" s="4" t="s">
        <v>142</v>
      </c>
      <c r="C133" s="4" t="b">
        <v>0</v>
      </c>
      <c r="D133" s="4" t="b">
        <v>1</v>
      </c>
      <c r="E133" s="4" t="b">
        <v>0</v>
      </c>
      <c r="F133" s="4" t="b">
        <v>0</v>
      </c>
      <c r="G133" s="4" t="b">
        <v>0</v>
      </c>
      <c r="H133" s="4" t="b">
        <v>0</v>
      </c>
      <c r="I133" s="4" t="b">
        <v>0</v>
      </c>
      <c r="J133" s="4" t="b">
        <v>0</v>
      </c>
      <c r="K133" s="4" t="b">
        <v>0</v>
      </c>
      <c r="L133" s="4" t="b">
        <v>0</v>
      </c>
      <c r="M133" s="4" t="b">
        <v>0</v>
      </c>
      <c r="N133">
        <f>COUNTIF(C$2:C133,TRUE)</f>
        <v>43</v>
      </c>
      <c r="O133">
        <f>COUNTIF(D$2:D133,TRUE)</f>
        <v>12</v>
      </c>
      <c r="P133">
        <f>COUNTIF(E$2:E133,TRUE)</f>
        <v>7</v>
      </c>
      <c r="Q133">
        <f>COUNTIF(F$2:F133,TRUE)</f>
        <v>21</v>
      </c>
      <c r="R133">
        <f>COUNTIF(G$2:G133,TRUE)</f>
        <v>4</v>
      </c>
      <c r="S133">
        <f>COUNTIF(H$2:H133,TRUE)</f>
        <v>3</v>
      </c>
      <c r="T133">
        <f>COUNTIF(I$2:I133,TRUE)-Table1[[#This Row],[tutor-land_count]]</f>
        <v>1</v>
      </c>
      <c r="U133">
        <f>COUNTIF(J$2:J133,TRUE)</f>
        <v>28</v>
      </c>
      <c r="V133">
        <f>COUNTIF(K$2:K133,TRUE)</f>
        <v>52</v>
      </c>
      <c r="W133">
        <f>COUNTIF(L$2:L133,TRUE)</f>
        <v>18</v>
      </c>
      <c r="X133">
        <v>12</v>
      </c>
      <c r="Y133">
        <v>10</v>
      </c>
      <c r="Z133">
        <v>5</v>
      </c>
      <c r="AA133">
        <v>10</v>
      </c>
      <c r="AB133">
        <v>4</v>
      </c>
      <c r="AC133">
        <v>4</v>
      </c>
      <c r="AD133">
        <v>5</v>
      </c>
      <c r="AE133">
        <v>0</v>
      </c>
      <c r="AF133">
        <v>38</v>
      </c>
      <c r="AG133" t="b">
        <f>Table1[[#This Row],[ramp_count]]&gt;Table24[[#This Row],[ramp_max]]</f>
        <v>1</v>
      </c>
      <c r="AH133" t="b">
        <f>Table1[[#This Row],[removal_count]]&gt;Table24[[#This Row],[removal_max]]</f>
        <v>1</v>
      </c>
      <c r="AI133" t="b">
        <f>Table1[[#This Row],[protects-permanent_count]]&gt;Table24[[#This Row],[protects-permanent_max]]</f>
        <v>1</v>
      </c>
      <c r="AJ133" t="b">
        <f>Table1[[#This Row],[card advantage_count]]&gt;Table24[[#This Row],[card advantage_max]]</f>
        <v>1</v>
      </c>
      <c r="AK133" t="b">
        <f>Table1[[#This Row],[sweeper_count]]&gt;Table24[[#This Row],[sweeper_max]]</f>
        <v>0</v>
      </c>
      <c r="AL133" t="b">
        <f>Table1[[#This Row],[recursion_count]]&gt;Table24[[#This Row],[recursion_max]]</f>
        <v>0</v>
      </c>
      <c r="AM133" t="b">
        <f>Table1[[#This Row],[tutor_count]]&gt;Table24[[#This Row],[tutor_max]]</f>
        <v>0</v>
      </c>
      <c r="AN133" t="b">
        <f>Table1[[#This Row],[tutor-land_count]]&gt;Table24[[#This Row],[tutor-land_max]]</f>
        <v>1</v>
      </c>
      <c r="AO133" t="b">
        <f>Table1[[#This Row],[land_count]]&gt;Table24[[#This Row],[land_max]]</f>
        <v>1</v>
      </c>
    </row>
    <row r="134" spans="1:41" x14ac:dyDescent="0.25">
      <c r="A134" s="1">
        <v>133</v>
      </c>
      <c r="B134" s="4" t="s">
        <v>143</v>
      </c>
      <c r="C134" s="4" t="b">
        <v>1</v>
      </c>
      <c r="D134" s="4" t="b">
        <v>0</v>
      </c>
      <c r="E134" s="4" t="b">
        <v>0</v>
      </c>
      <c r="F134" s="4" t="b">
        <v>0</v>
      </c>
      <c r="G134" s="4" t="b">
        <v>0</v>
      </c>
      <c r="H134" s="4" t="b">
        <v>0</v>
      </c>
      <c r="I134" s="4" t="b">
        <v>0</v>
      </c>
      <c r="J134" s="4" t="b">
        <v>0</v>
      </c>
      <c r="K134" s="4" t="b">
        <v>0</v>
      </c>
      <c r="L134" s="4" t="b">
        <v>0</v>
      </c>
      <c r="M134" t="b">
        <v>1</v>
      </c>
      <c r="N134">
        <f>COUNTIF(C$2:C134,TRUE)</f>
        <v>44</v>
      </c>
      <c r="O134">
        <f>COUNTIF(D$2:D134,TRUE)</f>
        <v>12</v>
      </c>
      <c r="P134">
        <f>COUNTIF(E$2:E134,TRUE)</f>
        <v>7</v>
      </c>
      <c r="Q134">
        <f>COUNTIF(F$2:F134,TRUE)</f>
        <v>21</v>
      </c>
      <c r="R134">
        <f>COUNTIF(G$2:G134,TRUE)</f>
        <v>4</v>
      </c>
      <c r="S134">
        <f>COUNTIF(H$2:H134,TRUE)</f>
        <v>3</v>
      </c>
      <c r="T134">
        <f>COUNTIF(I$2:I134,TRUE)-Table1[[#This Row],[tutor-land_count]]</f>
        <v>1</v>
      </c>
      <c r="U134">
        <f>COUNTIF(J$2:J134,TRUE)</f>
        <v>28</v>
      </c>
      <c r="V134">
        <f>COUNTIF(K$2:K134,TRUE)</f>
        <v>52</v>
      </c>
      <c r="W134">
        <f>COUNTIF(L$2:L134,TRUE)</f>
        <v>18</v>
      </c>
      <c r="X134">
        <v>12</v>
      </c>
      <c r="Y134">
        <v>10</v>
      </c>
      <c r="Z134">
        <v>5</v>
      </c>
      <c r="AA134">
        <v>10</v>
      </c>
      <c r="AB134">
        <v>4</v>
      </c>
      <c r="AC134">
        <v>4</v>
      </c>
      <c r="AD134">
        <v>5</v>
      </c>
      <c r="AE134">
        <v>0</v>
      </c>
      <c r="AF134">
        <v>38</v>
      </c>
      <c r="AG134" t="b">
        <f>Table1[[#This Row],[ramp_count]]&gt;Table24[[#This Row],[ramp_max]]</f>
        <v>1</v>
      </c>
      <c r="AH134" t="b">
        <f>Table1[[#This Row],[removal_count]]&gt;Table24[[#This Row],[removal_max]]</f>
        <v>1</v>
      </c>
      <c r="AI134" t="b">
        <f>Table1[[#This Row],[protects-permanent_count]]&gt;Table24[[#This Row],[protects-permanent_max]]</f>
        <v>1</v>
      </c>
      <c r="AJ134" t="b">
        <f>Table1[[#This Row],[card advantage_count]]&gt;Table24[[#This Row],[card advantage_max]]</f>
        <v>1</v>
      </c>
      <c r="AK134" t="b">
        <f>Table1[[#This Row],[sweeper_count]]&gt;Table24[[#This Row],[sweeper_max]]</f>
        <v>0</v>
      </c>
      <c r="AL134" t="b">
        <f>Table1[[#This Row],[recursion_count]]&gt;Table24[[#This Row],[recursion_max]]</f>
        <v>0</v>
      </c>
      <c r="AM134" t="b">
        <f>Table1[[#This Row],[tutor_count]]&gt;Table24[[#This Row],[tutor_max]]</f>
        <v>0</v>
      </c>
      <c r="AN134" t="b">
        <f>Table1[[#This Row],[tutor-land_count]]&gt;Table24[[#This Row],[tutor-land_max]]</f>
        <v>1</v>
      </c>
      <c r="AO134" t="b">
        <f>Table1[[#This Row],[land_count]]&gt;Table24[[#This Row],[land_max]]</f>
        <v>1</v>
      </c>
    </row>
    <row r="135" spans="1:41" x14ac:dyDescent="0.25">
      <c r="A135" s="1">
        <v>134</v>
      </c>
      <c r="B135" t="s">
        <v>144</v>
      </c>
      <c r="C135" t="b">
        <v>1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  <c r="I135" t="b">
        <v>1</v>
      </c>
      <c r="J135" t="b">
        <v>1</v>
      </c>
      <c r="K135" t="b">
        <v>0</v>
      </c>
      <c r="L135" t="b">
        <v>0</v>
      </c>
      <c r="M135" t="b">
        <v>0</v>
      </c>
      <c r="N135">
        <f>COUNTIF(C$2:C135,TRUE)</f>
        <v>45</v>
      </c>
      <c r="O135">
        <f>COUNTIF(D$2:D135,TRUE)</f>
        <v>12</v>
      </c>
      <c r="P135">
        <f>COUNTIF(E$2:E135,TRUE)</f>
        <v>7</v>
      </c>
      <c r="Q135">
        <f>COUNTIF(F$2:F135,TRUE)</f>
        <v>21</v>
      </c>
      <c r="R135">
        <f>COUNTIF(G$2:G135,TRUE)</f>
        <v>4</v>
      </c>
      <c r="S135">
        <f>COUNTIF(H$2:H135,TRUE)</f>
        <v>3</v>
      </c>
      <c r="T135">
        <f>COUNTIF(I$2:I135,TRUE)-Table1[[#This Row],[tutor-land_count]]</f>
        <v>1</v>
      </c>
      <c r="U135">
        <f>COUNTIF(J$2:J135,TRUE)</f>
        <v>29</v>
      </c>
      <c r="V135">
        <f>COUNTIF(K$2:K135,TRUE)</f>
        <v>52</v>
      </c>
      <c r="W135">
        <f>COUNTIF(L$2:L135,TRUE)</f>
        <v>18</v>
      </c>
      <c r="X135">
        <v>12</v>
      </c>
      <c r="Y135">
        <v>10</v>
      </c>
      <c r="Z135">
        <v>5</v>
      </c>
      <c r="AA135">
        <v>10</v>
      </c>
      <c r="AB135">
        <v>4</v>
      </c>
      <c r="AC135">
        <v>4</v>
      </c>
      <c r="AD135">
        <v>5</v>
      </c>
      <c r="AE135">
        <v>0</v>
      </c>
      <c r="AF135">
        <v>38</v>
      </c>
      <c r="AG135" t="b">
        <f>Table1[[#This Row],[ramp_count]]&gt;Table24[[#This Row],[ramp_max]]</f>
        <v>1</v>
      </c>
      <c r="AH135" t="b">
        <f>Table1[[#This Row],[removal_count]]&gt;Table24[[#This Row],[removal_max]]</f>
        <v>1</v>
      </c>
      <c r="AI135" t="b">
        <f>Table1[[#This Row],[protects-permanent_count]]&gt;Table24[[#This Row],[protects-permanent_max]]</f>
        <v>1</v>
      </c>
      <c r="AJ135" t="b">
        <f>Table1[[#This Row],[card advantage_count]]&gt;Table24[[#This Row],[card advantage_max]]</f>
        <v>1</v>
      </c>
      <c r="AK135" t="b">
        <f>Table1[[#This Row],[sweeper_count]]&gt;Table24[[#This Row],[sweeper_max]]</f>
        <v>0</v>
      </c>
      <c r="AL135" t="b">
        <f>Table1[[#This Row],[recursion_count]]&gt;Table24[[#This Row],[recursion_max]]</f>
        <v>0</v>
      </c>
      <c r="AM135" t="b">
        <f>Table1[[#This Row],[tutor_count]]&gt;Table24[[#This Row],[tutor_max]]</f>
        <v>0</v>
      </c>
      <c r="AN135" t="b">
        <f>Table1[[#This Row],[tutor-land_count]]&gt;Table24[[#This Row],[tutor-land_max]]</f>
        <v>1</v>
      </c>
      <c r="AO135" t="b">
        <f>Table1[[#This Row],[land_count]]&gt;Table24[[#This Row],[land_max]]</f>
        <v>1</v>
      </c>
    </row>
    <row r="136" spans="1:41" x14ac:dyDescent="0.25">
      <c r="A136" s="1">
        <v>135</v>
      </c>
      <c r="B136" t="s">
        <v>145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1</v>
      </c>
      <c r="M136" t="b">
        <v>0</v>
      </c>
      <c r="N136">
        <f>COUNTIF(C$2:C136,TRUE)</f>
        <v>45</v>
      </c>
      <c r="O136">
        <f>COUNTIF(D$2:D136,TRUE)</f>
        <v>12</v>
      </c>
      <c r="P136">
        <f>COUNTIF(E$2:E136,TRUE)</f>
        <v>7</v>
      </c>
      <c r="Q136">
        <f>COUNTIF(F$2:F136,TRUE)</f>
        <v>21</v>
      </c>
      <c r="R136">
        <f>COUNTIF(G$2:G136,TRUE)</f>
        <v>4</v>
      </c>
      <c r="S136">
        <f>COUNTIF(H$2:H136,TRUE)</f>
        <v>3</v>
      </c>
      <c r="T136">
        <f>COUNTIF(I$2:I136,TRUE)-Table1[[#This Row],[tutor-land_count]]</f>
        <v>1</v>
      </c>
      <c r="U136">
        <f>COUNTIF(J$2:J136,TRUE)</f>
        <v>29</v>
      </c>
      <c r="V136">
        <f>COUNTIF(K$2:K136,TRUE)</f>
        <v>52</v>
      </c>
      <c r="W136">
        <f>COUNTIF(L$2:L136,TRUE)</f>
        <v>19</v>
      </c>
      <c r="X136">
        <v>12</v>
      </c>
      <c r="Y136">
        <v>10</v>
      </c>
      <c r="Z136">
        <v>5</v>
      </c>
      <c r="AA136">
        <v>10</v>
      </c>
      <c r="AB136">
        <v>4</v>
      </c>
      <c r="AC136">
        <v>4</v>
      </c>
      <c r="AD136">
        <v>5</v>
      </c>
      <c r="AE136">
        <v>0</v>
      </c>
      <c r="AF136">
        <v>38</v>
      </c>
      <c r="AG136" t="b">
        <f>Table1[[#This Row],[ramp_count]]&gt;Table24[[#This Row],[ramp_max]]</f>
        <v>1</v>
      </c>
      <c r="AH136" t="b">
        <f>Table1[[#This Row],[removal_count]]&gt;Table24[[#This Row],[removal_max]]</f>
        <v>1</v>
      </c>
      <c r="AI136" t="b">
        <f>Table1[[#This Row],[protects-permanent_count]]&gt;Table24[[#This Row],[protects-permanent_max]]</f>
        <v>1</v>
      </c>
      <c r="AJ136" t="b">
        <f>Table1[[#This Row],[card advantage_count]]&gt;Table24[[#This Row],[card advantage_max]]</f>
        <v>1</v>
      </c>
      <c r="AK136" t="b">
        <f>Table1[[#This Row],[sweeper_count]]&gt;Table24[[#This Row],[sweeper_max]]</f>
        <v>0</v>
      </c>
      <c r="AL136" t="b">
        <f>Table1[[#This Row],[recursion_count]]&gt;Table24[[#This Row],[recursion_max]]</f>
        <v>0</v>
      </c>
      <c r="AM136" t="b">
        <f>Table1[[#This Row],[tutor_count]]&gt;Table24[[#This Row],[tutor_max]]</f>
        <v>0</v>
      </c>
      <c r="AN136" t="b">
        <f>Table1[[#This Row],[tutor-land_count]]&gt;Table24[[#This Row],[tutor-land_max]]</f>
        <v>1</v>
      </c>
      <c r="AO136" t="b">
        <f>Table1[[#This Row],[land_count]]&gt;Table24[[#This Row],[land_max]]</f>
        <v>1</v>
      </c>
    </row>
    <row r="137" spans="1:41" x14ac:dyDescent="0.25">
      <c r="A137" s="1">
        <v>136</v>
      </c>
      <c r="B137" t="s">
        <v>146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1</v>
      </c>
      <c r="M137" t="b">
        <v>0</v>
      </c>
      <c r="N137">
        <f>COUNTIF(C$2:C137,TRUE)</f>
        <v>45</v>
      </c>
      <c r="O137">
        <f>COUNTIF(D$2:D137,TRUE)</f>
        <v>12</v>
      </c>
      <c r="P137">
        <f>COUNTIF(E$2:E137,TRUE)</f>
        <v>7</v>
      </c>
      <c r="Q137">
        <f>COUNTIF(F$2:F137,TRUE)</f>
        <v>21</v>
      </c>
      <c r="R137">
        <f>COUNTIF(G$2:G137,TRUE)</f>
        <v>4</v>
      </c>
      <c r="S137">
        <f>COUNTIF(H$2:H137,TRUE)</f>
        <v>3</v>
      </c>
      <c r="T137">
        <f>COUNTIF(I$2:I137,TRUE)-Table1[[#This Row],[tutor-land_count]]</f>
        <v>1</v>
      </c>
      <c r="U137">
        <f>COUNTIF(J$2:J137,TRUE)</f>
        <v>29</v>
      </c>
      <c r="V137">
        <f>COUNTIF(K$2:K137,TRUE)</f>
        <v>52</v>
      </c>
      <c r="W137">
        <f>COUNTIF(L$2:L137,TRUE)</f>
        <v>20</v>
      </c>
      <c r="X137">
        <v>12</v>
      </c>
      <c r="Y137">
        <v>10</v>
      </c>
      <c r="Z137">
        <v>5</v>
      </c>
      <c r="AA137">
        <v>10</v>
      </c>
      <c r="AB137">
        <v>4</v>
      </c>
      <c r="AC137">
        <v>4</v>
      </c>
      <c r="AD137">
        <v>5</v>
      </c>
      <c r="AE137">
        <v>0</v>
      </c>
      <c r="AF137">
        <v>38</v>
      </c>
      <c r="AG137" t="b">
        <f>Table1[[#This Row],[ramp_count]]&gt;Table24[[#This Row],[ramp_max]]</f>
        <v>1</v>
      </c>
      <c r="AH137" t="b">
        <f>Table1[[#This Row],[removal_count]]&gt;Table24[[#This Row],[removal_max]]</f>
        <v>1</v>
      </c>
      <c r="AI137" t="b">
        <f>Table1[[#This Row],[protects-permanent_count]]&gt;Table24[[#This Row],[protects-permanent_max]]</f>
        <v>1</v>
      </c>
      <c r="AJ137" t="b">
        <f>Table1[[#This Row],[card advantage_count]]&gt;Table24[[#This Row],[card advantage_max]]</f>
        <v>1</v>
      </c>
      <c r="AK137" t="b">
        <f>Table1[[#This Row],[sweeper_count]]&gt;Table24[[#This Row],[sweeper_max]]</f>
        <v>0</v>
      </c>
      <c r="AL137" t="b">
        <f>Table1[[#This Row],[recursion_count]]&gt;Table24[[#This Row],[recursion_max]]</f>
        <v>0</v>
      </c>
      <c r="AM137" t="b">
        <f>Table1[[#This Row],[tutor_count]]&gt;Table24[[#This Row],[tutor_max]]</f>
        <v>0</v>
      </c>
      <c r="AN137" t="b">
        <f>Table1[[#This Row],[tutor-land_count]]&gt;Table24[[#This Row],[tutor-land_max]]</f>
        <v>1</v>
      </c>
      <c r="AO137" t="b">
        <f>Table1[[#This Row],[land_count]]&gt;Table24[[#This Row],[land_max]]</f>
        <v>1</v>
      </c>
    </row>
    <row r="138" spans="1:41" x14ac:dyDescent="0.25">
      <c r="A138" s="1">
        <v>137</v>
      </c>
      <c r="B138" t="s">
        <v>147</v>
      </c>
      <c r="C138" t="b">
        <v>1</v>
      </c>
      <c r="D138" t="b">
        <v>0</v>
      </c>
      <c r="E138" t="b">
        <v>0</v>
      </c>
      <c r="F138" t="b">
        <v>1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1</v>
      </c>
      <c r="M138" t="b">
        <v>0</v>
      </c>
      <c r="N138">
        <f>COUNTIF(C$2:C138,TRUE)</f>
        <v>46</v>
      </c>
      <c r="O138">
        <f>COUNTIF(D$2:D138,TRUE)</f>
        <v>12</v>
      </c>
      <c r="P138">
        <f>COUNTIF(E$2:E138,TRUE)</f>
        <v>7</v>
      </c>
      <c r="Q138">
        <f>COUNTIF(F$2:F138,TRUE)</f>
        <v>22</v>
      </c>
      <c r="R138">
        <f>COUNTIF(G$2:G138,TRUE)</f>
        <v>4</v>
      </c>
      <c r="S138">
        <f>COUNTIF(H$2:H138,TRUE)</f>
        <v>3</v>
      </c>
      <c r="T138">
        <f>COUNTIF(I$2:I138,TRUE)-Table1[[#This Row],[tutor-land_count]]</f>
        <v>1</v>
      </c>
      <c r="U138">
        <f>COUNTIF(J$2:J138,TRUE)</f>
        <v>29</v>
      </c>
      <c r="V138">
        <f>COUNTIF(K$2:K138,TRUE)</f>
        <v>52</v>
      </c>
      <c r="W138">
        <f>COUNTIF(L$2:L138,TRUE)</f>
        <v>21</v>
      </c>
      <c r="X138">
        <v>12</v>
      </c>
      <c r="Y138">
        <v>10</v>
      </c>
      <c r="Z138">
        <v>5</v>
      </c>
      <c r="AA138">
        <v>10</v>
      </c>
      <c r="AB138">
        <v>4</v>
      </c>
      <c r="AC138">
        <v>4</v>
      </c>
      <c r="AD138">
        <v>5</v>
      </c>
      <c r="AE138">
        <v>0</v>
      </c>
      <c r="AF138">
        <v>38</v>
      </c>
      <c r="AG138" t="b">
        <f>Table1[[#This Row],[ramp_count]]&gt;Table24[[#This Row],[ramp_max]]</f>
        <v>1</v>
      </c>
      <c r="AH138" t="b">
        <f>Table1[[#This Row],[removal_count]]&gt;Table24[[#This Row],[removal_max]]</f>
        <v>1</v>
      </c>
      <c r="AI138" t="b">
        <f>Table1[[#This Row],[protects-permanent_count]]&gt;Table24[[#This Row],[protects-permanent_max]]</f>
        <v>1</v>
      </c>
      <c r="AJ138" t="b">
        <f>Table1[[#This Row],[card advantage_count]]&gt;Table24[[#This Row],[card advantage_max]]</f>
        <v>1</v>
      </c>
      <c r="AK138" t="b">
        <f>Table1[[#This Row],[sweeper_count]]&gt;Table24[[#This Row],[sweeper_max]]</f>
        <v>0</v>
      </c>
      <c r="AL138" t="b">
        <f>Table1[[#This Row],[recursion_count]]&gt;Table24[[#This Row],[recursion_max]]</f>
        <v>0</v>
      </c>
      <c r="AM138" t="b">
        <f>Table1[[#This Row],[tutor_count]]&gt;Table24[[#This Row],[tutor_max]]</f>
        <v>0</v>
      </c>
      <c r="AN138" t="b">
        <f>Table1[[#This Row],[tutor-land_count]]&gt;Table24[[#This Row],[tutor-land_max]]</f>
        <v>1</v>
      </c>
      <c r="AO138" t="b">
        <f>Table1[[#This Row],[land_count]]&gt;Table24[[#This Row],[land_max]]</f>
        <v>1</v>
      </c>
    </row>
    <row r="139" spans="1:41" x14ac:dyDescent="0.25">
      <c r="A139" s="1">
        <v>138</v>
      </c>
      <c r="B139" t="s">
        <v>148</v>
      </c>
      <c r="C139" t="b">
        <v>1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t="b">
        <v>1</v>
      </c>
      <c r="K139" t="b">
        <v>0</v>
      </c>
      <c r="L139" t="b">
        <v>0</v>
      </c>
      <c r="M139" t="b">
        <v>0</v>
      </c>
      <c r="N139">
        <f>COUNTIF(C$2:C139,TRUE)</f>
        <v>47</v>
      </c>
      <c r="O139">
        <f>COUNTIF(D$2:D139,TRUE)</f>
        <v>12</v>
      </c>
      <c r="P139">
        <f>COUNTIF(E$2:E139,TRUE)</f>
        <v>7</v>
      </c>
      <c r="Q139">
        <f>COUNTIF(F$2:F139,TRUE)</f>
        <v>22</v>
      </c>
      <c r="R139">
        <f>COUNTIF(G$2:G139,TRUE)</f>
        <v>4</v>
      </c>
      <c r="S139">
        <f>COUNTIF(H$2:H139,TRUE)</f>
        <v>3</v>
      </c>
      <c r="T139">
        <f>COUNTIF(I$2:I139,TRUE)-Table1[[#This Row],[tutor-land_count]]</f>
        <v>1</v>
      </c>
      <c r="U139">
        <f>COUNTIF(J$2:J139,TRUE)</f>
        <v>30</v>
      </c>
      <c r="V139">
        <f>COUNTIF(K$2:K139,TRUE)</f>
        <v>52</v>
      </c>
      <c r="W139">
        <f>COUNTIF(L$2:L139,TRUE)</f>
        <v>21</v>
      </c>
      <c r="X139">
        <v>12</v>
      </c>
      <c r="Y139">
        <v>10</v>
      </c>
      <c r="Z139">
        <v>5</v>
      </c>
      <c r="AA139">
        <v>10</v>
      </c>
      <c r="AB139">
        <v>4</v>
      </c>
      <c r="AC139">
        <v>4</v>
      </c>
      <c r="AD139">
        <v>5</v>
      </c>
      <c r="AE139">
        <v>0</v>
      </c>
      <c r="AF139">
        <v>38</v>
      </c>
      <c r="AG139" t="b">
        <f>Table1[[#This Row],[ramp_count]]&gt;Table24[[#This Row],[ramp_max]]</f>
        <v>1</v>
      </c>
      <c r="AH139" t="b">
        <f>Table1[[#This Row],[removal_count]]&gt;Table24[[#This Row],[removal_max]]</f>
        <v>1</v>
      </c>
      <c r="AI139" t="b">
        <f>Table1[[#This Row],[protects-permanent_count]]&gt;Table24[[#This Row],[protects-permanent_max]]</f>
        <v>1</v>
      </c>
      <c r="AJ139" t="b">
        <f>Table1[[#This Row],[card advantage_count]]&gt;Table24[[#This Row],[card advantage_max]]</f>
        <v>1</v>
      </c>
      <c r="AK139" t="b">
        <f>Table1[[#This Row],[sweeper_count]]&gt;Table24[[#This Row],[sweeper_max]]</f>
        <v>0</v>
      </c>
      <c r="AL139" t="b">
        <f>Table1[[#This Row],[recursion_count]]&gt;Table24[[#This Row],[recursion_max]]</f>
        <v>0</v>
      </c>
      <c r="AM139" t="b">
        <f>Table1[[#This Row],[tutor_count]]&gt;Table24[[#This Row],[tutor_max]]</f>
        <v>0</v>
      </c>
      <c r="AN139" t="b">
        <f>Table1[[#This Row],[tutor-land_count]]&gt;Table24[[#This Row],[tutor-land_max]]</f>
        <v>1</v>
      </c>
      <c r="AO139" t="b">
        <f>Table1[[#This Row],[land_count]]&gt;Table24[[#This Row],[land_max]]</f>
        <v>1</v>
      </c>
    </row>
    <row r="140" spans="1:41" x14ac:dyDescent="0.25">
      <c r="A140" s="1">
        <v>139</v>
      </c>
      <c r="B140" t="s">
        <v>149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1</v>
      </c>
      <c r="M140" t="b">
        <v>0</v>
      </c>
      <c r="N140">
        <f>COUNTIF(C$2:C140,TRUE)</f>
        <v>47</v>
      </c>
      <c r="O140">
        <f>COUNTIF(D$2:D140,TRUE)</f>
        <v>12</v>
      </c>
      <c r="P140">
        <f>COUNTIF(E$2:E140,TRUE)</f>
        <v>7</v>
      </c>
      <c r="Q140">
        <f>COUNTIF(F$2:F140,TRUE)</f>
        <v>22</v>
      </c>
      <c r="R140">
        <f>COUNTIF(G$2:G140,TRUE)</f>
        <v>4</v>
      </c>
      <c r="S140">
        <f>COUNTIF(H$2:H140,TRUE)</f>
        <v>3</v>
      </c>
      <c r="T140">
        <f>COUNTIF(I$2:I140,TRUE)-Table1[[#This Row],[tutor-land_count]]</f>
        <v>1</v>
      </c>
      <c r="U140">
        <f>COUNTIF(J$2:J140,TRUE)</f>
        <v>30</v>
      </c>
      <c r="V140">
        <f>COUNTIF(K$2:K140,TRUE)</f>
        <v>52</v>
      </c>
      <c r="W140">
        <f>COUNTIF(L$2:L140,TRUE)</f>
        <v>22</v>
      </c>
      <c r="X140">
        <v>12</v>
      </c>
      <c r="Y140">
        <v>10</v>
      </c>
      <c r="Z140">
        <v>5</v>
      </c>
      <c r="AA140">
        <v>10</v>
      </c>
      <c r="AB140">
        <v>4</v>
      </c>
      <c r="AC140">
        <v>4</v>
      </c>
      <c r="AD140">
        <v>5</v>
      </c>
      <c r="AE140">
        <v>0</v>
      </c>
      <c r="AF140">
        <v>38</v>
      </c>
      <c r="AG140" t="b">
        <f>Table1[[#This Row],[ramp_count]]&gt;Table24[[#This Row],[ramp_max]]</f>
        <v>1</v>
      </c>
      <c r="AH140" t="b">
        <f>Table1[[#This Row],[removal_count]]&gt;Table24[[#This Row],[removal_max]]</f>
        <v>1</v>
      </c>
      <c r="AI140" t="b">
        <f>Table1[[#This Row],[protects-permanent_count]]&gt;Table24[[#This Row],[protects-permanent_max]]</f>
        <v>1</v>
      </c>
      <c r="AJ140" t="b">
        <f>Table1[[#This Row],[card advantage_count]]&gt;Table24[[#This Row],[card advantage_max]]</f>
        <v>1</v>
      </c>
      <c r="AK140" t="b">
        <f>Table1[[#This Row],[sweeper_count]]&gt;Table24[[#This Row],[sweeper_max]]</f>
        <v>0</v>
      </c>
      <c r="AL140" t="b">
        <f>Table1[[#This Row],[recursion_count]]&gt;Table24[[#This Row],[recursion_max]]</f>
        <v>0</v>
      </c>
      <c r="AM140" t="b">
        <f>Table1[[#This Row],[tutor_count]]&gt;Table24[[#This Row],[tutor_max]]</f>
        <v>0</v>
      </c>
      <c r="AN140" t="b">
        <f>Table1[[#This Row],[tutor-land_count]]&gt;Table24[[#This Row],[tutor-land_max]]</f>
        <v>1</v>
      </c>
      <c r="AO140" t="b">
        <f>Table1[[#This Row],[land_count]]&gt;Table24[[#This Row],[land_max]]</f>
        <v>1</v>
      </c>
    </row>
    <row r="141" spans="1:41" x14ac:dyDescent="0.25">
      <c r="A141" s="1">
        <v>140</v>
      </c>
      <c r="B141" s="4" t="s">
        <v>150</v>
      </c>
      <c r="C141" s="4" t="b">
        <v>1</v>
      </c>
      <c r="D141" s="4" t="b">
        <v>0</v>
      </c>
      <c r="E141" s="4" t="b">
        <v>0</v>
      </c>
      <c r="F141" s="4" t="b">
        <v>0</v>
      </c>
      <c r="G141" s="4" t="b">
        <v>0</v>
      </c>
      <c r="H141" s="4" t="b">
        <v>0</v>
      </c>
      <c r="I141" s="4" t="b">
        <v>0</v>
      </c>
      <c r="J141" s="4" t="b">
        <v>0</v>
      </c>
      <c r="K141" s="4" t="b">
        <v>0</v>
      </c>
      <c r="L141" s="4" t="b">
        <v>1</v>
      </c>
      <c r="M141" t="b">
        <v>1</v>
      </c>
      <c r="N141">
        <f>COUNTIF(C$2:C141,TRUE)</f>
        <v>48</v>
      </c>
      <c r="O141">
        <f>COUNTIF(D$2:D141,TRUE)</f>
        <v>12</v>
      </c>
      <c r="P141">
        <f>COUNTIF(E$2:E141,TRUE)</f>
        <v>7</v>
      </c>
      <c r="Q141">
        <f>COUNTIF(F$2:F141,TRUE)</f>
        <v>22</v>
      </c>
      <c r="R141">
        <f>COUNTIF(G$2:G141,TRUE)</f>
        <v>4</v>
      </c>
      <c r="S141">
        <f>COUNTIF(H$2:H141,TRUE)</f>
        <v>3</v>
      </c>
      <c r="T141">
        <f>COUNTIF(I$2:I141,TRUE)-Table1[[#This Row],[tutor-land_count]]</f>
        <v>1</v>
      </c>
      <c r="U141">
        <f>COUNTIF(J$2:J141,TRUE)</f>
        <v>30</v>
      </c>
      <c r="V141">
        <f>COUNTIF(K$2:K141,TRUE)</f>
        <v>52</v>
      </c>
      <c r="W141">
        <f>COUNTIF(L$2:L141,TRUE)</f>
        <v>23</v>
      </c>
      <c r="X141">
        <v>12</v>
      </c>
      <c r="Y141">
        <v>10</v>
      </c>
      <c r="Z141">
        <v>5</v>
      </c>
      <c r="AA141">
        <v>10</v>
      </c>
      <c r="AB141">
        <v>4</v>
      </c>
      <c r="AC141">
        <v>4</v>
      </c>
      <c r="AD141">
        <v>5</v>
      </c>
      <c r="AE141">
        <v>0</v>
      </c>
      <c r="AF141">
        <v>38</v>
      </c>
      <c r="AG141" t="b">
        <f>Table1[[#This Row],[ramp_count]]&gt;Table24[[#This Row],[ramp_max]]</f>
        <v>1</v>
      </c>
      <c r="AH141" t="b">
        <f>Table1[[#This Row],[removal_count]]&gt;Table24[[#This Row],[removal_max]]</f>
        <v>1</v>
      </c>
      <c r="AI141" t="b">
        <f>Table1[[#This Row],[protects-permanent_count]]&gt;Table24[[#This Row],[protects-permanent_max]]</f>
        <v>1</v>
      </c>
      <c r="AJ141" t="b">
        <f>Table1[[#This Row],[card advantage_count]]&gt;Table24[[#This Row],[card advantage_max]]</f>
        <v>1</v>
      </c>
      <c r="AK141" t="b">
        <f>Table1[[#This Row],[sweeper_count]]&gt;Table24[[#This Row],[sweeper_max]]</f>
        <v>0</v>
      </c>
      <c r="AL141" t="b">
        <f>Table1[[#This Row],[recursion_count]]&gt;Table24[[#This Row],[recursion_max]]</f>
        <v>0</v>
      </c>
      <c r="AM141" t="b">
        <f>Table1[[#This Row],[tutor_count]]&gt;Table24[[#This Row],[tutor_max]]</f>
        <v>0</v>
      </c>
      <c r="AN141" t="b">
        <f>Table1[[#This Row],[tutor-land_count]]&gt;Table24[[#This Row],[tutor-land_max]]</f>
        <v>1</v>
      </c>
      <c r="AO141" t="b">
        <f>Table1[[#This Row],[land_count]]&gt;Table24[[#This Row],[land_max]]</f>
        <v>1</v>
      </c>
    </row>
    <row r="142" spans="1:41" x14ac:dyDescent="0.25">
      <c r="A142" s="1">
        <v>141</v>
      </c>
      <c r="B142" t="s">
        <v>151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1</v>
      </c>
      <c r="L142" t="b">
        <v>0</v>
      </c>
      <c r="M142" t="b">
        <v>0</v>
      </c>
      <c r="N142">
        <f>COUNTIF(C$2:C142,TRUE)</f>
        <v>48</v>
      </c>
      <c r="O142">
        <f>COUNTIF(D$2:D142,TRUE)</f>
        <v>12</v>
      </c>
      <c r="P142">
        <f>COUNTIF(E$2:E142,TRUE)</f>
        <v>7</v>
      </c>
      <c r="Q142">
        <f>COUNTIF(F$2:F142,TRUE)</f>
        <v>22</v>
      </c>
      <c r="R142">
        <f>COUNTIF(G$2:G142,TRUE)</f>
        <v>4</v>
      </c>
      <c r="S142">
        <f>COUNTIF(H$2:H142,TRUE)</f>
        <v>3</v>
      </c>
      <c r="T142">
        <f>COUNTIF(I$2:I142,TRUE)-Table1[[#This Row],[tutor-land_count]]</f>
        <v>1</v>
      </c>
      <c r="U142">
        <f>COUNTIF(J$2:J142,TRUE)</f>
        <v>30</v>
      </c>
      <c r="V142">
        <f>COUNTIF(K$2:K142,TRUE)</f>
        <v>53</v>
      </c>
      <c r="W142">
        <f>COUNTIF(L$2:L142,TRUE)</f>
        <v>23</v>
      </c>
      <c r="X142">
        <v>12</v>
      </c>
      <c r="Y142">
        <v>10</v>
      </c>
      <c r="Z142">
        <v>5</v>
      </c>
      <c r="AA142">
        <v>10</v>
      </c>
      <c r="AB142">
        <v>4</v>
      </c>
      <c r="AC142">
        <v>4</v>
      </c>
      <c r="AD142">
        <v>5</v>
      </c>
      <c r="AE142">
        <v>0</v>
      </c>
      <c r="AF142">
        <v>38</v>
      </c>
      <c r="AG142" t="b">
        <f>Table1[[#This Row],[ramp_count]]&gt;Table24[[#This Row],[ramp_max]]</f>
        <v>1</v>
      </c>
      <c r="AH142" t="b">
        <f>Table1[[#This Row],[removal_count]]&gt;Table24[[#This Row],[removal_max]]</f>
        <v>1</v>
      </c>
      <c r="AI142" t="b">
        <f>Table1[[#This Row],[protects-permanent_count]]&gt;Table24[[#This Row],[protects-permanent_max]]</f>
        <v>1</v>
      </c>
      <c r="AJ142" t="b">
        <f>Table1[[#This Row],[card advantage_count]]&gt;Table24[[#This Row],[card advantage_max]]</f>
        <v>1</v>
      </c>
      <c r="AK142" t="b">
        <f>Table1[[#This Row],[sweeper_count]]&gt;Table24[[#This Row],[sweeper_max]]</f>
        <v>0</v>
      </c>
      <c r="AL142" t="b">
        <f>Table1[[#This Row],[recursion_count]]&gt;Table24[[#This Row],[recursion_max]]</f>
        <v>0</v>
      </c>
      <c r="AM142" t="b">
        <f>Table1[[#This Row],[tutor_count]]&gt;Table24[[#This Row],[tutor_max]]</f>
        <v>0</v>
      </c>
      <c r="AN142" t="b">
        <f>Table1[[#This Row],[tutor-land_count]]&gt;Table24[[#This Row],[tutor-land_max]]</f>
        <v>1</v>
      </c>
      <c r="AO142" t="b">
        <f>Table1[[#This Row],[land_count]]&gt;Table24[[#This Row],[land_max]]</f>
        <v>1</v>
      </c>
    </row>
    <row r="143" spans="1:41" x14ac:dyDescent="0.25">
      <c r="A143" s="1">
        <v>142</v>
      </c>
      <c r="B143" t="s">
        <v>152</v>
      </c>
      <c r="C143" t="b">
        <v>0</v>
      </c>
      <c r="D143" t="b">
        <v>0</v>
      </c>
      <c r="E143" t="b">
        <v>0</v>
      </c>
      <c r="F143" t="b">
        <v>1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>
        <f>COUNTIF(C$2:C143,TRUE)</f>
        <v>48</v>
      </c>
      <c r="O143">
        <f>COUNTIF(D$2:D143,TRUE)</f>
        <v>12</v>
      </c>
      <c r="P143">
        <f>COUNTIF(E$2:E143,TRUE)</f>
        <v>7</v>
      </c>
      <c r="Q143">
        <f>COUNTIF(F$2:F143,TRUE)</f>
        <v>23</v>
      </c>
      <c r="R143">
        <f>COUNTIF(G$2:G143,TRUE)</f>
        <v>4</v>
      </c>
      <c r="S143">
        <f>COUNTIF(H$2:H143,TRUE)</f>
        <v>3</v>
      </c>
      <c r="T143">
        <f>COUNTIF(I$2:I143,TRUE)-Table1[[#This Row],[tutor-land_count]]</f>
        <v>1</v>
      </c>
      <c r="U143">
        <f>COUNTIF(J$2:J143,TRUE)</f>
        <v>30</v>
      </c>
      <c r="V143">
        <f>COUNTIF(K$2:K143,TRUE)</f>
        <v>53</v>
      </c>
      <c r="W143">
        <f>COUNTIF(L$2:L143,TRUE)</f>
        <v>23</v>
      </c>
      <c r="X143">
        <v>12</v>
      </c>
      <c r="Y143">
        <v>10</v>
      </c>
      <c r="Z143">
        <v>5</v>
      </c>
      <c r="AA143">
        <v>10</v>
      </c>
      <c r="AB143">
        <v>4</v>
      </c>
      <c r="AC143">
        <v>4</v>
      </c>
      <c r="AD143">
        <v>5</v>
      </c>
      <c r="AE143">
        <v>0</v>
      </c>
      <c r="AF143">
        <v>38</v>
      </c>
      <c r="AG143" t="b">
        <f>Table1[[#This Row],[ramp_count]]&gt;Table24[[#This Row],[ramp_max]]</f>
        <v>1</v>
      </c>
      <c r="AH143" t="b">
        <f>Table1[[#This Row],[removal_count]]&gt;Table24[[#This Row],[removal_max]]</f>
        <v>1</v>
      </c>
      <c r="AI143" t="b">
        <f>Table1[[#This Row],[protects-permanent_count]]&gt;Table24[[#This Row],[protects-permanent_max]]</f>
        <v>1</v>
      </c>
      <c r="AJ143" t="b">
        <f>Table1[[#This Row],[card advantage_count]]&gt;Table24[[#This Row],[card advantage_max]]</f>
        <v>1</v>
      </c>
      <c r="AK143" t="b">
        <f>Table1[[#This Row],[sweeper_count]]&gt;Table24[[#This Row],[sweeper_max]]</f>
        <v>0</v>
      </c>
      <c r="AL143" t="b">
        <f>Table1[[#This Row],[recursion_count]]&gt;Table24[[#This Row],[recursion_max]]</f>
        <v>0</v>
      </c>
      <c r="AM143" t="b">
        <f>Table1[[#This Row],[tutor_count]]&gt;Table24[[#This Row],[tutor_max]]</f>
        <v>0</v>
      </c>
      <c r="AN143" t="b">
        <f>Table1[[#This Row],[tutor-land_count]]&gt;Table24[[#This Row],[tutor-land_max]]</f>
        <v>1</v>
      </c>
      <c r="AO143" t="b">
        <f>Table1[[#This Row],[land_count]]&gt;Table24[[#This Row],[land_max]]</f>
        <v>1</v>
      </c>
    </row>
    <row r="144" spans="1:41" x14ac:dyDescent="0.25">
      <c r="A144" s="1">
        <v>143</v>
      </c>
      <c r="B144" t="s">
        <v>153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1</v>
      </c>
      <c r="L144" t="b">
        <v>0</v>
      </c>
      <c r="M144" t="b">
        <v>0</v>
      </c>
      <c r="N144">
        <f>COUNTIF(C$2:C144,TRUE)</f>
        <v>48</v>
      </c>
      <c r="O144">
        <f>COUNTIF(D$2:D144,TRUE)</f>
        <v>12</v>
      </c>
      <c r="P144">
        <f>COUNTIF(E$2:E144,TRUE)</f>
        <v>7</v>
      </c>
      <c r="Q144">
        <f>COUNTIF(F$2:F144,TRUE)</f>
        <v>23</v>
      </c>
      <c r="R144">
        <f>COUNTIF(G$2:G144,TRUE)</f>
        <v>4</v>
      </c>
      <c r="S144">
        <f>COUNTIF(H$2:H144,TRUE)</f>
        <v>3</v>
      </c>
      <c r="T144">
        <f>COUNTIF(I$2:I144,TRUE)-Table1[[#This Row],[tutor-land_count]]</f>
        <v>1</v>
      </c>
      <c r="U144">
        <f>COUNTIF(J$2:J144,TRUE)</f>
        <v>30</v>
      </c>
      <c r="V144">
        <f>COUNTIF(K$2:K144,TRUE)</f>
        <v>54</v>
      </c>
      <c r="W144">
        <f>COUNTIF(L$2:L144,TRUE)</f>
        <v>23</v>
      </c>
      <c r="X144">
        <v>12</v>
      </c>
      <c r="Y144">
        <v>10</v>
      </c>
      <c r="Z144">
        <v>5</v>
      </c>
      <c r="AA144">
        <v>10</v>
      </c>
      <c r="AB144">
        <v>4</v>
      </c>
      <c r="AC144">
        <v>4</v>
      </c>
      <c r="AD144">
        <v>5</v>
      </c>
      <c r="AE144">
        <v>0</v>
      </c>
      <c r="AF144">
        <v>38</v>
      </c>
      <c r="AG144" t="b">
        <f>Table1[[#This Row],[ramp_count]]&gt;Table24[[#This Row],[ramp_max]]</f>
        <v>1</v>
      </c>
      <c r="AH144" t="b">
        <f>Table1[[#This Row],[removal_count]]&gt;Table24[[#This Row],[removal_max]]</f>
        <v>1</v>
      </c>
      <c r="AI144" t="b">
        <f>Table1[[#This Row],[protects-permanent_count]]&gt;Table24[[#This Row],[protects-permanent_max]]</f>
        <v>1</v>
      </c>
      <c r="AJ144" t="b">
        <f>Table1[[#This Row],[card advantage_count]]&gt;Table24[[#This Row],[card advantage_max]]</f>
        <v>1</v>
      </c>
      <c r="AK144" t="b">
        <f>Table1[[#This Row],[sweeper_count]]&gt;Table24[[#This Row],[sweeper_max]]</f>
        <v>0</v>
      </c>
      <c r="AL144" t="b">
        <f>Table1[[#This Row],[recursion_count]]&gt;Table24[[#This Row],[recursion_max]]</f>
        <v>0</v>
      </c>
      <c r="AM144" t="b">
        <f>Table1[[#This Row],[tutor_count]]&gt;Table24[[#This Row],[tutor_max]]</f>
        <v>0</v>
      </c>
      <c r="AN144" t="b">
        <f>Table1[[#This Row],[tutor-land_count]]&gt;Table24[[#This Row],[tutor-land_max]]</f>
        <v>1</v>
      </c>
      <c r="AO144" t="b">
        <f>Table1[[#This Row],[land_count]]&gt;Table24[[#This Row],[land_max]]</f>
        <v>1</v>
      </c>
    </row>
    <row r="145" spans="1:41" x14ac:dyDescent="0.25">
      <c r="A145" s="1">
        <v>144</v>
      </c>
      <c r="B145" t="s">
        <v>154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>
        <f>COUNTIF(C$2:C145,TRUE)</f>
        <v>48</v>
      </c>
      <c r="O145">
        <f>COUNTIF(D$2:D145,TRUE)</f>
        <v>12</v>
      </c>
      <c r="P145">
        <f>COUNTIF(E$2:E145,TRUE)</f>
        <v>7</v>
      </c>
      <c r="Q145">
        <f>COUNTIF(F$2:F145,TRUE)</f>
        <v>23</v>
      </c>
      <c r="R145">
        <f>COUNTIF(G$2:G145,TRUE)</f>
        <v>4</v>
      </c>
      <c r="S145">
        <f>COUNTIF(H$2:H145,TRUE)</f>
        <v>3</v>
      </c>
      <c r="T145">
        <f>COUNTIF(I$2:I145,TRUE)-Table1[[#This Row],[tutor-land_count]]</f>
        <v>1</v>
      </c>
      <c r="U145">
        <f>COUNTIF(J$2:J145,TRUE)</f>
        <v>30</v>
      </c>
      <c r="V145">
        <f>COUNTIF(K$2:K145,TRUE)</f>
        <v>54</v>
      </c>
      <c r="W145">
        <f>COUNTIF(L$2:L145,TRUE)</f>
        <v>23</v>
      </c>
      <c r="X145">
        <v>12</v>
      </c>
      <c r="Y145">
        <v>10</v>
      </c>
      <c r="Z145">
        <v>5</v>
      </c>
      <c r="AA145">
        <v>10</v>
      </c>
      <c r="AB145">
        <v>4</v>
      </c>
      <c r="AC145">
        <v>4</v>
      </c>
      <c r="AD145">
        <v>5</v>
      </c>
      <c r="AE145">
        <v>0</v>
      </c>
      <c r="AF145">
        <v>38</v>
      </c>
      <c r="AG145" t="b">
        <f>Table1[[#This Row],[ramp_count]]&gt;Table24[[#This Row],[ramp_max]]</f>
        <v>1</v>
      </c>
      <c r="AH145" t="b">
        <f>Table1[[#This Row],[removal_count]]&gt;Table24[[#This Row],[removal_max]]</f>
        <v>1</v>
      </c>
      <c r="AI145" t="b">
        <f>Table1[[#This Row],[protects-permanent_count]]&gt;Table24[[#This Row],[protects-permanent_max]]</f>
        <v>1</v>
      </c>
      <c r="AJ145" t="b">
        <f>Table1[[#This Row],[card advantage_count]]&gt;Table24[[#This Row],[card advantage_max]]</f>
        <v>1</v>
      </c>
      <c r="AK145" t="b">
        <f>Table1[[#This Row],[sweeper_count]]&gt;Table24[[#This Row],[sweeper_max]]</f>
        <v>0</v>
      </c>
      <c r="AL145" t="b">
        <f>Table1[[#This Row],[recursion_count]]&gt;Table24[[#This Row],[recursion_max]]</f>
        <v>0</v>
      </c>
      <c r="AM145" t="b">
        <f>Table1[[#This Row],[tutor_count]]&gt;Table24[[#This Row],[tutor_max]]</f>
        <v>0</v>
      </c>
      <c r="AN145" t="b">
        <f>Table1[[#This Row],[tutor-land_count]]&gt;Table24[[#This Row],[tutor-land_max]]</f>
        <v>1</v>
      </c>
      <c r="AO145" t="b">
        <f>Table1[[#This Row],[land_count]]&gt;Table24[[#This Row],[land_max]]</f>
        <v>1</v>
      </c>
    </row>
    <row r="146" spans="1:41" x14ac:dyDescent="0.25">
      <c r="A146" s="1">
        <v>145</v>
      </c>
      <c r="B146" t="s">
        <v>155</v>
      </c>
      <c r="C146" t="b">
        <v>0</v>
      </c>
      <c r="D146" t="b">
        <v>0</v>
      </c>
      <c r="E146" t="b">
        <v>0</v>
      </c>
      <c r="F146" t="b">
        <v>1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>
        <f>COUNTIF(C$2:C146,TRUE)</f>
        <v>48</v>
      </c>
      <c r="O146">
        <f>COUNTIF(D$2:D146,TRUE)</f>
        <v>12</v>
      </c>
      <c r="P146">
        <f>COUNTIF(E$2:E146,TRUE)</f>
        <v>7</v>
      </c>
      <c r="Q146">
        <f>COUNTIF(F$2:F146,TRUE)</f>
        <v>24</v>
      </c>
      <c r="R146">
        <f>COUNTIF(G$2:G146,TRUE)</f>
        <v>4</v>
      </c>
      <c r="S146">
        <f>COUNTIF(H$2:H146,TRUE)</f>
        <v>3</v>
      </c>
      <c r="T146">
        <f>COUNTIF(I$2:I146,TRUE)-Table1[[#This Row],[tutor-land_count]]</f>
        <v>1</v>
      </c>
      <c r="U146">
        <f>COUNTIF(J$2:J146,TRUE)</f>
        <v>30</v>
      </c>
      <c r="V146">
        <f>COUNTIF(K$2:K146,TRUE)</f>
        <v>54</v>
      </c>
      <c r="W146">
        <f>COUNTIF(L$2:L146,TRUE)</f>
        <v>23</v>
      </c>
      <c r="X146">
        <v>12</v>
      </c>
      <c r="Y146">
        <v>10</v>
      </c>
      <c r="Z146">
        <v>5</v>
      </c>
      <c r="AA146">
        <v>10</v>
      </c>
      <c r="AB146">
        <v>4</v>
      </c>
      <c r="AC146">
        <v>4</v>
      </c>
      <c r="AD146">
        <v>5</v>
      </c>
      <c r="AE146">
        <v>0</v>
      </c>
      <c r="AF146">
        <v>38</v>
      </c>
      <c r="AG146" t="b">
        <f>Table1[[#This Row],[ramp_count]]&gt;Table24[[#This Row],[ramp_max]]</f>
        <v>1</v>
      </c>
      <c r="AH146" t="b">
        <f>Table1[[#This Row],[removal_count]]&gt;Table24[[#This Row],[removal_max]]</f>
        <v>1</v>
      </c>
      <c r="AI146" t="b">
        <f>Table1[[#This Row],[protects-permanent_count]]&gt;Table24[[#This Row],[protects-permanent_max]]</f>
        <v>1</v>
      </c>
      <c r="AJ146" t="b">
        <f>Table1[[#This Row],[card advantage_count]]&gt;Table24[[#This Row],[card advantage_max]]</f>
        <v>1</v>
      </c>
      <c r="AK146" t="b">
        <f>Table1[[#This Row],[sweeper_count]]&gt;Table24[[#This Row],[sweeper_max]]</f>
        <v>0</v>
      </c>
      <c r="AL146" t="b">
        <f>Table1[[#This Row],[recursion_count]]&gt;Table24[[#This Row],[recursion_max]]</f>
        <v>0</v>
      </c>
      <c r="AM146" t="b">
        <f>Table1[[#This Row],[tutor_count]]&gt;Table24[[#This Row],[tutor_max]]</f>
        <v>0</v>
      </c>
      <c r="AN146" t="b">
        <f>Table1[[#This Row],[tutor-land_count]]&gt;Table24[[#This Row],[tutor-land_max]]</f>
        <v>1</v>
      </c>
      <c r="AO146" t="b">
        <f>Table1[[#This Row],[land_count]]&gt;Table24[[#This Row],[land_max]]</f>
        <v>1</v>
      </c>
    </row>
    <row r="147" spans="1:41" x14ac:dyDescent="0.25">
      <c r="A147" s="1">
        <v>146</v>
      </c>
      <c r="B147" t="s">
        <v>156</v>
      </c>
      <c r="C147" t="b">
        <v>0</v>
      </c>
      <c r="D147" t="b">
        <v>0</v>
      </c>
      <c r="E147" t="b">
        <v>0</v>
      </c>
      <c r="F147" t="b">
        <v>1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>
        <f>COUNTIF(C$2:C147,TRUE)</f>
        <v>48</v>
      </c>
      <c r="O147">
        <f>COUNTIF(D$2:D147,TRUE)</f>
        <v>12</v>
      </c>
      <c r="P147">
        <f>COUNTIF(E$2:E147,TRUE)</f>
        <v>7</v>
      </c>
      <c r="Q147">
        <f>COUNTIF(F$2:F147,TRUE)</f>
        <v>25</v>
      </c>
      <c r="R147">
        <f>COUNTIF(G$2:G147,TRUE)</f>
        <v>4</v>
      </c>
      <c r="S147">
        <f>COUNTIF(H$2:H147,TRUE)</f>
        <v>3</v>
      </c>
      <c r="T147">
        <f>COUNTIF(I$2:I147,TRUE)-Table1[[#This Row],[tutor-land_count]]</f>
        <v>1</v>
      </c>
      <c r="U147">
        <f>COUNTIF(J$2:J147,TRUE)</f>
        <v>30</v>
      </c>
      <c r="V147">
        <f>COUNTIF(K$2:K147,TRUE)</f>
        <v>54</v>
      </c>
      <c r="W147">
        <f>COUNTIF(L$2:L147,TRUE)</f>
        <v>23</v>
      </c>
      <c r="X147">
        <v>12</v>
      </c>
      <c r="Y147">
        <v>10</v>
      </c>
      <c r="Z147">
        <v>5</v>
      </c>
      <c r="AA147">
        <v>10</v>
      </c>
      <c r="AB147">
        <v>4</v>
      </c>
      <c r="AC147">
        <v>4</v>
      </c>
      <c r="AD147">
        <v>5</v>
      </c>
      <c r="AE147">
        <v>0</v>
      </c>
      <c r="AF147">
        <v>38</v>
      </c>
      <c r="AG147" t="b">
        <f>Table1[[#This Row],[ramp_count]]&gt;Table24[[#This Row],[ramp_max]]</f>
        <v>1</v>
      </c>
      <c r="AH147" t="b">
        <f>Table1[[#This Row],[removal_count]]&gt;Table24[[#This Row],[removal_max]]</f>
        <v>1</v>
      </c>
      <c r="AI147" t="b">
        <f>Table1[[#This Row],[protects-permanent_count]]&gt;Table24[[#This Row],[protects-permanent_max]]</f>
        <v>1</v>
      </c>
      <c r="AJ147" t="b">
        <f>Table1[[#This Row],[card advantage_count]]&gt;Table24[[#This Row],[card advantage_max]]</f>
        <v>1</v>
      </c>
      <c r="AK147" t="b">
        <f>Table1[[#This Row],[sweeper_count]]&gt;Table24[[#This Row],[sweeper_max]]</f>
        <v>0</v>
      </c>
      <c r="AL147" t="b">
        <f>Table1[[#This Row],[recursion_count]]&gt;Table24[[#This Row],[recursion_max]]</f>
        <v>0</v>
      </c>
      <c r="AM147" t="b">
        <f>Table1[[#This Row],[tutor_count]]&gt;Table24[[#This Row],[tutor_max]]</f>
        <v>0</v>
      </c>
      <c r="AN147" t="b">
        <f>Table1[[#This Row],[tutor-land_count]]&gt;Table24[[#This Row],[tutor-land_max]]</f>
        <v>1</v>
      </c>
      <c r="AO147" t="b">
        <f>Table1[[#This Row],[land_count]]&gt;Table24[[#This Row],[land_max]]</f>
        <v>1</v>
      </c>
    </row>
    <row r="148" spans="1:41" x14ac:dyDescent="0.25">
      <c r="A148" s="1">
        <v>147</v>
      </c>
      <c r="B148" t="s">
        <v>157</v>
      </c>
      <c r="C148" t="b">
        <v>0</v>
      </c>
      <c r="D148" t="b">
        <v>0</v>
      </c>
      <c r="E148" t="b">
        <v>0</v>
      </c>
      <c r="F148" t="b">
        <v>1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>
        <f>COUNTIF(C$2:C148,TRUE)</f>
        <v>48</v>
      </c>
      <c r="O148">
        <f>COUNTIF(D$2:D148,TRUE)</f>
        <v>12</v>
      </c>
      <c r="P148">
        <f>COUNTIF(E$2:E148,TRUE)</f>
        <v>7</v>
      </c>
      <c r="Q148">
        <f>COUNTIF(F$2:F148,TRUE)</f>
        <v>26</v>
      </c>
      <c r="R148">
        <f>COUNTIF(G$2:G148,TRUE)</f>
        <v>4</v>
      </c>
      <c r="S148">
        <f>COUNTIF(H$2:H148,TRUE)</f>
        <v>3</v>
      </c>
      <c r="T148">
        <f>COUNTIF(I$2:I148,TRUE)-Table1[[#This Row],[tutor-land_count]]</f>
        <v>1</v>
      </c>
      <c r="U148">
        <f>COUNTIF(J$2:J148,TRUE)</f>
        <v>30</v>
      </c>
      <c r="V148">
        <f>COUNTIF(K$2:K148,TRUE)</f>
        <v>54</v>
      </c>
      <c r="W148">
        <f>COUNTIF(L$2:L148,TRUE)</f>
        <v>23</v>
      </c>
      <c r="X148">
        <v>12</v>
      </c>
      <c r="Y148">
        <v>10</v>
      </c>
      <c r="Z148">
        <v>5</v>
      </c>
      <c r="AA148">
        <v>10</v>
      </c>
      <c r="AB148">
        <v>4</v>
      </c>
      <c r="AC148">
        <v>4</v>
      </c>
      <c r="AD148">
        <v>5</v>
      </c>
      <c r="AE148">
        <v>0</v>
      </c>
      <c r="AF148">
        <v>38</v>
      </c>
      <c r="AG148" t="b">
        <f>Table1[[#This Row],[ramp_count]]&gt;Table24[[#This Row],[ramp_max]]</f>
        <v>1</v>
      </c>
      <c r="AH148" t="b">
        <f>Table1[[#This Row],[removal_count]]&gt;Table24[[#This Row],[removal_max]]</f>
        <v>1</v>
      </c>
      <c r="AI148" t="b">
        <f>Table1[[#This Row],[protects-permanent_count]]&gt;Table24[[#This Row],[protects-permanent_max]]</f>
        <v>1</v>
      </c>
      <c r="AJ148" t="b">
        <f>Table1[[#This Row],[card advantage_count]]&gt;Table24[[#This Row],[card advantage_max]]</f>
        <v>1</v>
      </c>
      <c r="AK148" t="b">
        <f>Table1[[#This Row],[sweeper_count]]&gt;Table24[[#This Row],[sweeper_max]]</f>
        <v>0</v>
      </c>
      <c r="AL148" t="b">
        <f>Table1[[#This Row],[recursion_count]]&gt;Table24[[#This Row],[recursion_max]]</f>
        <v>0</v>
      </c>
      <c r="AM148" t="b">
        <f>Table1[[#This Row],[tutor_count]]&gt;Table24[[#This Row],[tutor_max]]</f>
        <v>0</v>
      </c>
      <c r="AN148" t="b">
        <f>Table1[[#This Row],[tutor-land_count]]&gt;Table24[[#This Row],[tutor-land_max]]</f>
        <v>1</v>
      </c>
      <c r="AO148" t="b">
        <f>Table1[[#This Row],[land_count]]&gt;Table24[[#This Row],[land_max]]</f>
        <v>1</v>
      </c>
    </row>
    <row r="149" spans="1:41" x14ac:dyDescent="0.25">
      <c r="A149" s="1">
        <v>148</v>
      </c>
      <c r="B149" t="s">
        <v>158</v>
      </c>
      <c r="C149" t="b">
        <v>0</v>
      </c>
      <c r="D149" t="b">
        <v>0</v>
      </c>
      <c r="E149" t="b">
        <v>0</v>
      </c>
      <c r="F149" t="b">
        <v>1</v>
      </c>
      <c r="G149" t="b">
        <v>0</v>
      </c>
      <c r="H149" t="b">
        <v>1</v>
      </c>
      <c r="I149" t="b">
        <v>0</v>
      </c>
      <c r="J149" t="b">
        <v>0</v>
      </c>
      <c r="K149" t="b">
        <v>1</v>
      </c>
      <c r="L149" t="b">
        <v>0</v>
      </c>
      <c r="M149" t="b">
        <v>0</v>
      </c>
      <c r="N149">
        <f>COUNTIF(C$2:C149,TRUE)</f>
        <v>48</v>
      </c>
      <c r="O149">
        <f>COUNTIF(D$2:D149,TRUE)</f>
        <v>12</v>
      </c>
      <c r="P149">
        <f>COUNTIF(E$2:E149,TRUE)</f>
        <v>7</v>
      </c>
      <c r="Q149">
        <f>COUNTIF(F$2:F149,TRUE)</f>
        <v>27</v>
      </c>
      <c r="R149">
        <f>COUNTIF(G$2:G149,TRUE)</f>
        <v>4</v>
      </c>
      <c r="S149">
        <f>COUNTIF(H$2:H149,TRUE)</f>
        <v>4</v>
      </c>
      <c r="T149">
        <f>COUNTIF(I$2:I149,TRUE)-Table1[[#This Row],[tutor-land_count]]</f>
        <v>1</v>
      </c>
      <c r="U149">
        <f>COUNTIF(J$2:J149,TRUE)</f>
        <v>30</v>
      </c>
      <c r="V149">
        <f>COUNTIF(K$2:K149,TRUE)</f>
        <v>55</v>
      </c>
      <c r="W149">
        <f>COUNTIF(L$2:L149,TRUE)</f>
        <v>23</v>
      </c>
      <c r="X149">
        <v>12</v>
      </c>
      <c r="Y149">
        <v>10</v>
      </c>
      <c r="Z149">
        <v>5</v>
      </c>
      <c r="AA149">
        <v>10</v>
      </c>
      <c r="AB149">
        <v>4</v>
      </c>
      <c r="AC149">
        <v>4</v>
      </c>
      <c r="AD149">
        <v>5</v>
      </c>
      <c r="AE149">
        <v>0</v>
      </c>
      <c r="AF149">
        <v>38</v>
      </c>
      <c r="AG149" t="b">
        <f>Table1[[#This Row],[ramp_count]]&gt;Table24[[#This Row],[ramp_max]]</f>
        <v>1</v>
      </c>
      <c r="AH149" t="b">
        <f>Table1[[#This Row],[removal_count]]&gt;Table24[[#This Row],[removal_max]]</f>
        <v>1</v>
      </c>
      <c r="AI149" t="b">
        <f>Table1[[#This Row],[protects-permanent_count]]&gt;Table24[[#This Row],[protects-permanent_max]]</f>
        <v>1</v>
      </c>
      <c r="AJ149" t="b">
        <f>Table1[[#This Row],[card advantage_count]]&gt;Table24[[#This Row],[card advantage_max]]</f>
        <v>1</v>
      </c>
      <c r="AK149" t="b">
        <f>Table1[[#This Row],[sweeper_count]]&gt;Table24[[#This Row],[sweeper_max]]</f>
        <v>0</v>
      </c>
      <c r="AL149" t="b">
        <f>Table1[[#This Row],[recursion_count]]&gt;Table24[[#This Row],[recursion_max]]</f>
        <v>0</v>
      </c>
      <c r="AM149" t="b">
        <f>Table1[[#This Row],[tutor_count]]&gt;Table24[[#This Row],[tutor_max]]</f>
        <v>0</v>
      </c>
      <c r="AN149" t="b">
        <f>Table1[[#This Row],[tutor-land_count]]&gt;Table24[[#This Row],[tutor-land_max]]</f>
        <v>1</v>
      </c>
      <c r="AO149" t="b">
        <f>Table1[[#This Row],[land_count]]&gt;Table24[[#This Row],[land_max]]</f>
        <v>1</v>
      </c>
    </row>
    <row r="150" spans="1:41" x14ac:dyDescent="0.25">
      <c r="A150" s="1">
        <v>149</v>
      </c>
      <c r="B150" s="4" t="s">
        <v>159</v>
      </c>
      <c r="C150" s="4" t="b">
        <v>0</v>
      </c>
      <c r="D150" s="4" t="b">
        <v>1</v>
      </c>
      <c r="E150" s="4" t="b">
        <v>0</v>
      </c>
      <c r="F150" s="4" t="b">
        <v>0</v>
      </c>
      <c r="G150" s="4" t="b">
        <v>0</v>
      </c>
      <c r="H150" s="4" t="b">
        <v>0</v>
      </c>
      <c r="I150" s="4" t="b">
        <v>0</v>
      </c>
      <c r="J150" s="4" t="b">
        <v>0</v>
      </c>
      <c r="K150" s="4" t="b">
        <v>0</v>
      </c>
      <c r="L150" s="4" t="b">
        <v>0</v>
      </c>
      <c r="M150" s="4" t="b">
        <v>0</v>
      </c>
      <c r="N150">
        <f>COUNTIF(C$2:C150,TRUE)</f>
        <v>48</v>
      </c>
      <c r="O150">
        <f>COUNTIF(D$2:D150,TRUE)</f>
        <v>13</v>
      </c>
      <c r="P150">
        <f>COUNTIF(E$2:E150,TRUE)</f>
        <v>7</v>
      </c>
      <c r="Q150">
        <f>COUNTIF(F$2:F150,TRUE)</f>
        <v>27</v>
      </c>
      <c r="R150">
        <f>COUNTIF(G$2:G150,TRUE)</f>
        <v>4</v>
      </c>
      <c r="S150">
        <f>COUNTIF(H$2:H150,TRUE)</f>
        <v>4</v>
      </c>
      <c r="T150">
        <f>COUNTIF(I$2:I150,TRUE)-Table1[[#This Row],[tutor-land_count]]</f>
        <v>1</v>
      </c>
      <c r="U150">
        <f>COUNTIF(J$2:J150,TRUE)</f>
        <v>30</v>
      </c>
      <c r="V150">
        <f>COUNTIF(K$2:K150,TRUE)</f>
        <v>55</v>
      </c>
      <c r="W150">
        <f>COUNTIF(L$2:L150,TRUE)</f>
        <v>23</v>
      </c>
      <c r="X150">
        <v>12</v>
      </c>
      <c r="Y150">
        <v>10</v>
      </c>
      <c r="Z150">
        <v>5</v>
      </c>
      <c r="AA150">
        <v>10</v>
      </c>
      <c r="AB150">
        <v>4</v>
      </c>
      <c r="AC150">
        <v>4</v>
      </c>
      <c r="AD150">
        <v>5</v>
      </c>
      <c r="AE150">
        <v>0</v>
      </c>
      <c r="AF150">
        <v>38</v>
      </c>
      <c r="AG150" t="b">
        <f>Table1[[#This Row],[ramp_count]]&gt;Table24[[#This Row],[ramp_max]]</f>
        <v>1</v>
      </c>
      <c r="AH150" t="b">
        <f>Table1[[#This Row],[removal_count]]&gt;Table24[[#This Row],[removal_max]]</f>
        <v>1</v>
      </c>
      <c r="AI150" t="b">
        <f>Table1[[#This Row],[protects-permanent_count]]&gt;Table24[[#This Row],[protects-permanent_max]]</f>
        <v>1</v>
      </c>
      <c r="AJ150" t="b">
        <f>Table1[[#This Row],[card advantage_count]]&gt;Table24[[#This Row],[card advantage_max]]</f>
        <v>1</v>
      </c>
      <c r="AK150" t="b">
        <f>Table1[[#This Row],[sweeper_count]]&gt;Table24[[#This Row],[sweeper_max]]</f>
        <v>0</v>
      </c>
      <c r="AL150" t="b">
        <f>Table1[[#This Row],[recursion_count]]&gt;Table24[[#This Row],[recursion_max]]</f>
        <v>0</v>
      </c>
      <c r="AM150" t="b">
        <f>Table1[[#This Row],[tutor_count]]&gt;Table24[[#This Row],[tutor_max]]</f>
        <v>0</v>
      </c>
      <c r="AN150" t="b">
        <f>Table1[[#This Row],[tutor-land_count]]&gt;Table24[[#This Row],[tutor-land_max]]</f>
        <v>1</v>
      </c>
      <c r="AO150" t="b">
        <f>Table1[[#This Row],[land_count]]&gt;Table24[[#This Row],[land_max]]</f>
        <v>1</v>
      </c>
    </row>
    <row r="151" spans="1:41" x14ac:dyDescent="0.25">
      <c r="A151" s="1">
        <v>150</v>
      </c>
      <c r="B151" t="s">
        <v>160</v>
      </c>
      <c r="C151" t="b">
        <v>1</v>
      </c>
      <c r="D151" t="b">
        <v>0</v>
      </c>
      <c r="E151" t="b">
        <v>0</v>
      </c>
      <c r="F151" t="b">
        <v>0</v>
      </c>
      <c r="G151" t="b">
        <v>0</v>
      </c>
      <c r="H151" t="b">
        <v>0</v>
      </c>
      <c r="I151" t="b">
        <v>1</v>
      </c>
      <c r="J151" t="b">
        <v>1</v>
      </c>
      <c r="K151" t="b">
        <v>0</v>
      </c>
      <c r="L151" t="b">
        <v>1</v>
      </c>
      <c r="M151" t="b">
        <v>0</v>
      </c>
      <c r="N151">
        <f>COUNTIF(C$2:C151,TRUE)</f>
        <v>49</v>
      </c>
      <c r="O151">
        <f>COUNTIF(D$2:D151,TRUE)</f>
        <v>13</v>
      </c>
      <c r="P151">
        <f>COUNTIF(E$2:E151,TRUE)</f>
        <v>7</v>
      </c>
      <c r="Q151">
        <f>COUNTIF(F$2:F151,TRUE)</f>
        <v>27</v>
      </c>
      <c r="R151">
        <f>COUNTIF(G$2:G151,TRUE)</f>
        <v>4</v>
      </c>
      <c r="S151">
        <f>COUNTIF(H$2:H151,TRUE)</f>
        <v>4</v>
      </c>
      <c r="T151">
        <f>COUNTIF(I$2:I151,TRUE)-Table1[[#This Row],[tutor-land_count]]</f>
        <v>1</v>
      </c>
      <c r="U151">
        <f>COUNTIF(J$2:J151,TRUE)</f>
        <v>31</v>
      </c>
      <c r="V151">
        <f>COUNTIF(K$2:K151,TRUE)</f>
        <v>55</v>
      </c>
      <c r="W151">
        <f>COUNTIF(L$2:L151,TRUE)</f>
        <v>24</v>
      </c>
      <c r="X151">
        <v>12</v>
      </c>
      <c r="Y151">
        <v>10</v>
      </c>
      <c r="Z151">
        <v>5</v>
      </c>
      <c r="AA151">
        <v>10</v>
      </c>
      <c r="AB151">
        <v>4</v>
      </c>
      <c r="AC151">
        <v>4</v>
      </c>
      <c r="AD151">
        <v>5</v>
      </c>
      <c r="AE151">
        <v>0</v>
      </c>
      <c r="AF151">
        <v>38</v>
      </c>
      <c r="AG151" t="b">
        <f>Table1[[#This Row],[ramp_count]]&gt;Table24[[#This Row],[ramp_max]]</f>
        <v>1</v>
      </c>
      <c r="AH151" t="b">
        <f>Table1[[#This Row],[removal_count]]&gt;Table24[[#This Row],[removal_max]]</f>
        <v>1</v>
      </c>
      <c r="AI151" t="b">
        <f>Table1[[#This Row],[protects-permanent_count]]&gt;Table24[[#This Row],[protects-permanent_max]]</f>
        <v>1</v>
      </c>
      <c r="AJ151" t="b">
        <f>Table1[[#This Row],[card advantage_count]]&gt;Table24[[#This Row],[card advantage_max]]</f>
        <v>1</v>
      </c>
      <c r="AK151" t="b">
        <f>Table1[[#This Row],[sweeper_count]]&gt;Table24[[#This Row],[sweeper_max]]</f>
        <v>0</v>
      </c>
      <c r="AL151" t="b">
        <f>Table1[[#This Row],[recursion_count]]&gt;Table24[[#This Row],[recursion_max]]</f>
        <v>0</v>
      </c>
      <c r="AM151" t="b">
        <f>Table1[[#This Row],[tutor_count]]&gt;Table24[[#This Row],[tutor_max]]</f>
        <v>0</v>
      </c>
      <c r="AN151" t="b">
        <f>Table1[[#This Row],[tutor-land_count]]&gt;Table24[[#This Row],[tutor-land_max]]</f>
        <v>1</v>
      </c>
      <c r="AO151" t="b">
        <f>Table1[[#This Row],[land_count]]&gt;Table24[[#This Row],[land_max]]</f>
        <v>1</v>
      </c>
    </row>
    <row r="152" spans="1:41" x14ac:dyDescent="0.25">
      <c r="A152" s="1">
        <v>151</v>
      </c>
      <c r="B152" t="s">
        <v>161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1</v>
      </c>
      <c r="L152" t="b">
        <v>0</v>
      </c>
      <c r="M152" t="b">
        <v>0</v>
      </c>
      <c r="N152">
        <f>COUNTIF(C$2:C152,TRUE)</f>
        <v>49</v>
      </c>
      <c r="O152">
        <f>COUNTIF(D$2:D152,TRUE)</f>
        <v>13</v>
      </c>
      <c r="P152">
        <f>COUNTIF(E$2:E152,TRUE)</f>
        <v>7</v>
      </c>
      <c r="Q152">
        <f>COUNTIF(F$2:F152,TRUE)</f>
        <v>27</v>
      </c>
      <c r="R152">
        <f>COUNTIF(G$2:G152,TRUE)</f>
        <v>4</v>
      </c>
      <c r="S152">
        <f>COUNTIF(H$2:H152,TRUE)</f>
        <v>4</v>
      </c>
      <c r="T152">
        <f>COUNTIF(I$2:I152,TRUE)-Table1[[#This Row],[tutor-land_count]]</f>
        <v>1</v>
      </c>
      <c r="U152">
        <f>COUNTIF(J$2:J152,TRUE)</f>
        <v>31</v>
      </c>
      <c r="V152">
        <f>COUNTIF(K$2:K152,TRUE)</f>
        <v>56</v>
      </c>
      <c r="W152">
        <f>COUNTIF(L$2:L152,TRUE)</f>
        <v>24</v>
      </c>
      <c r="X152">
        <v>12</v>
      </c>
      <c r="Y152">
        <v>10</v>
      </c>
      <c r="Z152">
        <v>5</v>
      </c>
      <c r="AA152">
        <v>10</v>
      </c>
      <c r="AB152">
        <v>4</v>
      </c>
      <c r="AC152">
        <v>4</v>
      </c>
      <c r="AD152">
        <v>5</v>
      </c>
      <c r="AE152">
        <v>0</v>
      </c>
      <c r="AF152">
        <v>38</v>
      </c>
      <c r="AG152" t="b">
        <f>Table1[[#This Row],[ramp_count]]&gt;Table24[[#This Row],[ramp_max]]</f>
        <v>1</v>
      </c>
      <c r="AH152" t="b">
        <f>Table1[[#This Row],[removal_count]]&gt;Table24[[#This Row],[removal_max]]</f>
        <v>1</v>
      </c>
      <c r="AI152" t="b">
        <f>Table1[[#This Row],[protects-permanent_count]]&gt;Table24[[#This Row],[protects-permanent_max]]</f>
        <v>1</v>
      </c>
      <c r="AJ152" t="b">
        <f>Table1[[#This Row],[card advantage_count]]&gt;Table24[[#This Row],[card advantage_max]]</f>
        <v>1</v>
      </c>
      <c r="AK152" t="b">
        <f>Table1[[#This Row],[sweeper_count]]&gt;Table24[[#This Row],[sweeper_max]]</f>
        <v>0</v>
      </c>
      <c r="AL152" t="b">
        <f>Table1[[#This Row],[recursion_count]]&gt;Table24[[#This Row],[recursion_max]]</f>
        <v>0</v>
      </c>
      <c r="AM152" t="b">
        <f>Table1[[#This Row],[tutor_count]]&gt;Table24[[#This Row],[tutor_max]]</f>
        <v>0</v>
      </c>
      <c r="AN152" t="b">
        <f>Table1[[#This Row],[tutor-land_count]]&gt;Table24[[#This Row],[tutor-land_max]]</f>
        <v>1</v>
      </c>
      <c r="AO152" t="b">
        <f>Table1[[#This Row],[land_count]]&gt;Table24[[#This Row],[land_max]]</f>
        <v>1</v>
      </c>
    </row>
    <row r="153" spans="1:41" x14ac:dyDescent="0.25">
      <c r="A153" s="1">
        <v>152</v>
      </c>
      <c r="B153" t="s">
        <v>162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>
        <f>COUNTIF(C$2:C153,TRUE)</f>
        <v>49</v>
      </c>
      <c r="O153">
        <f>COUNTIF(D$2:D153,TRUE)</f>
        <v>13</v>
      </c>
      <c r="P153">
        <f>COUNTIF(E$2:E153,TRUE)</f>
        <v>7</v>
      </c>
      <c r="Q153">
        <f>COUNTIF(F$2:F153,TRUE)</f>
        <v>27</v>
      </c>
      <c r="R153">
        <f>COUNTIF(G$2:G153,TRUE)</f>
        <v>4</v>
      </c>
      <c r="S153">
        <f>COUNTIF(H$2:H153,TRUE)</f>
        <v>4</v>
      </c>
      <c r="T153">
        <f>COUNTIF(I$2:I153,TRUE)-Table1[[#This Row],[tutor-land_count]]</f>
        <v>1</v>
      </c>
      <c r="U153">
        <f>COUNTIF(J$2:J153,TRUE)</f>
        <v>31</v>
      </c>
      <c r="V153">
        <f>COUNTIF(K$2:K153,TRUE)</f>
        <v>56</v>
      </c>
      <c r="W153">
        <f>COUNTIF(L$2:L153,TRUE)</f>
        <v>24</v>
      </c>
      <c r="X153">
        <v>12</v>
      </c>
      <c r="Y153">
        <v>10</v>
      </c>
      <c r="Z153">
        <v>5</v>
      </c>
      <c r="AA153">
        <v>10</v>
      </c>
      <c r="AB153">
        <v>4</v>
      </c>
      <c r="AC153">
        <v>4</v>
      </c>
      <c r="AD153">
        <v>5</v>
      </c>
      <c r="AE153">
        <v>0</v>
      </c>
      <c r="AF153">
        <v>38</v>
      </c>
      <c r="AG153" t="b">
        <f>Table1[[#This Row],[ramp_count]]&gt;Table24[[#This Row],[ramp_max]]</f>
        <v>1</v>
      </c>
      <c r="AH153" t="b">
        <f>Table1[[#This Row],[removal_count]]&gt;Table24[[#This Row],[removal_max]]</f>
        <v>1</v>
      </c>
      <c r="AI153" t="b">
        <f>Table1[[#This Row],[protects-permanent_count]]&gt;Table24[[#This Row],[protects-permanent_max]]</f>
        <v>1</v>
      </c>
      <c r="AJ153" t="b">
        <f>Table1[[#This Row],[card advantage_count]]&gt;Table24[[#This Row],[card advantage_max]]</f>
        <v>1</v>
      </c>
      <c r="AK153" t="b">
        <f>Table1[[#This Row],[sweeper_count]]&gt;Table24[[#This Row],[sweeper_max]]</f>
        <v>0</v>
      </c>
      <c r="AL153" t="b">
        <f>Table1[[#This Row],[recursion_count]]&gt;Table24[[#This Row],[recursion_max]]</f>
        <v>0</v>
      </c>
      <c r="AM153" t="b">
        <f>Table1[[#This Row],[tutor_count]]&gt;Table24[[#This Row],[tutor_max]]</f>
        <v>0</v>
      </c>
      <c r="AN153" t="b">
        <f>Table1[[#This Row],[tutor-land_count]]&gt;Table24[[#This Row],[tutor-land_max]]</f>
        <v>1</v>
      </c>
      <c r="AO153" t="b">
        <f>Table1[[#This Row],[land_count]]&gt;Table24[[#This Row],[land_max]]</f>
        <v>1</v>
      </c>
    </row>
    <row r="154" spans="1:41" x14ac:dyDescent="0.25">
      <c r="A154" s="1">
        <v>153</v>
      </c>
      <c r="B154" s="4" t="s">
        <v>163</v>
      </c>
      <c r="C154" s="4" t="b">
        <v>1</v>
      </c>
      <c r="D154" s="4" t="b">
        <v>0</v>
      </c>
      <c r="E154" s="4" t="b">
        <v>0</v>
      </c>
      <c r="F154" s="4" t="b">
        <v>0</v>
      </c>
      <c r="G154" s="4" t="b">
        <v>0</v>
      </c>
      <c r="H154" s="4" t="b">
        <v>0</v>
      </c>
      <c r="I154" s="4" t="b">
        <v>0</v>
      </c>
      <c r="J154" s="4" t="b">
        <v>0</v>
      </c>
      <c r="K154" s="4" t="b">
        <v>0</v>
      </c>
      <c r="L154" s="4" t="b">
        <v>0</v>
      </c>
      <c r="M154" t="b">
        <v>1</v>
      </c>
      <c r="N154">
        <f>COUNTIF(C$2:C154,TRUE)</f>
        <v>50</v>
      </c>
      <c r="O154">
        <f>COUNTIF(D$2:D154,TRUE)</f>
        <v>13</v>
      </c>
      <c r="P154">
        <f>COUNTIF(E$2:E154,TRUE)</f>
        <v>7</v>
      </c>
      <c r="Q154">
        <f>COUNTIF(F$2:F154,TRUE)</f>
        <v>27</v>
      </c>
      <c r="R154">
        <f>COUNTIF(G$2:G154,TRUE)</f>
        <v>4</v>
      </c>
      <c r="S154">
        <f>COUNTIF(H$2:H154,TRUE)</f>
        <v>4</v>
      </c>
      <c r="T154">
        <f>COUNTIF(I$2:I154,TRUE)-Table1[[#This Row],[tutor-land_count]]</f>
        <v>1</v>
      </c>
      <c r="U154">
        <f>COUNTIF(J$2:J154,TRUE)</f>
        <v>31</v>
      </c>
      <c r="V154">
        <f>COUNTIF(K$2:K154,TRUE)</f>
        <v>56</v>
      </c>
      <c r="W154">
        <f>COUNTIF(L$2:L154,TRUE)</f>
        <v>24</v>
      </c>
      <c r="X154">
        <v>12</v>
      </c>
      <c r="Y154">
        <v>10</v>
      </c>
      <c r="Z154">
        <v>5</v>
      </c>
      <c r="AA154">
        <v>10</v>
      </c>
      <c r="AB154">
        <v>4</v>
      </c>
      <c r="AC154">
        <v>4</v>
      </c>
      <c r="AD154">
        <v>5</v>
      </c>
      <c r="AE154">
        <v>0</v>
      </c>
      <c r="AF154">
        <v>38</v>
      </c>
      <c r="AG154" t="b">
        <f>Table1[[#This Row],[ramp_count]]&gt;Table24[[#This Row],[ramp_max]]</f>
        <v>1</v>
      </c>
      <c r="AH154" t="b">
        <f>Table1[[#This Row],[removal_count]]&gt;Table24[[#This Row],[removal_max]]</f>
        <v>1</v>
      </c>
      <c r="AI154" t="b">
        <f>Table1[[#This Row],[protects-permanent_count]]&gt;Table24[[#This Row],[protects-permanent_max]]</f>
        <v>1</v>
      </c>
      <c r="AJ154" t="b">
        <f>Table1[[#This Row],[card advantage_count]]&gt;Table24[[#This Row],[card advantage_max]]</f>
        <v>1</v>
      </c>
      <c r="AK154" t="b">
        <f>Table1[[#This Row],[sweeper_count]]&gt;Table24[[#This Row],[sweeper_max]]</f>
        <v>0</v>
      </c>
      <c r="AL154" t="b">
        <f>Table1[[#This Row],[recursion_count]]&gt;Table24[[#This Row],[recursion_max]]</f>
        <v>0</v>
      </c>
      <c r="AM154" t="b">
        <f>Table1[[#This Row],[tutor_count]]&gt;Table24[[#This Row],[tutor_max]]</f>
        <v>0</v>
      </c>
      <c r="AN154" t="b">
        <f>Table1[[#This Row],[tutor-land_count]]&gt;Table24[[#This Row],[tutor-land_max]]</f>
        <v>1</v>
      </c>
      <c r="AO154" t="b">
        <f>Table1[[#This Row],[land_count]]&gt;Table24[[#This Row],[land_max]]</f>
        <v>1</v>
      </c>
    </row>
    <row r="155" spans="1:41" x14ac:dyDescent="0.25">
      <c r="A155" s="1">
        <v>154</v>
      </c>
      <c r="B155" s="4" t="s">
        <v>164</v>
      </c>
      <c r="C155" s="4" t="b">
        <v>1</v>
      </c>
      <c r="D155" s="4" t="b">
        <v>0</v>
      </c>
      <c r="E155" s="4" t="b">
        <v>0</v>
      </c>
      <c r="F155" s="4" t="b">
        <v>0</v>
      </c>
      <c r="G155" s="4" t="b">
        <v>0</v>
      </c>
      <c r="H155" s="4" t="b">
        <v>0</v>
      </c>
      <c r="I155" s="4" t="b">
        <v>0</v>
      </c>
      <c r="J155" s="4" t="b">
        <v>0</v>
      </c>
      <c r="K155" s="4" t="b">
        <v>0</v>
      </c>
      <c r="L155" s="4" t="b">
        <v>0</v>
      </c>
      <c r="M155" t="b">
        <v>1</v>
      </c>
      <c r="N155">
        <f>COUNTIF(C$2:C155,TRUE)</f>
        <v>51</v>
      </c>
      <c r="O155">
        <f>COUNTIF(D$2:D155,TRUE)</f>
        <v>13</v>
      </c>
      <c r="P155">
        <f>COUNTIF(E$2:E155,TRUE)</f>
        <v>7</v>
      </c>
      <c r="Q155">
        <f>COUNTIF(F$2:F155,TRUE)</f>
        <v>27</v>
      </c>
      <c r="R155">
        <f>COUNTIF(G$2:G155,TRUE)</f>
        <v>4</v>
      </c>
      <c r="S155">
        <f>COUNTIF(H$2:H155,TRUE)</f>
        <v>4</v>
      </c>
      <c r="T155">
        <f>COUNTIF(I$2:I155,TRUE)-Table1[[#This Row],[tutor-land_count]]</f>
        <v>1</v>
      </c>
      <c r="U155">
        <f>COUNTIF(J$2:J155,TRUE)</f>
        <v>31</v>
      </c>
      <c r="V155">
        <f>COUNTIF(K$2:K155,TRUE)</f>
        <v>56</v>
      </c>
      <c r="W155">
        <f>COUNTIF(L$2:L155,TRUE)</f>
        <v>24</v>
      </c>
      <c r="X155">
        <v>12</v>
      </c>
      <c r="Y155">
        <v>10</v>
      </c>
      <c r="Z155">
        <v>5</v>
      </c>
      <c r="AA155">
        <v>10</v>
      </c>
      <c r="AB155">
        <v>4</v>
      </c>
      <c r="AC155">
        <v>4</v>
      </c>
      <c r="AD155">
        <v>5</v>
      </c>
      <c r="AE155">
        <v>0</v>
      </c>
      <c r="AF155">
        <v>38</v>
      </c>
      <c r="AG155" t="b">
        <f>Table1[[#This Row],[ramp_count]]&gt;Table24[[#This Row],[ramp_max]]</f>
        <v>1</v>
      </c>
      <c r="AH155" t="b">
        <f>Table1[[#This Row],[removal_count]]&gt;Table24[[#This Row],[removal_max]]</f>
        <v>1</v>
      </c>
      <c r="AI155" t="b">
        <f>Table1[[#This Row],[protects-permanent_count]]&gt;Table24[[#This Row],[protects-permanent_max]]</f>
        <v>1</v>
      </c>
      <c r="AJ155" t="b">
        <f>Table1[[#This Row],[card advantage_count]]&gt;Table24[[#This Row],[card advantage_max]]</f>
        <v>1</v>
      </c>
      <c r="AK155" t="b">
        <f>Table1[[#This Row],[sweeper_count]]&gt;Table24[[#This Row],[sweeper_max]]</f>
        <v>0</v>
      </c>
      <c r="AL155" t="b">
        <f>Table1[[#This Row],[recursion_count]]&gt;Table24[[#This Row],[recursion_max]]</f>
        <v>0</v>
      </c>
      <c r="AM155" t="b">
        <f>Table1[[#This Row],[tutor_count]]&gt;Table24[[#This Row],[tutor_max]]</f>
        <v>0</v>
      </c>
      <c r="AN155" t="b">
        <f>Table1[[#This Row],[tutor-land_count]]&gt;Table24[[#This Row],[tutor-land_max]]</f>
        <v>1</v>
      </c>
      <c r="AO155" t="b">
        <f>Table1[[#This Row],[land_count]]&gt;Table24[[#This Row],[land_max]]</f>
        <v>1</v>
      </c>
    </row>
    <row r="156" spans="1:41" x14ac:dyDescent="0.25">
      <c r="A156" s="1">
        <v>155</v>
      </c>
      <c r="B156" t="s">
        <v>165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>
        <f>COUNTIF(C$2:C156,TRUE)</f>
        <v>51</v>
      </c>
      <c r="O156">
        <f>COUNTIF(D$2:D156,TRUE)</f>
        <v>13</v>
      </c>
      <c r="P156">
        <f>COUNTIF(E$2:E156,TRUE)</f>
        <v>7</v>
      </c>
      <c r="Q156">
        <f>COUNTIF(F$2:F156,TRUE)</f>
        <v>27</v>
      </c>
      <c r="R156">
        <f>COUNTIF(G$2:G156,TRUE)</f>
        <v>4</v>
      </c>
      <c r="S156">
        <f>COUNTIF(H$2:H156,TRUE)</f>
        <v>4</v>
      </c>
      <c r="T156">
        <f>COUNTIF(I$2:I156,TRUE)-Table1[[#This Row],[tutor-land_count]]</f>
        <v>1</v>
      </c>
      <c r="U156">
        <f>COUNTIF(J$2:J156,TRUE)</f>
        <v>31</v>
      </c>
      <c r="V156">
        <f>COUNTIF(K$2:K156,TRUE)</f>
        <v>56</v>
      </c>
      <c r="W156">
        <f>COUNTIF(L$2:L156,TRUE)</f>
        <v>24</v>
      </c>
      <c r="X156">
        <v>12</v>
      </c>
      <c r="Y156">
        <v>10</v>
      </c>
      <c r="Z156">
        <v>5</v>
      </c>
      <c r="AA156">
        <v>10</v>
      </c>
      <c r="AB156">
        <v>4</v>
      </c>
      <c r="AC156">
        <v>4</v>
      </c>
      <c r="AD156">
        <v>5</v>
      </c>
      <c r="AE156">
        <v>0</v>
      </c>
      <c r="AF156">
        <v>38</v>
      </c>
      <c r="AG156" t="b">
        <f>Table1[[#This Row],[ramp_count]]&gt;Table24[[#This Row],[ramp_max]]</f>
        <v>1</v>
      </c>
      <c r="AH156" t="b">
        <f>Table1[[#This Row],[removal_count]]&gt;Table24[[#This Row],[removal_max]]</f>
        <v>1</v>
      </c>
      <c r="AI156" t="b">
        <f>Table1[[#This Row],[protects-permanent_count]]&gt;Table24[[#This Row],[protects-permanent_max]]</f>
        <v>1</v>
      </c>
      <c r="AJ156" t="b">
        <f>Table1[[#This Row],[card advantage_count]]&gt;Table24[[#This Row],[card advantage_max]]</f>
        <v>1</v>
      </c>
      <c r="AK156" t="b">
        <f>Table1[[#This Row],[sweeper_count]]&gt;Table24[[#This Row],[sweeper_max]]</f>
        <v>0</v>
      </c>
      <c r="AL156" t="b">
        <f>Table1[[#This Row],[recursion_count]]&gt;Table24[[#This Row],[recursion_max]]</f>
        <v>0</v>
      </c>
      <c r="AM156" t="b">
        <f>Table1[[#This Row],[tutor_count]]&gt;Table24[[#This Row],[tutor_max]]</f>
        <v>0</v>
      </c>
      <c r="AN156" t="b">
        <f>Table1[[#This Row],[tutor-land_count]]&gt;Table24[[#This Row],[tutor-land_max]]</f>
        <v>1</v>
      </c>
      <c r="AO156" t="b">
        <f>Table1[[#This Row],[land_count]]&gt;Table24[[#This Row],[land_max]]</f>
        <v>1</v>
      </c>
    </row>
    <row r="157" spans="1:41" x14ac:dyDescent="0.25">
      <c r="A157" s="1">
        <v>156</v>
      </c>
      <c r="B157" t="s">
        <v>166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1</v>
      </c>
      <c r="I157" t="b">
        <v>1</v>
      </c>
      <c r="J157" t="b">
        <v>0</v>
      </c>
      <c r="K157" t="b">
        <v>0</v>
      </c>
      <c r="L157" t="b">
        <v>0</v>
      </c>
      <c r="M157" t="b">
        <v>0</v>
      </c>
      <c r="N157">
        <f>COUNTIF(C$2:C157,TRUE)</f>
        <v>51</v>
      </c>
      <c r="O157">
        <f>COUNTIF(D$2:D157,TRUE)</f>
        <v>13</v>
      </c>
      <c r="P157">
        <f>COUNTIF(E$2:E157,TRUE)</f>
        <v>7</v>
      </c>
      <c r="Q157">
        <f>COUNTIF(F$2:F157,TRUE)</f>
        <v>27</v>
      </c>
      <c r="R157">
        <f>COUNTIF(G$2:G157,TRUE)</f>
        <v>4</v>
      </c>
      <c r="S157">
        <f>COUNTIF(H$2:H157,TRUE)</f>
        <v>5</v>
      </c>
      <c r="T157">
        <f>COUNTIF(I$2:I157,TRUE)-Table1[[#This Row],[tutor-land_count]]</f>
        <v>2</v>
      </c>
      <c r="U157">
        <f>COUNTIF(J$2:J157,TRUE)</f>
        <v>31</v>
      </c>
      <c r="V157">
        <f>COUNTIF(K$2:K157,TRUE)</f>
        <v>56</v>
      </c>
      <c r="W157">
        <f>COUNTIF(L$2:L157,TRUE)</f>
        <v>24</v>
      </c>
      <c r="X157">
        <v>12</v>
      </c>
      <c r="Y157">
        <v>10</v>
      </c>
      <c r="Z157">
        <v>5</v>
      </c>
      <c r="AA157">
        <v>10</v>
      </c>
      <c r="AB157">
        <v>4</v>
      </c>
      <c r="AC157">
        <v>4</v>
      </c>
      <c r="AD157">
        <v>5</v>
      </c>
      <c r="AE157">
        <v>0</v>
      </c>
      <c r="AF157">
        <v>38</v>
      </c>
      <c r="AG157" t="b">
        <f>Table1[[#This Row],[ramp_count]]&gt;Table24[[#This Row],[ramp_max]]</f>
        <v>1</v>
      </c>
      <c r="AH157" t="b">
        <f>Table1[[#This Row],[removal_count]]&gt;Table24[[#This Row],[removal_max]]</f>
        <v>1</v>
      </c>
      <c r="AI157" t="b">
        <f>Table1[[#This Row],[protects-permanent_count]]&gt;Table24[[#This Row],[protects-permanent_max]]</f>
        <v>1</v>
      </c>
      <c r="AJ157" t="b">
        <f>Table1[[#This Row],[card advantage_count]]&gt;Table24[[#This Row],[card advantage_max]]</f>
        <v>1</v>
      </c>
      <c r="AK157" t="b">
        <f>Table1[[#This Row],[sweeper_count]]&gt;Table24[[#This Row],[sweeper_max]]</f>
        <v>0</v>
      </c>
      <c r="AL157" t="b">
        <f>Table1[[#This Row],[recursion_count]]&gt;Table24[[#This Row],[recursion_max]]</f>
        <v>1</v>
      </c>
      <c r="AM157" t="b">
        <f>Table1[[#This Row],[tutor_count]]&gt;Table24[[#This Row],[tutor_max]]</f>
        <v>0</v>
      </c>
      <c r="AN157" t="b">
        <f>Table1[[#This Row],[tutor-land_count]]&gt;Table24[[#This Row],[tutor-land_max]]</f>
        <v>1</v>
      </c>
      <c r="AO157" t="b">
        <f>Table1[[#This Row],[land_count]]&gt;Table24[[#This Row],[land_max]]</f>
        <v>1</v>
      </c>
    </row>
    <row r="158" spans="1:41" x14ac:dyDescent="0.25">
      <c r="A158" s="1">
        <v>157</v>
      </c>
      <c r="B158" t="s">
        <v>167</v>
      </c>
      <c r="C158" t="b">
        <v>0</v>
      </c>
      <c r="D158" t="b">
        <v>0</v>
      </c>
      <c r="E158" t="b">
        <v>1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>
        <f>COUNTIF(C$2:C158,TRUE)</f>
        <v>51</v>
      </c>
      <c r="O158">
        <f>COUNTIF(D$2:D158,TRUE)</f>
        <v>13</v>
      </c>
      <c r="P158">
        <f>COUNTIF(E$2:E158,TRUE)</f>
        <v>8</v>
      </c>
      <c r="Q158">
        <f>COUNTIF(F$2:F158,TRUE)</f>
        <v>27</v>
      </c>
      <c r="R158">
        <f>COUNTIF(G$2:G158,TRUE)</f>
        <v>4</v>
      </c>
      <c r="S158">
        <f>COUNTIF(H$2:H158,TRUE)</f>
        <v>5</v>
      </c>
      <c r="T158">
        <f>COUNTIF(I$2:I158,TRUE)-Table1[[#This Row],[tutor-land_count]]</f>
        <v>2</v>
      </c>
      <c r="U158">
        <f>COUNTIF(J$2:J158,TRUE)</f>
        <v>31</v>
      </c>
      <c r="V158">
        <f>COUNTIF(K$2:K158,TRUE)</f>
        <v>56</v>
      </c>
      <c r="W158">
        <f>COUNTIF(L$2:L158,TRUE)</f>
        <v>24</v>
      </c>
      <c r="X158">
        <v>12</v>
      </c>
      <c r="Y158">
        <v>10</v>
      </c>
      <c r="Z158">
        <v>5</v>
      </c>
      <c r="AA158">
        <v>10</v>
      </c>
      <c r="AB158">
        <v>4</v>
      </c>
      <c r="AC158">
        <v>4</v>
      </c>
      <c r="AD158">
        <v>5</v>
      </c>
      <c r="AE158">
        <v>0</v>
      </c>
      <c r="AF158">
        <v>38</v>
      </c>
      <c r="AG158" t="b">
        <f>Table1[[#This Row],[ramp_count]]&gt;Table24[[#This Row],[ramp_max]]</f>
        <v>1</v>
      </c>
      <c r="AH158" t="b">
        <f>Table1[[#This Row],[removal_count]]&gt;Table24[[#This Row],[removal_max]]</f>
        <v>1</v>
      </c>
      <c r="AI158" t="b">
        <f>Table1[[#This Row],[protects-permanent_count]]&gt;Table24[[#This Row],[protects-permanent_max]]</f>
        <v>1</v>
      </c>
      <c r="AJ158" t="b">
        <f>Table1[[#This Row],[card advantage_count]]&gt;Table24[[#This Row],[card advantage_max]]</f>
        <v>1</v>
      </c>
      <c r="AK158" t="b">
        <f>Table1[[#This Row],[sweeper_count]]&gt;Table24[[#This Row],[sweeper_max]]</f>
        <v>0</v>
      </c>
      <c r="AL158" t="b">
        <f>Table1[[#This Row],[recursion_count]]&gt;Table24[[#This Row],[recursion_max]]</f>
        <v>1</v>
      </c>
      <c r="AM158" t="b">
        <f>Table1[[#This Row],[tutor_count]]&gt;Table24[[#This Row],[tutor_max]]</f>
        <v>0</v>
      </c>
      <c r="AN158" t="b">
        <f>Table1[[#This Row],[tutor-land_count]]&gt;Table24[[#This Row],[tutor-land_max]]</f>
        <v>1</v>
      </c>
      <c r="AO158" t="b">
        <f>Table1[[#This Row],[land_count]]&gt;Table24[[#This Row],[land_max]]</f>
        <v>1</v>
      </c>
    </row>
    <row r="159" spans="1:41" x14ac:dyDescent="0.25">
      <c r="A159" s="1">
        <v>158</v>
      </c>
      <c r="B159" t="s">
        <v>168</v>
      </c>
      <c r="C159" t="b">
        <v>1</v>
      </c>
      <c r="D159" t="b">
        <v>0</v>
      </c>
      <c r="E159" t="b">
        <v>0</v>
      </c>
      <c r="F159" t="b">
        <v>1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1</v>
      </c>
      <c r="M159" t="b">
        <v>0</v>
      </c>
      <c r="N159">
        <f>COUNTIF(C$2:C159,TRUE)</f>
        <v>52</v>
      </c>
      <c r="O159">
        <f>COUNTIF(D$2:D159,TRUE)</f>
        <v>13</v>
      </c>
      <c r="P159">
        <f>COUNTIF(E$2:E159,TRUE)</f>
        <v>8</v>
      </c>
      <c r="Q159">
        <f>COUNTIF(F$2:F159,TRUE)</f>
        <v>28</v>
      </c>
      <c r="R159">
        <f>COUNTIF(G$2:G159,TRUE)</f>
        <v>4</v>
      </c>
      <c r="S159">
        <f>COUNTIF(H$2:H159,TRUE)</f>
        <v>5</v>
      </c>
      <c r="T159">
        <f>COUNTIF(I$2:I159,TRUE)-Table1[[#This Row],[tutor-land_count]]</f>
        <v>2</v>
      </c>
      <c r="U159">
        <f>COUNTIF(J$2:J159,TRUE)</f>
        <v>31</v>
      </c>
      <c r="V159">
        <f>COUNTIF(K$2:K159,TRUE)</f>
        <v>56</v>
      </c>
      <c r="W159">
        <f>COUNTIF(L$2:L159,TRUE)</f>
        <v>25</v>
      </c>
      <c r="X159">
        <v>12</v>
      </c>
      <c r="Y159">
        <v>10</v>
      </c>
      <c r="Z159">
        <v>5</v>
      </c>
      <c r="AA159">
        <v>10</v>
      </c>
      <c r="AB159">
        <v>4</v>
      </c>
      <c r="AC159">
        <v>4</v>
      </c>
      <c r="AD159">
        <v>5</v>
      </c>
      <c r="AE159">
        <v>0</v>
      </c>
      <c r="AF159">
        <v>38</v>
      </c>
      <c r="AG159" t="b">
        <f>Table1[[#This Row],[ramp_count]]&gt;Table24[[#This Row],[ramp_max]]</f>
        <v>1</v>
      </c>
      <c r="AH159" t="b">
        <f>Table1[[#This Row],[removal_count]]&gt;Table24[[#This Row],[removal_max]]</f>
        <v>1</v>
      </c>
      <c r="AI159" t="b">
        <f>Table1[[#This Row],[protects-permanent_count]]&gt;Table24[[#This Row],[protects-permanent_max]]</f>
        <v>1</v>
      </c>
      <c r="AJ159" t="b">
        <f>Table1[[#This Row],[card advantage_count]]&gt;Table24[[#This Row],[card advantage_max]]</f>
        <v>1</v>
      </c>
      <c r="AK159" t="b">
        <f>Table1[[#This Row],[sweeper_count]]&gt;Table24[[#This Row],[sweeper_max]]</f>
        <v>0</v>
      </c>
      <c r="AL159" t="b">
        <f>Table1[[#This Row],[recursion_count]]&gt;Table24[[#This Row],[recursion_max]]</f>
        <v>1</v>
      </c>
      <c r="AM159" t="b">
        <f>Table1[[#This Row],[tutor_count]]&gt;Table24[[#This Row],[tutor_max]]</f>
        <v>0</v>
      </c>
      <c r="AN159" t="b">
        <f>Table1[[#This Row],[tutor-land_count]]&gt;Table24[[#This Row],[tutor-land_max]]</f>
        <v>1</v>
      </c>
      <c r="AO159" t="b">
        <f>Table1[[#This Row],[land_count]]&gt;Table24[[#This Row],[land_max]]</f>
        <v>1</v>
      </c>
    </row>
    <row r="160" spans="1:41" x14ac:dyDescent="0.25">
      <c r="A160" s="1">
        <v>159</v>
      </c>
      <c r="B160" t="s">
        <v>169</v>
      </c>
      <c r="C160" t="b">
        <v>0</v>
      </c>
      <c r="D160" t="b">
        <v>0</v>
      </c>
      <c r="E160" t="b">
        <v>1</v>
      </c>
      <c r="F160" t="b">
        <v>1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>
        <f>COUNTIF(C$2:C160,TRUE)</f>
        <v>52</v>
      </c>
      <c r="O160">
        <f>COUNTIF(D$2:D160,TRUE)</f>
        <v>13</v>
      </c>
      <c r="P160">
        <f>COUNTIF(E$2:E160,TRUE)</f>
        <v>9</v>
      </c>
      <c r="Q160">
        <f>COUNTIF(F$2:F160,TRUE)</f>
        <v>29</v>
      </c>
      <c r="R160">
        <f>COUNTIF(G$2:G160,TRUE)</f>
        <v>4</v>
      </c>
      <c r="S160">
        <f>COUNTIF(H$2:H160,TRUE)</f>
        <v>5</v>
      </c>
      <c r="T160">
        <f>COUNTIF(I$2:I160,TRUE)-Table1[[#This Row],[tutor-land_count]]</f>
        <v>2</v>
      </c>
      <c r="U160">
        <f>COUNTIF(J$2:J160,TRUE)</f>
        <v>31</v>
      </c>
      <c r="V160">
        <f>COUNTIF(K$2:K160,TRUE)</f>
        <v>56</v>
      </c>
      <c r="W160">
        <f>COUNTIF(L$2:L160,TRUE)</f>
        <v>25</v>
      </c>
      <c r="X160">
        <v>12</v>
      </c>
      <c r="Y160">
        <v>10</v>
      </c>
      <c r="Z160">
        <v>5</v>
      </c>
      <c r="AA160">
        <v>10</v>
      </c>
      <c r="AB160">
        <v>4</v>
      </c>
      <c r="AC160">
        <v>4</v>
      </c>
      <c r="AD160">
        <v>5</v>
      </c>
      <c r="AE160">
        <v>0</v>
      </c>
      <c r="AF160">
        <v>38</v>
      </c>
      <c r="AG160" t="b">
        <f>Table1[[#This Row],[ramp_count]]&gt;Table24[[#This Row],[ramp_max]]</f>
        <v>1</v>
      </c>
      <c r="AH160" t="b">
        <f>Table1[[#This Row],[removal_count]]&gt;Table24[[#This Row],[removal_max]]</f>
        <v>1</v>
      </c>
      <c r="AI160" t="b">
        <f>Table1[[#This Row],[protects-permanent_count]]&gt;Table24[[#This Row],[protects-permanent_max]]</f>
        <v>1</v>
      </c>
      <c r="AJ160" t="b">
        <f>Table1[[#This Row],[card advantage_count]]&gt;Table24[[#This Row],[card advantage_max]]</f>
        <v>1</v>
      </c>
      <c r="AK160" t="b">
        <f>Table1[[#This Row],[sweeper_count]]&gt;Table24[[#This Row],[sweeper_max]]</f>
        <v>0</v>
      </c>
      <c r="AL160" t="b">
        <f>Table1[[#This Row],[recursion_count]]&gt;Table24[[#This Row],[recursion_max]]</f>
        <v>1</v>
      </c>
      <c r="AM160" t="b">
        <f>Table1[[#This Row],[tutor_count]]&gt;Table24[[#This Row],[tutor_max]]</f>
        <v>0</v>
      </c>
      <c r="AN160" t="b">
        <f>Table1[[#This Row],[tutor-land_count]]&gt;Table24[[#This Row],[tutor-land_max]]</f>
        <v>1</v>
      </c>
      <c r="AO160" t="b">
        <f>Table1[[#This Row],[land_count]]&gt;Table24[[#This Row],[land_max]]</f>
        <v>1</v>
      </c>
    </row>
    <row r="161" spans="1:41" x14ac:dyDescent="0.25">
      <c r="A161" s="1">
        <v>160</v>
      </c>
      <c r="B161" t="s">
        <v>170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1</v>
      </c>
      <c r="L161" t="b">
        <v>0</v>
      </c>
      <c r="M161" t="b">
        <v>0</v>
      </c>
      <c r="N161">
        <f>COUNTIF(C$2:C161,TRUE)</f>
        <v>52</v>
      </c>
      <c r="O161">
        <f>COUNTIF(D$2:D161,TRUE)</f>
        <v>13</v>
      </c>
      <c r="P161">
        <f>COUNTIF(E$2:E161,TRUE)</f>
        <v>9</v>
      </c>
      <c r="Q161">
        <f>COUNTIF(F$2:F161,TRUE)</f>
        <v>29</v>
      </c>
      <c r="R161">
        <f>COUNTIF(G$2:G161,TRUE)</f>
        <v>4</v>
      </c>
      <c r="S161">
        <f>COUNTIF(H$2:H161,TRUE)</f>
        <v>5</v>
      </c>
      <c r="T161">
        <f>COUNTIF(I$2:I161,TRUE)-Table1[[#This Row],[tutor-land_count]]</f>
        <v>2</v>
      </c>
      <c r="U161">
        <f>COUNTIF(J$2:J161,TRUE)</f>
        <v>31</v>
      </c>
      <c r="V161">
        <f>COUNTIF(K$2:K161,TRUE)</f>
        <v>57</v>
      </c>
      <c r="W161">
        <f>COUNTIF(L$2:L161,TRUE)</f>
        <v>25</v>
      </c>
      <c r="X161">
        <v>12</v>
      </c>
      <c r="Y161">
        <v>10</v>
      </c>
      <c r="Z161">
        <v>5</v>
      </c>
      <c r="AA161">
        <v>10</v>
      </c>
      <c r="AB161">
        <v>4</v>
      </c>
      <c r="AC161">
        <v>4</v>
      </c>
      <c r="AD161">
        <v>5</v>
      </c>
      <c r="AE161">
        <v>0</v>
      </c>
      <c r="AF161">
        <v>38</v>
      </c>
      <c r="AG161" t="b">
        <f>Table1[[#This Row],[ramp_count]]&gt;Table24[[#This Row],[ramp_max]]</f>
        <v>1</v>
      </c>
      <c r="AH161" t="b">
        <f>Table1[[#This Row],[removal_count]]&gt;Table24[[#This Row],[removal_max]]</f>
        <v>1</v>
      </c>
      <c r="AI161" t="b">
        <f>Table1[[#This Row],[protects-permanent_count]]&gt;Table24[[#This Row],[protects-permanent_max]]</f>
        <v>1</v>
      </c>
      <c r="AJ161" t="b">
        <f>Table1[[#This Row],[card advantage_count]]&gt;Table24[[#This Row],[card advantage_max]]</f>
        <v>1</v>
      </c>
      <c r="AK161" t="b">
        <f>Table1[[#This Row],[sweeper_count]]&gt;Table24[[#This Row],[sweeper_max]]</f>
        <v>0</v>
      </c>
      <c r="AL161" t="b">
        <f>Table1[[#This Row],[recursion_count]]&gt;Table24[[#This Row],[recursion_max]]</f>
        <v>1</v>
      </c>
      <c r="AM161" t="b">
        <f>Table1[[#This Row],[tutor_count]]&gt;Table24[[#This Row],[tutor_max]]</f>
        <v>0</v>
      </c>
      <c r="AN161" t="b">
        <f>Table1[[#This Row],[tutor-land_count]]&gt;Table24[[#This Row],[tutor-land_max]]</f>
        <v>1</v>
      </c>
      <c r="AO161" t="b">
        <f>Table1[[#This Row],[land_count]]&gt;Table24[[#This Row],[land_max]]</f>
        <v>1</v>
      </c>
    </row>
    <row r="162" spans="1:41" x14ac:dyDescent="0.25">
      <c r="A162" s="1">
        <v>161</v>
      </c>
      <c r="B162" s="4" t="s">
        <v>171</v>
      </c>
      <c r="C162" s="4" t="b">
        <v>1</v>
      </c>
      <c r="D162" s="4" t="b">
        <v>0</v>
      </c>
      <c r="E162" s="4" t="b">
        <v>0</v>
      </c>
      <c r="F162" s="4" t="b">
        <v>0</v>
      </c>
      <c r="G162" s="4" t="b">
        <v>0</v>
      </c>
      <c r="H162" s="4" t="b">
        <v>0</v>
      </c>
      <c r="I162" s="4" t="b">
        <v>0</v>
      </c>
      <c r="J162" s="4" t="b">
        <v>0</v>
      </c>
      <c r="K162" s="4" t="b">
        <v>0</v>
      </c>
      <c r="L162" s="4" t="b">
        <v>0</v>
      </c>
      <c r="M162" t="b">
        <v>1</v>
      </c>
      <c r="N162">
        <f>COUNTIF(C$2:C162,TRUE)</f>
        <v>53</v>
      </c>
      <c r="O162">
        <f>COUNTIF(D$2:D162,TRUE)</f>
        <v>13</v>
      </c>
      <c r="P162">
        <f>COUNTIF(E$2:E162,TRUE)</f>
        <v>9</v>
      </c>
      <c r="Q162">
        <f>COUNTIF(F$2:F162,TRUE)</f>
        <v>29</v>
      </c>
      <c r="R162">
        <f>COUNTIF(G$2:G162,TRUE)</f>
        <v>4</v>
      </c>
      <c r="S162">
        <f>COUNTIF(H$2:H162,TRUE)</f>
        <v>5</v>
      </c>
      <c r="T162">
        <f>COUNTIF(I$2:I162,TRUE)-Table1[[#This Row],[tutor-land_count]]</f>
        <v>2</v>
      </c>
      <c r="U162">
        <f>COUNTIF(J$2:J162,TRUE)</f>
        <v>31</v>
      </c>
      <c r="V162">
        <f>COUNTIF(K$2:K162,TRUE)</f>
        <v>57</v>
      </c>
      <c r="W162">
        <f>COUNTIF(L$2:L162,TRUE)</f>
        <v>25</v>
      </c>
      <c r="X162">
        <v>12</v>
      </c>
      <c r="Y162">
        <v>10</v>
      </c>
      <c r="Z162">
        <v>5</v>
      </c>
      <c r="AA162">
        <v>10</v>
      </c>
      <c r="AB162">
        <v>4</v>
      </c>
      <c r="AC162">
        <v>4</v>
      </c>
      <c r="AD162">
        <v>5</v>
      </c>
      <c r="AE162">
        <v>0</v>
      </c>
      <c r="AF162">
        <v>38</v>
      </c>
      <c r="AG162" t="b">
        <f>Table1[[#This Row],[ramp_count]]&gt;Table24[[#This Row],[ramp_max]]</f>
        <v>1</v>
      </c>
      <c r="AH162" t="b">
        <f>Table1[[#This Row],[removal_count]]&gt;Table24[[#This Row],[removal_max]]</f>
        <v>1</v>
      </c>
      <c r="AI162" t="b">
        <f>Table1[[#This Row],[protects-permanent_count]]&gt;Table24[[#This Row],[protects-permanent_max]]</f>
        <v>1</v>
      </c>
      <c r="AJ162" t="b">
        <f>Table1[[#This Row],[card advantage_count]]&gt;Table24[[#This Row],[card advantage_max]]</f>
        <v>1</v>
      </c>
      <c r="AK162" t="b">
        <f>Table1[[#This Row],[sweeper_count]]&gt;Table24[[#This Row],[sweeper_max]]</f>
        <v>0</v>
      </c>
      <c r="AL162" t="b">
        <f>Table1[[#This Row],[recursion_count]]&gt;Table24[[#This Row],[recursion_max]]</f>
        <v>1</v>
      </c>
      <c r="AM162" t="b">
        <f>Table1[[#This Row],[tutor_count]]&gt;Table24[[#This Row],[tutor_max]]</f>
        <v>0</v>
      </c>
      <c r="AN162" t="b">
        <f>Table1[[#This Row],[tutor-land_count]]&gt;Table24[[#This Row],[tutor-land_max]]</f>
        <v>1</v>
      </c>
      <c r="AO162" t="b">
        <f>Table1[[#This Row],[land_count]]&gt;Table24[[#This Row],[land_max]]</f>
        <v>1</v>
      </c>
    </row>
    <row r="163" spans="1:41" x14ac:dyDescent="0.25">
      <c r="A163" s="1">
        <v>162</v>
      </c>
      <c r="B163" s="4" t="s">
        <v>172</v>
      </c>
      <c r="C163" s="4" t="b">
        <v>1</v>
      </c>
      <c r="D163" s="4" t="b">
        <v>0</v>
      </c>
      <c r="E163" s="4" t="b">
        <v>0</v>
      </c>
      <c r="F163" s="4" t="b">
        <v>0</v>
      </c>
      <c r="G163" s="4" t="b">
        <v>0</v>
      </c>
      <c r="H163" s="4" t="b">
        <v>0</v>
      </c>
      <c r="I163" s="4" t="b">
        <v>0</v>
      </c>
      <c r="J163" s="4" t="b">
        <v>0</v>
      </c>
      <c r="K163" s="4" t="b">
        <v>0</v>
      </c>
      <c r="L163" s="4" t="b">
        <v>0</v>
      </c>
      <c r="M163" t="b">
        <v>1</v>
      </c>
      <c r="N163">
        <f>COUNTIF(C$2:C163,TRUE)</f>
        <v>54</v>
      </c>
      <c r="O163">
        <f>COUNTIF(D$2:D163,TRUE)</f>
        <v>13</v>
      </c>
      <c r="P163">
        <f>COUNTIF(E$2:E163,TRUE)</f>
        <v>9</v>
      </c>
      <c r="Q163">
        <f>COUNTIF(F$2:F163,TRUE)</f>
        <v>29</v>
      </c>
      <c r="R163">
        <f>COUNTIF(G$2:G163,TRUE)</f>
        <v>4</v>
      </c>
      <c r="S163">
        <f>COUNTIF(H$2:H163,TRUE)</f>
        <v>5</v>
      </c>
      <c r="T163">
        <f>COUNTIF(I$2:I163,TRUE)-Table1[[#This Row],[tutor-land_count]]</f>
        <v>2</v>
      </c>
      <c r="U163">
        <f>COUNTIF(J$2:J163,TRUE)</f>
        <v>31</v>
      </c>
      <c r="V163">
        <f>COUNTIF(K$2:K163,TRUE)</f>
        <v>57</v>
      </c>
      <c r="W163">
        <f>COUNTIF(L$2:L163,TRUE)</f>
        <v>25</v>
      </c>
      <c r="X163">
        <v>12</v>
      </c>
      <c r="Y163">
        <v>10</v>
      </c>
      <c r="Z163">
        <v>5</v>
      </c>
      <c r="AA163">
        <v>10</v>
      </c>
      <c r="AB163">
        <v>4</v>
      </c>
      <c r="AC163">
        <v>4</v>
      </c>
      <c r="AD163">
        <v>5</v>
      </c>
      <c r="AE163">
        <v>0</v>
      </c>
      <c r="AF163">
        <v>38</v>
      </c>
      <c r="AG163" t="b">
        <f>Table1[[#This Row],[ramp_count]]&gt;Table24[[#This Row],[ramp_max]]</f>
        <v>1</v>
      </c>
      <c r="AH163" t="b">
        <f>Table1[[#This Row],[removal_count]]&gt;Table24[[#This Row],[removal_max]]</f>
        <v>1</v>
      </c>
      <c r="AI163" t="b">
        <f>Table1[[#This Row],[protects-permanent_count]]&gt;Table24[[#This Row],[protects-permanent_max]]</f>
        <v>1</v>
      </c>
      <c r="AJ163" t="b">
        <f>Table1[[#This Row],[card advantage_count]]&gt;Table24[[#This Row],[card advantage_max]]</f>
        <v>1</v>
      </c>
      <c r="AK163" t="b">
        <f>Table1[[#This Row],[sweeper_count]]&gt;Table24[[#This Row],[sweeper_max]]</f>
        <v>0</v>
      </c>
      <c r="AL163" t="b">
        <f>Table1[[#This Row],[recursion_count]]&gt;Table24[[#This Row],[recursion_max]]</f>
        <v>1</v>
      </c>
      <c r="AM163" t="b">
        <f>Table1[[#This Row],[tutor_count]]&gt;Table24[[#This Row],[tutor_max]]</f>
        <v>0</v>
      </c>
      <c r="AN163" t="b">
        <f>Table1[[#This Row],[tutor-land_count]]&gt;Table24[[#This Row],[tutor-land_max]]</f>
        <v>1</v>
      </c>
      <c r="AO163" t="b">
        <f>Table1[[#This Row],[land_count]]&gt;Table24[[#This Row],[land_max]]</f>
        <v>1</v>
      </c>
    </row>
    <row r="164" spans="1:41" x14ac:dyDescent="0.25">
      <c r="A164" s="1">
        <v>163</v>
      </c>
      <c r="B164" t="s">
        <v>173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>
        <f>COUNTIF(C$2:C164,TRUE)</f>
        <v>54</v>
      </c>
      <c r="O164">
        <f>COUNTIF(D$2:D164,TRUE)</f>
        <v>13</v>
      </c>
      <c r="P164">
        <f>COUNTIF(E$2:E164,TRUE)</f>
        <v>9</v>
      </c>
      <c r="Q164">
        <f>COUNTIF(F$2:F164,TRUE)</f>
        <v>29</v>
      </c>
      <c r="R164">
        <f>COUNTIF(G$2:G164,TRUE)</f>
        <v>4</v>
      </c>
      <c r="S164">
        <f>COUNTIF(H$2:H164,TRUE)</f>
        <v>5</v>
      </c>
      <c r="T164">
        <f>COUNTIF(I$2:I164,TRUE)-Table1[[#This Row],[tutor-land_count]]</f>
        <v>2</v>
      </c>
      <c r="U164">
        <f>COUNTIF(J$2:J164,TRUE)</f>
        <v>31</v>
      </c>
      <c r="V164">
        <f>COUNTIF(K$2:K164,TRUE)</f>
        <v>57</v>
      </c>
      <c r="W164">
        <f>COUNTIF(L$2:L164,TRUE)</f>
        <v>25</v>
      </c>
      <c r="X164">
        <v>12</v>
      </c>
      <c r="Y164">
        <v>10</v>
      </c>
      <c r="Z164">
        <v>5</v>
      </c>
      <c r="AA164">
        <v>10</v>
      </c>
      <c r="AB164">
        <v>4</v>
      </c>
      <c r="AC164">
        <v>4</v>
      </c>
      <c r="AD164">
        <v>5</v>
      </c>
      <c r="AE164">
        <v>0</v>
      </c>
      <c r="AF164">
        <v>38</v>
      </c>
      <c r="AG164" t="b">
        <f>Table1[[#This Row],[ramp_count]]&gt;Table24[[#This Row],[ramp_max]]</f>
        <v>1</v>
      </c>
      <c r="AH164" t="b">
        <f>Table1[[#This Row],[removal_count]]&gt;Table24[[#This Row],[removal_max]]</f>
        <v>1</v>
      </c>
      <c r="AI164" t="b">
        <f>Table1[[#This Row],[protects-permanent_count]]&gt;Table24[[#This Row],[protects-permanent_max]]</f>
        <v>1</v>
      </c>
      <c r="AJ164" t="b">
        <f>Table1[[#This Row],[card advantage_count]]&gt;Table24[[#This Row],[card advantage_max]]</f>
        <v>1</v>
      </c>
      <c r="AK164" t="b">
        <f>Table1[[#This Row],[sweeper_count]]&gt;Table24[[#This Row],[sweeper_max]]</f>
        <v>0</v>
      </c>
      <c r="AL164" t="b">
        <f>Table1[[#This Row],[recursion_count]]&gt;Table24[[#This Row],[recursion_max]]</f>
        <v>1</v>
      </c>
      <c r="AM164" t="b">
        <f>Table1[[#This Row],[tutor_count]]&gt;Table24[[#This Row],[tutor_max]]</f>
        <v>0</v>
      </c>
      <c r="AN164" t="b">
        <f>Table1[[#This Row],[tutor-land_count]]&gt;Table24[[#This Row],[tutor-land_max]]</f>
        <v>1</v>
      </c>
      <c r="AO164" t="b">
        <f>Table1[[#This Row],[land_count]]&gt;Table24[[#This Row],[land_max]]</f>
        <v>1</v>
      </c>
    </row>
    <row r="165" spans="1:41" x14ac:dyDescent="0.25">
      <c r="A165" s="1">
        <v>164</v>
      </c>
      <c r="B165" s="4" t="s">
        <v>174</v>
      </c>
      <c r="C165" s="4" t="b">
        <v>1</v>
      </c>
      <c r="D165" s="4" t="b">
        <v>0</v>
      </c>
      <c r="E165" s="4" t="b">
        <v>0</v>
      </c>
      <c r="F165" s="4" t="b">
        <v>0</v>
      </c>
      <c r="G165" s="4" t="b">
        <v>0</v>
      </c>
      <c r="H165" s="4" t="b">
        <v>0</v>
      </c>
      <c r="I165" s="4" t="b">
        <v>0</v>
      </c>
      <c r="J165" s="4" t="b">
        <v>0</v>
      </c>
      <c r="K165" s="4" t="b">
        <v>0</v>
      </c>
      <c r="L165" s="4" t="b">
        <v>1</v>
      </c>
      <c r="M165" t="b">
        <v>1</v>
      </c>
      <c r="N165">
        <f>COUNTIF(C$2:C165,TRUE)</f>
        <v>55</v>
      </c>
      <c r="O165">
        <f>COUNTIF(D$2:D165,TRUE)</f>
        <v>13</v>
      </c>
      <c r="P165">
        <f>COUNTIF(E$2:E165,TRUE)</f>
        <v>9</v>
      </c>
      <c r="Q165">
        <f>COUNTIF(F$2:F165,TRUE)</f>
        <v>29</v>
      </c>
      <c r="R165">
        <f>COUNTIF(G$2:G165,TRUE)</f>
        <v>4</v>
      </c>
      <c r="S165">
        <f>COUNTIF(H$2:H165,TRUE)</f>
        <v>5</v>
      </c>
      <c r="T165">
        <f>COUNTIF(I$2:I165,TRUE)-Table1[[#This Row],[tutor-land_count]]</f>
        <v>2</v>
      </c>
      <c r="U165">
        <f>COUNTIF(J$2:J165,TRUE)</f>
        <v>31</v>
      </c>
      <c r="V165">
        <f>COUNTIF(K$2:K165,TRUE)</f>
        <v>57</v>
      </c>
      <c r="W165">
        <f>COUNTIF(L$2:L165,TRUE)</f>
        <v>26</v>
      </c>
      <c r="X165">
        <v>12</v>
      </c>
      <c r="Y165">
        <v>10</v>
      </c>
      <c r="Z165">
        <v>5</v>
      </c>
      <c r="AA165">
        <v>10</v>
      </c>
      <c r="AB165">
        <v>4</v>
      </c>
      <c r="AC165">
        <v>4</v>
      </c>
      <c r="AD165">
        <v>5</v>
      </c>
      <c r="AE165">
        <v>0</v>
      </c>
      <c r="AF165">
        <v>38</v>
      </c>
      <c r="AG165" t="b">
        <f>Table1[[#This Row],[ramp_count]]&gt;Table24[[#This Row],[ramp_max]]</f>
        <v>1</v>
      </c>
      <c r="AH165" t="b">
        <f>Table1[[#This Row],[removal_count]]&gt;Table24[[#This Row],[removal_max]]</f>
        <v>1</v>
      </c>
      <c r="AI165" t="b">
        <f>Table1[[#This Row],[protects-permanent_count]]&gt;Table24[[#This Row],[protects-permanent_max]]</f>
        <v>1</v>
      </c>
      <c r="AJ165" t="b">
        <f>Table1[[#This Row],[card advantage_count]]&gt;Table24[[#This Row],[card advantage_max]]</f>
        <v>1</v>
      </c>
      <c r="AK165" t="b">
        <f>Table1[[#This Row],[sweeper_count]]&gt;Table24[[#This Row],[sweeper_max]]</f>
        <v>0</v>
      </c>
      <c r="AL165" t="b">
        <f>Table1[[#This Row],[recursion_count]]&gt;Table24[[#This Row],[recursion_max]]</f>
        <v>1</v>
      </c>
      <c r="AM165" t="b">
        <f>Table1[[#This Row],[tutor_count]]&gt;Table24[[#This Row],[tutor_max]]</f>
        <v>0</v>
      </c>
      <c r="AN165" t="b">
        <f>Table1[[#This Row],[tutor-land_count]]&gt;Table24[[#This Row],[tutor-land_max]]</f>
        <v>1</v>
      </c>
      <c r="AO165" t="b">
        <f>Table1[[#This Row],[land_count]]&gt;Table24[[#This Row],[land_max]]</f>
        <v>1</v>
      </c>
    </row>
    <row r="166" spans="1:41" x14ac:dyDescent="0.25">
      <c r="A166" s="1">
        <v>165</v>
      </c>
      <c r="B166" s="4" t="s">
        <v>175</v>
      </c>
      <c r="C166" s="4" t="b">
        <v>1</v>
      </c>
      <c r="D166" s="4" t="b">
        <v>0</v>
      </c>
      <c r="E166" s="4" t="b">
        <v>0</v>
      </c>
      <c r="F166" s="4" t="b">
        <v>0</v>
      </c>
      <c r="G166" s="4" t="b">
        <v>0</v>
      </c>
      <c r="H166" s="4" t="b">
        <v>0</v>
      </c>
      <c r="I166" s="4" t="b">
        <v>0</v>
      </c>
      <c r="J166" s="4" t="b">
        <v>0</v>
      </c>
      <c r="K166" s="4" t="b">
        <v>0</v>
      </c>
      <c r="L166" s="4" t="b">
        <v>1</v>
      </c>
      <c r="M166" t="b">
        <v>1</v>
      </c>
      <c r="N166">
        <f>COUNTIF(C$2:C166,TRUE)</f>
        <v>56</v>
      </c>
      <c r="O166">
        <f>COUNTIF(D$2:D166,TRUE)</f>
        <v>13</v>
      </c>
      <c r="P166">
        <f>COUNTIF(E$2:E166,TRUE)</f>
        <v>9</v>
      </c>
      <c r="Q166">
        <f>COUNTIF(F$2:F166,TRUE)</f>
        <v>29</v>
      </c>
      <c r="R166">
        <f>COUNTIF(G$2:G166,TRUE)</f>
        <v>4</v>
      </c>
      <c r="S166">
        <f>COUNTIF(H$2:H166,TRUE)</f>
        <v>5</v>
      </c>
      <c r="T166">
        <f>COUNTIF(I$2:I166,TRUE)-Table1[[#This Row],[tutor-land_count]]</f>
        <v>2</v>
      </c>
      <c r="U166">
        <f>COUNTIF(J$2:J166,TRUE)</f>
        <v>31</v>
      </c>
      <c r="V166">
        <f>COUNTIF(K$2:K166,TRUE)</f>
        <v>57</v>
      </c>
      <c r="W166">
        <f>COUNTIF(L$2:L166,TRUE)</f>
        <v>27</v>
      </c>
      <c r="X166">
        <v>12</v>
      </c>
      <c r="Y166">
        <v>10</v>
      </c>
      <c r="Z166">
        <v>5</v>
      </c>
      <c r="AA166">
        <v>10</v>
      </c>
      <c r="AB166">
        <v>4</v>
      </c>
      <c r="AC166">
        <v>4</v>
      </c>
      <c r="AD166">
        <v>5</v>
      </c>
      <c r="AE166">
        <v>0</v>
      </c>
      <c r="AF166">
        <v>38</v>
      </c>
      <c r="AG166" t="b">
        <f>Table1[[#This Row],[ramp_count]]&gt;Table24[[#This Row],[ramp_max]]</f>
        <v>1</v>
      </c>
      <c r="AH166" t="b">
        <f>Table1[[#This Row],[removal_count]]&gt;Table24[[#This Row],[removal_max]]</f>
        <v>1</v>
      </c>
      <c r="AI166" t="b">
        <f>Table1[[#This Row],[protects-permanent_count]]&gt;Table24[[#This Row],[protects-permanent_max]]</f>
        <v>1</v>
      </c>
      <c r="AJ166" t="b">
        <f>Table1[[#This Row],[card advantage_count]]&gt;Table24[[#This Row],[card advantage_max]]</f>
        <v>1</v>
      </c>
      <c r="AK166" t="b">
        <f>Table1[[#This Row],[sweeper_count]]&gt;Table24[[#This Row],[sweeper_max]]</f>
        <v>0</v>
      </c>
      <c r="AL166" t="b">
        <f>Table1[[#This Row],[recursion_count]]&gt;Table24[[#This Row],[recursion_max]]</f>
        <v>1</v>
      </c>
      <c r="AM166" t="b">
        <f>Table1[[#This Row],[tutor_count]]&gt;Table24[[#This Row],[tutor_max]]</f>
        <v>0</v>
      </c>
      <c r="AN166" t="b">
        <f>Table1[[#This Row],[tutor-land_count]]&gt;Table24[[#This Row],[tutor-land_max]]</f>
        <v>1</v>
      </c>
      <c r="AO166" t="b">
        <f>Table1[[#This Row],[land_count]]&gt;Table24[[#This Row],[land_max]]</f>
        <v>1</v>
      </c>
    </row>
    <row r="167" spans="1:41" x14ac:dyDescent="0.25">
      <c r="A167" s="1">
        <v>166</v>
      </c>
      <c r="B167" t="s">
        <v>176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1</v>
      </c>
      <c r="J167" t="b">
        <v>0</v>
      </c>
      <c r="K167" t="b">
        <v>1</v>
      </c>
      <c r="L167" t="b">
        <v>0</v>
      </c>
      <c r="M167" t="b">
        <v>0</v>
      </c>
      <c r="N167">
        <f>COUNTIF(C$2:C167,TRUE)</f>
        <v>56</v>
      </c>
      <c r="O167">
        <f>COUNTIF(D$2:D167,TRUE)</f>
        <v>13</v>
      </c>
      <c r="P167">
        <f>COUNTIF(E$2:E167,TRUE)</f>
        <v>9</v>
      </c>
      <c r="Q167">
        <f>COUNTIF(F$2:F167,TRUE)</f>
        <v>29</v>
      </c>
      <c r="R167">
        <f>COUNTIF(G$2:G167,TRUE)</f>
        <v>4</v>
      </c>
      <c r="S167">
        <f>COUNTIF(H$2:H167,TRUE)</f>
        <v>5</v>
      </c>
      <c r="T167">
        <f>COUNTIF(I$2:I167,TRUE)-Table1[[#This Row],[tutor-land_count]]</f>
        <v>3</v>
      </c>
      <c r="U167">
        <f>COUNTIF(J$2:J167,TRUE)</f>
        <v>31</v>
      </c>
      <c r="V167">
        <f>COUNTIF(K$2:K167,TRUE)</f>
        <v>58</v>
      </c>
      <c r="W167">
        <f>COUNTIF(L$2:L167,TRUE)</f>
        <v>27</v>
      </c>
      <c r="X167">
        <v>12</v>
      </c>
      <c r="Y167">
        <v>10</v>
      </c>
      <c r="Z167">
        <v>5</v>
      </c>
      <c r="AA167">
        <v>10</v>
      </c>
      <c r="AB167">
        <v>4</v>
      </c>
      <c r="AC167">
        <v>4</v>
      </c>
      <c r="AD167">
        <v>5</v>
      </c>
      <c r="AE167">
        <v>0</v>
      </c>
      <c r="AF167">
        <v>38</v>
      </c>
      <c r="AG167" t="b">
        <f>Table1[[#This Row],[ramp_count]]&gt;Table24[[#This Row],[ramp_max]]</f>
        <v>1</v>
      </c>
      <c r="AH167" t="b">
        <f>Table1[[#This Row],[removal_count]]&gt;Table24[[#This Row],[removal_max]]</f>
        <v>1</v>
      </c>
      <c r="AI167" t="b">
        <f>Table1[[#This Row],[protects-permanent_count]]&gt;Table24[[#This Row],[protects-permanent_max]]</f>
        <v>1</v>
      </c>
      <c r="AJ167" t="b">
        <f>Table1[[#This Row],[card advantage_count]]&gt;Table24[[#This Row],[card advantage_max]]</f>
        <v>1</v>
      </c>
      <c r="AK167" t="b">
        <f>Table1[[#This Row],[sweeper_count]]&gt;Table24[[#This Row],[sweeper_max]]</f>
        <v>0</v>
      </c>
      <c r="AL167" t="b">
        <f>Table1[[#This Row],[recursion_count]]&gt;Table24[[#This Row],[recursion_max]]</f>
        <v>1</v>
      </c>
      <c r="AM167" t="b">
        <f>Table1[[#This Row],[tutor_count]]&gt;Table24[[#This Row],[tutor_max]]</f>
        <v>0</v>
      </c>
      <c r="AN167" t="b">
        <f>Table1[[#This Row],[tutor-land_count]]&gt;Table24[[#This Row],[tutor-land_max]]</f>
        <v>1</v>
      </c>
      <c r="AO167" t="b">
        <f>Table1[[#This Row],[land_count]]&gt;Table24[[#This Row],[land_max]]</f>
        <v>1</v>
      </c>
    </row>
    <row r="168" spans="1:41" x14ac:dyDescent="0.25">
      <c r="A168" s="1">
        <v>167</v>
      </c>
      <c r="B168" t="s">
        <v>177</v>
      </c>
      <c r="C168" t="b">
        <v>0</v>
      </c>
      <c r="D168" t="b">
        <v>1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1</v>
      </c>
      <c r="L168" t="b">
        <v>0</v>
      </c>
      <c r="M168" t="b">
        <v>0</v>
      </c>
      <c r="N168">
        <f>COUNTIF(C$2:C168,TRUE)</f>
        <v>56</v>
      </c>
      <c r="O168">
        <f>COUNTIF(D$2:D168,TRUE)</f>
        <v>14</v>
      </c>
      <c r="P168">
        <f>COUNTIF(E$2:E168,TRUE)</f>
        <v>9</v>
      </c>
      <c r="Q168">
        <f>COUNTIF(F$2:F168,TRUE)</f>
        <v>29</v>
      </c>
      <c r="R168">
        <f>COUNTIF(G$2:G168,TRUE)</f>
        <v>4</v>
      </c>
      <c r="S168">
        <f>COUNTIF(H$2:H168,TRUE)</f>
        <v>5</v>
      </c>
      <c r="T168">
        <f>COUNTIF(I$2:I168,TRUE)-Table1[[#This Row],[tutor-land_count]]</f>
        <v>3</v>
      </c>
      <c r="U168">
        <f>COUNTIF(J$2:J168,TRUE)</f>
        <v>31</v>
      </c>
      <c r="V168">
        <f>COUNTIF(K$2:K168,TRUE)</f>
        <v>59</v>
      </c>
      <c r="W168">
        <f>COUNTIF(L$2:L168,TRUE)</f>
        <v>27</v>
      </c>
      <c r="X168">
        <v>12</v>
      </c>
      <c r="Y168">
        <v>10</v>
      </c>
      <c r="Z168">
        <v>5</v>
      </c>
      <c r="AA168">
        <v>10</v>
      </c>
      <c r="AB168">
        <v>4</v>
      </c>
      <c r="AC168">
        <v>4</v>
      </c>
      <c r="AD168">
        <v>5</v>
      </c>
      <c r="AE168">
        <v>0</v>
      </c>
      <c r="AF168">
        <v>38</v>
      </c>
      <c r="AG168" t="b">
        <f>Table1[[#This Row],[ramp_count]]&gt;Table24[[#This Row],[ramp_max]]</f>
        <v>1</v>
      </c>
      <c r="AH168" t="b">
        <f>Table1[[#This Row],[removal_count]]&gt;Table24[[#This Row],[removal_max]]</f>
        <v>1</v>
      </c>
      <c r="AI168" t="b">
        <f>Table1[[#This Row],[protects-permanent_count]]&gt;Table24[[#This Row],[protects-permanent_max]]</f>
        <v>1</v>
      </c>
      <c r="AJ168" t="b">
        <f>Table1[[#This Row],[card advantage_count]]&gt;Table24[[#This Row],[card advantage_max]]</f>
        <v>1</v>
      </c>
      <c r="AK168" t="b">
        <f>Table1[[#This Row],[sweeper_count]]&gt;Table24[[#This Row],[sweeper_max]]</f>
        <v>0</v>
      </c>
      <c r="AL168" t="b">
        <f>Table1[[#This Row],[recursion_count]]&gt;Table24[[#This Row],[recursion_max]]</f>
        <v>1</v>
      </c>
      <c r="AM168" t="b">
        <f>Table1[[#This Row],[tutor_count]]&gt;Table24[[#This Row],[tutor_max]]</f>
        <v>0</v>
      </c>
      <c r="AN168" t="b">
        <f>Table1[[#This Row],[tutor-land_count]]&gt;Table24[[#This Row],[tutor-land_max]]</f>
        <v>1</v>
      </c>
      <c r="AO168" t="b">
        <f>Table1[[#This Row],[land_count]]&gt;Table24[[#This Row],[land_max]]</f>
        <v>1</v>
      </c>
    </row>
    <row r="169" spans="1:41" x14ac:dyDescent="0.25">
      <c r="A169" s="1">
        <v>168</v>
      </c>
      <c r="B169" t="s">
        <v>178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1</v>
      </c>
      <c r="L169" t="b">
        <v>0</v>
      </c>
      <c r="M169" t="b">
        <v>0</v>
      </c>
      <c r="N169">
        <f>COUNTIF(C$2:C169,TRUE)</f>
        <v>56</v>
      </c>
      <c r="O169">
        <f>COUNTIF(D$2:D169,TRUE)</f>
        <v>14</v>
      </c>
      <c r="P169">
        <f>COUNTIF(E$2:E169,TRUE)</f>
        <v>9</v>
      </c>
      <c r="Q169">
        <f>COUNTIF(F$2:F169,TRUE)</f>
        <v>29</v>
      </c>
      <c r="R169">
        <f>COUNTIF(G$2:G169,TRUE)</f>
        <v>4</v>
      </c>
      <c r="S169">
        <f>COUNTIF(H$2:H169,TRUE)</f>
        <v>5</v>
      </c>
      <c r="T169">
        <f>COUNTIF(I$2:I169,TRUE)-Table1[[#This Row],[tutor-land_count]]</f>
        <v>3</v>
      </c>
      <c r="U169">
        <f>COUNTIF(J$2:J169,TRUE)</f>
        <v>31</v>
      </c>
      <c r="V169">
        <f>COUNTIF(K$2:K169,TRUE)</f>
        <v>60</v>
      </c>
      <c r="W169">
        <f>COUNTIF(L$2:L169,TRUE)</f>
        <v>27</v>
      </c>
      <c r="X169">
        <v>12</v>
      </c>
      <c r="Y169">
        <v>10</v>
      </c>
      <c r="Z169">
        <v>5</v>
      </c>
      <c r="AA169">
        <v>10</v>
      </c>
      <c r="AB169">
        <v>4</v>
      </c>
      <c r="AC169">
        <v>4</v>
      </c>
      <c r="AD169">
        <v>5</v>
      </c>
      <c r="AE169">
        <v>0</v>
      </c>
      <c r="AF169">
        <v>38</v>
      </c>
      <c r="AG169" t="b">
        <f>Table1[[#This Row],[ramp_count]]&gt;Table24[[#This Row],[ramp_max]]</f>
        <v>1</v>
      </c>
      <c r="AH169" t="b">
        <f>Table1[[#This Row],[removal_count]]&gt;Table24[[#This Row],[removal_max]]</f>
        <v>1</v>
      </c>
      <c r="AI169" t="b">
        <f>Table1[[#This Row],[protects-permanent_count]]&gt;Table24[[#This Row],[protects-permanent_max]]</f>
        <v>1</v>
      </c>
      <c r="AJ169" t="b">
        <f>Table1[[#This Row],[card advantage_count]]&gt;Table24[[#This Row],[card advantage_max]]</f>
        <v>1</v>
      </c>
      <c r="AK169" t="b">
        <f>Table1[[#This Row],[sweeper_count]]&gt;Table24[[#This Row],[sweeper_max]]</f>
        <v>0</v>
      </c>
      <c r="AL169" t="b">
        <f>Table1[[#This Row],[recursion_count]]&gt;Table24[[#This Row],[recursion_max]]</f>
        <v>1</v>
      </c>
      <c r="AM169" t="b">
        <f>Table1[[#This Row],[tutor_count]]&gt;Table24[[#This Row],[tutor_max]]</f>
        <v>0</v>
      </c>
      <c r="AN169" t="b">
        <f>Table1[[#This Row],[tutor-land_count]]&gt;Table24[[#This Row],[tutor-land_max]]</f>
        <v>1</v>
      </c>
      <c r="AO169" t="b">
        <f>Table1[[#This Row],[land_count]]&gt;Table24[[#This Row],[land_max]]</f>
        <v>1</v>
      </c>
    </row>
    <row r="170" spans="1:41" x14ac:dyDescent="0.25">
      <c r="A170" s="1">
        <v>169</v>
      </c>
      <c r="B170" s="4" t="s">
        <v>179</v>
      </c>
      <c r="C170" s="4" t="b">
        <v>1</v>
      </c>
      <c r="D170" s="4" t="b">
        <v>0</v>
      </c>
      <c r="E170" s="4" t="b">
        <v>0</v>
      </c>
      <c r="F170" s="4" t="b">
        <v>0</v>
      </c>
      <c r="G170" s="4" t="b">
        <v>0</v>
      </c>
      <c r="H170" s="4" t="b">
        <v>0</v>
      </c>
      <c r="I170" s="4" t="b">
        <v>0</v>
      </c>
      <c r="J170" s="4" t="b">
        <v>0</v>
      </c>
      <c r="K170" s="4" t="b">
        <v>0</v>
      </c>
      <c r="L170" s="4" t="b">
        <v>1</v>
      </c>
      <c r="M170" t="b">
        <v>1</v>
      </c>
      <c r="N170">
        <f>COUNTIF(C$2:C170,TRUE)</f>
        <v>57</v>
      </c>
      <c r="O170">
        <f>COUNTIF(D$2:D170,TRUE)</f>
        <v>14</v>
      </c>
      <c r="P170">
        <f>COUNTIF(E$2:E170,TRUE)</f>
        <v>9</v>
      </c>
      <c r="Q170">
        <f>COUNTIF(F$2:F170,TRUE)</f>
        <v>29</v>
      </c>
      <c r="R170">
        <f>COUNTIF(G$2:G170,TRUE)</f>
        <v>4</v>
      </c>
      <c r="S170">
        <f>COUNTIF(H$2:H170,TRUE)</f>
        <v>5</v>
      </c>
      <c r="T170">
        <f>COUNTIF(I$2:I170,TRUE)-Table1[[#This Row],[tutor-land_count]]</f>
        <v>3</v>
      </c>
      <c r="U170">
        <f>COUNTIF(J$2:J170,TRUE)</f>
        <v>31</v>
      </c>
      <c r="V170">
        <f>COUNTIF(K$2:K170,TRUE)</f>
        <v>60</v>
      </c>
      <c r="W170">
        <f>COUNTIF(L$2:L170,TRUE)</f>
        <v>28</v>
      </c>
      <c r="X170">
        <v>12</v>
      </c>
      <c r="Y170">
        <v>10</v>
      </c>
      <c r="Z170">
        <v>5</v>
      </c>
      <c r="AA170">
        <v>10</v>
      </c>
      <c r="AB170">
        <v>4</v>
      </c>
      <c r="AC170">
        <v>4</v>
      </c>
      <c r="AD170">
        <v>5</v>
      </c>
      <c r="AE170">
        <v>0</v>
      </c>
      <c r="AF170">
        <v>38</v>
      </c>
      <c r="AG170" t="b">
        <f>Table1[[#This Row],[ramp_count]]&gt;Table24[[#This Row],[ramp_max]]</f>
        <v>1</v>
      </c>
      <c r="AH170" t="b">
        <f>Table1[[#This Row],[removal_count]]&gt;Table24[[#This Row],[removal_max]]</f>
        <v>1</v>
      </c>
      <c r="AI170" t="b">
        <f>Table1[[#This Row],[protects-permanent_count]]&gt;Table24[[#This Row],[protects-permanent_max]]</f>
        <v>1</v>
      </c>
      <c r="AJ170" t="b">
        <f>Table1[[#This Row],[card advantage_count]]&gt;Table24[[#This Row],[card advantage_max]]</f>
        <v>1</v>
      </c>
      <c r="AK170" t="b">
        <f>Table1[[#This Row],[sweeper_count]]&gt;Table24[[#This Row],[sweeper_max]]</f>
        <v>0</v>
      </c>
      <c r="AL170" t="b">
        <f>Table1[[#This Row],[recursion_count]]&gt;Table24[[#This Row],[recursion_max]]</f>
        <v>1</v>
      </c>
      <c r="AM170" t="b">
        <f>Table1[[#This Row],[tutor_count]]&gt;Table24[[#This Row],[tutor_max]]</f>
        <v>0</v>
      </c>
      <c r="AN170" t="b">
        <f>Table1[[#This Row],[tutor-land_count]]&gt;Table24[[#This Row],[tutor-land_max]]</f>
        <v>1</v>
      </c>
      <c r="AO170" t="b">
        <f>Table1[[#This Row],[land_count]]&gt;Table24[[#This Row],[land_max]]</f>
        <v>1</v>
      </c>
    </row>
    <row r="171" spans="1:41" x14ac:dyDescent="0.25">
      <c r="A171" s="1">
        <v>170</v>
      </c>
      <c r="B171" t="s">
        <v>180</v>
      </c>
      <c r="C171" t="b">
        <v>0</v>
      </c>
      <c r="D171" t="b">
        <v>0</v>
      </c>
      <c r="E171" t="b">
        <v>0</v>
      </c>
      <c r="F171" t="b">
        <v>1</v>
      </c>
      <c r="G171" t="b">
        <v>0</v>
      </c>
      <c r="H171" t="b">
        <v>0</v>
      </c>
      <c r="I171" t="b">
        <v>0</v>
      </c>
      <c r="J171" t="b">
        <v>0</v>
      </c>
      <c r="K171" t="b">
        <v>1</v>
      </c>
      <c r="L171" t="b">
        <v>0</v>
      </c>
      <c r="M171" t="b">
        <v>0</v>
      </c>
      <c r="N171">
        <f>COUNTIF(C$2:C171,TRUE)</f>
        <v>57</v>
      </c>
      <c r="O171">
        <f>COUNTIF(D$2:D171,TRUE)</f>
        <v>14</v>
      </c>
      <c r="P171">
        <f>COUNTIF(E$2:E171,TRUE)</f>
        <v>9</v>
      </c>
      <c r="Q171">
        <f>COUNTIF(F$2:F171,TRUE)</f>
        <v>30</v>
      </c>
      <c r="R171">
        <f>COUNTIF(G$2:G171,TRUE)</f>
        <v>4</v>
      </c>
      <c r="S171">
        <f>COUNTIF(H$2:H171,TRUE)</f>
        <v>5</v>
      </c>
      <c r="T171">
        <f>COUNTIF(I$2:I171,TRUE)-Table1[[#This Row],[tutor-land_count]]</f>
        <v>3</v>
      </c>
      <c r="U171">
        <f>COUNTIF(J$2:J171,TRUE)</f>
        <v>31</v>
      </c>
      <c r="V171">
        <f>COUNTIF(K$2:K171,TRUE)</f>
        <v>61</v>
      </c>
      <c r="W171">
        <f>COUNTIF(L$2:L171,TRUE)</f>
        <v>28</v>
      </c>
      <c r="X171">
        <v>12</v>
      </c>
      <c r="Y171">
        <v>10</v>
      </c>
      <c r="Z171">
        <v>5</v>
      </c>
      <c r="AA171">
        <v>10</v>
      </c>
      <c r="AB171">
        <v>4</v>
      </c>
      <c r="AC171">
        <v>4</v>
      </c>
      <c r="AD171">
        <v>5</v>
      </c>
      <c r="AE171">
        <v>0</v>
      </c>
      <c r="AF171">
        <v>38</v>
      </c>
      <c r="AG171" t="b">
        <f>Table1[[#This Row],[ramp_count]]&gt;Table24[[#This Row],[ramp_max]]</f>
        <v>1</v>
      </c>
      <c r="AH171" t="b">
        <f>Table1[[#This Row],[removal_count]]&gt;Table24[[#This Row],[removal_max]]</f>
        <v>1</v>
      </c>
      <c r="AI171" t="b">
        <f>Table1[[#This Row],[protects-permanent_count]]&gt;Table24[[#This Row],[protects-permanent_max]]</f>
        <v>1</v>
      </c>
      <c r="AJ171" t="b">
        <f>Table1[[#This Row],[card advantage_count]]&gt;Table24[[#This Row],[card advantage_max]]</f>
        <v>1</v>
      </c>
      <c r="AK171" t="b">
        <f>Table1[[#This Row],[sweeper_count]]&gt;Table24[[#This Row],[sweeper_max]]</f>
        <v>0</v>
      </c>
      <c r="AL171" t="b">
        <f>Table1[[#This Row],[recursion_count]]&gt;Table24[[#This Row],[recursion_max]]</f>
        <v>1</v>
      </c>
      <c r="AM171" t="b">
        <f>Table1[[#This Row],[tutor_count]]&gt;Table24[[#This Row],[tutor_max]]</f>
        <v>0</v>
      </c>
      <c r="AN171" t="b">
        <f>Table1[[#This Row],[tutor-land_count]]&gt;Table24[[#This Row],[tutor-land_max]]</f>
        <v>1</v>
      </c>
      <c r="AO171" t="b">
        <f>Table1[[#This Row],[land_count]]&gt;Table24[[#This Row],[land_max]]</f>
        <v>1</v>
      </c>
    </row>
    <row r="172" spans="1:41" x14ac:dyDescent="0.25">
      <c r="A172" s="1">
        <v>171</v>
      </c>
      <c r="B172" t="s">
        <v>181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1</v>
      </c>
      <c r="L172" t="b">
        <v>0</v>
      </c>
      <c r="M172" t="b">
        <v>0</v>
      </c>
      <c r="N172">
        <f>COUNTIF(C$2:C172,TRUE)</f>
        <v>57</v>
      </c>
      <c r="O172">
        <f>COUNTIF(D$2:D172,TRUE)</f>
        <v>14</v>
      </c>
      <c r="P172">
        <f>COUNTIF(E$2:E172,TRUE)</f>
        <v>9</v>
      </c>
      <c r="Q172">
        <f>COUNTIF(F$2:F172,TRUE)</f>
        <v>30</v>
      </c>
      <c r="R172">
        <f>COUNTIF(G$2:G172,TRUE)</f>
        <v>4</v>
      </c>
      <c r="S172">
        <f>COUNTIF(H$2:H172,TRUE)</f>
        <v>5</v>
      </c>
      <c r="T172">
        <f>COUNTIF(I$2:I172,TRUE)-Table1[[#This Row],[tutor-land_count]]</f>
        <v>3</v>
      </c>
      <c r="U172">
        <f>COUNTIF(J$2:J172,TRUE)</f>
        <v>31</v>
      </c>
      <c r="V172">
        <f>COUNTIF(K$2:K172,TRUE)</f>
        <v>62</v>
      </c>
      <c r="W172">
        <f>COUNTIF(L$2:L172,TRUE)</f>
        <v>28</v>
      </c>
      <c r="X172">
        <v>12</v>
      </c>
      <c r="Y172">
        <v>10</v>
      </c>
      <c r="Z172">
        <v>5</v>
      </c>
      <c r="AA172">
        <v>10</v>
      </c>
      <c r="AB172">
        <v>4</v>
      </c>
      <c r="AC172">
        <v>4</v>
      </c>
      <c r="AD172">
        <v>5</v>
      </c>
      <c r="AE172">
        <v>0</v>
      </c>
      <c r="AF172">
        <v>38</v>
      </c>
      <c r="AG172" t="b">
        <f>Table1[[#This Row],[ramp_count]]&gt;Table24[[#This Row],[ramp_max]]</f>
        <v>1</v>
      </c>
      <c r="AH172" t="b">
        <f>Table1[[#This Row],[removal_count]]&gt;Table24[[#This Row],[removal_max]]</f>
        <v>1</v>
      </c>
      <c r="AI172" t="b">
        <f>Table1[[#This Row],[protects-permanent_count]]&gt;Table24[[#This Row],[protects-permanent_max]]</f>
        <v>1</v>
      </c>
      <c r="AJ172" t="b">
        <f>Table1[[#This Row],[card advantage_count]]&gt;Table24[[#This Row],[card advantage_max]]</f>
        <v>1</v>
      </c>
      <c r="AK172" t="b">
        <f>Table1[[#This Row],[sweeper_count]]&gt;Table24[[#This Row],[sweeper_max]]</f>
        <v>0</v>
      </c>
      <c r="AL172" t="b">
        <f>Table1[[#This Row],[recursion_count]]&gt;Table24[[#This Row],[recursion_max]]</f>
        <v>1</v>
      </c>
      <c r="AM172" t="b">
        <f>Table1[[#This Row],[tutor_count]]&gt;Table24[[#This Row],[tutor_max]]</f>
        <v>0</v>
      </c>
      <c r="AN172" t="b">
        <f>Table1[[#This Row],[tutor-land_count]]&gt;Table24[[#This Row],[tutor-land_max]]</f>
        <v>1</v>
      </c>
      <c r="AO172" t="b">
        <f>Table1[[#This Row],[land_count]]&gt;Table24[[#This Row],[land_max]]</f>
        <v>1</v>
      </c>
    </row>
    <row r="173" spans="1:41" x14ac:dyDescent="0.25">
      <c r="A173" s="1">
        <v>172</v>
      </c>
      <c r="B173" s="4" t="s">
        <v>182</v>
      </c>
      <c r="C173" s="4" t="b">
        <v>1</v>
      </c>
      <c r="D173" s="4" t="b">
        <v>0</v>
      </c>
      <c r="E173" s="4" t="b">
        <v>0</v>
      </c>
      <c r="F173" s="4" t="b">
        <v>0</v>
      </c>
      <c r="G173" s="4" t="b">
        <v>0</v>
      </c>
      <c r="H173" s="4" t="b">
        <v>0</v>
      </c>
      <c r="I173" s="4" t="b">
        <v>0</v>
      </c>
      <c r="J173" s="4" t="b">
        <v>0</v>
      </c>
      <c r="K173" s="4" t="b">
        <v>0</v>
      </c>
      <c r="L173" s="4" t="b">
        <v>1</v>
      </c>
      <c r="M173" t="b">
        <v>1</v>
      </c>
      <c r="N173">
        <f>COUNTIF(C$2:C173,TRUE)</f>
        <v>58</v>
      </c>
      <c r="O173">
        <f>COUNTIF(D$2:D173,TRUE)</f>
        <v>14</v>
      </c>
      <c r="P173">
        <f>COUNTIF(E$2:E173,TRUE)</f>
        <v>9</v>
      </c>
      <c r="Q173">
        <f>COUNTIF(F$2:F173,TRUE)</f>
        <v>30</v>
      </c>
      <c r="R173">
        <f>COUNTIF(G$2:G173,TRUE)</f>
        <v>4</v>
      </c>
      <c r="S173">
        <f>COUNTIF(H$2:H173,TRUE)</f>
        <v>5</v>
      </c>
      <c r="T173">
        <f>COUNTIF(I$2:I173,TRUE)-Table1[[#This Row],[tutor-land_count]]</f>
        <v>3</v>
      </c>
      <c r="U173">
        <f>COUNTIF(J$2:J173,TRUE)</f>
        <v>31</v>
      </c>
      <c r="V173">
        <f>COUNTIF(K$2:K173,TRUE)</f>
        <v>62</v>
      </c>
      <c r="W173">
        <f>COUNTIF(L$2:L173,TRUE)</f>
        <v>29</v>
      </c>
      <c r="X173">
        <v>12</v>
      </c>
      <c r="Y173">
        <v>10</v>
      </c>
      <c r="Z173">
        <v>5</v>
      </c>
      <c r="AA173">
        <v>10</v>
      </c>
      <c r="AB173">
        <v>4</v>
      </c>
      <c r="AC173">
        <v>4</v>
      </c>
      <c r="AD173">
        <v>5</v>
      </c>
      <c r="AE173">
        <v>0</v>
      </c>
      <c r="AF173">
        <v>38</v>
      </c>
      <c r="AG173" t="b">
        <f>Table1[[#This Row],[ramp_count]]&gt;Table24[[#This Row],[ramp_max]]</f>
        <v>1</v>
      </c>
      <c r="AH173" t="b">
        <f>Table1[[#This Row],[removal_count]]&gt;Table24[[#This Row],[removal_max]]</f>
        <v>1</v>
      </c>
      <c r="AI173" t="b">
        <f>Table1[[#This Row],[protects-permanent_count]]&gt;Table24[[#This Row],[protects-permanent_max]]</f>
        <v>1</v>
      </c>
      <c r="AJ173" t="b">
        <f>Table1[[#This Row],[card advantage_count]]&gt;Table24[[#This Row],[card advantage_max]]</f>
        <v>1</v>
      </c>
      <c r="AK173" t="b">
        <f>Table1[[#This Row],[sweeper_count]]&gt;Table24[[#This Row],[sweeper_max]]</f>
        <v>0</v>
      </c>
      <c r="AL173" t="b">
        <f>Table1[[#This Row],[recursion_count]]&gt;Table24[[#This Row],[recursion_max]]</f>
        <v>1</v>
      </c>
      <c r="AM173" t="b">
        <f>Table1[[#This Row],[tutor_count]]&gt;Table24[[#This Row],[tutor_max]]</f>
        <v>0</v>
      </c>
      <c r="AN173" t="b">
        <f>Table1[[#This Row],[tutor-land_count]]&gt;Table24[[#This Row],[tutor-land_max]]</f>
        <v>1</v>
      </c>
      <c r="AO173" t="b">
        <f>Table1[[#This Row],[land_count]]&gt;Table24[[#This Row],[land_max]]</f>
        <v>1</v>
      </c>
    </row>
    <row r="174" spans="1:41" x14ac:dyDescent="0.25">
      <c r="A174" s="1">
        <v>173</v>
      </c>
      <c r="B174" t="s">
        <v>183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1</v>
      </c>
      <c r="L174" t="b">
        <v>0</v>
      </c>
      <c r="M174" t="b">
        <v>0</v>
      </c>
      <c r="N174">
        <f>COUNTIF(C$2:C174,TRUE)</f>
        <v>58</v>
      </c>
      <c r="O174">
        <f>COUNTIF(D$2:D174,TRUE)</f>
        <v>14</v>
      </c>
      <c r="P174">
        <f>COUNTIF(E$2:E174,TRUE)</f>
        <v>9</v>
      </c>
      <c r="Q174">
        <f>COUNTIF(F$2:F174,TRUE)</f>
        <v>30</v>
      </c>
      <c r="R174">
        <f>COUNTIF(G$2:G174,TRUE)</f>
        <v>4</v>
      </c>
      <c r="S174">
        <f>COUNTIF(H$2:H174,TRUE)</f>
        <v>5</v>
      </c>
      <c r="T174">
        <f>COUNTIF(I$2:I174,TRUE)-Table1[[#This Row],[tutor-land_count]]</f>
        <v>3</v>
      </c>
      <c r="U174">
        <f>COUNTIF(J$2:J174,TRUE)</f>
        <v>31</v>
      </c>
      <c r="V174">
        <f>COUNTIF(K$2:K174,TRUE)</f>
        <v>63</v>
      </c>
      <c r="W174">
        <f>COUNTIF(L$2:L174,TRUE)</f>
        <v>29</v>
      </c>
      <c r="X174">
        <v>12</v>
      </c>
      <c r="Y174">
        <v>10</v>
      </c>
      <c r="Z174">
        <v>5</v>
      </c>
      <c r="AA174">
        <v>10</v>
      </c>
      <c r="AB174">
        <v>4</v>
      </c>
      <c r="AC174">
        <v>4</v>
      </c>
      <c r="AD174">
        <v>5</v>
      </c>
      <c r="AE174">
        <v>0</v>
      </c>
      <c r="AF174">
        <v>38</v>
      </c>
      <c r="AG174" t="b">
        <f>Table1[[#This Row],[ramp_count]]&gt;Table24[[#This Row],[ramp_max]]</f>
        <v>1</v>
      </c>
      <c r="AH174" t="b">
        <f>Table1[[#This Row],[removal_count]]&gt;Table24[[#This Row],[removal_max]]</f>
        <v>1</v>
      </c>
      <c r="AI174" t="b">
        <f>Table1[[#This Row],[protects-permanent_count]]&gt;Table24[[#This Row],[protects-permanent_max]]</f>
        <v>1</v>
      </c>
      <c r="AJ174" t="b">
        <f>Table1[[#This Row],[card advantage_count]]&gt;Table24[[#This Row],[card advantage_max]]</f>
        <v>1</v>
      </c>
      <c r="AK174" t="b">
        <f>Table1[[#This Row],[sweeper_count]]&gt;Table24[[#This Row],[sweeper_max]]</f>
        <v>0</v>
      </c>
      <c r="AL174" t="b">
        <f>Table1[[#This Row],[recursion_count]]&gt;Table24[[#This Row],[recursion_max]]</f>
        <v>1</v>
      </c>
      <c r="AM174" t="b">
        <f>Table1[[#This Row],[tutor_count]]&gt;Table24[[#This Row],[tutor_max]]</f>
        <v>0</v>
      </c>
      <c r="AN174" t="b">
        <f>Table1[[#This Row],[tutor-land_count]]&gt;Table24[[#This Row],[tutor-land_max]]</f>
        <v>1</v>
      </c>
      <c r="AO174" t="b">
        <f>Table1[[#This Row],[land_count]]&gt;Table24[[#This Row],[land_max]]</f>
        <v>1</v>
      </c>
    </row>
    <row r="175" spans="1:41" x14ac:dyDescent="0.25">
      <c r="A175" s="1">
        <v>174</v>
      </c>
      <c r="B175" t="s">
        <v>184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1</v>
      </c>
      <c r="L175" t="b">
        <v>0</v>
      </c>
      <c r="M175" t="b">
        <v>0</v>
      </c>
      <c r="N175">
        <f>COUNTIF(C$2:C175,TRUE)</f>
        <v>58</v>
      </c>
      <c r="O175">
        <f>COUNTIF(D$2:D175,TRUE)</f>
        <v>14</v>
      </c>
      <c r="P175">
        <f>COUNTIF(E$2:E175,TRUE)</f>
        <v>9</v>
      </c>
      <c r="Q175">
        <f>COUNTIF(F$2:F175,TRUE)</f>
        <v>30</v>
      </c>
      <c r="R175">
        <f>COUNTIF(G$2:G175,TRUE)</f>
        <v>4</v>
      </c>
      <c r="S175">
        <f>COUNTIF(H$2:H175,TRUE)</f>
        <v>5</v>
      </c>
      <c r="T175">
        <f>COUNTIF(I$2:I175,TRUE)-Table1[[#This Row],[tutor-land_count]]</f>
        <v>3</v>
      </c>
      <c r="U175">
        <f>COUNTIF(J$2:J175,TRUE)</f>
        <v>31</v>
      </c>
      <c r="V175">
        <f>COUNTIF(K$2:K175,TRUE)</f>
        <v>64</v>
      </c>
      <c r="W175">
        <f>COUNTIF(L$2:L175,TRUE)</f>
        <v>29</v>
      </c>
      <c r="X175">
        <v>12</v>
      </c>
      <c r="Y175">
        <v>10</v>
      </c>
      <c r="Z175">
        <v>5</v>
      </c>
      <c r="AA175">
        <v>10</v>
      </c>
      <c r="AB175">
        <v>4</v>
      </c>
      <c r="AC175">
        <v>4</v>
      </c>
      <c r="AD175">
        <v>5</v>
      </c>
      <c r="AE175">
        <v>0</v>
      </c>
      <c r="AF175">
        <v>38</v>
      </c>
      <c r="AG175" t="b">
        <f>Table1[[#This Row],[ramp_count]]&gt;Table24[[#This Row],[ramp_max]]</f>
        <v>1</v>
      </c>
      <c r="AH175" t="b">
        <f>Table1[[#This Row],[removal_count]]&gt;Table24[[#This Row],[removal_max]]</f>
        <v>1</v>
      </c>
      <c r="AI175" t="b">
        <f>Table1[[#This Row],[protects-permanent_count]]&gt;Table24[[#This Row],[protects-permanent_max]]</f>
        <v>1</v>
      </c>
      <c r="AJ175" t="b">
        <f>Table1[[#This Row],[card advantage_count]]&gt;Table24[[#This Row],[card advantage_max]]</f>
        <v>1</v>
      </c>
      <c r="AK175" t="b">
        <f>Table1[[#This Row],[sweeper_count]]&gt;Table24[[#This Row],[sweeper_max]]</f>
        <v>0</v>
      </c>
      <c r="AL175" t="b">
        <f>Table1[[#This Row],[recursion_count]]&gt;Table24[[#This Row],[recursion_max]]</f>
        <v>1</v>
      </c>
      <c r="AM175" t="b">
        <f>Table1[[#This Row],[tutor_count]]&gt;Table24[[#This Row],[tutor_max]]</f>
        <v>0</v>
      </c>
      <c r="AN175" t="b">
        <f>Table1[[#This Row],[tutor-land_count]]&gt;Table24[[#This Row],[tutor-land_max]]</f>
        <v>1</v>
      </c>
      <c r="AO175" t="b">
        <f>Table1[[#This Row],[land_count]]&gt;Table24[[#This Row],[land_max]]</f>
        <v>1</v>
      </c>
    </row>
    <row r="176" spans="1:41" x14ac:dyDescent="0.25">
      <c r="A176" s="1">
        <v>175</v>
      </c>
      <c r="B176" t="s">
        <v>185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1</v>
      </c>
      <c r="M176" t="b">
        <v>0</v>
      </c>
      <c r="N176">
        <f>COUNTIF(C$2:C176,TRUE)</f>
        <v>58</v>
      </c>
      <c r="O176">
        <f>COUNTIF(D$2:D176,TRUE)</f>
        <v>14</v>
      </c>
      <c r="P176">
        <f>COUNTIF(E$2:E176,TRUE)</f>
        <v>9</v>
      </c>
      <c r="Q176">
        <f>COUNTIF(F$2:F176,TRUE)</f>
        <v>30</v>
      </c>
      <c r="R176">
        <f>COUNTIF(G$2:G176,TRUE)</f>
        <v>4</v>
      </c>
      <c r="S176">
        <f>COUNTIF(H$2:H176,TRUE)</f>
        <v>5</v>
      </c>
      <c r="T176">
        <f>COUNTIF(I$2:I176,TRUE)-Table1[[#This Row],[tutor-land_count]]</f>
        <v>3</v>
      </c>
      <c r="U176">
        <f>COUNTIF(J$2:J176,TRUE)</f>
        <v>31</v>
      </c>
      <c r="V176">
        <f>COUNTIF(K$2:K176,TRUE)</f>
        <v>64</v>
      </c>
      <c r="W176">
        <f>COUNTIF(L$2:L176,TRUE)</f>
        <v>30</v>
      </c>
      <c r="X176">
        <v>12</v>
      </c>
      <c r="Y176">
        <v>10</v>
      </c>
      <c r="Z176">
        <v>5</v>
      </c>
      <c r="AA176">
        <v>10</v>
      </c>
      <c r="AB176">
        <v>4</v>
      </c>
      <c r="AC176">
        <v>4</v>
      </c>
      <c r="AD176">
        <v>5</v>
      </c>
      <c r="AE176">
        <v>0</v>
      </c>
      <c r="AF176">
        <v>38</v>
      </c>
      <c r="AG176" t="b">
        <f>Table1[[#This Row],[ramp_count]]&gt;Table24[[#This Row],[ramp_max]]</f>
        <v>1</v>
      </c>
      <c r="AH176" t="b">
        <f>Table1[[#This Row],[removal_count]]&gt;Table24[[#This Row],[removal_max]]</f>
        <v>1</v>
      </c>
      <c r="AI176" t="b">
        <f>Table1[[#This Row],[protects-permanent_count]]&gt;Table24[[#This Row],[protects-permanent_max]]</f>
        <v>1</v>
      </c>
      <c r="AJ176" t="b">
        <f>Table1[[#This Row],[card advantage_count]]&gt;Table24[[#This Row],[card advantage_max]]</f>
        <v>1</v>
      </c>
      <c r="AK176" t="b">
        <f>Table1[[#This Row],[sweeper_count]]&gt;Table24[[#This Row],[sweeper_max]]</f>
        <v>0</v>
      </c>
      <c r="AL176" t="b">
        <f>Table1[[#This Row],[recursion_count]]&gt;Table24[[#This Row],[recursion_max]]</f>
        <v>1</v>
      </c>
      <c r="AM176" t="b">
        <f>Table1[[#This Row],[tutor_count]]&gt;Table24[[#This Row],[tutor_max]]</f>
        <v>0</v>
      </c>
      <c r="AN176" t="b">
        <f>Table1[[#This Row],[tutor-land_count]]&gt;Table24[[#This Row],[tutor-land_max]]</f>
        <v>1</v>
      </c>
      <c r="AO176" t="b">
        <f>Table1[[#This Row],[land_count]]&gt;Table24[[#This Row],[land_max]]</f>
        <v>1</v>
      </c>
    </row>
  </sheetData>
  <conditionalFormatting sqref="C2:M176">
    <cfRule type="cellIs" dxfId="7" priority="4" operator="equal">
      <formula>TRUE</formula>
    </cfRule>
  </conditionalFormatting>
  <conditionalFormatting sqref="AG2:AO176">
    <cfRule type="cellIs" dxfId="5" priority="1" operator="equal">
      <formula>TRUE</formula>
    </cfRule>
  </conditionalFormatting>
  <pageMargins left="0.75" right="0.75" top="1" bottom="1" header="0.5" footer="0.5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935252C-CA62-4E55-81C4-754CE0172596}">
            <xm:f>$N$2:$W$176&gt;=Sheet2!$A$2:$I$2</xm:f>
            <x14:dxf>
              <fill>
                <patternFill>
                  <bgColor theme="7" tint="0.39994506668294322"/>
                </patternFill>
              </fill>
            </x14:dxf>
          </x14:cfRule>
          <xm:sqref>N2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C8E1-6B33-4759-A42E-9ECAD49F316D}">
  <dimension ref="A1:I2"/>
  <sheetViews>
    <sheetView workbookViewId="0">
      <selection activeCell="I2" sqref="A1:I2"/>
    </sheetView>
  </sheetViews>
  <sheetFormatPr defaultRowHeight="15" x14ac:dyDescent="0.25"/>
  <cols>
    <col min="1" max="1" width="7.7109375" customWidth="1"/>
    <col min="2" max="2" width="10.42578125" customWidth="1"/>
    <col min="3" max="3" width="21" customWidth="1"/>
    <col min="4" max="4" width="16.42578125" customWidth="1"/>
    <col min="5" max="5" width="10.85546875" customWidth="1"/>
    <col min="6" max="6" width="11.42578125" customWidth="1"/>
    <col min="7" max="7" width="7.5703125" customWidth="1"/>
    <col min="8" max="8" width="12.140625" customWidth="1"/>
    <col min="9" max="9" width="7" customWidth="1"/>
  </cols>
  <sheetData>
    <row r="1" spans="1:9" x14ac:dyDescent="0.25">
      <c r="A1" s="6" t="s">
        <v>198</v>
      </c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6" t="s">
        <v>204</v>
      </c>
      <c r="H1" s="6" t="s">
        <v>205</v>
      </c>
      <c r="I1" s="6" t="s">
        <v>206</v>
      </c>
    </row>
    <row r="2" spans="1:9" x14ac:dyDescent="0.25">
      <c r="A2">
        <v>12</v>
      </c>
      <c r="B2">
        <v>10</v>
      </c>
      <c r="C2">
        <v>5</v>
      </c>
      <c r="D2">
        <v>10</v>
      </c>
      <c r="E2">
        <v>4</v>
      </c>
      <c r="F2">
        <v>4</v>
      </c>
      <c r="G2">
        <v>5</v>
      </c>
      <c r="H2">
        <v>0</v>
      </c>
      <c r="I2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Radtke</cp:lastModifiedBy>
  <dcterms:created xsi:type="dcterms:W3CDTF">2025-05-15T15:19:21Z</dcterms:created>
  <dcterms:modified xsi:type="dcterms:W3CDTF">2025-05-15T17:41:30Z</dcterms:modified>
</cp:coreProperties>
</file>