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acul\calculoNumerico\listas\lista4\"/>
    </mc:Choice>
  </mc:AlternateContent>
  <bookViews>
    <workbookView xWindow="0" yWindow="0" windowWidth="23040" windowHeight="9192" activeTab="2"/>
  </bookViews>
  <sheets>
    <sheet name="regra dos trapezios" sheetId="1" r:id="rId1"/>
    <sheet name="primeira regra de simpson" sheetId="2" r:id="rId2"/>
    <sheet name="segunda regra de simp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3" l="1"/>
  <c r="E21" i="3"/>
  <c r="F21" i="3"/>
  <c r="G21" i="3"/>
  <c r="H21" i="3"/>
  <c r="I21" i="3"/>
  <c r="C21" i="3"/>
  <c r="E18" i="3"/>
  <c r="F18" i="3" s="1"/>
  <c r="G18" i="3" s="1"/>
  <c r="H18" i="3" s="1"/>
  <c r="I18" i="3" s="1"/>
  <c r="D18" i="3"/>
  <c r="F15" i="3"/>
  <c r="J13" i="3"/>
  <c r="D13" i="3"/>
  <c r="E13" i="3"/>
  <c r="F13" i="3"/>
  <c r="G13" i="3"/>
  <c r="H13" i="3"/>
  <c r="I13" i="3"/>
  <c r="C13" i="3"/>
  <c r="E10" i="3"/>
  <c r="F10" i="3" s="1"/>
  <c r="G10" i="3" s="1"/>
  <c r="H10" i="3" s="1"/>
  <c r="I10" i="3" s="1"/>
  <c r="D10" i="3"/>
  <c r="F7" i="3"/>
  <c r="M5" i="3"/>
  <c r="D5" i="3"/>
  <c r="E5" i="3"/>
  <c r="F5" i="3"/>
  <c r="G5" i="3"/>
  <c r="H5" i="3"/>
  <c r="I5" i="3"/>
  <c r="J5" i="3"/>
  <c r="K5" i="3"/>
  <c r="L5" i="3"/>
  <c r="C5" i="3"/>
  <c r="E2" i="3"/>
  <c r="F2" i="3" s="1"/>
  <c r="G2" i="3" s="1"/>
  <c r="H2" i="3" s="1"/>
  <c r="I2" i="3" s="1"/>
  <c r="J2" i="3" s="1"/>
  <c r="K2" i="3" s="1"/>
  <c r="L2" i="3" s="1"/>
  <c r="D2" i="3"/>
  <c r="D21" i="2"/>
  <c r="E21" i="2"/>
  <c r="F21" i="2"/>
  <c r="G21" i="2"/>
  <c r="H21" i="2"/>
  <c r="I21" i="2"/>
  <c r="C21" i="2"/>
  <c r="D18" i="2"/>
  <c r="E18" i="2" s="1"/>
  <c r="F18" i="2" s="1"/>
  <c r="G18" i="2" s="1"/>
  <c r="H18" i="2" s="1"/>
  <c r="I18" i="2" s="1"/>
  <c r="F15" i="2"/>
  <c r="J13" i="2"/>
  <c r="D13" i="2"/>
  <c r="E13" i="2"/>
  <c r="F13" i="2"/>
  <c r="G13" i="2"/>
  <c r="H13" i="2"/>
  <c r="I13" i="2"/>
  <c r="C13" i="2"/>
  <c r="E10" i="2"/>
  <c r="F10" i="2"/>
  <c r="G10" i="2" s="1"/>
  <c r="H10" i="2" s="1"/>
  <c r="I10" i="2" s="1"/>
  <c r="D10" i="2"/>
  <c r="F7" i="2"/>
  <c r="L5" i="2"/>
  <c r="D5" i="2"/>
  <c r="E5" i="2"/>
  <c r="F5" i="2"/>
  <c r="G5" i="2"/>
  <c r="H5" i="2"/>
  <c r="I5" i="2"/>
  <c r="J5" i="2"/>
  <c r="K5" i="2"/>
  <c r="C5" i="2"/>
  <c r="D2" i="2"/>
  <c r="E2" i="2" s="1"/>
  <c r="F2" i="2" s="1"/>
  <c r="G2" i="2" s="1"/>
  <c r="H2" i="2" s="1"/>
  <c r="I2" i="2" s="1"/>
  <c r="J2" i="2" s="1"/>
  <c r="K2" i="2" s="1"/>
  <c r="D21" i="1"/>
  <c r="E21" i="1"/>
  <c r="F21" i="1"/>
  <c r="G21" i="1"/>
  <c r="H21" i="1"/>
  <c r="I21" i="1"/>
  <c r="C21" i="1"/>
  <c r="J21" i="1" s="1"/>
  <c r="J13" i="1"/>
  <c r="D13" i="1"/>
  <c r="E13" i="1"/>
  <c r="F13" i="1"/>
  <c r="G13" i="1"/>
  <c r="H13" i="1"/>
  <c r="I13" i="1"/>
  <c r="C13" i="1"/>
  <c r="D5" i="1"/>
  <c r="M5" i="1" s="1"/>
  <c r="E5" i="1"/>
  <c r="F5" i="1"/>
  <c r="G5" i="1"/>
  <c r="H5" i="1"/>
  <c r="I5" i="1"/>
  <c r="J5" i="1"/>
  <c r="K5" i="1"/>
  <c r="L5" i="1"/>
  <c r="C5" i="1"/>
  <c r="J21" i="3" l="1"/>
  <c r="F23" i="3" s="1"/>
  <c r="J21" i="2"/>
  <c r="F23" i="2" s="1"/>
  <c r="C23" i="1" l="1"/>
  <c r="F23" i="1" s="1"/>
  <c r="C18" i="1"/>
  <c r="D18" i="1" s="1"/>
  <c r="E18" i="1" s="1"/>
  <c r="F18" i="1" s="1"/>
  <c r="G18" i="1" s="1"/>
  <c r="H18" i="1" s="1"/>
  <c r="I18" i="1" s="1"/>
  <c r="C15" i="1"/>
  <c r="F15" i="1" s="1"/>
  <c r="C10" i="1"/>
  <c r="D10" i="1" s="1"/>
  <c r="E10" i="1" s="1"/>
  <c r="F10" i="1" s="1"/>
  <c r="G10" i="1" s="1"/>
  <c r="H10" i="1" s="1"/>
  <c r="I10" i="1" s="1"/>
  <c r="C7" i="1"/>
  <c r="C2" i="1"/>
  <c r="D2" i="1" l="1"/>
  <c r="E2" i="1" s="1"/>
  <c r="F2" i="1" s="1"/>
  <c r="G2" i="1" s="1"/>
  <c r="H2" i="1" s="1"/>
  <c r="I2" i="1" s="1"/>
  <c r="J2" i="1" s="1"/>
  <c r="K2" i="1" s="1"/>
  <c r="L2" i="1" s="1"/>
  <c r="F7" i="1"/>
</calcChain>
</file>

<file path=xl/sharedStrings.xml><?xml version="1.0" encoding="utf-8"?>
<sst xmlns="http://schemas.openxmlformats.org/spreadsheetml/2006/main" count="74" uniqueCount="11">
  <si>
    <t>x</t>
  </si>
  <si>
    <t>f(x)</t>
  </si>
  <si>
    <t>RT</t>
  </si>
  <si>
    <t>S</t>
  </si>
  <si>
    <t>h =</t>
  </si>
  <si>
    <t>NDC =</t>
  </si>
  <si>
    <t xml:space="preserve"> </t>
  </si>
  <si>
    <t>I =</t>
  </si>
  <si>
    <t>r</t>
  </si>
  <si>
    <t>PRS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</si>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</sst>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2"/>
      <color theme="1" tint="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E28" sqref="E28"/>
    </sheetView>
  </sheetViews>
  <sheetFormatPr defaultRowHeight="15.6" x14ac:dyDescent="0.3"/>
  <cols>
    <col min="1" max="5" width="8.88671875" style="2"/>
    <col min="6" max="6" width="9.33203125" style="2" bestFit="1" customWidth="1"/>
    <col min="7" max="7" width="8.88671875" style="2"/>
    <col min="8" max="10" width="9.33203125" style="2" bestFit="1" customWidth="1"/>
    <col min="11" max="16384" width="8.88671875" style="2"/>
  </cols>
  <sheetData>
    <row r="2" spans="2:13" x14ac:dyDescent="0.3">
      <c r="B2" s="16" t="s">
        <v>0</v>
      </c>
      <c r="C2" s="11">
        <f>ROUND(1,C8)</f>
        <v>1</v>
      </c>
      <c r="D2" s="11">
        <f>ROUND(C2+$C$7,$C$8)</f>
        <v>1.3</v>
      </c>
      <c r="E2" s="11">
        <f t="shared" ref="E2:L2" si="0">ROUND(D2+$C$7,$C$8)</f>
        <v>1.6</v>
      </c>
      <c r="F2" s="11">
        <f t="shared" si="0"/>
        <v>1.9</v>
      </c>
      <c r="G2" s="11">
        <f t="shared" si="0"/>
        <v>2.2000000000000002</v>
      </c>
      <c r="H2" s="11">
        <f t="shared" si="0"/>
        <v>2.5</v>
      </c>
      <c r="I2" s="11">
        <f t="shared" si="0"/>
        <v>2.8</v>
      </c>
      <c r="J2" s="11">
        <f t="shared" si="0"/>
        <v>3.1</v>
      </c>
      <c r="K2" s="11">
        <f t="shared" si="0"/>
        <v>3.4</v>
      </c>
      <c r="L2" s="11">
        <f t="shared" si="0"/>
        <v>3.7</v>
      </c>
      <c r="M2" s="13"/>
    </row>
    <row r="3" spans="2:13" x14ac:dyDescent="0.3">
      <c r="B3" s="17" t="s">
        <v>1</v>
      </c>
      <c r="C3" s="4">
        <v>0.34110000000000001</v>
      </c>
      <c r="D3" s="4">
        <v>0.8</v>
      </c>
      <c r="E3" s="4">
        <v>0.752</v>
      </c>
      <c r="F3" s="4">
        <v>1.2195</v>
      </c>
      <c r="G3" s="4">
        <v>1.7345999999999999</v>
      </c>
      <c r="H3" s="4">
        <v>2.2907000000000002</v>
      </c>
      <c r="I3" s="4">
        <v>2.8828999999999998</v>
      </c>
      <c r="J3" s="4">
        <v>3.5072999999999999</v>
      </c>
      <c r="K3" s="4">
        <v>4.1608000000000001</v>
      </c>
      <c r="L3" s="4">
        <v>4.8407999999999998</v>
      </c>
      <c r="M3" s="13"/>
    </row>
    <row r="4" spans="2:13" x14ac:dyDescent="0.3">
      <c r="B4" s="14" t="s">
        <v>2</v>
      </c>
      <c r="C4" s="6">
        <v>1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1</v>
      </c>
      <c r="M4" s="18" t="s">
        <v>3</v>
      </c>
    </row>
    <row r="5" spans="2:13" x14ac:dyDescent="0.3">
      <c r="B5" s="14" t="s">
        <v>8</v>
      </c>
      <c r="C5" s="9">
        <f>ROUND(C3*C4,$C$8)</f>
        <v>0.34110000000000001</v>
      </c>
      <c r="D5" s="9">
        <f t="shared" ref="D5:L5" si="1">ROUND(D3*D4,$C$8)</f>
        <v>1.6</v>
      </c>
      <c r="E5" s="9">
        <f t="shared" si="1"/>
        <v>1.504</v>
      </c>
      <c r="F5" s="9">
        <f t="shared" si="1"/>
        <v>2.4390000000000001</v>
      </c>
      <c r="G5" s="9">
        <f t="shared" si="1"/>
        <v>3.4691999999999998</v>
      </c>
      <c r="H5" s="9">
        <f t="shared" si="1"/>
        <v>4.5814000000000004</v>
      </c>
      <c r="I5" s="9">
        <f t="shared" si="1"/>
        <v>5.7657999999999996</v>
      </c>
      <c r="J5" s="9">
        <f t="shared" si="1"/>
        <v>7.0145999999999997</v>
      </c>
      <c r="K5" s="9">
        <f t="shared" si="1"/>
        <v>8.3216000000000001</v>
      </c>
      <c r="L5" s="9">
        <f t="shared" si="1"/>
        <v>4.8407999999999998</v>
      </c>
      <c r="M5" s="7">
        <f>ROUND(SUM(C5:L5),C8)</f>
        <v>39.877499999999998</v>
      </c>
    </row>
    <row r="7" spans="2:13" x14ac:dyDescent="0.3">
      <c r="B7" s="15" t="s">
        <v>4</v>
      </c>
      <c r="C7" s="22">
        <f>ROUND(0.3,C8)</f>
        <v>0.3</v>
      </c>
      <c r="D7" s="2" t="s">
        <v>6</v>
      </c>
      <c r="E7" s="15" t="s">
        <v>7</v>
      </c>
      <c r="F7" s="5">
        <f>ROUND((C7/2)*M5,C8)</f>
        <v>5.9816000000000003</v>
      </c>
    </row>
    <row r="8" spans="2:13" x14ac:dyDescent="0.3">
      <c r="B8" s="15" t="s">
        <v>5</v>
      </c>
      <c r="C8" s="23">
        <v>4</v>
      </c>
    </row>
    <row r="10" spans="2:13" x14ac:dyDescent="0.3">
      <c r="B10" s="18" t="s">
        <v>0</v>
      </c>
      <c r="C10" s="12">
        <f>ROUND(0,C16)</f>
        <v>0</v>
      </c>
      <c r="D10" s="12">
        <f>ROUND(C10+$C$15,$C$16)</f>
        <v>0.1</v>
      </c>
      <c r="E10" s="12">
        <f t="shared" ref="E10:I10" si="2">ROUND(D10+$C$15,$C$16)</f>
        <v>0.2</v>
      </c>
      <c r="F10" s="12">
        <f t="shared" si="2"/>
        <v>0.3</v>
      </c>
      <c r="G10" s="12">
        <f t="shared" si="2"/>
        <v>0.4</v>
      </c>
      <c r="H10" s="12">
        <f t="shared" si="2"/>
        <v>0.5</v>
      </c>
      <c r="I10" s="12">
        <f t="shared" si="2"/>
        <v>0.6</v>
      </c>
    </row>
    <row r="11" spans="2:13" x14ac:dyDescent="0.3">
      <c r="B11" s="19" t="s">
        <v>1</v>
      </c>
      <c r="C11" s="8">
        <v>0</v>
      </c>
      <c r="D11" s="8">
        <v>2.4E-2</v>
      </c>
      <c r="E11" s="8">
        <v>4.7E-2</v>
      </c>
      <c r="F11" s="8">
        <v>6.9000000000000006E-2</v>
      </c>
      <c r="G11" s="8">
        <v>8.8999999999999996E-2</v>
      </c>
      <c r="H11" s="8">
        <v>0.108</v>
      </c>
      <c r="I11" s="8">
        <v>0.124</v>
      </c>
    </row>
    <row r="12" spans="2:13" x14ac:dyDescent="0.3">
      <c r="B12" s="14" t="s">
        <v>2</v>
      </c>
      <c r="C12" s="6">
        <v>1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1</v>
      </c>
      <c r="J12" s="18" t="s">
        <v>3</v>
      </c>
    </row>
    <row r="13" spans="2:13" x14ac:dyDescent="0.3">
      <c r="B13" s="14" t="s">
        <v>8</v>
      </c>
      <c r="C13" s="9">
        <f>ROUND(C11*C12,$C$16)</f>
        <v>0</v>
      </c>
      <c r="D13" s="9">
        <f t="shared" ref="D13:I13" si="3">ROUND(D11*D12,$C$16)</f>
        <v>4.8000000000000001E-2</v>
      </c>
      <c r="E13" s="9">
        <f t="shared" si="3"/>
        <v>9.4E-2</v>
      </c>
      <c r="F13" s="9">
        <f t="shared" si="3"/>
        <v>0.13800000000000001</v>
      </c>
      <c r="G13" s="9">
        <f t="shared" si="3"/>
        <v>0.17799999999999999</v>
      </c>
      <c r="H13" s="9">
        <f t="shared" si="3"/>
        <v>0.216</v>
      </c>
      <c r="I13" s="9">
        <f t="shared" si="3"/>
        <v>0.124</v>
      </c>
      <c r="J13" s="7">
        <f>ROUND(SUM(C13:I13),C16)</f>
        <v>0.79800000000000004</v>
      </c>
    </row>
    <row r="15" spans="2:13" x14ac:dyDescent="0.3">
      <c r="B15" s="15" t="s">
        <v>4</v>
      </c>
      <c r="C15" s="7">
        <f>ROUND(0.1,C16)</f>
        <v>0.1</v>
      </c>
      <c r="E15" s="15" t="s">
        <v>7</v>
      </c>
      <c r="F15" s="5">
        <f>ROUND((C15/2)*J13,C16)</f>
        <v>3.9899999999999998E-2</v>
      </c>
    </row>
    <row r="16" spans="2:13" x14ac:dyDescent="0.3">
      <c r="B16" s="15" t="s">
        <v>5</v>
      </c>
      <c r="C16" s="5">
        <v>4</v>
      </c>
    </row>
    <row r="18" spans="2:10" x14ac:dyDescent="0.3">
      <c r="B18" s="18" t="s">
        <v>0</v>
      </c>
      <c r="C18" s="12">
        <f>ROUND(0,C24)</f>
        <v>0</v>
      </c>
      <c r="D18" s="12">
        <f>ROUND(C18+$C$23,$C$24)</f>
        <v>20</v>
      </c>
      <c r="E18" s="12">
        <f t="shared" ref="E18:I18" si="4">ROUND(D18+$C$23,$C$24)</f>
        <v>40</v>
      </c>
      <c r="F18" s="12">
        <f t="shared" si="4"/>
        <v>60</v>
      </c>
      <c r="G18" s="12">
        <f t="shared" si="4"/>
        <v>80</v>
      </c>
      <c r="H18" s="12">
        <f t="shared" si="4"/>
        <v>100</v>
      </c>
      <c r="I18" s="12">
        <f t="shared" si="4"/>
        <v>120</v>
      </c>
    </row>
    <row r="19" spans="2:10" x14ac:dyDescent="0.3">
      <c r="B19" s="19" t="s">
        <v>1</v>
      </c>
      <c r="C19" s="8">
        <v>0</v>
      </c>
      <c r="D19" s="8">
        <v>22</v>
      </c>
      <c r="E19" s="8">
        <v>41</v>
      </c>
      <c r="F19" s="8">
        <v>53</v>
      </c>
      <c r="G19" s="8">
        <v>38</v>
      </c>
      <c r="H19" s="8">
        <v>17</v>
      </c>
      <c r="I19" s="8">
        <v>0</v>
      </c>
    </row>
    <row r="20" spans="2:10" x14ac:dyDescent="0.3">
      <c r="B20" s="14" t="s">
        <v>2</v>
      </c>
      <c r="C20" s="6">
        <v>1</v>
      </c>
      <c r="D20" s="6">
        <v>2</v>
      </c>
      <c r="E20" s="6">
        <v>2</v>
      </c>
      <c r="F20" s="6">
        <v>2</v>
      </c>
      <c r="G20" s="6">
        <v>2</v>
      </c>
      <c r="H20" s="6">
        <v>2</v>
      </c>
      <c r="I20" s="6">
        <v>1</v>
      </c>
      <c r="J20" s="18" t="s">
        <v>3</v>
      </c>
    </row>
    <row r="21" spans="2:10" x14ac:dyDescent="0.3">
      <c r="B21" s="14" t="s">
        <v>8</v>
      </c>
      <c r="C21" s="9">
        <f>ROUND(C19*C20,$C$24)</f>
        <v>0</v>
      </c>
      <c r="D21" s="9">
        <f t="shared" ref="D21:I21" si="5">ROUND(D19*D20,$C$24)</f>
        <v>44</v>
      </c>
      <c r="E21" s="9">
        <f t="shared" si="5"/>
        <v>82</v>
      </c>
      <c r="F21" s="9">
        <f t="shared" si="5"/>
        <v>106</v>
      </c>
      <c r="G21" s="9">
        <f t="shared" si="5"/>
        <v>76</v>
      </c>
      <c r="H21" s="9">
        <f t="shared" si="5"/>
        <v>34</v>
      </c>
      <c r="I21" s="9">
        <f t="shared" si="5"/>
        <v>0</v>
      </c>
      <c r="J21" s="7">
        <f>ROUND(SUM(C21:I21),C24)</f>
        <v>342</v>
      </c>
    </row>
    <row r="23" spans="2:10" x14ac:dyDescent="0.3">
      <c r="B23" s="15" t="s">
        <v>4</v>
      </c>
      <c r="C23" s="7">
        <f>ROUND(20,C24)</f>
        <v>20</v>
      </c>
      <c r="E23" s="15" t="s">
        <v>7</v>
      </c>
      <c r="F23" s="5">
        <f>ROUND((C23/2)*J21,C24)</f>
        <v>3420</v>
      </c>
    </row>
    <row r="24" spans="2:10" x14ac:dyDescent="0.3">
      <c r="B24" s="15" t="s">
        <v>5</v>
      </c>
      <c r="C24" s="5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workbookViewId="0">
      <selection activeCell="E2" sqref="E2"/>
    </sheetView>
  </sheetViews>
  <sheetFormatPr defaultRowHeight="15.6" x14ac:dyDescent="0.3"/>
  <cols>
    <col min="1" max="5" width="8.88671875" style="2"/>
    <col min="6" max="6" width="10.44140625" style="2" bestFit="1" customWidth="1"/>
    <col min="7" max="7" width="8.88671875" style="2"/>
    <col min="8" max="10" width="9.33203125" style="2" bestFit="1" customWidth="1"/>
    <col min="11" max="16384" width="8.88671875" style="2"/>
  </cols>
  <sheetData>
    <row r="2" spans="1:12" x14ac:dyDescent="0.3">
      <c r="B2" s="16" t="s">
        <v>0</v>
      </c>
      <c r="C2" s="11">
        <v>1</v>
      </c>
      <c r="D2" s="11">
        <f>ROUND(C2+$C$7,$C$8)</f>
        <v>1.3</v>
      </c>
      <c r="E2" s="11">
        <f t="shared" ref="E2:K2" si="0">ROUND(D2+$C$7,$C$8)</f>
        <v>1.6</v>
      </c>
      <c r="F2" s="11">
        <f t="shared" si="0"/>
        <v>1.9</v>
      </c>
      <c r="G2" s="11">
        <f t="shared" si="0"/>
        <v>2.2000000000000002</v>
      </c>
      <c r="H2" s="11">
        <f t="shared" si="0"/>
        <v>2.5</v>
      </c>
      <c r="I2" s="11">
        <f t="shared" si="0"/>
        <v>2.8</v>
      </c>
      <c r="J2" s="11">
        <f t="shared" si="0"/>
        <v>3.1</v>
      </c>
      <c r="K2" s="11">
        <f t="shared" si="0"/>
        <v>3.4</v>
      </c>
    </row>
    <row r="3" spans="1:12" x14ac:dyDescent="0.3">
      <c r="B3" s="16" t="s">
        <v>1</v>
      </c>
      <c r="C3" s="3">
        <v>0.34110000000000001</v>
      </c>
      <c r="D3" s="3">
        <v>0.8</v>
      </c>
      <c r="E3" s="3">
        <v>0.752</v>
      </c>
      <c r="F3" s="3">
        <v>1.2195</v>
      </c>
      <c r="G3" s="3">
        <v>1.7345999999999999</v>
      </c>
      <c r="H3" s="3">
        <v>2.2907000000000002</v>
      </c>
      <c r="I3" s="3">
        <v>2.8828999999999998</v>
      </c>
      <c r="J3" s="3">
        <v>3.5072999999999999</v>
      </c>
      <c r="K3" s="3">
        <v>4.1608000000000001</v>
      </c>
    </row>
    <row r="4" spans="1:12" x14ac:dyDescent="0.3">
      <c r="B4" s="20" t="s">
        <v>9</v>
      </c>
      <c r="C4" s="21">
        <v>1</v>
      </c>
      <c r="D4" s="21">
        <v>4</v>
      </c>
      <c r="E4" s="21">
        <v>2</v>
      </c>
      <c r="F4" s="21">
        <v>4</v>
      </c>
      <c r="G4" s="21">
        <v>2</v>
      </c>
      <c r="H4" s="21">
        <v>4</v>
      </c>
      <c r="I4" s="21">
        <v>2</v>
      </c>
      <c r="J4" s="21">
        <v>4</v>
      </c>
      <c r="K4" s="21">
        <v>1</v>
      </c>
      <c r="L4" s="16" t="s">
        <v>3</v>
      </c>
    </row>
    <row r="5" spans="1:12" x14ac:dyDescent="0.3">
      <c r="B5" s="20" t="s">
        <v>8</v>
      </c>
      <c r="C5" s="10">
        <f>ROUND(C3*C4,$C$8)</f>
        <v>0.34110000000000001</v>
      </c>
      <c r="D5" s="10">
        <f t="shared" ref="D5:K5" si="1">ROUND(D3*D4,$C$8)</f>
        <v>3.2</v>
      </c>
      <c r="E5" s="10">
        <f t="shared" si="1"/>
        <v>1.504</v>
      </c>
      <c r="F5" s="10">
        <f t="shared" si="1"/>
        <v>4.8780000000000001</v>
      </c>
      <c r="G5" s="10">
        <f t="shared" si="1"/>
        <v>3.4691999999999998</v>
      </c>
      <c r="H5" s="10">
        <f t="shared" si="1"/>
        <v>9.1628000000000007</v>
      </c>
      <c r="I5" s="10">
        <f t="shared" si="1"/>
        <v>5.7657999999999996</v>
      </c>
      <c r="J5" s="10">
        <f t="shared" si="1"/>
        <v>14.029199999999999</v>
      </c>
      <c r="K5" s="10">
        <f t="shared" si="1"/>
        <v>4.1608000000000001</v>
      </c>
      <c r="L5" s="3">
        <f>ROUND(SUM(C5:K5),C8)</f>
        <v>46.510899999999999</v>
      </c>
    </row>
    <row r="7" spans="1:12" x14ac:dyDescent="0.3">
      <c r="A7" s="2" t="s">
        <v>6</v>
      </c>
      <c r="B7" s="24" t="s">
        <v>4</v>
      </c>
      <c r="C7" s="3">
        <v>0.3</v>
      </c>
      <c r="E7" s="24" t="s">
        <v>7</v>
      </c>
      <c r="F7" s="1">
        <f>ROUND((C7/3)*L5,C8)</f>
        <v>4.6510999999999996</v>
      </c>
    </row>
    <row r="8" spans="1:12" x14ac:dyDescent="0.3">
      <c r="B8" s="24" t="s">
        <v>5</v>
      </c>
      <c r="C8" s="1">
        <v>4</v>
      </c>
    </row>
    <row r="10" spans="1:12" x14ac:dyDescent="0.3">
      <c r="B10" s="16" t="s">
        <v>0</v>
      </c>
      <c r="C10" s="11">
        <v>0</v>
      </c>
      <c r="D10" s="11">
        <f>ROUND(C10+$C$15,$C$16)</f>
        <v>0.1</v>
      </c>
      <c r="E10" s="11">
        <f t="shared" ref="E10:I10" si="2">ROUND(D10+$C$15,$C$16)</f>
        <v>0.2</v>
      </c>
      <c r="F10" s="11">
        <f t="shared" si="2"/>
        <v>0.3</v>
      </c>
      <c r="G10" s="11">
        <f t="shared" si="2"/>
        <v>0.4</v>
      </c>
      <c r="H10" s="11">
        <f t="shared" si="2"/>
        <v>0.5</v>
      </c>
      <c r="I10" s="11">
        <f t="shared" si="2"/>
        <v>0.6</v>
      </c>
    </row>
    <row r="11" spans="1:12" x14ac:dyDescent="0.3">
      <c r="B11" s="16" t="s">
        <v>1</v>
      </c>
      <c r="C11" s="3">
        <v>0</v>
      </c>
      <c r="D11" s="3">
        <v>2.4E-2</v>
      </c>
      <c r="E11" s="3">
        <v>4.7E-2</v>
      </c>
      <c r="F11" s="3">
        <v>6.9000000000000006E-2</v>
      </c>
      <c r="G11" s="3">
        <v>8.8999999999999996E-2</v>
      </c>
      <c r="H11" s="3">
        <v>0.108</v>
      </c>
      <c r="I11" s="3">
        <v>0.124</v>
      </c>
    </row>
    <row r="12" spans="1:12" x14ac:dyDescent="0.3">
      <c r="B12" s="20" t="s">
        <v>9</v>
      </c>
      <c r="C12" s="21">
        <v>1</v>
      </c>
      <c r="D12" s="21">
        <v>4</v>
      </c>
      <c r="E12" s="21">
        <v>2</v>
      </c>
      <c r="F12" s="21">
        <v>4</v>
      </c>
      <c r="G12" s="21">
        <v>2</v>
      </c>
      <c r="H12" s="21">
        <v>4</v>
      </c>
      <c r="I12" s="21">
        <v>1</v>
      </c>
      <c r="J12" s="16" t="s">
        <v>3</v>
      </c>
    </row>
    <row r="13" spans="1:12" x14ac:dyDescent="0.3">
      <c r="B13" s="20" t="s">
        <v>8</v>
      </c>
      <c r="C13" s="10">
        <f>ROUND(C11*C12,$C$16)</f>
        <v>0</v>
      </c>
      <c r="D13" s="10">
        <f t="shared" ref="D13:I13" si="3">ROUND(D11*D12,$C$16)</f>
        <v>9.6000000000000002E-2</v>
      </c>
      <c r="E13" s="10">
        <f t="shared" si="3"/>
        <v>9.4E-2</v>
      </c>
      <c r="F13" s="10">
        <f t="shared" si="3"/>
        <v>0.27600000000000002</v>
      </c>
      <c r="G13" s="10">
        <f t="shared" si="3"/>
        <v>0.17799999999999999</v>
      </c>
      <c r="H13" s="10">
        <f t="shared" si="3"/>
        <v>0.432</v>
      </c>
      <c r="I13" s="10">
        <f t="shared" si="3"/>
        <v>0.124</v>
      </c>
      <c r="J13" s="3">
        <f>ROUND(SUM(C13:I13),C16)</f>
        <v>1.2</v>
      </c>
    </row>
    <row r="15" spans="1:12" x14ac:dyDescent="0.3">
      <c r="B15" s="24" t="s">
        <v>4</v>
      </c>
      <c r="C15" s="3">
        <v>0.1</v>
      </c>
      <c r="E15" s="24" t="s">
        <v>7</v>
      </c>
      <c r="F15" s="3">
        <f>ROUND((C15/3)*J13,C16)</f>
        <v>0.04</v>
      </c>
    </row>
    <row r="16" spans="1:12" x14ac:dyDescent="0.3">
      <c r="B16" s="24" t="s">
        <v>5</v>
      </c>
      <c r="C16" s="1">
        <v>4</v>
      </c>
    </row>
    <row r="18" spans="2:10" x14ac:dyDescent="0.3">
      <c r="B18" s="16" t="s">
        <v>0</v>
      </c>
      <c r="C18" s="11">
        <v>0</v>
      </c>
      <c r="D18" s="11">
        <f>ROUND(C18+$C$23,$C$24)</f>
        <v>20</v>
      </c>
      <c r="E18" s="11">
        <f t="shared" ref="E18:I18" si="4">ROUND(D18+$C$23,$C$24)</f>
        <v>40</v>
      </c>
      <c r="F18" s="11">
        <f t="shared" si="4"/>
        <v>60</v>
      </c>
      <c r="G18" s="11">
        <f t="shared" si="4"/>
        <v>80</v>
      </c>
      <c r="H18" s="11">
        <f t="shared" si="4"/>
        <v>100</v>
      </c>
      <c r="I18" s="11">
        <f t="shared" si="4"/>
        <v>120</v>
      </c>
    </row>
    <row r="19" spans="2:10" x14ac:dyDescent="0.3">
      <c r="B19" s="16" t="s">
        <v>1</v>
      </c>
      <c r="C19" s="3">
        <v>0</v>
      </c>
      <c r="D19" s="3">
        <v>22</v>
      </c>
      <c r="E19" s="3">
        <v>41</v>
      </c>
      <c r="F19" s="3">
        <v>53</v>
      </c>
      <c r="G19" s="3">
        <v>38</v>
      </c>
      <c r="H19" s="3">
        <v>17</v>
      </c>
      <c r="I19" s="3">
        <v>0</v>
      </c>
    </row>
    <row r="20" spans="2:10" x14ac:dyDescent="0.3">
      <c r="B20" s="20" t="s">
        <v>9</v>
      </c>
      <c r="C20" s="21">
        <v>1</v>
      </c>
      <c r="D20" s="21">
        <v>4</v>
      </c>
      <c r="E20" s="21">
        <v>2</v>
      </c>
      <c r="F20" s="21">
        <v>4</v>
      </c>
      <c r="G20" s="21">
        <v>2</v>
      </c>
      <c r="H20" s="21">
        <v>4</v>
      </c>
      <c r="I20" s="21">
        <v>1</v>
      </c>
      <c r="J20" s="16" t="s">
        <v>3</v>
      </c>
    </row>
    <row r="21" spans="2:10" x14ac:dyDescent="0.3">
      <c r="B21" s="20" t="s">
        <v>8</v>
      </c>
      <c r="C21" s="10">
        <f>ROUND(C19*C20,$C$24)</f>
        <v>0</v>
      </c>
      <c r="D21" s="10">
        <f t="shared" ref="D21:I21" si="5">ROUND(D19*D20,$C$24)</f>
        <v>88</v>
      </c>
      <c r="E21" s="10">
        <f t="shared" si="5"/>
        <v>82</v>
      </c>
      <c r="F21" s="10">
        <f t="shared" si="5"/>
        <v>212</v>
      </c>
      <c r="G21" s="10">
        <f t="shared" si="5"/>
        <v>76</v>
      </c>
      <c r="H21" s="10">
        <f t="shared" si="5"/>
        <v>68</v>
      </c>
      <c r="I21" s="10">
        <f t="shared" si="5"/>
        <v>0</v>
      </c>
      <c r="J21" s="3">
        <f>ROUND(SUM(C21:I21),C24)</f>
        <v>526</v>
      </c>
    </row>
    <row r="23" spans="2:10" x14ac:dyDescent="0.3">
      <c r="B23" s="24" t="s">
        <v>4</v>
      </c>
      <c r="C23" s="3">
        <v>20</v>
      </c>
      <c r="E23" s="24" t="s">
        <v>7</v>
      </c>
      <c r="F23" s="3">
        <f>ROUND((C23/3)*J21,C24)</f>
        <v>3506.6667000000002</v>
      </c>
    </row>
    <row r="24" spans="2:10" x14ac:dyDescent="0.3">
      <c r="B24" s="24" t="s">
        <v>5</v>
      </c>
      <c r="C24" s="1">
        <v>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workbookViewId="0">
      <selection activeCell="H25" sqref="H25"/>
    </sheetView>
  </sheetViews>
  <sheetFormatPr defaultRowHeight="15.6" x14ac:dyDescent="0.3"/>
  <cols>
    <col min="1" max="4" width="8.88671875" style="2"/>
    <col min="5" max="5" width="9.33203125" style="2" bestFit="1" customWidth="1"/>
    <col min="6" max="6" width="10.44140625" style="2" bestFit="1" customWidth="1"/>
    <col min="7" max="10" width="9.33203125" style="2" bestFit="1" customWidth="1"/>
    <col min="11" max="16384" width="8.88671875" style="2"/>
  </cols>
  <sheetData>
    <row r="2" spans="2:13" x14ac:dyDescent="0.3">
      <c r="B2" s="16" t="s">
        <v>0</v>
      </c>
      <c r="C2" s="11">
        <v>1</v>
      </c>
      <c r="D2" s="11">
        <f>ROUND(C2+$C$7,$C$8)</f>
        <v>1.3</v>
      </c>
      <c r="E2" s="11">
        <f t="shared" ref="E2:L2" si="0">ROUND(D2+$C$7,$C$8)</f>
        <v>1.6</v>
      </c>
      <c r="F2" s="11">
        <f t="shared" si="0"/>
        <v>1.9</v>
      </c>
      <c r="G2" s="11">
        <f t="shared" si="0"/>
        <v>2.2000000000000002</v>
      </c>
      <c r="H2" s="11">
        <f t="shared" si="0"/>
        <v>2.5</v>
      </c>
      <c r="I2" s="11">
        <f t="shared" si="0"/>
        <v>2.8</v>
      </c>
      <c r="J2" s="11">
        <f t="shared" si="0"/>
        <v>3.1</v>
      </c>
      <c r="K2" s="11">
        <f t="shared" si="0"/>
        <v>3.4</v>
      </c>
      <c r="L2" s="11">
        <f t="shared" si="0"/>
        <v>3.7</v>
      </c>
    </row>
    <row r="3" spans="2:13" x14ac:dyDescent="0.3">
      <c r="B3" s="16" t="s">
        <v>1</v>
      </c>
      <c r="C3" s="3">
        <v>0.34110000000000001</v>
      </c>
      <c r="D3" s="3">
        <v>0.8</v>
      </c>
      <c r="E3" s="3">
        <v>0.752</v>
      </c>
      <c r="F3" s="3">
        <v>1.2195</v>
      </c>
      <c r="G3" s="3">
        <v>1.7345999999999999</v>
      </c>
      <c r="H3" s="3">
        <v>1.2907</v>
      </c>
      <c r="I3" s="3">
        <v>2.8828999999999998</v>
      </c>
      <c r="J3" s="3">
        <v>3.5072999999999999</v>
      </c>
      <c r="K3" s="3">
        <v>4.1608000000000001</v>
      </c>
      <c r="L3" s="3">
        <v>4.8407999999999998</v>
      </c>
    </row>
    <row r="4" spans="2:13" x14ac:dyDescent="0.3">
      <c r="B4" s="20" t="s">
        <v>10</v>
      </c>
      <c r="C4" s="21">
        <v>1</v>
      </c>
      <c r="D4" s="21">
        <v>3</v>
      </c>
      <c r="E4" s="21">
        <v>3</v>
      </c>
      <c r="F4" s="21">
        <v>2</v>
      </c>
      <c r="G4" s="21">
        <v>3</v>
      </c>
      <c r="H4" s="21">
        <v>3</v>
      </c>
      <c r="I4" s="21">
        <v>2</v>
      </c>
      <c r="J4" s="21">
        <v>3</v>
      </c>
      <c r="K4" s="21">
        <v>3</v>
      </c>
      <c r="L4" s="21">
        <v>1</v>
      </c>
      <c r="M4" s="16" t="s">
        <v>3</v>
      </c>
    </row>
    <row r="5" spans="2:13" x14ac:dyDescent="0.3">
      <c r="B5" s="20" t="s">
        <v>8</v>
      </c>
      <c r="C5" s="10">
        <f>ROUND(C3*C4,$C$8)</f>
        <v>0.34110000000000001</v>
      </c>
      <c r="D5" s="10">
        <f t="shared" ref="D5:L5" si="1">ROUND(D3*D4,$C$8)</f>
        <v>2.4</v>
      </c>
      <c r="E5" s="10">
        <f t="shared" si="1"/>
        <v>2.2559999999999998</v>
      </c>
      <c r="F5" s="10">
        <f t="shared" si="1"/>
        <v>2.4390000000000001</v>
      </c>
      <c r="G5" s="10">
        <f t="shared" si="1"/>
        <v>5.2038000000000002</v>
      </c>
      <c r="H5" s="10">
        <f t="shared" si="1"/>
        <v>3.8721000000000001</v>
      </c>
      <c r="I5" s="10">
        <f t="shared" si="1"/>
        <v>5.7657999999999996</v>
      </c>
      <c r="J5" s="10">
        <f t="shared" si="1"/>
        <v>10.5219</v>
      </c>
      <c r="K5" s="10">
        <f t="shared" si="1"/>
        <v>12.4824</v>
      </c>
      <c r="L5" s="10">
        <f t="shared" si="1"/>
        <v>4.8407999999999998</v>
      </c>
      <c r="M5" s="3">
        <f>ROUND(SUM(C5:L5),C8)</f>
        <v>50.122900000000001</v>
      </c>
    </row>
    <row r="7" spans="2:13" x14ac:dyDescent="0.3">
      <c r="B7" s="24" t="s">
        <v>4</v>
      </c>
      <c r="C7" s="3">
        <v>0.3</v>
      </c>
      <c r="E7" s="24" t="s">
        <v>7</v>
      </c>
      <c r="F7" s="3">
        <f>ROUND((3*(C7/8))*M5,C8)</f>
        <v>5.6387999999999998</v>
      </c>
    </row>
    <row r="8" spans="2:13" x14ac:dyDescent="0.3">
      <c r="B8" s="24" t="s">
        <v>5</v>
      </c>
      <c r="C8" s="1">
        <v>4</v>
      </c>
    </row>
    <row r="10" spans="2:13" x14ac:dyDescent="0.3">
      <c r="B10" s="16" t="s">
        <v>0</v>
      </c>
      <c r="C10" s="11">
        <v>0</v>
      </c>
      <c r="D10" s="11">
        <f>ROUND(C10+$C$15,$C$16)</f>
        <v>0.1</v>
      </c>
      <c r="E10" s="11">
        <f t="shared" ref="E10:I10" si="2">ROUND(D10+$C$15,$C$16)</f>
        <v>0.2</v>
      </c>
      <c r="F10" s="11">
        <f t="shared" si="2"/>
        <v>0.3</v>
      </c>
      <c r="G10" s="11">
        <f t="shared" si="2"/>
        <v>0.4</v>
      </c>
      <c r="H10" s="11">
        <f t="shared" si="2"/>
        <v>0.5</v>
      </c>
      <c r="I10" s="11">
        <f t="shared" si="2"/>
        <v>0.6</v>
      </c>
    </row>
    <row r="11" spans="2:13" x14ac:dyDescent="0.3">
      <c r="B11" s="16" t="s">
        <v>1</v>
      </c>
      <c r="C11" s="3">
        <v>0</v>
      </c>
      <c r="D11" s="3">
        <v>2.4E-2</v>
      </c>
      <c r="E11" s="3">
        <v>4.7E-2</v>
      </c>
      <c r="F11" s="3">
        <v>6.9000000000000006E-2</v>
      </c>
      <c r="G11" s="3">
        <v>8.8999999999999996E-2</v>
      </c>
      <c r="H11" s="3">
        <v>0.108</v>
      </c>
      <c r="I11" s="3">
        <v>0.124</v>
      </c>
    </row>
    <row r="12" spans="2:13" x14ac:dyDescent="0.3">
      <c r="B12" s="20" t="s">
        <v>10</v>
      </c>
      <c r="C12" s="21">
        <v>1</v>
      </c>
      <c r="D12" s="21">
        <v>3</v>
      </c>
      <c r="E12" s="21">
        <v>3</v>
      </c>
      <c r="F12" s="21">
        <v>2</v>
      </c>
      <c r="G12" s="21">
        <v>3</v>
      </c>
      <c r="H12" s="21">
        <v>3</v>
      </c>
      <c r="I12" s="21">
        <v>1</v>
      </c>
      <c r="J12" s="16" t="s">
        <v>3</v>
      </c>
    </row>
    <row r="13" spans="2:13" x14ac:dyDescent="0.3">
      <c r="B13" s="20" t="s">
        <v>8</v>
      </c>
      <c r="C13" s="10">
        <f>ROUND(C11*C12,$C$16)</f>
        <v>0</v>
      </c>
      <c r="D13" s="10">
        <f t="shared" ref="D13:I13" si="3">ROUND(D11*D12,$C$16)</f>
        <v>7.1999999999999995E-2</v>
      </c>
      <c r="E13" s="10">
        <f t="shared" si="3"/>
        <v>0.14099999999999999</v>
      </c>
      <c r="F13" s="10">
        <f t="shared" si="3"/>
        <v>0.13800000000000001</v>
      </c>
      <c r="G13" s="10">
        <f t="shared" si="3"/>
        <v>0.26700000000000002</v>
      </c>
      <c r="H13" s="10">
        <f t="shared" si="3"/>
        <v>0.32400000000000001</v>
      </c>
      <c r="I13" s="10">
        <f t="shared" si="3"/>
        <v>0.124</v>
      </c>
      <c r="J13" s="3">
        <f>ROUND(SUM(C13:I13),C16)</f>
        <v>1.0660000000000001</v>
      </c>
    </row>
    <row r="15" spans="2:13" x14ac:dyDescent="0.3">
      <c r="B15" s="24" t="s">
        <v>4</v>
      </c>
      <c r="C15" s="3">
        <v>0.1</v>
      </c>
      <c r="E15" s="24" t="s">
        <v>7</v>
      </c>
      <c r="F15" s="3">
        <f>ROUND((3*(C15/8))*J13,C16)</f>
        <v>0.04</v>
      </c>
    </row>
    <row r="16" spans="2:13" x14ac:dyDescent="0.3">
      <c r="B16" s="24" t="s">
        <v>5</v>
      </c>
      <c r="C16" s="1">
        <v>4</v>
      </c>
    </row>
    <row r="18" spans="2:10" x14ac:dyDescent="0.3">
      <c r="B18" s="16" t="s">
        <v>0</v>
      </c>
      <c r="C18" s="11">
        <v>0</v>
      </c>
      <c r="D18" s="11">
        <f>ROUND(C18+$C$23,$C$24)</f>
        <v>20</v>
      </c>
      <c r="E18" s="11">
        <f t="shared" ref="E18:I18" si="4">ROUND(D18+$C$23,$C$24)</f>
        <v>40</v>
      </c>
      <c r="F18" s="11">
        <f t="shared" si="4"/>
        <v>60</v>
      </c>
      <c r="G18" s="11">
        <f t="shared" si="4"/>
        <v>80</v>
      </c>
      <c r="H18" s="11">
        <f t="shared" si="4"/>
        <v>100</v>
      </c>
      <c r="I18" s="11">
        <f t="shared" si="4"/>
        <v>120</v>
      </c>
    </row>
    <row r="19" spans="2:10" x14ac:dyDescent="0.3">
      <c r="B19" s="16" t="s">
        <v>1</v>
      </c>
      <c r="C19" s="3">
        <v>0</v>
      </c>
      <c r="D19" s="3">
        <v>22</v>
      </c>
      <c r="E19" s="3">
        <v>41</v>
      </c>
      <c r="F19" s="3">
        <v>53</v>
      </c>
      <c r="G19" s="3">
        <v>38</v>
      </c>
      <c r="H19" s="3">
        <v>17</v>
      </c>
      <c r="I19" s="3">
        <v>0</v>
      </c>
    </row>
    <row r="20" spans="2:10" x14ac:dyDescent="0.3">
      <c r="B20" s="20" t="s">
        <v>10</v>
      </c>
      <c r="C20" s="21">
        <v>1</v>
      </c>
      <c r="D20" s="21">
        <v>3</v>
      </c>
      <c r="E20" s="21">
        <v>3</v>
      </c>
      <c r="F20" s="21">
        <v>2</v>
      </c>
      <c r="G20" s="21">
        <v>3</v>
      </c>
      <c r="H20" s="21">
        <v>3</v>
      </c>
      <c r="I20" s="21">
        <v>1</v>
      </c>
      <c r="J20" s="16" t="s">
        <v>3</v>
      </c>
    </row>
    <row r="21" spans="2:10" x14ac:dyDescent="0.3">
      <c r="B21" s="20" t="s">
        <v>8</v>
      </c>
      <c r="C21" s="10">
        <f>ROUND(C19*C20,$C$24)</f>
        <v>0</v>
      </c>
      <c r="D21" s="10">
        <f t="shared" ref="D21:I21" si="5">ROUND(D19*D20,$C$24)</f>
        <v>66</v>
      </c>
      <c r="E21" s="10">
        <f t="shared" si="5"/>
        <v>123</v>
      </c>
      <c r="F21" s="10">
        <f t="shared" si="5"/>
        <v>106</v>
      </c>
      <c r="G21" s="10">
        <f t="shared" si="5"/>
        <v>114</v>
      </c>
      <c r="H21" s="10">
        <f t="shared" si="5"/>
        <v>51</v>
      </c>
      <c r="I21" s="10">
        <f t="shared" si="5"/>
        <v>0</v>
      </c>
      <c r="J21" s="3">
        <f>ROUND(SUM(C21:I21),C24)</f>
        <v>460</v>
      </c>
    </row>
    <row r="23" spans="2:10" x14ac:dyDescent="0.3">
      <c r="B23" s="24" t="s">
        <v>4</v>
      </c>
      <c r="C23" s="3">
        <v>20</v>
      </c>
      <c r="E23" s="24" t="s">
        <v>7</v>
      </c>
      <c r="F23" s="3">
        <f>ROUND((3*(C23/8))*J21,C24)</f>
        <v>3450</v>
      </c>
    </row>
    <row r="24" spans="2:10" x14ac:dyDescent="0.3">
      <c r="B24" s="24" t="s">
        <v>5</v>
      </c>
      <c r="C24" s="1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 dos trapezios</vt:lpstr>
      <vt:lpstr>primeira regra de simpson</vt:lpstr>
      <vt:lpstr>segunda regra de 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Gonzaga Romaniello de Souza</dc:creator>
  <cp:lastModifiedBy>Carlos Eduardo Gonzaga Romaniello de Souza</cp:lastModifiedBy>
  <dcterms:created xsi:type="dcterms:W3CDTF">2021-08-11T17:36:26Z</dcterms:created>
  <dcterms:modified xsi:type="dcterms:W3CDTF">2021-08-13T17:24:43Z</dcterms:modified>
</cp:coreProperties>
</file>