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Facul\calculoNumerico\listas\lista5\"/>
    </mc:Choice>
  </mc:AlternateContent>
  <bookViews>
    <workbookView xWindow="0" yWindow="0" windowWidth="23040" windowHeight="9192" activeTab="1"/>
  </bookViews>
  <sheets>
    <sheet name="bissecao" sheetId="1" r:id="rId1"/>
    <sheet name="falsa posicao" sheetId="2" r:id="rId2"/>
    <sheet name="newton raphson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8" i="3" l="1"/>
  <c r="P8" i="3" s="1"/>
  <c r="P7" i="3"/>
  <c r="Q7" i="3"/>
  <c r="O7" i="3"/>
  <c r="Q6" i="3"/>
  <c r="D6" i="3"/>
  <c r="B6" i="3"/>
  <c r="D5" i="3"/>
  <c r="O6" i="3" s="1"/>
  <c r="P6" i="3" s="1"/>
  <c r="B5" i="3"/>
  <c r="J7" i="2"/>
  <c r="L7" i="2"/>
  <c r="I7" i="2" s="1"/>
  <c r="K7" i="2" s="1"/>
  <c r="H7" i="2"/>
  <c r="G7" i="2"/>
  <c r="L6" i="2"/>
  <c r="J6" i="2"/>
  <c r="H6" i="2"/>
  <c r="G6" i="2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K7" i="1"/>
  <c r="J7" i="1"/>
  <c r="I7" i="1"/>
  <c r="H7" i="1"/>
  <c r="G7" i="1"/>
  <c r="L6" i="1"/>
  <c r="K6" i="1"/>
  <c r="J6" i="1"/>
  <c r="I6" i="1"/>
  <c r="H6" i="1"/>
  <c r="G6" i="1"/>
  <c r="Q8" i="3" l="1"/>
  <c r="O9" i="3" s="1"/>
  <c r="G8" i="2"/>
  <c r="H8" i="2"/>
  <c r="L8" i="2" s="1"/>
  <c r="I6" i="2"/>
  <c r="K6" i="2" s="1"/>
  <c r="H8" i="1"/>
  <c r="G8" i="1"/>
  <c r="P9" i="3" l="1"/>
  <c r="O10" i="3" s="1"/>
  <c r="Q9" i="3"/>
  <c r="J8" i="2"/>
  <c r="I8" i="1"/>
  <c r="K8" i="1" s="1"/>
  <c r="J8" i="1"/>
  <c r="H9" i="1" s="1"/>
  <c r="P10" i="3" l="1"/>
  <c r="Q10" i="3"/>
  <c r="O11" i="3" s="1"/>
  <c r="I8" i="2"/>
  <c r="K8" i="2" s="1"/>
  <c r="G9" i="2" s="1"/>
  <c r="G9" i="1"/>
  <c r="J9" i="1" s="1"/>
  <c r="P11" i="3" l="1"/>
  <c r="O12" i="3" s="1"/>
  <c r="Q11" i="3"/>
  <c r="J9" i="2"/>
  <c r="H9" i="2"/>
  <c r="I9" i="1"/>
  <c r="P12" i="3" l="1"/>
  <c r="Q12" i="3"/>
  <c r="O13" i="3" s="1"/>
  <c r="L9" i="2"/>
  <c r="I9" i="2" s="1"/>
  <c r="K9" i="2" s="1"/>
  <c r="H10" i="2" s="1"/>
  <c r="G10" i="2"/>
  <c r="G10" i="1"/>
  <c r="I10" i="1" s="1"/>
  <c r="K10" i="1" s="1"/>
  <c r="K9" i="1"/>
  <c r="H10" i="1" s="1"/>
  <c r="Q13" i="3" l="1"/>
  <c r="P13" i="3"/>
  <c r="O14" i="3" s="1"/>
  <c r="L10" i="2"/>
  <c r="J10" i="2"/>
  <c r="I10" i="2"/>
  <c r="K10" i="2" s="1"/>
  <c r="J10" i="1"/>
  <c r="H11" i="1" s="1"/>
  <c r="P14" i="3" l="1"/>
  <c r="O15" i="3" s="1"/>
  <c r="Q14" i="3"/>
  <c r="G11" i="2"/>
  <c r="H11" i="2"/>
  <c r="G11" i="1"/>
  <c r="I11" i="1" s="1"/>
  <c r="K11" i="1" s="1"/>
  <c r="P15" i="3" l="1"/>
  <c r="O16" i="3" s="1"/>
  <c r="Q15" i="3"/>
  <c r="L11" i="2"/>
  <c r="J11" i="2"/>
  <c r="J11" i="1"/>
  <c r="H12" i="1" s="1"/>
  <c r="P16" i="3" l="1"/>
  <c r="Q16" i="3"/>
  <c r="O17" i="3" s="1"/>
  <c r="I11" i="2"/>
  <c r="K11" i="2" s="1"/>
  <c r="G12" i="2" s="1"/>
  <c r="H12" i="2"/>
  <c r="G12" i="1"/>
  <c r="I12" i="1"/>
  <c r="J12" i="1"/>
  <c r="P17" i="3" l="1"/>
  <c r="O18" i="3" s="1"/>
  <c r="Q17" i="3"/>
  <c r="J12" i="2"/>
  <c r="L12" i="2"/>
  <c r="I12" i="2" s="1"/>
  <c r="K12" i="2" s="1"/>
  <c r="K12" i="1"/>
  <c r="H13" i="1" s="1"/>
  <c r="P18" i="3" l="1"/>
  <c r="O19" i="3" s="1"/>
  <c r="Q18" i="3"/>
  <c r="H13" i="2"/>
  <c r="G13" i="2"/>
  <c r="G13" i="1"/>
  <c r="J13" i="1" s="1"/>
  <c r="P19" i="3" l="1"/>
  <c r="O20" i="3" s="1"/>
  <c r="Q19" i="3"/>
  <c r="J13" i="2"/>
  <c r="L13" i="2"/>
  <c r="I13" i="2" s="1"/>
  <c r="K13" i="2" s="1"/>
  <c r="I13" i="1"/>
  <c r="P20" i="3" l="1"/>
  <c r="O21" i="3" s="1"/>
  <c r="Q20" i="3"/>
  <c r="H14" i="2"/>
  <c r="G14" i="2"/>
  <c r="K13" i="1"/>
  <c r="H14" i="1" s="1"/>
  <c r="Q21" i="3" l="1"/>
  <c r="P21" i="3"/>
  <c r="O22" i="3" s="1"/>
  <c r="J14" i="2"/>
  <c r="L14" i="2"/>
  <c r="I14" i="2" s="1"/>
  <c r="K14" i="2" s="1"/>
  <c r="G14" i="1"/>
  <c r="J14" i="1" s="1"/>
  <c r="P22" i="3" l="1"/>
  <c r="Q22" i="3"/>
  <c r="O23" i="3" s="1"/>
  <c r="H15" i="2"/>
  <c r="G15" i="2"/>
  <c r="I14" i="1"/>
  <c r="K14" i="1" s="1"/>
  <c r="H15" i="1" s="1"/>
  <c r="P23" i="3" l="1"/>
  <c r="O24" i="3" s="1"/>
  <c r="Q23" i="3"/>
  <c r="J15" i="2"/>
  <c r="L15" i="2"/>
  <c r="I15" i="2" s="1"/>
  <c r="K15" i="2" s="1"/>
  <c r="G15" i="1"/>
  <c r="J15" i="1" s="1"/>
  <c r="P24" i="3" l="1"/>
  <c r="Q24" i="3"/>
  <c r="O25" i="3" s="1"/>
  <c r="H16" i="2"/>
  <c r="G16" i="2"/>
  <c r="I15" i="1"/>
  <c r="P25" i="3" l="1"/>
  <c r="O26" i="3" s="1"/>
  <c r="Q25" i="3"/>
  <c r="J16" i="2"/>
  <c r="L16" i="2"/>
  <c r="I16" i="2" s="1"/>
  <c r="K16" i="2" s="1"/>
  <c r="K15" i="1"/>
  <c r="H16" i="1" s="1"/>
  <c r="P26" i="3" l="1"/>
  <c r="Q26" i="3"/>
  <c r="H17" i="2"/>
  <c r="G17" i="2"/>
  <c r="G16" i="1"/>
  <c r="J16" i="1" s="1"/>
  <c r="J17" i="2" l="1"/>
  <c r="L17" i="2"/>
  <c r="I17" i="2" s="1"/>
  <c r="K17" i="2" s="1"/>
  <c r="I16" i="1"/>
  <c r="H18" i="2" l="1"/>
  <c r="G18" i="2"/>
  <c r="K16" i="1"/>
  <c r="H17" i="1" s="1"/>
  <c r="J18" i="2" l="1"/>
  <c r="L18" i="2"/>
  <c r="I18" i="2" s="1"/>
  <c r="K18" i="2" s="1"/>
  <c r="G17" i="1"/>
  <c r="J17" i="1" s="1"/>
  <c r="H19" i="2" l="1"/>
  <c r="G19" i="2"/>
  <c r="I17" i="1"/>
  <c r="K17" i="1" s="1"/>
  <c r="H18" i="1" s="1"/>
  <c r="J19" i="2" l="1"/>
  <c r="L19" i="2"/>
  <c r="I19" i="2" s="1"/>
  <c r="K19" i="2" s="1"/>
  <c r="G18" i="1"/>
  <c r="J18" i="1" s="1"/>
  <c r="H20" i="2" l="1"/>
  <c r="G20" i="2"/>
  <c r="I18" i="1"/>
  <c r="K18" i="1" s="1"/>
  <c r="H19" i="1" s="1"/>
  <c r="J20" i="2" l="1"/>
  <c r="L20" i="2"/>
  <c r="I20" i="2" s="1"/>
  <c r="K20" i="2" s="1"/>
  <c r="G19" i="1"/>
  <c r="J19" i="1" s="1"/>
  <c r="H21" i="2" l="1"/>
  <c r="G21" i="2"/>
  <c r="I19" i="1"/>
  <c r="K19" i="1" s="1"/>
  <c r="H20" i="1" s="1"/>
  <c r="J21" i="2" l="1"/>
  <c r="L21" i="2"/>
  <c r="I21" i="2" s="1"/>
  <c r="K21" i="2" s="1"/>
  <c r="G20" i="1"/>
  <c r="J20" i="1" s="1"/>
  <c r="H22" i="2" l="1"/>
  <c r="G22" i="2"/>
  <c r="I20" i="1"/>
  <c r="K20" i="1" s="1"/>
  <c r="H21" i="1" s="1"/>
  <c r="J22" i="2" l="1"/>
  <c r="L22" i="2"/>
  <c r="I22" i="2" s="1"/>
  <c r="K22" i="2" s="1"/>
  <c r="G21" i="1"/>
  <c r="J21" i="1" s="1"/>
  <c r="H23" i="2" l="1"/>
  <c r="G23" i="2"/>
  <c r="I21" i="1"/>
  <c r="K21" i="1" s="1"/>
  <c r="H22" i="1" s="1"/>
  <c r="J23" i="2" l="1"/>
  <c r="L23" i="2"/>
  <c r="I23" i="2" s="1"/>
  <c r="K23" i="2" s="1"/>
  <c r="G22" i="1"/>
  <c r="J22" i="1" s="1"/>
  <c r="H24" i="2" l="1"/>
  <c r="G24" i="2"/>
  <c r="I22" i="1"/>
  <c r="K22" i="1" s="1"/>
  <c r="H23" i="1" s="1"/>
  <c r="J24" i="2" l="1"/>
  <c r="L24" i="2"/>
  <c r="I24" i="2" s="1"/>
  <c r="K24" i="2" s="1"/>
  <c r="G23" i="1"/>
  <c r="J23" i="1" s="1"/>
  <c r="H25" i="2" l="1"/>
  <c r="G25" i="2"/>
  <c r="I23" i="1"/>
  <c r="K23" i="1" s="1"/>
  <c r="H24" i="1" s="1"/>
  <c r="J25" i="2" l="1"/>
  <c r="L25" i="2"/>
  <c r="I25" i="2" s="1"/>
  <c r="K25" i="2" s="1"/>
  <c r="G24" i="1"/>
  <c r="J24" i="1" s="1"/>
  <c r="H26" i="2" l="1"/>
  <c r="L26" i="2" s="1"/>
  <c r="G26" i="2"/>
  <c r="I24" i="1"/>
  <c r="K24" i="1" s="1"/>
  <c r="H25" i="1" s="1"/>
  <c r="J26" i="2" l="1"/>
  <c r="I26" i="2" s="1"/>
  <c r="K26" i="2" s="1"/>
  <c r="G25" i="1"/>
  <c r="J25" i="1" s="1"/>
  <c r="I25" i="1" l="1"/>
  <c r="K25" i="1" s="1"/>
  <c r="H26" i="1" s="1"/>
  <c r="G26" i="1" l="1"/>
  <c r="J26" i="1" s="1"/>
  <c r="I26" i="1" l="1"/>
  <c r="K26" i="1" s="1"/>
</calcChain>
</file>

<file path=xl/sharedStrings.xml><?xml version="1.0" encoding="utf-8"?>
<sst xmlns="http://schemas.openxmlformats.org/spreadsheetml/2006/main" count="55" uniqueCount="22">
  <si>
    <t>F(x) =</t>
  </si>
  <si>
    <t>Intervalo</t>
  </si>
  <si>
    <t>x^5</t>
  </si>
  <si>
    <t>x^4</t>
  </si>
  <si>
    <t>x^3</t>
  </si>
  <si>
    <t>x^2</t>
  </si>
  <si>
    <t>x</t>
  </si>
  <si>
    <t xml:space="preserve">NDC = </t>
  </si>
  <si>
    <t>k</t>
  </si>
  <si>
    <t>ak</t>
  </si>
  <si>
    <t>bk</t>
  </si>
  <si>
    <t>xk</t>
  </si>
  <si>
    <t>f(a)</t>
  </si>
  <si>
    <t>f(x)</t>
  </si>
  <si>
    <t>f(b)</t>
  </si>
  <si>
    <t>NDC =</t>
  </si>
  <si>
    <t>f'(x) =</t>
  </si>
  <si>
    <t>f''(x) =</t>
  </si>
  <si>
    <t xml:space="preserve">x0 = </t>
  </si>
  <si>
    <t>=</t>
  </si>
  <si>
    <t>f(xk)</t>
  </si>
  <si>
    <t>f'(xk)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</si>
</sst>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164" fontId="1" fillId="0" borderId="10" xfId="0" applyNumberFormat="1" applyFont="1" applyBorder="1" applyAlignment="1">
      <alignment horizontal="center"/>
    </xf>
    <xf numFmtId="164" fontId="1" fillId="0" borderId="12" xfId="0" applyNumberFormat="1" applyFont="1" applyBorder="1" applyAlignment="1">
      <alignment horizontal="center"/>
    </xf>
    <xf numFmtId="164" fontId="1" fillId="0" borderId="13" xfId="0" applyNumberFormat="1" applyFont="1" applyBorder="1" applyAlignment="1">
      <alignment horizontal="center"/>
    </xf>
    <xf numFmtId="164" fontId="1" fillId="0" borderId="11" xfId="0" applyNumberFormat="1" applyFont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/>
    </xf>
    <xf numFmtId="164" fontId="1" fillId="0" borderId="8" xfId="0" applyNumberFormat="1" applyFont="1" applyBorder="1" applyAlignment="1">
      <alignment horizontal="center"/>
    </xf>
    <xf numFmtId="164" fontId="1" fillId="0" borderId="7" xfId="0" applyNumberFormat="1" applyFont="1" applyBorder="1" applyAlignment="1">
      <alignment horizontal="center"/>
    </xf>
    <xf numFmtId="164" fontId="1" fillId="0" borderId="9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workbookViewId="0">
      <selection activeCell="H14" sqref="H14"/>
    </sheetView>
  </sheetViews>
  <sheetFormatPr defaultRowHeight="15.6" x14ac:dyDescent="0.3"/>
  <cols>
    <col min="1" max="1" width="9.88671875" style="2" customWidth="1"/>
    <col min="2" max="16384" width="8.88671875" style="2"/>
  </cols>
  <sheetData>
    <row r="1" spans="1:12" x14ac:dyDescent="0.3">
      <c r="A1" s="7" t="s">
        <v>0</v>
      </c>
      <c r="B1" s="4">
        <v>2</v>
      </c>
      <c r="C1" s="5" t="s">
        <v>2</v>
      </c>
      <c r="D1" s="5">
        <v>-6</v>
      </c>
      <c r="E1" s="5" t="s">
        <v>3</v>
      </c>
      <c r="F1" s="5">
        <v>-14</v>
      </c>
      <c r="G1" s="5" t="s">
        <v>4</v>
      </c>
      <c r="H1" s="5">
        <v>72</v>
      </c>
      <c r="I1" s="5" t="s">
        <v>5</v>
      </c>
      <c r="J1" s="5">
        <v>44</v>
      </c>
      <c r="K1" s="5" t="s">
        <v>6</v>
      </c>
      <c r="L1" s="6">
        <v>-1</v>
      </c>
    </row>
    <row r="2" spans="1:12" x14ac:dyDescent="0.3">
      <c r="A2" s="7" t="s">
        <v>1</v>
      </c>
      <c r="B2" s="3">
        <v>0</v>
      </c>
      <c r="C2" s="3">
        <v>1</v>
      </c>
    </row>
    <row r="3" spans="1:12" x14ac:dyDescent="0.3">
      <c r="F3" s="8" t="s">
        <v>7</v>
      </c>
      <c r="G3" s="10">
        <v>4</v>
      </c>
    </row>
    <row r="4" spans="1:12" x14ac:dyDescent="0.3">
      <c r="F4" s="22"/>
      <c r="G4" s="21"/>
    </row>
    <row r="5" spans="1:12" x14ac:dyDescent="0.3">
      <c r="F5" s="7" t="s">
        <v>8</v>
      </c>
      <c r="G5" s="19" t="s">
        <v>9</v>
      </c>
      <c r="H5" s="19" t="s">
        <v>10</v>
      </c>
      <c r="I5" s="19" t="s">
        <v>11</v>
      </c>
      <c r="J5" s="19" t="s">
        <v>12</v>
      </c>
      <c r="K5" s="19" t="s">
        <v>13</v>
      </c>
      <c r="L5" s="20" t="s">
        <v>14</v>
      </c>
    </row>
    <row r="6" spans="1:12" x14ac:dyDescent="0.3">
      <c r="F6" s="17">
        <v>0</v>
      </c>
      <c r="G6" s="23">
        <f>ROUND(B2,G3)</f>
        <v>0</v>
      </c>
      <c r="H6" s="23">
        <f>ROUND(C2,G3)</f>
        <v>1</v>
      </c>
      <c r="I6" s="23">
        <f>ROUND((H6+G6)/2,$G$3)</f>
        <v>0.5</v>
      </c>
      <c r="J6" s="23">
        <f>ROUND(($B$1*G6^5)+($D$1*G6^4)+($F$1* G6^3)+($H$1*G6^2)+($J$1* G6^1)+($L$1),$G$3)</f>
        <v>-1</v>
      </c>
      <c r="K6" s="23">
        <f>ROUND(($B$1*I6^5)+($D$1*I6^4)+($F$1* I6^3)+($H$1*I6^2)+($J$1* I6^1)+($L$1),$G$3)</f>
        <v>36.9375</v>
      </c>
      <c r="L6" s="24">
        <f>ROUND(($B$1*H6^5)+($D$1*H6^4)+($F$1*H6^3)+($H$1*H6^2)+($J$1*H6^1)+($L$1),$G$3)</f>
        <v>97</v>
      </c>
    </row>
    <row r="7" spans="1:12" x14ac:dyDescent="0.3">
      <c r="F7" s="17">
        <v>1</v>
      </c>
      <c r="G7" s="23">
        <f>IF(ROUND($J6*$K6,$G$3)&lt;0,$G6,$I6)</f>
        <v>0</v>
      </c>
      <c r="H7" s="23">
        <f>IF(ROUND($J6*$K6,$G$3)&lt;0,$I6,$H6)</f>
        <v>0.5</v>
      </c>
      <c r="I7" s="23">
        <f t="shared" ref="I7:I26" si="0">ROUND((H7+G7)/2,$G$3)</f>
        <v>0.25</v>
      </c>
      <c r="J7" s="23">
        <f t="shared" ref="J7:J26" si="1">ROUND(($B$1*G7^5)+($D$1*G7^4)+($F$1* G7^3)+($H$1*G7^2)+($J$1* G7^1)+($L$1),$G$3)</f>
        <v>-1</v>
      </c>
      <c r="K7" s="23">
        <f t="shared" ref="K7:K26" si="2">ROUND(($B$1*I7^5)+($D$1*I7^4)+($F$1* I7^3)+($H$1*I7^2)+($J$1* I7^1)+($L$1),$G$3)</f>
        <v>14.2598</v>
      </c>
      <c r="L7" s="24">
        <f t="shared" ref="L7:L26" si="3">ROUND(($B$1*H7^5)+($D$1*H7^4)+($F$1*H7^3)+($H$1*H7^2)+($J$1*H7^1)+($L$1),$G$3)</f>
        <v>36.9375</v>
      </c>
    </row>
    <row r="8" spans="1:12" x14ac:dyDescent="0.3">
      <c r="F8" s="17">
        <v>2</v>
      </c>
      <c r="G8" s="23">
        <f t="shared" ref="G8:G26" si="4">IF(ROUND($J7*$K7,$G$3)&lt;0,$G7,$I7)</f>
        <v>0</v>
      </c>
      <c r="H8" s="23">
        <f t="shared" ref="H8:H26" si="5">IF(ROUND($J7*$K7,$G$3)&lt;0,$I7,$H7)</f>
        <v>0.25</v>
      </c>
      <c r="I8" s="23">
        <f t="shared" si="0"/>
        <v>0.125</v>
      </c>
      <c r="J8" s="23">
        <f t="shared" si="1"/>
        <v>-1</v>
      </c>
      <c r="K8" s="23">
        <f t="shared" si="2"/>
        <v>5.5963000000000003</v>
      </c>
      <c r="L8" s="24">
        <f t="shared" si="3"/>
        <v>14.2598</v>
      </c>
    </row>
    <row r="9" spans="1:12" x14ac:dyDescent="0.3">
      <c r="F9" s="17">
        <v>3</v>
      </c>
      <c r="G9" s="23">
        <f t="shared" si="4"/>
        <v>0</v>
      </c>
      <c r="H9" s="23">
        <f t="shared" si="5"/>
        <v>0.125</v>
      </c>
      <c r="I9" s="23">
        <f t="shared" si="0"/>
        <v>6.25E-2</v>
      </c>
      <c r="J9" s="23">
        <f t="shared" si="1"/>
        <v>-1</v>
      </c>
      <c r="K9" s="23">
        <f t="shared" si="2"/>
        <v>2.0276999999999998</v>
      </c>
      <c r="L9" s="24">
        <f t="shared" si="3"/>
        <v>5.5963000000000003</v>
      </c>
    </row>
    <row r="10" spans="1:12" x14ac:dyDescent="0.3">
      <c r="F10" s="17">
        <v>4</v>
      </c>
      <c r="G10" s="23">
        <f t="shared" si="4"/>
        <v>0</v>
      </c>
      <c r="H10" s="23">
        <f t="shared" si="5"/>
        <v>6.25E-2</v>
      </c>
      <c r="I10" s="23">
        <f t="shared" si="0"/>
        <v>3.1300000000000001E-2</v>
      </c>
      <c r="J10" s="23">
        <f t="shared" si="1"/>
        <v>-1</v>
      </c>
      <c r="K10" s="23">
        <f t="shared" si="2"/>
        <v>0.44729999999999998</v>
      </c>
      <c r="L10" s="24">
        <f t="shared" si="3"/>
        <v>2.0276999999999998</v>
      </c>
    </row>
    <row r="11" spans="1:12" x14ac:dyDescent="0.3">
      <c r="F11" s="17">
        <v>5</v>
      </c>
      <c r="G11" s="23">
        <f t="shared" si="4"/>
        <v>0</v>
      </c>
      <c r="H11" s="23">
        <f t="shared" si="5"/>
        <v>3.1300000000000001E-2</v>
      </c>
      <c r="I11" s="23">
        <f t="shared" si="0"/>
        <v>1.5699999999999999E-2</v>
      </c>
      <c r="J11" s="23">
        <f t="shared" si="1"/>
        <v>-1</v>
      </c>
      <c r="K11" s="23">
        <f t="shared" si="2"/>
        <v>-0.29149999999999998</v>
      </c>
      <c r="L11" s="24">
        <f t="shared" si="3"/>
        <v>0.44729999999999998</v>
      </c>
    </row>
    <row r="12" spans="1:12" x14ac:dyDescent="0.3">
      <c r="F12" s="17">
        <v>6</v>
      </c>
      <c r="G12" s="23">
        <f t="shared" si="4"/>
        <v>1.5699999999999999E-2</v>
      </c>
      <c r="H12" s="23">
        <f t="shared" si="5"/>
        <v>3.1300000000000001E-2</v>
      </c>
      <c r="I12" s="23">
        <f t="shared" si="0"/>
        <v>2.35E-2</v>
      </c>
      <c r="J12" s="23">
        <f t="shared" si="1"/>
        <v>-0.29149999999999998</v>
      </c>
      <c r="K12" s="23">
        <f t="shared" si="2"/>
        <v>7.3599999999999999E-2</v>
      </c>
      <c r="L12" s="24">
        <f t="shared" si="3"/>
        <v>0.44729999999999998</v>
      </c>
    </row>
    <row r="13" spans="1:12" x14ac:dyDescent="0.3">
      <c r="F13" s="17">
        <v>7</v>
      </c>
      <c r="G13" s="23">
        <f t="shared" si="4"/>
        <v>1.5699999999999999E-2</v>
      </c>
      <c r="H13" s="23">
        <f t="shared" si="5"/>
        <v>2.35E-2</v>
      </c>
      <c r="I13" s="23">
        <f t="shared" si="0"/>
        <v>1.9599999999999999E-2</v>
      </c>
      <c r="J13" s="23">
        <f t="shared" si="1"/>
        <v>-0.29149999999999998</v>
      </c>
      <c r="K13" s="23">
        <f t="shared" si="2"/>
        <v>-0.11</v>
      </c>
      <c r="L13" s="24">
        <f t="shared" si="3"/>
        <v>7.3599999999999999E-2</v>
      </c>
    </row>
    <row r="14" spans="1:12" x14ac:dyDescent="0.3">
      <c r="F14" s="17">
        <v>8</v>
      </c>
      <c r="G14" s="23">
        <f t="shared" si="4"/>
        <v>1.9599999999999999E-2</v>
      </c>
      <c r="H14" s="23">
        <f t="shared" si="5"/>
        <v>2.35E-2</v>
      </c>
      <c r="I14" s="23">
        <f t="shared" si="0"/>
        <v>2.1600000000000001E-2</v>
      </c>
      <c r="J14" s="23">
        <f t="shared" si="1"/>
        <v>-0.11</v>
      </c>
      <c r="K14" s="23">
        <f t="shared" si="2"/>
        <v>-1.6199999999999999E-2</v>
      </c>
      <c r="L14" s="24">
        <f t="shared" si="3"/>
        <v>7.3599999999999999E-2</v>
      </c>
    </row>
    <row r="15" spans="1:12" x14ac:dyDescent="0.3">
      <c r="F15" s="17">
        <v>9</v>
      </c>
      <c r="G15" s="23">
        <f t="shared" si="4"/>
        <v>2.1600000000000001E-2</v>
      </c>
      <c r="H15" s="23">
        <f t="shared" si="5"/>
        <v>2.35E-2</v>
      </c>
      <c r="I15" s="23">
        <f t="shared" si="0"/>
        <v>2.2599999999999999E-2</v>
      </c>
      <c r="J15" s="23">
        <f t="shared" si="1"/>
        <v>-1.6199999999999999E-2</v>
      </c>
      <c r="K15" s="23">
        <f t="shared" si="2"/>
        <v>3.1E-2</v>
      </c>
      <c r="L15" s="24">
        <f t="shared" si="3"/>
        <v>7.3599999999999999E-2</v>
      </c>
    </row>
    <row r="16" spans="1:12" x14ac:dyDescent="0.3">
      <c r="F16" s="17">
        <v>10</v>
      </c>
      <c r="G16" s="23">
        <f t="shared" si="4"/>
        <v>2.1600000000000001E-2</v>
      </c>
      <c r="H16" s="23">
        <f t="shared" si="5"/>
        <v>2.2599999999999999E-2</v>
      </c>
      <c r="I16" s="23">
        <f t="shared" si="0"/>
        <v>2.2100000000000002E-2</v>
      </c>
      <c r="J16" s="23">
        <f t="shared" si="1"/>
        <v>-1.6199999999999999E-2</v>
      </c>
      <c r="K16" s="23">
        <f t="shared" si="2"/>
        <v>7.4000000000000003E-3</v>
      </c>
      <c r="L16" s="24">
        <f t="shared" si="3"/>
        <v>3.1E-2</v>
      </c>
    </row>
    <row r="17" spans="6:12" x14ac:dyDescent="0.3">
      <c r="F17" s="17">
        <v>11</v>
      </c>
      <c r="G17" s="23">
        <f t="shared" si="4"/>
        <v>2.1600000000000001E-2</v>
      </c>
      <c r="H17" s="23">
        <f t="shared" si="5"/>
        <v>2.2100000000000002E-2</v>
      </c>
      <c r="I17" s="23">
        <f t="shared" si="0"/>
        <v>2.1899999999999999E-2</v>
      </c>
      <c r="J17" s="23">
        <f t="shared" si="1"/>
        <v>-1.6199999999999999E-2</v>
      </c>
      <c r="K17" s="23">
        <f t="shared" si="2"/>
        <v>-2E-3</v>
      </c>
      <c r="L17" s="24">
        <f t="shared" si="3"/>
        <v>7.4000000000000003E-3</v>
      </c>
    </row>
    <row r="18" spans="6:12" x14ac:dyDescent="0.3">
      <c r="F18" s="17">
        <v>12</v>
      </c>
      <c r="G18" s="23">
        <f t="shared" si="4"/>
        <v>2.1899999999999999E-2</v>
      </c>
      <c r="H18" s="23">
        <f t="shared" si="5"/>
        <v>2.2100000000000002E-2</v>
      </c>
      <c r="I18" s="23">
        <f t="shared" si="0"/>
        <v>2.1999999999999999E-2</v>
      </c>
      <c r="J18" s="23">
        <f t="shared" si="1"/>
        <v>-2E-3</v>
      </c>
      <c r="K18" s="23">
        <f t="shared" si="2"/>
        <v>2.7000000000000001E-3</v>
      </c>
      <c r="L18" s="24">
        <f t="shared" si="3"/>
        <v>7.4000000000000003E-3</v>
      </c>
    </row>
    <row r="19" spans="6:12" x14ac:dyDescent="0.3">
      <c r="F19" s="17">
        <v>13</v>
      </c>
      <c r="G19" s="23">
        <f t="shared" si="4"/>
        <v>2.1999999999999999E-2</v>
      </c>
      <c r="H19" s="23">
        <f t="shared" si="5"/>
        <v>2.2100000000000002E-2</v>
      </c>
      <c r="I19" s="23">
        <f t="shared" si="0"/>
        <v>2.2100000000000002E-2</v>
      </c>
      <c r="J19" s="23">
        <f t="shared" si="1"/>
        <v>2.7000000000000001E-3</v>
      </c>
      <c r="K19" s="23">
        <f t="shared" si="2"/>
        <v>7.4000000000000003E-3</v>
      </c>
      <c r="L19" s="24">
        <f t="shared" si="3"/>
        <v>7.4000000000000003E-3</v>
      </c>
    </row>
    <row r="20" spans="6:12" x14ac:dyDescent="0.3">
      <c r="F20" s="17">
        <v>14</v>
      </c>
      <c r="G20" s="23">
        <f t="shared" si="4"/>
        <v>2.2100000000000002E-2</v>
      </c>
      <c r="H20" s="23">
        <f t="shared" si="5"/>
        <v>2.2100000000000002E-2</v>
      </c>
      <c r="I20" s="23">
        <f t="shared" si="0"/>
        <v>2.2100000000000002E-2</v>
      </c>
      <c r="J20" s="23">
        <f t="shared" si="1"/>
        <v>7.4000000000000003E-3</v>
      </c>
      <c r="K20" s="23">
        <f t="shared" si="2"/>
        <v>7.4000000000000003E-3</v>
      </c>
      <c r="L20" s="24">
        <f t="shared" si="3"/>
        <v>7.4000000000000003E-3</v>
      </c>
    </row>
    <row r="21" spans="6:12" x14ac:dyDescent="0.3">
      <c r="F21" s="17">
        <v>15</v>
      </c>
      <c r="G21" s="23">
        <f t="shared" si="4"/>
        <v>2.2100000000000002E-2</v>
      </c>
      <c r="H21" s="23">
        <f t="shared" si="5"/>
        <v>2.2100000000000002E-2</v>
      </c>
      <c r="I21" s="23">
        <f t="shared" si="0"/>
        <v>2.2100000000000002E-2</v>
      </c>
      <c r="J21" s="23">
        <f t="shared" si="1"/>
        <v>7.4000000000000003E-3</v>
      </c>
      <c r="K21" s="23">
        <f t="shared" si="2"/>
        <v>7.4000000000000003E-3</v>
      </c>
      <c r="L21" s="24">
        <f t="shared" si="3"/>
        <v>7.4000000000000003E-3</v>
      </c>
    </row>
    <row r="22" spans="6:12" x14ac:dyDescent="0.3">
      <c r="F22" s="17">
        <v>16</v>
      </c>
      <c r="G22" s="23">
        <f t="shared" si="4"/>
        <v>2.2100000000000002E-2</v>
      </c>
      <c r="H22" s="23">
        <f t="shared" si="5"/>
        <v>2.2100000000000002E-2</v>
      </c>
      <c r="I22" s="23">
        <f t="shared" si="0"/>
        <v>2.2100000000000002E-2</v>
      </c>
      <c r="J22" s="23">
        <f t="shared" si="1"/>
        <v>7.4000000000000003E-3</v>
      </c>
      <c r="K22" s="23">
        <f t="shared" si="2"/>
        <v>7.4000000000000003E-3</v>
      </c>
      <c r="L22" s="24">
        <f t="shared" si="3"/>
        <v>7.4000000000000003E-3</v>
      </c>
    </row>
    <row r="23" spans="6:12" x14ac:dyDescent="0.3">
      <c r="F23" s="17">
        <v>17</v>
      </c>
      <c r="G23" s="23">
        <f t="shared" si="4"/>
        <v>2.2100000000000002E-2</v>
      </c>
      <c r="H23" s="23">
        <f t="shared" si="5"/>
        <v>2.2100000000000002E-2</v>
      </c>
      <c r="I23" s="23">
        <f t="shared" si="0"/>
        <v>2.2100000000000002E-2</v>
      </c>
      <c r="J23" s="23">
        <f t="shared" si="1"/>
        <v>7.4000000000000003E-3</v>
      </c>
      <c r="K23" s="23">
        <f t="shared" si="2"/>
        <v>7.4000000000000003E-3</v>
      </c>
      <c r="L23" s="24">
        <f t="shared" si="3"/>
        <v>7.4000000000000003E-3</v>
      </c>
    </row>
    <row r="24" spans="6:12" x14ac:dyDescent="0.3">
      <c r="F24" s="17">
        <v>18</v>
      </c>
      <c r="G24" s="23">
        <f t="shared" si="4"/>
        <v>2.2100000000000002E-2</v>
      </c>
      <c r="H24" s="23">
        <f t="shared" si="5"/>
        <v>2.2100000000000002E-2</v>
      </c>
      <c r="I24" s="23">
        <f t="shared" si="0"/>
        <v>2.2100000000000002E-2</v>
      </c>
      <c r="J24" s="23">
        <f t="shared" si="1"/>
        <v>7.4000000000000003E-3</v>
      </c>
      <c r="K24" s="23">
        <f t="shared" si="2"/>
        <v>7.4000000000000003E-3</v>
      </c>
      <c r="L24" s="24">
        <f t="shared" si="3"/>
        <v>7.4000000000000003E-3</v>
      </c>
    </row>
    <row r="25" spans="6:12" x14ac:dyDescent="0.3">
      <c r="F25" s="17">
        <v>19</v>
      </c>
      <c r="G25" s="23">
        <f t="shared" si="4"/>
        <v>2.2100000000000002E-2</v>
      </c>
      <c r="H25" s="23">
        <f t="shared" si="5"/>
        <v>2.2100000000000002E-2</v>
      </c>
      <c r="I25" s="23">
        <f t="shared" si="0"/>
        <v>2.2100000000000002E-2</v>
      </c>
      <c r="J25" s="23">
        <f t="shared" si="1"/>
        <v>7.4000000000000003E-3</v>
      </c>
      <c r="K25" s="23">
        <f t="shared" si="2"/>
        <v>7.4000000000000003E-3</v>
      </c>
      <c r="L25" s="24">
        <f t="shared" si="3"/>
        <v>7.4000000000000003E-3</v>
      </c>
    </row>
    <row r="26" spans="6:12" x14ac:dyDescent="0.3">
      <c r="F26" s="18">
        <v>20</v>
      </c>
      <c r="G26" s="27">
        <f t="shared" si="4"/>
        <v>2.2100000000000002E-2</v>
      </c>
      <c r="H26" s="25">
        <f t="shared" si="5"/>
        <v>2.2100000000000002E-2</v>
      </c>
      <c r="I26" s="25">
        <f t="shared" si="0"/>
        <v>2.2100000000000002E-2</v>
      </c>
      <c r="J26" s="25">
        <f t="shared" si="1"/>
        <v>7.4000000000000003E-3</v>
      </c>
      <c r="K26" s="25">
        <f t="shared" si="2"/>
        <v>7.4000000000000003E-3</v>
      </c>
      <c r="L26" s="26">
        <f t="shared" si="3"/>
        <v>7.4000000000000003E-3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tabSelected="1" workbookViewId="0">
      <selection activeCell="N14" sqref="N14"/>
    </sheetView>
  </sheetViews>
  <sheetFormatPr defaultRowHeight="15.6" x14ac:dyDescent="0.3"/>
  <cols>
    <col min="1" max="1" width="10.77734375" style="2" customWidth="1"/>
    <col min="2" max="16384" width="8.88671875" style="2"/>
  </cols>
  <sheetData>
    <row r="1" spans="1:12" x14ac:dyDescent="0.3">
      <c r="A1" s="7" t="s">
        <v>0</v>
      </c>
      <c r="B1" s="4">
        <v>0</v>
      </c>
      <c r="C1" s="5" t="s">
        <v>2</v>
      </c>
      <c r="D1" s="5">
        <v>1</v>
      </c>
      <c r="E1" s="5" t="s">
        <v>3</v>
      </c>
      <c r="F1" s="5">
        <v>-1</v>
      </c>
      <c r="G1" s="5" t="s">
        <v>4</v>
      </c>
      <c r="H1" s="5">
        <v>-6.36</v>
      </c>
      <c r="I1" s="5" t="s">
        <v>5</v>
      </c>
      <c r="J1" s="5">
        <v>2.92</v>
      </c>
      <c r="K1" s="5" t="s">
        <v>6</v>
      </c>
      <c r="L1" s="6">
        <v>1</v>
      </c>
    </row>
    <row r="2" spans="1:12" x14ac:dyDescent="0.3">
      <c r="A2" s="7" t="s">
        <v>1</v>
      </c>
      <c r="B2" s="15">
        <v>1</v>
      </c>
      <c r="C2" s="16">
        <v>2</v>
      </c>
    </row>
    <row r="3" spans="1:12" x14ac:dyDescent="0.3">
      <c r="F3" s="8" t="s">
        <v>15</v>
      </c>
      <c r="G3" s="6">
        <v>4</v>
      </c>
    </row>
    <row r="5" spans="1:12" x14ac:dyDescent="0.3">
      <c r="F5" s="7" t="s">
        <v>8</v>
      </c>
      <c r="G5" s="19" t="s">
        <v>9</v>
      </c>
      <c r="H5" s="19" t="s">
        <v>10</v>
      </c>
      <c r="I5" s="19" t="s">
        <v>11</v>
      </c>
      <c r="J5" s="19" t="s">
        <v>12</v>
      </c>
      <c r="K5" s="19" t="s">
        <v>20</v>
      </c>
      <c r="L5" s="20" t="s">
        <v>14</v>
      </c>
    </row>
    <row r="6" spans="1:12" x14ac:dyDescent="0.3">
      <c r="F6" s="17">
        <v>0</v>
      </c>
      <c r="G6" s="23">
        <f>ROUND(B2,G3)</f>
        <v>1</v>
      </c>
      <c r="H6" s="23">
        <f>ROUND(C2,G3)</f>
        <v>2</v>
      </c>
      <c r="I6" s="23">
        <f>ROUND(((G6*L6)-(H6*J6))/(L6-J6),$G$3)</f>
        <v>0.70099999999999996</v>
      </c>
      <c r="J6" s="23">
        <f>ROUND(($B$1*G6^5)+($D$1* G6^4)+($F$1*G6^3)+($H$1* G6^2)+($J$1* G6^1)+($L$1),$G$3)</f>
        <v>-2.44</v>
      </c>
      <c r="K6" s="23">
        <f>ROUND(($B$1*I6^5)+($D$1*I6^4)+($F$1* I6^3)+($H$1*I6^2)+($J$1* I6^1)+($L$1),$G$3)</f>
        <v>-0.18140000000000001</v>
      </c>
      <c r="L6" s="24">
        <f>ROUND(($B$1*H6^5)+($D$1* H6^4)+($F$1* H6^3)+($H$1* H6^2)+($J$1* H6^1)+($L$1),$G$3)</f>
        <v>-10.6</v>
      </c>
    </row>
    <row r="7" spans="1:12" x14ac:dyDescent="0.3">
      <c r="F7" s="17">
        <v>1</v>
      </c>
      <c r="G7" s="23">
        <f>IF(ROUND($J6*$K6,$G$3)&lt;0,$G6,$I6)</f>
        <v>0.70099999999999996</v>
      </c>
      <c r="H7" s="23">
        <f>IF(ROUND($J6*$K6,$G$3)&lt;0,$I6,$H6)</f>
        <v>2</v>
      </c>
      <c r="I7" s="23">
        <f t="shared" ref="I7:I26" si="0">ROUND(((G7*L7)-(H7*J7))/(L7-J7),$G$3)</f>
        <v>0.6784</v>
      </c>
      <c r="J7" s="23">
        <f t="shared" ref="J7:J26" si="1">ROUND(($B$1*G7^5)+($D$1* G7^4)+($F$1*G7^3)+($H$1* G7^2)+($J$1* G7^1)+($L$1),$G$3)</f>
        <v>-0.18140000000000001</v>
      </c>
      <c r="K7" s="23">
        <f t="shared" ref="K7:K26" si="2">ROUND(($B$1*I7^5)+($D$1*I7^4)+($F$1* I7^3)+($H$1*I7^2)+($J$1* I7^1)+($L$1),$G$3)</f>
        <v>-4.65E-2</v>
      </c>
      <c r="L7" s="24">
        <f t="shared" ref="L7:L26" si="3">ROUND(($B$1*H7^5)+($D$1* H7^4)+($F$1* H7^3)+($H$1* H7^2)+($J$1* H7^1)+($L$1),$G$3)</f>
        <v>-10.6</v>
      </c>
    </row>
    <row r="8" spans="1:12" x14ac:dyDescent="0.3">
      <c r="F8" s="17">
        <v>2</v>
      </c>
      <c r="G8" s="23">
        <f t="shared" ref="G8:G26" si="4">IF(ROUND($J7*$K7,$G$3)&lt;0,$G7,$I7)</f>
        <v>0.6784</v>
      </c>
      <c r="H8" s="23">
        <f t="shared" ref="H8:H26" si="5">IF(ROUND($J7*$K7,$G$3)&lt;0,$I7,$H7)</f>
        <v>2</v>
      </c>
      <c r="I8" s="23">
        <f t="shared" si="0"/>
        <v>0.67259999999999998</v>
      </c>
      <c r="J8" s="23">
        <f t="shared" si="1"/>
        <v>-4.65E-2</v>
      </c>
      <c r="K8" s="23">
        <f t="shared" si="2"/>
        <v>-1.2800000000000001E-2</v>
      </c>
      <c r="L8" s="24">
        <f t="shared" si="3"/>
        <v>-10.6</v>
      </c>
    </row>
    <row r="9" spans="1:12" x14ac:dyDescent="0.3">
      <c r="F9" s="17">
        <v>3</v>
      </c>
      <c r="G9" s="23">
        <f t="shared" si="4"/>
        <v>0.67259999999999998</v>
      </c>
      <c r="H9" s="23">
        <f t="shared" si="5"/>
        <v>2</v>
      </c>
      <c r="I9" s="23">
        <f t="shared" si="0"/>
        <v>0.67100000000000004</v>
      </c>
      <c r="J9" s="23">
        <f t="shared" si="1"/>
        <v>-1.2800000000000001E-2</v>
      </c>
      <c r="K9" s="23">
        <f t="shared" si="2"/>
        <v>-3.5999999999999999E-3</v>
      </c>
      <c r="L9" s="24">
        <f t="shared" si="3"/>
        <v>-10.6</v>
      </c>
    </row>
    <row r="10" spans="1:12" x14ac:dyDescent="0.3">
      <c r="F10" s="17">
        <v>4</v>
      </c>
      <c r="G10" s="23">
        <f t="shared" si="4"/>
        <v>0.67100000000000004</v>
      </c>
      <c r="H10" s="23">
        <f t="shared" si="5"/>
        <v>2</v>
      </c>
      <c r="I10" s="23">
        <f t="shared" si="0"/>
        <v>0.67049999999999998</v>
      </c>
      <c r="J10" s="23">
        <f t="shared" si="1"/>
        <v>-3.5999999999999999E-3</v>
      </c>
      <c r="K10" s="23">
        <f t="shared" si="2"/>
        <v>-6.9999999999999999E-4</v>
      </c>
      <c r="L10" s="24">
        <f t="shared" si="3"/>
        <v>-10.6</v>
      </c>
    </row>
    <row r="11" spans="1:12" x14ac:dyDescent="0.3">
      <c r="F11" s="17">
        <v>5</v>
      </c>
      <c r="G11" s="23">
        <f t="shared" si="4"/>
        <v>0.67049999999999998</v>
      </c>
      <c r="H11" s="23">
        <f t="shared" si="5"/>
        <v>2</v>
      </c>
      <c r="I11" s="23">
        <f t="shared" si="0"/>
        <v>0.6704</v>
      </c>
      <c r="J11" s="23">
        <f t="shared" si="1"/>
        <v>-6.9999999999999999E-4</v>
      </c>
      <c r="K11" s="23">
        <f t="shared" si="2"/>
        <v>-2.0000000000000001E-4</v>
      </c>
      <c r="L11" s="24">
        <f t="shared" si="3"/>
        <v>-10.6</v>
      </c>
    </row>
    <row r="12" spans="1:12" x14ac:dyDescent="0.3">
      <c r="F12" s="17">
        <v>6</v>
      </c>
      <c r="G12" s="23">
        <f t="shared" si="4"/>
        <v>0.6704</v>
      </c>
      <c r="H12" s="23">
        <f t="shared" si="5"/>
        <v>2</v>
      </c>
      <c r="I12" s="23">
        <f t="shared" si="0"/>
        <v>0.6704</v>
      </c>
      <c r="J12" s="23">
        <f t="shared" si="1"/>
        <v>-2.0000000000000001E-4</v>
      </c>
      <c r="K12" s="23">
        <f t="shared" si="2"/>
        <v>-2.0000000000000001E-4</v>
      </c>
      <c r="L12" s="24">
        <f t="shared" si="3"/>
        <v>-10.6</v>
      </c>
    </row>
    <row r="13" spans="1:12" x14ac:dyDescent="0.3">
      <c r="F13" s="17">
        <v>7</v>
      </c>
      <c r="G13" s="23">
        <f t="shared" si="4"/>
        <v>0.6704</v>
      </c>
      <c r="H13" s="23">
        <f t="shared" si="5"/>
        <v>2</v>
      </c>
      <c r="I13" s="23">
        <f t="shared" si="0"/>
        <v>0.6704</v>
      </c>
      <c r="J13" s="23">
        <f t="shared" si="1"/>
        <v>-2.0000000000000001E-4</v>
      </c>
      <c r="K13" s="23">
        <f t="shared" si="2"/>
        <v>-2.0000000000000001E-4</v>
      </c>
      <c r="L13" s="24">
        <f t="shared" si="3"/>
        <v>-10.6</v>
      </c>
    </row>
    <row r="14" spans="1:12" x14ac:dyDescent="0.3">
      <c r="F14" s="17">
        <v>8</v>
      </c>
      <c r="G14" s="23">
        <f t="shared" si="4"/>
        <v>0.6704</v>
      </c>
      <c r="H14" s="23">
        <f t="shared" si="5"/>
        <v>2</v>
      </c>
      <c r="I14" s="23">
        <f t="shared" si="0"/>
        <v>0.6704</v>
      </c>
      <c r="J14" s="23">
        <f t="shared" si="1"/>
        <v>-2.0000000000000001E-4</v>
      </c>
      <c r="K14" s="23">
        <f t="shared" si="2"/>
        <v>-2.0000000000000001E-4</v>
      </c>
      <c r="L14" s="24">
        <f t="shared" si="3"/>
        <v>-10.6</v>
      </c>
    </row>
    <row r="15" spans="1:12" x14ac:dyDescent="0.3">
      <c r="F15" s="17">
        <v>9</v>
      </c>
      <c r="G15" s="23">
        <f t="shared" si="4"/>
        <v>0.6704</v>
      </c>
      <c r="H15" s="23">
        <f t="shared" si="5"/>
        <v>2</v>
      </c>
      <c r="I15" s="23">
        <f t="shared" si="0"/>
        <v>0.6704</v>
      </c>
      <c r="J15" s="23">
        <f t="shared" si="1"/>
        <v>-2.0000000000000001E-4</v>
      </c>
      <c r="K15" s="23">
        <f t="shared" si="2"/>
        <v>-2.0000000000000001E-4</v>
      </c>
      <c r="L15" s="24">
        <f t="shared" si="3"/>
        <v>-10.6</v>
      </c>
    </row>
    <row r="16" spans="1:12" x14ac:dyDescent="0.3">
      <c r="F16" s="17">
        <v>10</v>
      </c>
      <c r="G16" s="23">
        <f t="shared" si="4"/>
        <v>0.6704</v>
      </c>
      <c r="H16" s="23">
        <f t="shared" si="5"/>
        <v>2</v>
      </c>
      <c r="I16" s="23">
        <f t="shared" si="0"/>
        <v>0.6704</v>
      </c>
      <c r="J16" s="23">
        <f t="shared" si="1"/>
        <v>-2.0000000000000001E-4</v>
      </c>
      <c r="K16" s="23">
        <f t="shared" si="2"/>
        <v>-2.0000000000000001E-4</v>
      </c>
      <c r="L16" s="24">
        <f t="shared" si="3"/>
        <v>-10.6</v>
      </c>
    </row>
    <row r="17" spans="6:12" x14ac:dyDescent="0.3">
      <c r="F17" s="17">
        <v>11</v>
      </c>
      <c r="G17" s="23">
        <f t="shared" si="4"/>
        <v>0.6704</v>
      </c>
      <c r="H17" s="23">
        <f t="shared" si="5"/>
        <v>2</v>
      </c>
      <c r="I17" s="23">
        <f t="shared" si="0"/>
        <v>0.6704</v>
      </c>
      <c r="J17" s="23">
        <f t="shared" si="1"/>
        <v>-2.0000000000000001E-4</v>
      </c>
      <c r="K17" s="23">
        <f t="shared" si="2"/>
        <v>-2.0000000000000001E-4</v>
      </c>
      <c r="L17" s="24">
        <f t="shared" si="3"/>
        <v>-10.6</v>
      </c>
    </row>
    <row r="18" spans="6:12" x14ac:dyDescent="0.3">
      <c r="F18" s="17">
        <v>12</v>
      </c>
      <c r="G18" s="23">
        <f t="shared" si="4"/>
        <v>0.6704</v>
      </c>
      <c r="H18" s="23">
        <f t="shared" si="5"/>
        <v>2</v>
      </c>
      <c r="I18" s="23">
        <f t="shared" si="0"/>
        <v>0.6704</v>
      </c>
      <c r="J18" s="23">
        <f t="shared" si="1"/>
        <v>-2.0000000000000001E-4</v>
      </c>
      <c r="K18" s="23">
        <f t="shared" si="2"/>
        <v>-2.0000000000000001E-4</v>
      </c>
      <c r="L18" s="24">
        <f t="shared" si="3"/>
        <v>-10.6</v>
      </c>
    </row>
    <row r="19" spans="6:12" x14ac:dyDescent="0.3">
      <c r="F19" s="17">
        <v>13</v>
      </c>
      <c r="G19" s="23">
        <f t="shared" si="4"/>
        <v>0.6704</v>
      </c>
      <c r="H19" s="23">
        <f t="shared" si="5"/>
        <v>2</v>
      </c>
      <c r="I19" s="23">
        <f t="shared" si="0"/>
        <v>0.6704</v>
      </c>
      <c r="J19" s="23">
        <f t="shared" si="1"/>
        <v>-2.0000000000000001E-4</v>
      </c>
      <c r="K19" s="23">
        <f t="shared" si="2"/>
        <v>-2.0000000000000001E-4</v>
      </c>
      <c r="L19" s="24">
        <f t="shared" si="3"/>
        <v>-10.6</v>
      </c>
    </row>
    <row r="20" spans="6:12" x14ac:dyDescent="0.3">
      <c r="F20" s="17">
        <v>14</v>
      </c>
      <c r="G20" s="23">
        <f t="shared" si="4"/>
        <v>0.6704</v>
      </c>
      <c r="H20" s="23">
        <f t="shared" si="5"/>
        <v>2</v>
      </c>
      <c r="I20" s="23">
        <f t="shared" si="0"/>
        <v>0.6704</v>
      </c>
      <c r="J20" s="23">
        <f t="shared" si="1"/>
        <v>-2.0000000000000001E-4</v>
      </c>
      <c r="K20" s="23">
        <f t="shared" si="2"/>
        <v>-2.0000000000000001E-4</v>
      </c>
      <c r="L20" s="24">
        <f t="shared" si="3"/>
        <v>-10.6</v>
      </c>
    </row>
    <row r="21" spans="6:12" x14ac:dyDescent="0.3">
      <c r="F21" s="17">
        <v>15</v>
      </c>
      <c r="G21" s="23">
        <f t="shared" si="4"/>
        <v>0.6704</v>
      </c>
      <c r="H21" s="23">
        <f t="shared" si="5"/>
        <v>2</v>
      </c>
      <c r="I21" s="23">
        <f t="shared" si="0"/>
        <v>0.6704</v>
      </c>
      <c r="J21" s="23">
        <f t="shared" si="1"/>
        <v>-2.0000000000000001E-4</v>
      </c>
      <c r="K21" s="23">
        <f t="shared" si="2"/>
        <v>-2.0000000000000001E-4</v>
      </c>
      <c r="L21" s="24">
        <f t="shared" si="3"/>
        <v>-10.6</v>
      </c>
    </row>
    <row r="22" spans="6:12" x14ac:dyDescent="0.3">
      <c r="F22" s="17">
        <v>16</v>
      </c>
      <c r="G22" s="23">
        <f t="shared" si="4"/>
        <v>0.6704</v>
      </c>
      <c r="H22" s="23">
        <f t="shared" si="5"/>
        <v>2</v>
      </c>
      <c r="I22" s="23">
        <f t="shared" si="0"/>
        <v>0.6704</v>
      </c>
      <c r="J22" s="23">
        <f t="shared" si="1"/>
        <v>-2.0000000000000001E-4</v>
      </c>
      <c r="K22" s="23">
        <f t="shared" si="2"/>
        <v>-2.0000000000000001E-4</v>
      </c>
      <c r="L22" s="24">
        <f t="shared" si="3"/>
        <v>-10.6</v>
      </c>
    </row>
    <row r="23" spans="6:12" x14ac:dyDescent="0.3">
      <c r="F23" s="17">
        <v>17</v>
      </c>
      <c r="G23" s="23">
        <f t="shared" si="4"/>
        <v>0.6704</v>
      </c>
      <c r="H23" s="23">
        <f t="shared" si="5"/>
        <v>2</v>
      </c>
      <c r="I23" s="23">
        <f t="shared" si="0"/>
        <v>0.6704</v>
      </c>
      <c r="J23" s="23">
        <f t="shared" si="1"/>
        <v>-2.0000000000000001E-4</v>
      </c>
      <c r="K23" s="23">
        <f t="shared" si="2"/>
        <v>-2.0000000000000001E-4</v>
      </c>
      <c r="L23" s="24">
        <f t="shared" si="3"/>
        <v>-10.6</v>
      </c>
    </row>
    <row r="24" spans="6:12" x14ac:dyDescent="0.3">
      <c r="F24" s="17">
        <v>18</v>
      </c>
      <c r="G24" s="23">
        <f t="shared" si="4"/>
        <v>0.6704</v>
      </c>
      <c r="H24" s="23">
        <f t="shared" si="5"/>
        <v>2</v>
      </c>
      <c r="I24" s="23">
        <f t="shared" si="0"/>
        <v>0.6704</v>
      </c>
      <c r="J24" s="23">
        <f t="shared" si="1"/>
        <v>-2.0000000000000001E-4</v>
      </c>
      <c r="K24" s="23">
        <f t="shared" si="2"/>
        <v>-2.0000000000000001E-4</v>
      </c>
      <c r="L24" s="24">
        <f t="shared" si="3"/>
        <v>-10.6</v>
      </c>
    </row>
    <row r="25" spans="6:12" x14ac:dyDescent="0.3">
      <c r="F25" s="17">
        <v>19</v>
      </c>
      <c r="G25" s="23">
        <f t="shared" si="4"/>
        <v>0.6704</v>
      </c>
      <c r="H25" s="23">
        <f t="shared" si="5"/>
        <v>2</v>
      </c>
      <c r="I25" s="23">
        <f t="shared" si="0"/>
        <v>0.6704</v>
      </c>
      <c r="J25" s="23">
        <f t="shared" si="1"/>
        <v>-2.0000000000000001E-4</v>
      </c>
      <c r="K25" s="23">
        <f t="shared" si="2"/>
        <v>-2.0000000000000001E-4</v>
      </c>
      <c r="L25" s="24">
        <f t="shared" si="3"/>
        <v>-10.6</v>
      </c>
    </row>
    <row r="26" spans="6:12" x14ac:dyDescent="0.3">
      <c r="F26" s="18">
        <v>20</v>
      </c>
      <c r="G26" s="27">
        <f t="shared" si="4"/>
        <v>0.6704</v>
      </c>
      <c r="H26" s="25">
        <f t="shared" si="5"/>
        <v>2</v>
      </c>
      <c r="I26" s="25">
        <f t="shared" si="0"/>
        <v>0.6704</v>
      </c>
      <c r="J26" s="25">
        <f t="shared" si="1"/>
        <v>-2.0000000000000001E-4</v>
      </c>
      <c r="K26" s="25">
        <f t="shared" si="2"/>
        <v>-2.0000000000000001E-4</v>
      </c>
      <c r="L26" s="26">
        <f t="shared" si="3"/>
        <v>-10.6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workbookViewId="0">
      <selection activeCell="S18" sqref="S18"/>
    </sheetView>
  </sheetViews>
  <sheetFormatPr defaultRowHeight="15.6" x14ac:dyDescent="0.3"/>
  <cols>
    <col min="1" max="16" width="8.88671875" style="2"/>
    <col min="17" max="17" width="9.33203125" style="2" bestFit="1" customWidth="1"/>
    <col min="18" max="16384" width="8.88671875" style="2"/>
  </cols>
  <sheetData>
    <row r="1" spans="1:17" x14ac:dyDescent="0.3">
      <c r="A1" s="29" t="s">
        <v>0</v>
      </c>
      <c r="B1" s="30">
        <v>2</v>
      </c>
      <c r="C1" s="32" t="s">
        <v>2</v>
      </c>
      <c r="D1" s="32">
        <v>-6</v>
      </c>
      <c r="E1" s="32" t="s">
        <v>3</v>
      </c>
      <c r="F1" s="32">
        <v>-14</v>
      </c>
      <c r="G1" s="32" t="s">
        <v>4</v>
      </c>
      <c r="H1" s="32">
        <v>72</v>
      </c>
      <c r="I1" s="32" t="s">
        <v>5</v>
      </c>
      <c r="J1" s="32">
        <v>44</v>
      </c>
      <c r="K1" s="32" t="s">
        <v>6</v>
      </c>
      <c r="L1" s="31">
        <v>-2</v>
      </c>
    </row>
    <row r="2" spans="1:17" x14ac:dyDescent="0.3">
      <c r="A2" s="29" t="s">
        <v>1</v>
      </c>
      <c r="B2" s="30">
        <v>0</v>
      </c>
      <c r="C2" s="31">
        <v>1</v>
      </c>
      <c r="D2" s="28"/>
      <c r="E2" s="28"/>
      <c r="F2" s="28"/>
      <c r="G2" s="28"/>
      <c r="H2" s="28"/>
      <c r="I2" s="28"/>
      <c r="J2" s="28"/>
      <c r="K2" s="28"/>
      <c r="L2" s="28"/>
    </row>
    <row r="3" spans="1:17" x14ac:dyDescent="0.3">
      <c r="A3" s="28"/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N3" s="8" t="s">
        <v>15</v>
      </c>
      <c r="O3" s="6">
        <v>3</v>
      </c>
    </row>
    <row r="4" spans="1:17" x14ac:dyDescent="0.3">
      <c r="A4" s="29" t="s">
        <v>16</v>
      </c>
      <c r="B4" s="30">
        <v>40</v>
      </c>
      <c r="C4" s="32" t="s">
        <v>4</v>
      </c>
      <c r="D4" s="32">
        <v>-72</v>
      </c>
      <c r="E4" s="32" t="s">
        <v>5</v>
      </c>
      <c r="F4" s="32">
        <v>-84</v>
      </c>
      <c r="G4" s="32" t="s">
        <v>6</v>
      </c>
      <c r="H4" s="31">
        <v>144</v>
      </c>
      <c r="I4" s="1"/>
      <c r="J4" s="1"/>
    </row>
    <row r="5" spans="1:17" x14ac:dyDescent="0.3">
      <c r="A5" s="29" t="s">
        <v>18</v>
      </c>
      <c r="B5" s="30">
        <f>B2</f>
        <v>0</v>
      </c>
      <c r="C5" s="32" t="s">
        <v>19</v>
      </c>
      <c r="D5" s="31">
        <f>ROUND((L1)*H4,O3)</f>
        <v>-288</v>
      </c>
      <c r="E5" s="28"/>
      <c r="F5" s="28"/>
      <c r="G5" s="28"/>
      <c r="H5" s="28"/>
      <c r="I5" s="28"/>
      <c r="J5" s="28"/>
      <c r="N5" s="7" t="s">
        <v>8</v>
      </c>
      <c r="O5" s="11" t="s">
        <v>11</v>
      </c>
      <c r="P5" s="11" t="s">
        <v>20</v>
      </c>
      <c r="Q5" s="12" t="s">
        <v>21</v>
      </c>
    </row>
    <row r="6" spans="1:17" x14ac:dyDescent="0.3">
      <c r="A6" s="29" t="s">
        <v>18</v>
      </c>
      <c r="B6" s="30">
        <f>C2</f>
        <v>1</v>
      </c>
      <c r="C6" s="32" t="s">
        <v>19</v>
      </c>
      <c r="D6" s="31">
        <f>ROUND((B1+D1+F1+H1+J1+L1)*(B4+D4+F4+H4),4)</f>
        <v>2688</v>
      </c>
      <c r="E6" s="28"/>
      <c r="F6" s="28"/>
      <c r="G6" s="28"/>
      <c r="H6" s="28"/>
      <c r="I6" s="28"/>
      <c r="J6" s="28"/>
      <c r="N6" s="9">
        <v>0</v>
      </c>
      <c r="O6" s="33">
        <f>IF(D5&gt;0,B5,B6)</f>
        <v>1</v>
      </c>
      <c r="P6" s="34">
        <f>ROUND((($B$1*$O6^5)+($D$1* $O6^4)+($F$1* $O6^3)+($H$1* $O6^2)+($J$1* $O6^1)+ ($L$1) ),$O$3)</f>
        <v>96</v>
      </c>
      <c r="Q6" s="35">
        <f>ROUND(($B$8*(O6^4))+($D$8*(O6^3))+($F$8*(O6^2))+($H$8*O6)+$J$8,$O$3)</f>
        <v>132</v>
      </c>
    </row>
    <row r="7" spans="1:17" x14ac:dyDescent="0.3">
      <c r="A7" s="28"/>
      <c r="B7" s="28"/>
      <c r="C7" s="28"/>
      <c r="D7" s="28"/>
      <c r="E7" s="28"/>
      <c r="F7" s="28"/>
      <c r="G7" s="28"/>
      <c r="H7" s="28"/>
      <c r="I7" s="28"/>
      <c r="J7" s="28"/>
      <c r="N7" s="13">
        <v>1</v>
      </c>
      <c r="O7" s="36">
        <f>ROUND(O6-(P6/Q6),$O$3)</f>
        <v>0.27300000000000002</v>
      </c>
      <c r="P7" s="23">
        <f>ROUND((($B$1*$O7^5)+($D$1* $O7^4)+($F$1* $O7^3)+($H$1* $O7^2)+($J$1* $O7^1)+ ($L$1) ),$O$3)</f>
        <v>15.063000000000001</v>
      </c>
      <c r="Q7" s="24">
        <f>ROUND(($B$8*(O7^4))+($D$8*(O7^3))+($F$8*(O7^2))+($H$8*O7)+$J$8,$O$3)</f>
        <v>79.748999999999995</v>
      </c>
    </row>
    <row r="8" spans="1:17" x14ac:dyDescent="0.3">
      <c r="A8" s="29" t="s">
        <v>17</v>
      </c>
      <c r="B8" s="30">
        <v>10</v>
      </c>
      <c r="C8" s="32" t="s">
        <v>3</v>
      </c>
      <c r="D8" s="32">
        <v>-24</v>
      </c>
      <c r="E8" s="32" t="s">
        <v>4</v>
      </c>
      <c r="F8" s="32">
        <v>-42</v>
      </c>
      <c r="G8" s="32" t="s">
        <v>5</v>
      </c>
      <c r="H8" s="32">
        <v>144</v>
      </c>
      <c r="I8" s="32" t="s">
        <v>6</v>
      </c>
      <c r="J8" s="31">
        <v>44</v>
      </c>
      <c r="N8" s="13">
        <v>2</v>
      </c>
      <c r="O8" s="36">
        <f t="shared" ref="O8:O26" si="0">ROUND(O7-(P7/Q7),$O$3)</f>
        <v>8.4000000000000005E-2</v>
      </c>
      <c r="P8" s="23">
        <f t="shared" ref="P8:P26" si="1">ROUND((($B$1*$O8^5)+($D$1* $O8^4)+($F$1* $O8^3)+($H$1* $O8^2)+($J$1* $O8^1)+ ($L$1) ),$O$3)</f>
        <v>2.1949999999999998</v>
      </c>
      <c r="Q8" s="24">
        <f t="shared" ref="Q8:Q26" si="2">ROUND(($B$8*(O8^4))+($D$8*(O8^3))+($F$8*(O8^2))+($H$8*O8)+$J$8,$O$3)</f>
        <v>55.786000000000001</v>
      </c>
    </row>
    <row r="9" spans="1:17" x14ac:dyDescent="0.3">
      <c r="N9" s="13">
        <v>3</v>
      </c>
      <c r="O9" s="36">
        <f t="shared" si="0"/>
        <v>4.4999999999999998E-2</v>
      </c>
      <c r="P9" s="23">
        <f t="shared" si="1"/>
        <v>0.125</v>
      </c>
      <c r="Q9" s="24">
        <f t="shared" si="2"/>
        <v>50.393000000000001</v>
      </c>
    </row>
    <row r="10" spans="1:17" x14ac:dyDescent="0.3">
      <c r="N10" s="13">
        <v>4</v>
      </c>
      <c r="O10" s="36">
        <f t="shared" si="0"/>
        <v>4.2999999999999997E-2</v>
      </c>
      <c r="P10" s="23">
        <f t="shared" si="1"/>
        <v>2.4E-2</v>
      </c>
      <c r="Q10" s="24">
        <f t="shared" si="2"/>
        <v>50.112000000000002</v>
      </c>
    </row>
    <row r="11" spans="1:17" x14ac:dyDescent="0.3">
      <c r="B11" s="1"/>
      <c r="C11" s="1"/>
      <c r="D11" s="1"/>
      <c r="E11" s="1"/>
      <c r="F11" s="1"/>
      <c r="G11" s="1"/>
      <c r="H11" s="1"/>
      <c r="I11" s="1"/>
      <c r="J11" s="1"/>
      <c r="N11" s="13">
        <v>5</v>
      </c>
      <c r="O11" s="36">
        <f t="shared" si="0"/>
        <v>4.2999999999999997E-2</v>
      </c>
      <c r="P11" s="23">
        <f t="shared" si="1"/>
        <v>2.4E-2</v>
      </c>
      <c r="Q11" s="24">
        <f t="shared" si="2"/>
        <v>50.112000000000002</v>
      </c>
    </row>
    <row r="12" spans="1:17" x14ac:dyDescent="0.3">
      <c r="B12" s="1"/>
      <c r="C12" s="1"/>
      <c r="D12" s="1"/>
      <c r="E12" s="1"/>
      <c r="F12" s="1"/>
      <c r="G12" s="1"/>
      <c r="H12" s="1"/>
      <c r="I12" s="1"/>
      <c r="J12" s="1"/>
      <c r="N12" s="13">
        <v>6</v>
      </c>
      <c r="O12" s="36">
        <f t="shared" si="0"/>
        <v>4.2999999999999997E-2</v>
      </c>
      <c r="P12" s="23">
        <f t="shared" si="1"/>
        <v>2.4E-2</v>
      </c>
      <c r="Q12" s="24">
        <f t="shared" si="2"/>
        <v>50.112000000000002</v>
      </c>
    </row>
    <row r="13" spans="1:17" x14ac:dyDescent="0.3">
      <c r="B13" s="1"/>
      <c r="C13" s="1"/>
      <c r="D13" s="1"/>
      <c r="E13" s="1"/>
      <c r="F13" s="1"/>
      <c r="G13" s="1"/>
      <c r="H13" s="1"/>
      <c r="I13" s="1"/>
      <c r="J13" s="1"/>
      <c r="N13" s="13">
        <v>7</v>
      </c>
      <c r="O13" s="36">
        <f t="shared" si="0"/>
        <v>4.2999999999999997E-2</v>
      </c>
      <c r="P13" s="23">
        <f t="shared" si="1"/>
        <v>2.4E-2</v>
      </c>
      <c r="Q13" s="24">
        <f t="shared" si="2"/>
        <v>50.112000000000002</v>
      </c>
    </row>
    <row r="14" spans="1:17" x14ac:dyDescent="0.3">
      <c r="N14" s="13">
        <v>8</v>
      </c>
      <c r="O14" s="36">
        <f t="shared" si="0"/>
        <v>4.2999999999999997E-2</v>
      </c>
      <c r="P14" s="23">
        <f t="shared" si="1"/>
        <v>2.4E-2</v>
      </c>
      <c r="Q14" s="24">
        <f t="shared" si="2"/>
        <v>50.112000000000002</v>
      </c>
    </row>
    <row r="15" spans="1:17" x14ac:dyDescent="0.3">
      <c r="N15" s="13">
        <v>9</v>
      </c>
      <c r="O15" s="36">
        <f t="shared" si="0"/>
        <v>4.2999999999999997E-2</v>
      </c>
      <c r="P15" s="23">
        <f t="shared" si="1"/>
        <v>2.4E-2</v>
      </c>
      <c r="Q15" s="24">
        <f t="shared" si="2"/>
        <v>50.112000000000002</v>
      </c>
    </row>
    <row r="16" spans="1:17" x14ac:dyDescent="0.3">
      <c r="N16" s="13">
        <v>10</v>
      </c>
      <c r="O16" s="36">
        <f t="shared" si="0"/>
        <v>4.2999999999999997E-2</v>
      </c>
      <c r="P16" s="23">
        <f t="shared" si="1"/>
        <v>2.4E-2</v>
      </c>
      <c r="Q16" s="24">
        <f t="shared" si="2"/>
        <v>50.112000000000002</v>
      </c>
    </row>
    <row r="17" spans="14:17" x14ac:dyDescent="0.3">
      <c r="N17" s="13">
        <v>11</v>
      </c>
      <c r="O17" s="36">
        <f t="shared" si="0"/>
        <v>4.2999999999999997E-2</v>
      </c>
      <c r="P17" s="23">
        <f t="shared" si="1"/>
        <v>2.4E-2</v>
      </c>
      <c r="Q17" s="24">
        <f t="shared" si="2"/>
        <v>50.112000000000002</v>
      </c>
    </row>
    <row r="18" spans="14:17" x14ac:dyDescent="0.3">
      <c r="N18" s="13">
        <v>12</v>
      </c>
      <c r="O18" s="36">
        <f t="shared" si="0"/>
        <v>4.2999999999999997E-2</v>
      </c>
      <c r="P18" s="23">
        <f t="shared" si="1"/>
        <v>2.4E-2</v>
      </c>
      <c r="Q18" s="24">
        <f t="shared" si="2"/>
        <v>50.112000000000002</v>
      </c>
    </row>
    <row r="19" spans="14:17" x14ac:dyDescent="0.3">
      <c r="N19" s="13">
        <v>13</v>
      </c>
      <c r="O19" s="36">
        <f t="shared" si="0"/>
        <v>4.2999999999999997E-2</v>
      </c>
      <c r="P19" s="23">
        <f t="shared" si="1"/>
        <v>2.4E-2</v>
      </c>
      <c r="Q19" s="24">
        <f t="shared" si="2"/>
        <v>50.112000000000002</v>
      </c>
    </row>
    <row r="20" spans="14:17" x14ac:dyDescent="0.3">
      <c r="N20" s="13">
        <v>14</v>
      </c>
      <c r="O20" s="36">
        <f t="shared" si="0"/>
        <v>4.2999999999999997E-2</v>
      </c>
      <c r="P20" s="23">
        <f t="shared" si="1"/>
        <v>2.4E-2</v>
      </c>
      <c r="Q20" s="24">
        <f t="shared" si="2"/>
        <v>50.112000000000002</v>
      </c>
    </row>
    <row r="21" spans="14:17" x14ac:dyDescent="0.3">
      <c r="N21" s="13">
        <v>15</v>
      </c>
      <c r="O21" s="36">
        <f t="shared" si="0"/>
        <v>4.2999999999999997E-2</v>
      </c>
      <c r="P21" s="23">
        <f t="shared" si="1"/>
        <v>2.4E-2</v>
      </c>
      <c r="Q21" s="24">
        <f t="shared" si="2"/>
        <v>50.112000000000002</v>
      </c>
    </row>
    <row r="22" spans="14:17" x14ac:dyDescent="0.3">
      <c r="N22" s="13">
        <v>16</v>
      </c>
      <c r="O22" s="36">
        <f t="shared" si="0"/>
        <v>4.2999999999999997E-2</v>
      </c>
      <c r="P22" s="23">
        <f t="shared" si="1"/>
        <v>2.4E-2</v>
      </c>
      <c r="Q22" s="24">
        <f t="shared" si="2"/>
        <v>50.112000000000002</v>
      </c>
    </row>
    <row r="23" spans="14:17" x14ac:dyDescent="0.3">
      <c r="N23" s="13">
        <v>17</v>
      </c>
      <c r="O23" s="36">
        <f t="shared" si="0"/>
        <v>4.2999999999999997E-2</v>
      </c>
      <c r="P23" s="23">
        <f t="shared" si="1"/>
        <v>2.4E-2</v>
      </c>
      <c r="Q23" s="24">
        <f t="shared" si="2"/>
        <v>50.112000000000002</v>
      </c>
    </row>
    <row r="24" spans="14:17" x14ac:dyDescent="0.3">
      <c r="N24" s="13">
        <v>18</v>
      </c>
      <c r="O24" s="36">
        <f t="shared" si="0"/>
        <v>4.2999999999999997E-2</v>
      </c>
      <c r="P24" s="23">
        <f t="shared" si="1"/>
        <v>2.4E-2</v>
      </c>
      <c r="Q24" s="24">
        <f t="shared" si="2"/>
        <v>50.112000000000002</v>
      </c>
    </row>
    <row r="25" spans="14:17" x14ac:dyDescent="0.3">
      <c r="N25" s="13">
        <v>19</v>
      </c>
      <c r="O25" s="36">
        <f t="shared" si="0"/>
        <v>4.2999999999999997E-2</v>
      </c>
      <c r="P25" s="23">
        <f t="shared" si="1"/>
        <v>2.4E-2</v>
      </c>
      <c r="Q25" s="24">
        <f t="shared" si="2"/>
        <v>50.112000000000002</v>
      </c>
    </row>
    <row r="26" spans="14:17" x14ac:dyDescent="0.3">
      <c r="N26" s="14">
        <v>20</v>
      </c>
      <c r="O26" s="27">
        <f t="shared" si="0"/>
        <v>4.2999999999999997E-2</v>
      </c>
      <c r="P26" s="25">
        <f t="shared" si="1"/>
        <v>2.4E-2</v>
      </c>
      <c r="Q26" s="26">
        <f t="shared" si="2"/>
        <v>50.112000000000002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bissecao</vt:lpstr>
      <vt:lpstr>falsa posicao</vt:lpstr>
      <vt:lpstr>newton raphson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Eduardo Gonzaga Romaniello de Souza</dc:creator>
  <cp:lastModifiedBy>Carlos Eduardo Gonzaga Romaniello de Souza</cp:lastModifiedBy>
  <dcterms:created xsi:type="dcterms:W3CDTF">2021-08-13T17:27:37Z</dcterms:created>
  <dcterms:modified xsi:type="dcterms:W3CDTF">2021-08-13T18:10:12Z</dcterms:modified>
</cp:coreProperties>
</file>